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955" yWindow="525" windowWidth="6000" windowHeight="5460" tabRatio="597" firstSheet="10" activeTab="18"/>
  </bookViews>
  <sheets>
    <sheet name="index" sheetId="20" r:id="rId1"/>
    <sheet name="T1" sheetId="17" r:id="rId2"/>
    <sheet name="T2" sheetId="2" r:id="rId3"/>
    <sheet name="T3a" sheetId="23" r:id="rId4"/>
    <sheet name="T3b" sheetId="22" r:id="rId5"/>
    <sheet name="T4&amp;4b" sheetId="24" r:id="rId6"/>
    <sheet name="T5" sheetId="5" r:id="rId7"/>
    <sheet name="T6" sheetId="7" r:id="rId8"/>
    <sheet name="T7ab" sheetId="8" r:id="rId9"/>
    <sheet name="T8" sheetId="9" r:id="rId10"/>
    <sheet name="T9a" sheetId="25" r:id="rId11"/>
    <sheet name="T9bc" sheetId="34" r:id="rId12"/>
    <sheet name="T10a" sheetId="13" r:id="rId13"/>
    <sheet name="T10b" sheetId="14" r:id="rId14"/>
    <sheet name="T10c" sheetId="31" r:id="rId15"/>
    <sheet name="T10d" sheetId="32" r:id="rId16"/>
    <sheet name="T11a" sheetId="19" r:id="rId17"/>
    <sheet name="T11b" sheetId="30" r:id="rId18"/>
    <sheet name="T11c" sheetId="35" r:id="rId19"/>
    <sheet name="T11d" sheetId="36" r:id="rId20"/>
    <sheet name="T12a" sheetId="29" r:id="rId21"/>
    <sheet name="T12b&amp;c" sheetId="28" r:id="rId22"/>
    <sheet name="T12d" sheetId="27" r:id="rId23"/>
    <sheet name="T13 GB" sheetId="26" r:id="rId24"/>
  </sheets>
  <definedNames>
    <definedName name="_xlnm.Print_Area" localSheetId="12">T10a!$A$1:$W$315</definedName>
    <definedName name="_xlnm.Print_Area" localSheetId="13">T10b!$A$1:$T$317</definedName>
    <definedName name="_xlnm.Print_Area" localSheetId="14">T10c!$A$1:$V$198</definedName>
    <definedName name="_xlnm.Print_Area" localSheetId="16">T11a!$A$1:$V$317</definedName>
    <definedName name="_xlnm.Print_Area" localSheetId="17">T11b!$A$1:$T$314</definedName>
    <definedName name="_xlnm.Print_Area" localSheetId="18">T11c!$A$1:$T$201</definedName>
    <definedName name="_xlnm.Print_Area" localSheetId="21">'T12b&amp;c'!$A$1:$R$76</definedName>
    <definedName name="_xlnm.Print_Area" localSheetId="23">'T13 GB'!$A$1:$N$66</definedName>
    <definedName name="_xlnm.Print_Area" localSheetId="2">'T2'!$A$1:$R$95</definedName>
    <definedName name="_xlnm.Print_Area" localSheetId="3">T3a!$A$1:$Y$87</definedName>
    <definedName name="_xlnm.Print_Area" localSheetId="5">'T4&amp;4b'!$A$1:$X$75</definedName>
    <definedName name="_xlnm.Print_Titles" localSheetId="12">T10a!$1:$18</definedName>
    <definedName name="_xlnm.Print_Titles" localSheetId="13">T10b!$1:$18</definedName>
    <definedName name="_xlnm.Print_Titles" localSheetId="14">T10c!$1:$15</definedName>
    <definedName name="_xlnm.Print_Titles" localSheetId="15">T10d!$1:$15</definedName>
    <definedName name="_xlnm.Print_Titles" localSheetId="16">T11a!$1:$20</definedName>
    <definedName name="_xlnm.Print_Titles" localSheetId="17">T11b!$1:$17</definedName>
    <definedName name="_xlnm.Print_Titles" localSheetId="18">T11c!$1:$19</definedName>
  </definedNames>
  <calcPr calcId="145621"/>
</workbook>
</file>

<file path=xl/calcChain.xml><?xml version="1.0" encoding="utf-8"?>
<calcChain xmlns="http://schemas.openxmlformats.org/spreadsheetml/2006/main">
  <c r="L17" i="25" l="1"/>
  <c r="J37" i="25"/>
  <c r="H46" i="25" l="1"/>
  <c r="H39" i="25"/>
  <c r="N20" i="26"/>
  <c r="F19" i="26"/>
  <c r="J27" i="26"/>
  <c r="J18" i="26"/>
  <c r="J49" i="26"/>
  <c r="J50" i="26"/>
  <c r="J48" i="26"/>
  <c r="N55" i="26"/>
  <c r="J56" i="26"/>
  <c r="J57" i="26"/>
  <c r="J58" i="26"/>
  <c r="J55" i="26"/>
  <c r="L53" i="26"/>
  <c r="L25" i="26"/>
  <c r="L15" i="26"/>
  <c r="L16" i="26"/>
  <c r="L17" i="26"/>
  <c r="L18" i="26"/>
  <c r="L19" i="26"/>
  <c r="L20" i="26"/>
  <c r="L14" i="26"/>
  <c r="L10" i="26"/>
  <c r="L56" i="26"/>
  <c r="L55" i="26"/>
  <c r="J36" i="26" l="1"/>
  <c r="L41" i="26"/>
  <c r="J41" i="26"/>
  <c r="L24" i="26"/>
  <c r="J24" i="26"/>
  <c r="J20" i="26"/>
  <c r="J19" i="26"/>
  <c r="J17" i="26"/>
  <c r="J16" i="26"/>
  <c r="J15" i="26"/>
  <c r="J14" i="26"/>
  <c r="F14" i="26"/>
  <c r="I290" i="13" l="1"/>
  <c r="I291" i="13"/>
  <c r="I292" i="13"/>
  <c r="I293" i="13"/>
  <c r="I294" i="13"/>
  <c r="I295" i="13"/>
  <c r="I296" i="13"/>
  <c r="I15" i="13"/>
  <c r="I17" i="13"/>
  <c r="I19" i="13"/>
  <c r="I21" i="13"/>
  <c r="I22" i="13"/>
  <c r="I23" i="13"/>
  <c r="I24" i="13"/>
  <c r="I25" i="13"/>
  <c r="I26" i="13"/>
  <c r="I27" i="13"/>
  <c r="I29" i="13"/>
  <c r="I30" i="13"/>
  <c r="I31" i="13"/>
  <c r="I32" i="13"/>
  <c r="I33" i="13"/>
  <c r="I34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50" i="13"/>
  <c r="I51" i="13"/>
  <c r="I52" i="13"/>
  <c r="I53" i="13"/>
  <c r="I54" i="13"/>
  <c r="I55" i="13"/>
  <c r="I56" i="13"/>
  <c r="I57" i="13"/>
  <c r="I58" i="13"/>
  <c r="I60" i="13"/>
  <c r="I61" i="13"/>
  <c r="I62" i="13"/>
  <c r="I63" i="13"/>
  <c r="I64" i="13"/>
  <c r="I65" i="13"/>
  <c r="I66" i="13"/>
  <c r="I68" i="13"/>
  <c r="I69" i="13"/>
  <c r="I70" i="13"/>
  <c r="I71" i="13"/>
  <c r="I72" i="13"/>
  <c r="I73" i="13"/>
  <c r="I74" i="13"/>
  <c r="I75" i="13"/>
  <c r="I76" i="13"/>
  <c r="I78" i="13"/>
  <c r="I79" i="13"/>
  <c r="I80" i="13"/>
  <c r="I81" i="13"/>
  <c r="I82" i="13"/>
  <c r="I83" i="13"/>
  <c r="I84" i="13"/>
  <c r="I85" i="13"/>
  <c r="I86" i="13"/>
  <c r="I88" i="13"/>
  <c r="I89" i="13"/>
  <c r="I90" i="13"/>
  <c r="I91" i="13"/>
  <c r="I92" i="13"/>
  <c r="I93" i="13"/>
  <c r="I95" i="13"/>
  <c r="I96" i="13"/>
  <c r="I99" i="13"/>
  <c r="I100" i="13"/>
  <c r="I101" i="13"/>
  <c r="I102" i="13"/>
  <c r="I103" i="13"/>
  <c r="I104" i="13"/>
  <c r="I105" i="13"/>
  <c r="I107" i="13"/>
  <c r="I109" i="13"/>
  <c r="I110" i="13"/>
  <c r="I112" i="13"/>
  <c r="I113" i="13"/>
  <c r="I114" i="13"/>
  <c r="I115" i="13"/>
  <c r="I118" i="13"/>
  <c r="I119" i="13"/>
  <c r="I120" i="13"/>
  <c r="I121" i="13"/>
  <c r="I122" i="13"/>
  <c r="I123" i="13"/>
  <c r="I124" i="13"/>
  <c r="I125" i="13"/>
  <c r="I127" i="13"/>
  <c r="I130" i="13"/>
  <c r="I131" i="13"/>
  <c r="I132" i="13"/>
  <c r="I133" i="13"/>
  <c r="I134" i="13"/>
  <c r="I135" i="13"/>
  <c r="I136" i="13"/>
  <c r="I137" i="13"/>
  <c r="I139" i="13"/>
  <c r="I140" i="13"/>
  <c r="I141" i="13"/>
  <c r="I142" i="13"/>
  <c r="I143" i="13"/>
  <c r="I144" i="13"/>
  <c r="I145" i="13"/>
  <c r="I146" i="13"/>
  <c r="I147" i="13"/>
  <c r="I149" i="13"/>
  <c r="I150" i="13"/>
  <c r="I151" i="13"/>
  <c r="I152" i="13"/>
  <c r="I153" i="13"/>
  <c r="I154" i="13"/>
  <c r="I155" i="13"/>
  <c r="I156" i="13"/>
  <c r="I158" i="13"/>
  <c r="I159" i="13"/>
  <c r="I161" i="13"/>
  <c r="I162" i="13"/>
  <c r="I163" i="13"/>
  <c r="I165" i="13"/>
  <c r="I167" i="13"/>
  <c r="I168" i="13"/>
  <c r="I169" i="13"/>
  <c r="I170" i="13"/>
  <c r="I171" i="13"/>
  <c r="I172" i="13"/>
  <c r="I173" i="13"/>
  <c r="I174" i="13"/>
  <c r="I176" i="13"/>
  <c r="I177" i="13"/>
  <c r="I178" i="13"/>
  <c r="I179" i="13"/>
  <c r="I180" i="13"/>
  <c r="I181" i="13"/>
  <c r="I182" i="13"/>
  <c r="I183" i="13"/>
  <c r="I184" i="13"/>
  <c r="I186" i="13"/>
  <c r="I188" i="13"/>
  <c r="I189" i="13"/>
  <c r="I190" i="13"/>
  <c r="I191" i="13"/>
  <c r="I192" i="13"/>
  <c r="I193" i="13"/>
  <c r="I194" i="13"/>
  <c r="I195" i="13"/>
  <c r="I196" i="13"/>
  <c r="I197" i="13"/>
  <c r="I198" i="13"/>
  <c r="I199" i="13"/>
  <c r="I200" i="13"/>
  <c r="I201" i="13"/>
  <c r="I203" i="13"/>
  <c r="I204" i="13"/>
  <c r="I205" i="13"/>
  <c r="I206" i="13"/>
  <c r="I207" i="13"/>
  <c r="I209" i="13"/>
  <c r="I210" i="13"/>
  <c r="I211" i="13"/>
  <c r="I212" i="13"/>
  <c r="I213" i="13"/>
  <c r="I214" i="13"/>
  <c r="I215" i="13"/>
  <c r="I216" i="13"/>
  <c r="I217" i="13"/>
  <c r="I218" i="13"/>
  <c r="I219" i="13"/>
  <c r="I220" i="13"/>
  <c r="I222" i="13"/>
  <c r="I224" i="13"/>
  <c r="I225" i="13"/>
  <c r="I226" i="13"/>
  <c r="I227" i="13"/>
  <c r="I228" i="13"/>
  <c r="I230" i="13"/>
  <c r="I231" i="13"/>
  <c r="I232" i="13"/>
  <c r="I233" i="13"/>
  <c r="I234" i="13"/>
  <c r="I236" i="13"/>
  <c r="I237" i="13"/>
  <c r="I238" i="13"/>
  <c r="I239" i="13"/>
  <c r="I241" i="13"/>
  <c r="I242" i="13"/>
  <c r="I243" i="13"/>
  <c r="I244" i="13"/>
  <c r="I245" i="13"/>
  <c r="I246" i="13"/>
  <c r="I247" i="13"/>
  <c r="I248" i="13"/>
  <c r="I249" i="13"/>
  <c r="I251" i="13"/>
  <c r="I252" i="13"/>
  <c r="I253" i="13"/>
  <c r="I254" i="13"/>
  <c r="I255" i="13"/>
  <c r="I256" i="13"/>
  <c r="I258" i="13"/>
  <c r="I259" i="13"/>
  <c r="I260" i="13"/>
  <c r="I261" i="13"/>
  <c r="I262" i="13"/>
  <c r="I265" i="13"/>
  <c r="I266" i="13"/>
  <c r="I267" i="13"/>
  <c r="I268" i="13"/>
  <c r="I269" i="13"/>
  <c r="I270" i="13"/>
  <c r="I271" i="13"/>
  <c r="I272" i="13"/>
  <c r="I274" i="13"/>
  <c r="I277" i="13"/>
  <c r="I278" i="13"/>
  <c r="I279" i="13"/>
  <c r="I280" i="13"/>
  <c r="I281" i="13"/>
  <c r="I282" i="13"/>
  <c r="I283" i="13"/>
  <c r="I284" i="13"/>
  <c r="I285" i="13"/>
  <c r="I286" i="13"/>
  <c r="I297" i="13"/>
  <c r="I298" i="13"/>
  <c r="I299" i="13"/>
  <c r="I300" i="13"/>
  <c r="I301" i="13"/>
  <c r="I302" i="13"/>
  <c r="I303" i="13"/>
  <c r="I304" i="13"/>
  <c r="I305" i="13"/>
  <c r="I306" i="13"/>
  <c r="I307" i="13"/>
  <c r="I308" i="13"/>
  <c r="I309" i="13"/>
  <c r="I310" i="13"/>
  <c r="I311" i="13"/>
  <c r="AN16" i="13"/>
  <c r="AO16" i="13"/>
  <c r="AP16" i="13"/>
  <c r="AQ16" i="13"/>
  <c r="AR16" i="13"/>
  <c r="AS16" i="13"/>
  <c r="AN17" i="13"/>
  <c r="AO17" i="13"/>
  <c r="AP17" i="13"/>
  <c r="AQ17" i="13"/>
  <c r="AR17" i="13"/>
  <c r="AS17" i="13"/>
  <c r="AN18" i="13"/>
  <c r="AO18" i="13"/>
  <c r="AP18" i="13"/>
  <c r="AQ18" i="13"/>
  <c r="AR18" i="13"/>
  <c r="AS18" i="13"/>
  <c r="AN19" i="13"/>
  <c r="AO19" i="13"/>
  <c r="AP19" i="13"/>
  <c r="AQ19" i="13"/>
  <c r="AR19" i="13"/>
  <c r="AS19" i="13"/>
  <c r="AN20" i="13"/>
  <c r="AO20" i="13"/>
  <c r="AP20" i="13"/>
  <c r="AQ20" i="13"/>
  <c r="AR20" i="13"/>
  <c r="AS20" i="13"/>
  <c r="AN21" i="13"/>
  <c r="AO21" i="13"/>
  <c r="AP21" i="13"/>
  <c r="AQ21" i="13"/>
  <c r="AR21" i="13"/>
  <c r="AS21" i="13"/>
  <c r="AN22" i="13"/>
  <c r="AO22" i="13"/>
  <c r="AP22" i="13"/>
  <c r="AQ22" i="13"/>
  <c r="AR22" i="13"/>
  <c r="AS22" i="13"/>
  <c r="AN23" i="13"/>
  <c r="AO23" i="13"/>
  <c r="AP23" i="13"/>
  <c r="AQ23" i="13"/>
  <c r="AR23" i="13"/>
  <c r="AS23" i="13"/>
  <c r="AN24" i="13"/>
  <c r="AO24" i="13"/>
  <c r="AP24" i="13"/>
  <c r="AQ24" i="13"/>
  <c r="AR24" i="13"/>
  <c r="AS24" i="13"/>
  <c r="AN25" i="13"/>
  <c r="AO25" i="13"/>
  <c r="AP25" i="13"/>
  <c r="AQ25" i="13"/>
  <c r="AR25" i="13"/>
  <c r="AS25" i="13"/>
  <c r="AN26" i="13"/>
  <c r="AO26" i="13"/>
  <c r="AP26" i="13"/>
  <c r="AQ26" i="13"/>
  <c r="AR26" i="13"/>
  <c r="AS26" i="13"/>
  <c r="AN27" i="13"/>
  <c r="AO27" i="13"/>
  <c r="AP27" i="13"/>
  <c r="AQ27" i="13"/>
  <c r="AR27" i="13"/>
  <c r="AS27" i="13"/>
  <c r="AN28" i="13"/>
  <c r="AO28" i="13"/>
  <c r="AP28" i="13"/>
  <c r="AQ28" i="13"/>
  <c r="AR28" i="13"/>
  <c r="AS28" i="13"/>
  <c r="AN29" i="13"/>
  <c r="AO29" i="13"/>
  <c r="AP29" i="13"/>
  <c r="AQ29" i="13"/>
  <c r="AR29" i="13"/>
  <c r="AS29" i="13"/>
  <c r="AN30" i="13"/>
  <c r="AO30" i="13"/>
  <c r="AP30" i="13"/>
  <c r="AQ30" i="13"/>
  <c r="AR30" i="13"/>
  <c r="AS30" i="13"/>
  <c r="AN31" i="13"/>
  <c r="AO31" i="13"/>
  <c r="AP31" i="13"/>
  <c r="AQ31" i="13"/>
  <c r="AR31" i="13"/>
  <c r="AS31" i="13"/>
  <c r="AN32" i="13"/>
  <c r="AO32" i="13"/>
  <c r="AP32" i="13"/>
  <c r="AQ32" i="13"/>
  <c r="AR32" i="13"/>
  <c r="AS32" i="13"/>
  <c r="AN33" i="13"/>
  <c r="AO33" i="13"/>
  <c r="AP33" i="13"/>
  <c r="AQ33" i="13"/>
  <c r="AR33" i="13"/>
  <c r="AS33" i="13"/>
  <c r="AN34" i="13"/>
  <c r="AO34" i="13"/>
  <c r="AP34" i="13"/>
  <c r="AQ34" i="13"/>
  <c r="AR34" i="13"/>
  <c r="AS34" i="13"/>
  <c r="AN35" i="13"/>
  <c r="AO35" i="13"/>
  <c r="AP35" i="13"/>
  <c r="AQ35" i="13"/>
  <c r="AR35" i="13"/>
  <c r="AS35" i="13"/>
  <c r="AN36" i="13"/>
  <c r="AO36" i="13"/>
  <c r="AP36" i="13"/>
  <c r="AQ36" i="13"/>
  <c r="AR36" i="13"/>
  <c r="AS36" i="13"/>
  <c r="AN37" i="13"/>
  <c r="AO37" i="13"/>
  <c r="AP37" i="13"/>
  <c r="AQ37" i="13"/>
  <c r="AR37" i="13"/>
  <c r="AS37" i="13"/>
  <c r="AN38" i="13"/>
  <c r="AO38" i="13"/>
  <c r="AP38" i="13"/>
  <c r="AQ38" i="13"/>
  <c r="AR38" i="13"/>
  <c r="AS38" i="13"/>
  <c r="AN39" i="13"/>
  <c r="AO39" i="13"/>
  <c r="AP39" i="13"/>
  <c r="AQ39" i="13"/>
  <c r="AR39" i="13"/>
  <c r="AS39" i="13"/>
  <c r="AN40" i="13"/>
  <c r="AO40" i="13"/>
  <c r="AP40" i="13"/>
  <c r="AQ40" i="13"/>
  <c r="AR40" i="13"/>
  <c r="AS40" i="13"/>
  <c r="AN41" i="13"/>
  <c r="AO41" i="13"/>
  <c r="AP41" i="13"/>
  <c r="AQ41" i="13"/>
  <c r="AR41" i="13"/>
  <c r="AS41" i="13"/>
  <c r="AN42" i="13"/>
  <c r="AO42" i="13"/>
  <c r="AP42" i="13"/>
  <c r="AQ42" i="13"/>
  <c r="AR42" i="13"/>
  <c r="AS42" i="13"/>
  <c r="AN43" i="13"/>
  <c r="AO43" i="13"/>
  <c r="AP43" i="13"/>
  <c r="AQ43" i="13"/>
  <c r="AR43" i="13"/>
  <c r="AS43" i="13"/>
  <c r="AN44" i="13"/>
  <c r="AO44" i="13"/>
  <c r="AP44" i="13"/>
  <c r="AQ44" i="13"/>
  <c r="AR44" i="13"/>
  <c r="AS44" i="13"/>
  <c r="AN45" i="13"/>
  <c r="AO45" i="13"/>
  <c r="AP45" i="13"/>
  <c r="AQ45" i="13"/>
  <c r="AR45" i="13"/>
  <c r="AS45" i="13"/>
  <c r="AN46" i="13"/>
  <c r="AO46" i="13"/>
  <c r="AP46" i="13"/>
  <c r="AQ46" i="13"/>
  <c r="AR46" i="13"/>
  <c r="AS46" i="13"/>
  <c r="AN47" i="13"/>
  <c r="AO47" i="13"/>
  <c r="AP47" i="13"/>
  <c r="AQ47" i="13"/>
  <c r="AR47" i="13"/>
  <c r="AS47" i="13"/>
  <c r="AN48" i="13"/>
  <c r="AO48" i="13"/>
  <c r="AP48" i="13"/>
  <c r="AQ48" i="13"/>
  <c r="AR48" i="13"/>
  <c r="AS48" i="13"/>
  <c r="AN49" i="13"/>
  <c r="AO49" i="13"/>
  <c r="AP49" i="13"/>
  <c r="AQ49" i="13"/>
  <c r="AR49" i="13"/>
  <c r="AS49" i="13"/>
  <c r="AN50" i="13"/>
  <c r="AO50" i="13"/>
  <c r="AP50" i="13"/>
  <c r="AQ50" i="13"/>
  <c r="AR50" i="13"/>
  <c r="AS50" i="13"/>
  <c r="AN51" i="13"/>
  <c r="AO51" i="13"/>
  <c r="AP51" i="13"/>
  <c r="AQ51" i="13"/>
  <c r="AR51" i="13"/>
  <c r="AS51" i="13"/>
  <c r="AN52" i="13"/>
  <c r="AO52" i="13"/>
  <c r="AP52" i="13"/>
  <c r="AQ52" i="13"/>
  <c r="AR52" i="13"/>
  <c r="AS52" i="13"/>
  <c r="AN53" i="13"/>
  <c r="AO53" i="13"/>
  <c r="AP53" i="13"/>
  <c r="AQ53" i="13"/>
  <c r="AR53" i="13"/>
  <c r="AS53" i="13"/>
  <c r="AN54" i="13"/>
  <c r="AO54" i="13"/>
  <c r="AP54" i="13"/>
  <c r="AQ54" i="13"/>
  <c r="AR54" i="13"/>
  <c r="AS54" i="13"/>
  <c r="AN55" i="13"/>
  <c r="AO55" i="13"/>
  <c r="AP55" i="13"/>
  <c r="AQ55" i="13"/>
  <c r="AR55" i="13"/>
  <c r="AS55" i="13"/>
  <c r="AN56" i="13"/>
  <c r="AO56" i="13"/>
  <c r="AP56" i="13"/>
  <c r="AQ56" i="13"/>
  <c r="AR56" i="13"/>
  <c r="AS56" i="13"/>
  <c r="AN57" i="13"/>
  <c r="AO57" i="13"/>
  <c r="AP57" i="13"/>
  <c r="AQ57" i="13"/>
  <c r="AR57" i="13"/>
  <c r="AS57" i="13"/>
  <c r="AN58" i="13"/>
  <c r="AO58" i="13"/>
  <c r="AP58" i="13"/>
  <c r="AQ58" i="13"/>
  <c r="AR58" i="13"/>
  <c r="AS58" i="13"/>
  <c r="AN59" i="13"/>
  <c r="AO59" i="13"/>
  <c r="AP59" i="13"/>
  <c r="AQ59" i="13"/>
  <c r="AR59" i="13"/>
  <c r="AS59" i="13"/>
  <c r="AN60" i="13"/>
  <c r="AO60" i="13"/>
  <c r="AP60" i="13"/>
  <c r="AQ60" i="13"/>
  <c r="AR60" i="13"/>
  <c r="AS60" i="13"/>
  <c r="AN61" i="13"/>
  <c r="AO61" i="13"/>
  <c r="AP61" i="13"/>
  <c r="AQ61" i="13"/>
  <c r="AR61" i="13"/>
  <c r="AS61" i="13"/>
  <c r="AN62" i="13"/>
  <c r="AO62" i="13"/>
  <c r="AP62" i="13"/>
  <c r="AQ62" i="13"/>
  <c r="AR62" i="13"/>
  <c r="AS62" i="13"/>
  <c r="AN63" i="13"/>
  <c r="AO63" i="13"/>
  <c r="AP63" i="13"/>
  <c r="AQ63" i="13"/>
  <c r="AR63" i="13"/>
  <c r="AS63" i="13"/>
  <c r="AN64" i="13"/>
  <c r="AO64" i="13"/>
  <c r="AP64" i="13"/>
  <c r="AQ64" i="13"/>
  <c r="AR64" i="13"/>
  <c r="AS64" i="13"/>
  <c r="AN65" i="13"/>
  <c r="AO65" i="13"/>
  <c r="AP65" i="13"/>
  <c r="AQ65" i="13"/>
  <c r="AR65" i="13"/>
  <c r="AS65" i="13"/>
  <c r="AN66" i="13"/>
  <c r="AO66" i="13"/>
  <c r="AP66" i="13"/>
  <c r="AQ66" i="13"/>
  <c r="AR66" i="13"/>
  <c r="AS66" i="13"/>
  <c r="AN67" i="13"/>
  <c r="AO67" i="13"/>
  <c r="AP67" i="13"/>
  <c r="AQ67" i="13"/>
  <c r="AR67" i="13"/>
  <c r="AS67" i="13"/>
  <c r="AN68" i="13"/>
  <c r="AO68" i="13"/>
  <c r="AP68" i="13"/>
  <c r="AQ68" i="13"/>
  <c r="AR68" i="13"/>
  <c r="AS68" i="13"/>
  <c r="AN69" i="13"/>
  <c r="AO69" i="13"/>
  <c r="AP69" i="13"/>
  <c r="AQ69" i="13"/>
  <c r="AR69" i="13"/>
  <c r="AS69" i="13"/>
  <c r="AN70" i="13"/>
  <c r="AO70" i="13"/>
  <c r="AP70" i="13"/>
  <c r="AQ70" i="13"/>
  <c r="AR70" i="13"/>
  <c r="AS70" i="13"/>
  <c r="AN71" i="13"/>
  <c r="AO71" i="13"/>
  <c r="AP71" i="13"/>
  <c r="AQ71" i="13"/>
  <c r="AR71" i="13"/>
  <c r="AS71" i="13"/>
  <c r="AN72" i="13"/>
  <c r="AO72" i="13"/>
  <c r="AP72" i="13"/>
  <c r="AQ72" i="13"/>
  <c r="AR72" i="13"/>
  <c r="AS72" i="13"/>
  <c r="AN73" i="13"/>
  <c r="AO73" i="13"/>
  <c r="AP73" i="13"/>
  <c r="AQ73" i="13"/>
  <c r="AR73" i="13"/>
  <c r="AS73" i="13"/>
  <c r="AN74" i="13"/>
  <c r="AO74" i="13"/>
  <c r="AP74" i="13"/>
  <c r="AQ74" i="13"/>
  <c r="AR74" i="13"/>
  <c r="AS74" i="13"/>
  <c r="AN75" i="13"/>
  <c r="AO75" i="13"/>
  <c r="AP75" i="13"/>
  <c r="AQ75" i="13"/>
  <c r="AR75" i="13"/>
  <c r="AS75" i="13"/>
  <c r="AN76" i="13"/>
  <c r="AO76" i="13"/>
  <c r="AP76" i="13"/>
  <c r="AQ76" i="13"/>
  <c r="AR76" i="13"/>
  <c r="AS76" i="13"/>
  <c r="AN77" i="13"/>
  <c r="AO77" i="13"/>
  <c r="AP77" i="13"/>
  <c r="AQ77" i="13"/>
  <c r="AR77" i="13"/>
  <c r="AS77" i="13"/>
  <c r="AN78" i="13"/>
  <c r="AO78" i="13"/>
  <c r="AP78" i="13"/>
  <c r="AQ78" i="13"/>
  <c r="AR78" i="13"/>
  <c r="AS78" i="13"/>
  <c r="AN79" i="13"/>
  <c r="AO79" i="13"/>
  <c r="AP79" i="13"/>
  <c r="AQ79" i="13"/>
  <c r="AR79" i="13"/>
  <c r="AS79" i="13"/>
  <c r="AN80" i="13"/>
  <c r="AO80" i="13"/>
  <c r="AP80" i="13"/>
  <c r="AQ80" i="13"/>
  <c r="AR80" i="13"/>
  <c r="AS80" i="13"/>
  <c r="AN81" i="13"/>
  <c r="AO81" i="13"/>
  <c r="AP81" i="13"/>
  <c r="AQ81" i="13"/>
  <c r="AR81" i="13"/>
  <c r="AS81" i="13"/>
  <c r="AN82" i="13"/>
  <c r="AO82" i="13"/>
  <c r="AP82" i="13"/>
  <c r="AQ82" i="13"/>
  <c r="AR82" i="13"/>
  <c r="AS82" i="13"/>
  <c r="AN83" i="13"/>
  <c r="AO83" i="13"/>
  <c r="AP83" i="13"/>
  <c r="AQ83" i="13"/>
  <c r="AR83" i="13"/>
  <c r="AS83" i="13"/>
  <c r="AN84" i="13"/>
  <c r="AO84" i="13"/>
  <c r="AP84" i="13"/>
  <c r="AQ84" i="13"/>
  <c r="AR84" i="13"/>
  <c r="AS84" i="13"/>
  <c r="AN85" i="13"/>
  <c r="AO85" i="13"/>
  <c r="AP85" i="13"/>
  <c r="AQ85" i="13"/>
  <c r="AR85" i="13"/>
  <c r="AS85" i="13"/>
  <c r="AN86" i="13"/>
  <c r="AO86" i="13"/>
  <c r="AP86" i="13"/>
  <c r="AQ86" i="13"/>
  <c r="AR86" i="13"/>
  <c r="AS86" i="13"/>
  <c r="AN87" i="13"/>
  <c r="AO87" i="13"/>
  <c r="AP87" i="13"/>
  <c r="AQ87" i="13"/>
  <c r="AR87" i="13"/>
  <c r="AS87" i="13"/>
  <c r="AN88" i="13"/>
  <c r="AO88" i="13"/>
  <c r="AP88" i="13"/>
  <c r="AQ88" i="13"/>
  <c r="AR88" i="13"/>
  <c r="AS88" i="13"/>
  <c r="AN89" i="13"/>
  <c r="AO89" i="13"/>
  <c r="AP89" i="13"/>
  <c r="AQ89" i="13"/>
  <c r="AR89" i="13"/>
  <c r="AS89" i="13"/>
  <c r="AN90" i="13"/>
  <c r="AO90" i="13"/>
  <c r="AP90" i="13"/>
  <c r="AQ90" i="13"/>
  <c r="AR90" i="13"/>
  <c r="AS90" i="13"/>
  <c r="AN91" i="13"/>
  <c r="AO91" i="13"/>
  <c r="AP91" i="13"/>
  <c r="AQ91" i="13"/>
  <c r="AR91" i="13"/>
  <c r="AS91" i="13"/>
  <c r="AN92" i="13"/>
  <c r="AO92" i="13"/>
  <c r="AP92" i="13"/>
  <c r="AQ92" i="13"/>
  <c r="AR92" i="13"/>
  <c r="AS92" i="13"/>
  <c r="AN93" i="13"/>
  <c r="AO93" i="13"/>
  <c r="AP93" i="13"/>
  <c r="AQ93" i="13"/>
  <c r="AR93" i="13"/>
  <c r="AS93" i="13"/>
  <c r="AN94" i="13"/>
  <c r="AO94" i="13"/>
  <c r="AP94" i="13"/>
  <c r="AQ94" i="13"/>
  <c r="AR94" i="13"/>
  <c r="AS94" i="13"/>
  <c r="AN95" i="13"/>
  <c r="AO95" i="13"/>
  <c r="AP95" i="13"/>
  <c r="AQ95" i="13"/>
  <c r="AR95" i="13"/>
  <c r="AS95" i="13"/>
  <c r="AN96" i="13"/>
  <c r="AO96" i="13"/>
  <c r="AP96" i="13"/>
  <c r="AQ96" i="13"/>
  <c r="AR96" i="13"/>
  <c r="AS96" i="13"/>
  <c r="AN97" i="13"/>
  <c r="AO97" i="13"/>
  <c r="AP97" i="13"/>
  <c r="AQ97" i="13"/>
  <c r="AR97" i="13"/>
  <c r="AS97" i="13"/>
  <c r="AN98" i="13"/>
  <c r="AO98" i="13"/>
  <c r="AP98" i="13"/>
  <c r="AQ98" i="13"/>
  <c r="AR98" i="13"/>
  <c r="AS98" i="13"/>
  <c r="AN99" i="13"/>
  <c r="AO99" i="13"/>
  <c r="AP99" i="13"/>
  <c r="AQ99" i="13"/>
  <c r="AR99" i="13"/>
  <c r="AS99" i="13"/>
  <c r="AN100" i="13"/>
  <c r="AO100" i="13"/>
  <c r="AP100" i="13"/>
  <c r="AQ100" i="13"/>
  <c r="AR100" i="13"/>
  <c r="AS100" i="13"/>
  <c r="AN101" i="13"/>
  <c r="AO101" i="13"/>
  <c r="AP101" i="13"/>
  <c r="AQ101" i="13"/>
  <c r="AR101" i="13"/>
  <c r="AS101" i="13"/>
  <c r="AN102" i="13"/>
  <c r="AO102" i="13"/>
  <c r="AP102" i="13"/>
  <c r="AQ102" i="13"/>
  <c r="AR102" i="13"/>
  <c r="AS102" i="13"/>
  <c r="AN103" i="13"/>
  <c r="AO103" i="13"/>
  <c r="AP103" i="13"/>
  <c r="AQ103" i="13"/>
  <c r="AR103" i="13"/>
  <c r="AS103" i="13"/>
  <c r="AN104" i="13"/>
  <c r="AO104" i="13"/>
  <c r="AP104" i="13"/>
  <c r="AQ104" i="13"/>
  <c r="AR104" i="13"/>
  <c r="AS104" i="13"/>
  <c r="AN105" i="13"/>
  <c r="AO105" i="13"/>
  <c r="AP105" i="13"/>
  <c r="AQ105" i="13"/>
  <c r="AR105" i="13"/>
  <c r="AS105" i="13"/>
  <c r="AN106" i="13"/>
  <c r="AO106" i="13"/>
  <c r="AP106" i="13"/>
  <c r="AQ106" i="13"/>
  <c r="AR106" i="13"/>
  <c r="AS106" i="13"/>
  <c r="AN107" i="13"/>
  <c r="AO107" i="13"/>
  <c r="AP107" i="13"/>
  <c r="AQ107" i="13"/>
  <c r="AR107" i="13"/>
  <c r="AS107" i="13"/>
  <c r="AN108" i="13"/>
  <c r="AO108" i="13"/>
  <c r="AP108" i="13"/>
  <c r="AQ108" i="13"/>
  <c r="AR108" i="13"/>
  <c r="AS108" i="13"/>
  <c r="AN109" i="13"/>
  <c r="AO109" i="13"/>
  <c r="AP109" i="13"/>
  <c r="AQ109" i="13"/>
  <c r="AR109" i="13"/>
  <c r="AS109" i="13"/>
  <c r="AN110" i="13"/>
  <c r="AO110" i="13"/>
  <c r="AP110" i="13"/>
  <c r="AQ110" i="13"/>
  <c r="AR110" i="13"/>
  <c r="AS110" i="13"/>
  <c r="AN111" i="13"/>
  <c r="AO111" i="13"/>
  <c r="AP111" i="13"/>
  <c r="AQ111" i="13"/>
  <c r="AR111" i="13"/>
  <c r="AS111" i="13"/>
  <c r="AN112" i="13"/>
  <c r="AO112" i="13"/>
  <c r="AP112" i="13"/>
  <c r="AQ112" i="13"/>
  <c r="AR112" i="13"/>
  <c r="AS112" i="13"/>
  <c r="AN113" i="13"/>
  <c r="AO113" i="13"/>
  <c r="AP113" i="13"/>
  <c r="AQ113" i="13"/>
  <c r="AR113" i="13"/>
  <c r="AS113" i="13"/>
  <c r="AN114" i="13"/>
  <c r="AO114" i="13"/>
  <c r="AP114" i="13"/>
  <c r="AQ114" i="13"/>
  <c r="AR114" i="13"/>
  <c r="AS114" i="13"/>
  <c r="AN115" i="13"/>
  <c r="AO115" i="13"/>
  <c r="AP115" i="13"/>
  <c r="AQ115" i="13"/>
  <c r="AR115" i="13"/>
  <c r="AS115" i="13"/>
  <c r="AN116" i="13"/>
  <c r="AO116" i="13"/>
  <c r="AP116" i="13"/>
  <c r="AQ116" i="13"/>
  <c r="AR116" i="13"/>
  <c r="AS116" i="13"/>
  <c r="AN117" i="13"/>
  <c r="AO117" i="13"/>
  <c r="AP117" i="13"/>
  <c r="AQ117" i="13"/>
  <c r="AR117" i="13"/>
  <c r="AS117" i="13"/>
  <c r="AN118" i="13"/>
  <c r="AO118" i="13"/>
  <c r="AP118" i="13"/>
  <c r="AQ118" i="13"/>
  <c r="AR118" i="13"/>
  <c r="AS118" i="13"/>
  <c r="AN119" i="13"/>
  <c r="AO119" i="13"/>
  <c r="AP119" i="13"/>
  <c r="AQ119" i="13"/>
  <c r="AR119" i="13"/>
  <c r="AS119" i="13"/>
  <c r="AN120" i="13"/>
  <c r="AO120" i="13"/>
  <c r="AP120" i="13"/>
  <c r="AQ120" i="13"/>
  <c r="AR120" i="13"/>
  <c r="AS120" i="13"/>
  <c r="AN121" i="13"/>
  <c r="AO121" i="13"/>
  <c r="AP121" i="13"/>
  <c r="AQ121" i="13"/>
  <c r="AR121" i="13"/>
  <c r="AS121" i="13"/>
  <c r="AN122" i="13"/>
  <c r="AO122" i="13"/>
  <c r="AP122" i="13"/>
  <c r="AQ122" i="13"/>
  <c r="AR122" i="13"/>
  <c r="AS122" i="13"/>
  <c r="AN123" i="13"/>
  <c r="AO123" i="13"/>
  <c r="AP123" i="13"/>
  <c r="AQ123" i="13"/>
  <c r="AR123" i="13"/>
  <c r="AS123" i="13"/>
  <c r="AN124" i="13"/>
  <c r="AO124" i="13"/>
  <c r="AP124" i="13"/>
  <c r="AQ124" i="13"/>
  <c r="AR124" i="13"/>
  <c r="AS124" i="13"/>
  <c r="AN125" i="13"/>
  <c r="AO125" i="13"/>
  <c r="AP125" i="13"/>
  <c r="AQ125" i="13"/>
  <c r="AR125" i="13"/>
  <c r="AS125" i="13"/>
  <c r="AN126" i="13"/>
  <c r="AO126" i="13"/>
  <c r="AP126" i="13"/>
  <c r="AQ126" i="13"/>
  <c r="AR126" i="13"/>
  <c r="AS126" i="13"/>
  <c r="AN127" i="13"/>
  <c r="AO127" i="13"/>
  <c r="AP127" i="13"/>
  <c r="AQ127" i="13"/>
  <c r="AR127" i="13"/>
  <c r="AS127" i="13"/>
  <c r="AN128" i="13"/>
  <c r="AO128" i="13"/>
  <c r="AP128" i="13"/>
  <c r="AQ128" i="13"/>
  <c r="AR128" i="13"/>
  <c r="AS128" i="13"/>
  <c r="AN129" i="13"/>
  <c r="AO129" i="13"/>
  <c r="AP129" i="13"/>
  <c r="AQ129" i="13"/>
  <c r="AR129" i="13"/>
  <c r="AS129" i="13"/>
  <c r="AN130" i="13"/>
  <c r="AO130" i="13"/>
  <c r="AP130" i="13"/>
  <c r="AQ130" i="13"/>
  <c r="AR130" i="13"/>
  <c r="AS130" i="13"/>
  <c r="AN131" i="13"/>
  <c r="AO131" i="13"/>
  <c r="AP131" i="13"/>
  <c r="AQ131" i="13"/>
  <c r="AR131" i="13"/>
  <c r="AS131" i="13"/>
  <c r="AN132" i="13"/>
  <c r="AO132" i="13"/>
  <c r="AP132" i="13"/>
  <c r="AQ132" i="13"/>
  <c r="AR132" i="13"/>
  <c r="AS132" i="13"/>
  <c r="AN133" i="13"/>
  <c r="AO133" i="13"/>
  <c r="AP133" i="13"/>
  <c r="AQ133" i="13"/>
  <c r="AR133" i="13"/>
  <c r="AS133" i="13"/>
  <c r="AN134" i="13"/>
  <c r="AO134" i="13"/>
  <c r="AP134" i="13"/>
  <c r="AQ134" i="13"/>
  <c r="AR134" i="13"/>
  <c r="AS134" i="13"/>
  <c r="AN135" i="13"/>
  <c r="AO135" i="13"/>
  <c r="AP135" i="13"/>
  <c r="AQ135" i="13"/>
  <c r="AR135" i="13"/>
  <c r="AS135" i="13"/>
  <c r="AN136" i="13"/>
  <c r="AO136" i="13"/>
  <c r="AP136" i="13"/>
  <c r="AQ136" i="13"/>
  <c r="AR136" i="13"/>
  <c r="AS136" i="13"/>
  <c r="AN137" i="13"/>
  <c r="AO137" i="13"/>
  <c r="AP137" i="13"/>
  <c r="AQ137" i="13"/>
  <c r="AR137" i="13"/>
  <c r="AS137" i="13"/>
  <c r="AN138" i="13"/>
  <c r="AO138" i="13"/>
  <c r="AP138" i="13"/>
  <c r="AQ138" i="13"/>
  <c r="AR138" i="13"/>
  <c r="AS138" i="13"/>
  <c r="AN139" i="13"/>
  <c r="AO139" i="13"/>
  <c r="AP139" i="13"/>
  <c r="AQ139" i="13"/>
  <c r="AR139" i="13"/>
  <c r="AS139" i="13"/>
  <c r="AN140" i="13"/>
  <c r="AO140" i="13"/>
  <c r="AP140" i="13"/>
  <c r="AQ140" i="13"/>
  <c r="AR140" i="13"/>
  <c r="AS140" i="13"/>
  <c r="AN141" i="13"/>
  <c r="AO141" i="13"/>
  <c r="AP141" i="13"/>
  <c r="AQ141" i="13"/>
  <c r="AR141" i="13"/>
  <c r="AS141" i="13"/>
  <c r="AN142" i="13"/>
  <c r="AO142" i="13"/>
  <c r="AP142" i="13"/>
  <c r="AQ142" i="13"/>
  <c r="AR142" i="13"/>
  <c r="AS142" i="13"/>
  <c r="AN143" i="13"/>
  <c r="AO143" i="13"/>
  <c r="AP143" i="13"/>
  <c r="AQ143" i="13"/>
  <c r="AR143" i="13"/>
  <c r="AS143" i="13"/>
  <c r="AN144" i="13"/>
  <c r="AO144" i="13"/>
  <c r="AP144" i="13"/>
  <c r="AQ144" i="13"/>
  <c r="AR144" i="13"/>
  <c r="AS144" i="13"/>
  <c r="AN145" i="13"/>
  <c r="AO145" i="13"/>
  <c r="AP145" i="13"/>
  <c r="AQ145" i="13"/>
  <c r="AR145" i="13"/>
  <c r="AS145" i="13"/>
  <c r="AN146" i="13"/>
  <c r="AO146" i="13"/>
  <c r="AP146" i="13"/>
  <c r="AQ146" i="13"/>
  <c r="AR146" i="13"/>
  <c r="AS146" i="13"/>
  <c r="AN147" i="13"/>
  <c r="AO147" i="13"/>
  <c r="AP147" i="13"/>
  <c r="AQ147" i="13"/>
  <c r="AR147" i="13"/>
  <c r="AS147" i="13"/>
  <c r="AN148" i="13"/>
  <c r="AO148" i="13"/>
  <c r="AP148" i="13"/>
  <c r="AQ148" i="13"/>
  <c r="AR148" i="13"/>
  <c r="AS148" i="13"/>
  <c r="AN149" i="13"/>
  <c r="AO149" i="13"/>
  <c r="AP149" i="13"/>
  <c r="AQ149" i="13"/>
  <c r="AR149" i="13"/>
  <c r="AS149" i="13"/>
  <c r="AN150" i="13"/>
  <c r="AO150" i="13"/>
  <c r="AP150" i="13"/>
  <c r="AQ150" i="13"/>
  <c r="AR150" i="13"/>
  <c r="AS150" i="13"/>
  <c r="AN151" i="13"/>
  <c r="AO151" i="13"/>
  <c r="AP151" i="13"/>
  <c r="AQ151" i="13"/>
  <c r="AR151" i="13"/>
  <c r="AS151" i="13"/>
  <c r="AN152" i="13"/>
  <c r="AO152" i="13"/>
  <c r="AP152" i="13"/>
  <c r="AQ152" i="13"/>
  <c r="AR152" i="13"/>
  <c r="AS152" i="13"/>
  <c r="AN153" i="13"/>
  <c r="AO153" i="13"/>
  <c r="AP153" i="13"/>
  <c r="AQ153" i="13"/>
  <c r="AR153" i="13"/>
  <c r="AS153" i="13"/>
  <c r="AN154" i="13"/>
  <c r="AO154" i="13"/>
  <c r="AP154" i="13"/>
  <c r="AQ154" i="13"/>
  <c r="AR154" i="13"/>
  <c r="AS154" i="13"/>
  <c r="AN155" i="13"/>
  <c r="AO155" i="13"/>
  <c r="AP155" i="13"/>
  <c r="AQ155" i="13"/>
  <c r="AR155" i="13"/>
  <c r="AS155" i="13"/>
  <c r="AN156" i="13"/>
  <c r="AO156" i="13"/>
  <c r="AP156" i="13"/>
  <c r="AQ156" i="13"/>
  <c r="AR156" i="13"/>
  <c r="AS156" i="13"/>
  <c r="AN157" i="13"/>
  <c r="AO157" i="13"/>
  <c r="AP157" i="13"/>
  <c r="AQ157" i="13"/>
  <c r="AR157" i="13"/>
  <c r="AS157" i="13"/>
  <c r="AN158" i="13"/>
  <c r="AO158" i="13"/>
  <c r="AP158" i="13"/>
  <c r="AQ158" i="13"/>
  <c r="AR158" i="13"/>
  <c r="AS158" i="13"/>
  <c r="AN159" i="13"/>
  <c r="AO159" i="13"/>
  <c r="AP159" i="13"/>
  <c r="AQ159" i="13"/>
  <c r="AR159" i="13"/>
  <c r="AS159" i="13"/>
  <c r="AN160" i="13"/>
  <c r="AO160" i="13"/>
  <c r="AP160" i="13"/>
  <c r="AQ160" i="13"/>
  <c r="AR160" i="13"/>
  <c r="AS160" i="13"/>
  <c r="AN161" i="13"/>
  <c r="AO161" i="13"/>
  <c r="AP161" i="13"/>
  <c r="AQ161" i="13"/>
  <c r="AR161" i="13"/>
  <c r="AS161" i="13"/>
  <c r="AN162" i="13"/>
  <c r="AO162" i="13"/>
  <c r="AP162" i="13"/>
  <c r="AQ162" i="13"/>
  <c r="AR162" i="13"/>
  <c r="AS162" i="13"/>
  <c r="AN163" i="13"/>
  <c r="AO163" i="13"/>
  <c r="AP163" i="13"/>
  <c r="AQ163" i="13"/>
  <c r="AR163" i="13"/>
  <c r="AS163" i="13"/>
  <c r="AN164" i="13"/>
  <c r="AO164" i="13"/>
  <c r="AP164" i="13"/>
  <c r="AQ164" i="13"/>
  <c r="AR164" i="13"/>
  <c r="AS164" i="13"/>
  <c r="AN165" i="13"/>
  <c r="AO165" i="13"/>
  <c r="AP165" i="13"/>
  <c r="AQ165" i="13"/>
  <c r="AR165" i="13"/>
  <c r="AS165" i="13"/>
  <c r="AN166" i="13"/>
  <c r="AO166" i="13"/>
  <c r="AP166" i="13"/>
  <c r="AQ166" i="13"/>
  <c r="AR166" i="13"/>
  <c r="AS166" i="13"/>
  <c r="AN167" i="13"/>
  <c r="AO167" i="13"/>
  <c r="AP167" i="13"/>
  <c r="AQ167" i="13"/>
  <c r="AR167" i="13"/>
  <c r="AS167" i="13"/>
  <c r="AN168" i="13"/>
  <c r="AO168" i="13"/>
  <c r="AP168" i="13"/>
  <c r="AQ168" i="13"/>
  <c r="AR168" i="13"/>
  <c r="AS168" i="13"/>
  <c r="AN169" i="13"/>
  <c r="AO169" i="13"/>
  <c r="AP169" i="13"/>
  <c r="AQ169" i="13"/>
  <c r="AR169" i="13"/>
  <c r="AS169" i="13"/>
  <c r="AN170" i="13"/>
  <c r="AO170" i="13"/>
  <c r="AP170" i="13"/>
  <c r="AQ170" i="13"/>
  <c r="AR170" i="13"/>
  <c r="AS170" i="13"/>
  <c r="AN171" i="13"/>
  <c r="AO171" i="13"/>
  <c r="AP171" i="13"/>
  <c r="AQ171" i="13"/>
  <c r="AR171" i="13"/>
  <c r="AS171" i="13"/>
  <c r="AN172" i="13"/>
  <c r="AO172" i="13"/>
  <c r="AP172" i="13"/>
  <c r="AQ172" i="13"/>
  <c r="AR172" i="13"/>
  <c r="AS172" i="13"/>
  <c r="AN173" i="13"/>
  <c r="AO173" i="13"/>
  <c r="AP173" i="13"/>
  <c r="AQ173" i="13"/>
  <c r="AR173" i="13"/>
  <c r="AS173" i="13"/>
  <c r="AN174" i="13"/>
  <c r="AO174" i="13"/>
  <c r="AP174" i="13"/>
  <c r="AQ174" i="13"/>
  <c r="AR174" i="13"/>
  <c r="AS174" i="13"/>
  <c r="AN175" i="13"/>
  <c r="AO175" i="13"/>
  <c r="AP175" i="13"/>
  <c r="AQ175" i="13"/>
  <c r="AR175" i="13"/>
  <c r="AS175" i="13"/>
  <c r="AN176" i="13"/>
  <c r="AO176" i="13"/>
  <c r="AP176" i="13"/>
  <c r="AQ176" i="13"/>
  <c r="AR176" i="13"/>
  <c r="AS176" i="13"/>
  <c r="AN177" i="13"/>
  <c r="AO177" i="13"/>
  <c r="AP177" i="13"/>
  <c r="AQ177" i="13"/>
  <c r="AR177" i="13"/>
  <c r="AS177" i="13"/>
  <c r="AN178" i="13"/>
  <c r="AO178" i="13"/>
  <c r="AP178" i="13"/>
  <c r="AQ178" i="13"/>
  <c r="AR178" i="13"/>
  <c r="AS178" i="13"/>
  <c r="AN179" i="13"/>
  <c r="AO179" i="13"/>
  <c r="AP179" i="13"/>
  <c r="AQ179" i="13"/>
  <c r="AR179" i="13"/>
  <c r="AS179" i="13"/>
  <c r="AN180" i="13"/>
  <c r="AO180" i="13"/>
  <c r="AP180" i="13"/>
  <c r="AQ180" i="13"/>
  <c r="AR180" i="13"/>
  <c r="AS180" i="13"/>
  <c r="AN181" i="13"/>
  <c r="AO181" i="13"/>
  <c r="AP181" i="13"/>
  <c r="AQ181" i="13"/>
  <c r="AR181" i="13"/>
  <c r="AS181" i="13"/>
  <c r="AN182" i="13"/>
  <c r="AO182" i="13"/>
  <c r="AP182" i="13"/>
  <c r="AQ182" i="13"/>
  <c r="AR182" i="13"/>
  <c r="AS182" i="13"/>
  <c r="AN183" i="13"/>
  <c r="AO183" i="13"/>
  <c r="AP183" i="13"/>
  <c r="AQ183" i="13"/>
  <c r="AR183" i="13"/>
  <c r="AS183" i="13"/>
  <c r="AN184" i="13"/>
  <c r="AO184" i="13"/>
  <c r="AP184" i="13"/>
  <c r="AQ184" i="13"/>
  <c r="AR184" i="13"/>
  <c r="AS184" i="13"/>
  <c r="AN185" i="13"/>
  <c r="AO185" i="13"/>
  <c r="AP185" i="13"/>
  <c r="AQ185" i="13"/>
  <c r="AR185" i="13"/>
  <c r="AS185" i="13"/>
  <c r="AN186" i="13"/>
  <c r="AO186" i="13"/>
  <c r="AP186" i="13"/>
  <c r="AQ186" i="13"/>
  <c r="AR186" i="13"/>
  <c r="AS186" i="13"/>
  <c r="AN187" i="13"/>
  <c r="AO187" i="13"/>
  <c r="AP187" i="13"/>
  <c r="AQ187" i="13"/>
  <c r="AR187" i="13"/>
  <c r="AS187" i="13"/>
  <c r="AN188" i="13"/>
  <c r="AO188" i="13"/>
  <c r="AP188" i="13"/>
  <c r="AQ188" i="13"/>
  <c r="AR188" i="13"/>
  <c r="AS188" i="13"/>
  <c r="AN189" i="13"/>
  <c r="AO189" i="13"/>
  <c r="AP189" i="13"/>
  <c r="AQ189" i="13"/>
  <c r="AR189" i="13"/>
  <c r="AS189" i="13"/>
  <c r="AN190" i="13"/>
  <c r="AO190" i="13"/>
  <c r="AP190" i="13"/>
  <c r="AQ190" i="13"/>
  <c r="AR190" i="13"/>
  <c r="AS190" i="13"/>
  <c r="AN191" i="13"/>
  <c r="AO191" i="13"/>
  <c r="AP191" i="13"/>
  <c r="AQ191" i="13"/>
  <c r="AR191" i="13"/>
  <c r="AS191" i="13"/>
  <c r="AN192" i="13"/>
  <c r="AO192" i="13"/>
  <c r="AP192" i="13"/>
  <c r="AQ192" i="13"/>
  <c r="AR192" i="13"/>
  <c r="AS192" i="13"/>
  <c r="AN193" i="13"/>
  <c r="AO193" i="13"/>
  <c r="AP193" i="13"/>
  <c r="AQ193" i="13"/>
  <c r="AR193" i="13"/>
  <c r="AS193" i="13"/>
  <c r="AN194" i="13"/>
  <c r="AO194" i="13"/>
  <c r="AP194" i="13"/>
  <c r="AQ194" i="13"/>
  <c r="AR194" i="13"/>
  <c r="AS194" i="13"/>
  <c r="AN195" i="13"/>
  <c r="AO195" i="13"/>
  <c r="AP195" i="13"/>
  <c r="AQ195" i="13"/>
  <c r="AR195" i="13"/>
  <c r="AS195" i="13"/>
  <c r="AN196" i="13"/>
  <c r="AO196" i="13"/>
  <c r="AP196" i="13"/>
  <c r="AQ196" i="13"/>
  <c r="AR196" i="13"/>
  <c r="AS196" i="13"/>
  <c r="AN197" i="13"/>
  <c r="AO197" i="13"/>
  <c r="AP197" i="13"/>
  <c r="AQ197" i="13"/>
  <c r="AR197" i="13"/>
  <c r="AS197" i="13"/>
  <c r="AN198" i="13"/>
  <c r="AO198" i="13"/>
  <c r="AP198" i="13"/>
  <c r="AQ198" i="13"/>
  <c r="AR198" i="13"/>
  <c r="AS198" i="13"/>
  <c r="AN199" i="13"/>
  <c r="AO199" i="13"/>
  <c r="AP199" i="13"/>
  <c r="AQ199" i="13"/>
  <c r="AR199" i="13"/>
  <c r="AS199" i="13"/>
  <c r="AN200" i="13"/>
  <c r="AO200" i="13"/>
  <c r="AP200" i="13"/>
  <c r="AQ200" i="13"/>
  <c r="AR200" i="13"/>
  <c r="AS200" i="13"/>
  <c r="AN201" i="13"/>
  <c r="AO201" i="13"/>
  <c r="AP201" i="13"/>
  <c r="AQ201" i="13"/>
  <c r="AR201" i="13"/>
  <c r="AS201" i="13"/>
  <c r="AN202" i="13"/>
  <c r="AO202" i="13"/>
  <c r="AP202" i="13"/>
  <c r="AQ202" i="13"/>
  <c r="AR202" i="13"/>
  <c r="AS202" i="13"/>
  <c r="AN203" i="13"/>
  <c r="AO203" i="13"/>
  <c r="AP203" i="13"/>
  <c r="AQ203" i="13"/>
  <c r="AR203" i="13"/>
  <c r="AS203" i="13"/>
  <c r="AN204" i="13"/>
  <c r="AO204" i="13"/>
  <c r="AP204" i="13"/>
  <c r="AQ204" i="13"/>
  <c r="AR204" i="13"/>
  <c r="AS204" i="13"/>
  <c r="AN205" i="13"/>
  <c r="AO205" i="13"/>
  <c r="AP205" i="13"/>
  <c r="AQ205" i="13"/>
  <c r="AR205" i="13"/>
  <c r="AS205" i="13"/>
  <c r="AN206" i="13"/>
  <c r="AO206" i="13"/>
  <c r="AP206" i="13"/>
  <c r="AQ206" i="13"/>
  <c r="AR206" i="13"/>
  <c r="AS206" i="13"/>
  <c r="AN207" i="13"/>
  <c r="AO207" i="13"/>
  <c r="AP207" i="13"/>
  <c r="AQ207" i="13"/>
  <c r="AR207" i="13"/>
  <c r="AS207" i="13"/>
  <c r="AN208" i="13"/>
  <c r="AO208" i="13"/>
  <c r="AP208" i="13"/>
  <c r="AQ208" i="13"/>
  <c r="AR208" i="13"/>
  <c r="AS208" i="13"/>
  <c r="AN209" i="13"/>
  <c r="AO209" i="13"/>
  <c r="AP209" i="13"/>
  <c r="AQ209" i="13"/>
  <c r="AR209" i="13"/>
  <c r="AS209" i="13"/>
  <c r="AN210" i="13"/>
  <c r="AO210" i="13"/>
  <c r="AP210" i="13"/>
  <c r="AQ210" i="13"/>
  <c r="AR210" i="13"/>
  <c r="AS210" i="13"/>
  <c r="AN211" i="13"/>
  <c r="AO211" i="13"/>
  <c r="AP211" i="13"/>
  <c r="AQ211" i="13"/>
  <c r="AR211" i="13"/>
  <c r="AS211" i="13"/>
  <c r="AN212" i="13"/>
  <c r="AO212" i="13"/>
  <c r="AP212" i="13"/>
  <c r="AQ212" i="13"/>
  <c r="AR212" i="13"/>
  <c r="AS212" i="13"/>
  <c r="AN213" i="13"/>
  <c r="AO213" i="13"/>
  <c r="AP213" i="13"/>
  <c r="AQ213" i="13"/>
  <c r="AR213" i="13"/>
  <c r="AS213" i="13"/>
  <c r="AN214" i="13"/>
  <c r="AO214" i="13"/>
  <c r="AP214" i="13"/>
  <c r="AQ214" i="13"/>
  <c r="AR214" i="13"/>
  <c r="AS214" i="13"/>
  <c r="AN215" i="13"/>
  <c r="AO215" i="13"/>
  <c r="AP215" i="13"/>
  <c r="AQ215" i="13"/>
  <c r="AR215" i="13"/>
  <c r="AS215" i="13"/>
  <c r="AN216" i="13"/>
  <c r="AO216" i="13"/>
  <c r="AP216" i="13"/>
  <c r="AQ216" i="13"/>
  <c r="AR216" i="13"/>
  <c r="AS216" i="13"/>
  <c r="AN217" i="13"/>
  <c r="AO217" i="13"/>
  <c r="AP217" i="13"/>
  <c r="AQ217" i="13"/>
  <c r="AR217" i="13"/>
  <c r="AS217" i="13"/>
  <c r="AN218" i="13"/>
  <c r="AO218" i="13"/>
  <c r="AP218" i="13"/>
  <c r="AQ218" i="13"/>
  <c r="AR218" i="13"/>
  <c r="AS218" i="13"/>
  <c r="AN219" i="13"/>
  <c r="AO219" i="13"/>
  <c r="AP219" i="13"/>
  <c r="AQ219" i="13"/>
  <c r="AR219" i="13"/>
  <c r="AS219" i="13"/>
  <c r="AN220" i="13"/>
  <c r="AO220" i="13"/>
  <c r="AP220" i="13"/>
  <c r="AQ220" i="13"/>
  <c r="AR220" i="13"/>
  <c r="AS220" i="13"/>
  <c r="AN221" i="13"/>
  <c r="AO221" i="13"/>
  <c r="AP221" i="13"/>
  <c r="AQ221" i="13"/>
  <c r="AR221" i="13"/>
  <c r="AS221" i="13"/>
  <c r="AN222" i="13"/>
  <c r="AO222" i="13"/>
  <c r="AP222" i="13"/>
  <c r="AQ222" i="13"/>
  <c r="AR222" i="13"/>
  <c r="AS222" i="13"/>
  <c r="AN223" i="13"/>
  <c r="AO223" i="13"/>
  <c r="AP223" i="13"/>
  <c r="AQ223" i="13"/>
  <c r="AR223" i="13"/>
  <c r="AS223" i="13"/>
  <c r="AN224" i="13"/>
  <c r="AO224" i="13"/>
  <c r="AP224" i="13"/>
  <c r="AQ224" i="13"/>
  <c r="AR224" i="13"/>
  <c r="AS224" i="13"/>
  <c r="AN225" i="13"/>
  <c r="AO225" i="13"/>
  <c r="AP225" i="13"/>
  <c r="AQ225" i="13"/>
  <c r="AR225" i="13"/>
  <c r="AS225" i="13"/>
  <c r="AN226" i="13"/>
  <c r="AO226" i="13"/>
  <c r="AP226" i="13"/>
  <c r="AQ226" i="13"/>
  <c r="AR226" i="13"/>
  <c r="AS226" i="13"/>
  <c r="AN227" i="13"/>
  <c r="AO227" i="13"/>
  <c r="AP227" i="13"/>
  <c r="AQ227" i="13"/>
  <c r="AR227" i="13"/>
  <c r="AS227" i="13"/>
  <c r="AN228" i="13"/>
  <c r="AO228" i="13"/>
  <c r="AP228" i="13"/>
  <c r="AQ228" i="13"/>
  <c r="AR228" i="13"/>
  <c r="AS228" i="13"/>
  <c r="AN229" i="13"/>
  <c r="AO229" i="13"/>
  <c r="AP229" i="13"/>
  <c r="AQ229" i="13"/>
  <c r="AR229" i="13"/>
  <c r="AS229" i="13"/>
  <c r="AN230" i="13"/>
  <c r="AO230" i="13"/>
  <c r="AP230" i="13"/>
  <c r="AQ230" i="13"/>
  <c r="AR230" i="13"/>
  <c r="AS230" i="13"/>
  <c r="AN231" i="13"/>
  <c r="AO231" i="13"/>
  <c r="AP231" i="13"/>
  <c r="AQ231" i="13"/>
  <c r="AR231" i="13"/>
  <c r="AS231" i="13"/>
  <c r="AN232" i="13"/>
  <c r="AO232" i="13"/>
  <c r="AP232" i="13"/>
  <c r="AQ232" i="13"/>
  <c r="AR232" i="13"/>
  <c r="AS232" i="13"/>
  <c r="AN233" i="13"/>
  <c r="AO233" i="13"/>
  <c r="AP233" i="13"/>
  <c r="AQ233" i="13"/>
  <c r="AR233" i="13"/>
  <c r="AS233" i="13"/>
  <c r="AN234" i="13"/>
  <c r="AO234" i="13"/>
  <c r="AP234" i="13"/>
  <c r="AQ234" i="13"/>
  <c r="AR234" i="13"/>
  <c r="AS234" i="13"/>
  <c r="AN235" i="13"/>
  <c r="AO235" i="13"/>
  <c r="AP235" i="13"/>
  <c r="AQ235" i="13"/>
  <c r="AR235" i="13"/>
  <c r="AS235" i="13"/>
  <c r="AN236" i="13"/>
  <c r="AO236" i="13"/>
  <c r="AP236" i="13"/>
  <c r="AQ236" i="13"/>
  <c r="AR236" i="13"/>
  <c r="AS236" i="13"/>
  <c r="AN237" i="13"/>
  <c r="AO237" i="13"/>
  <c r="AP237" i="13"/>
  <c r="AQ237" i="13"/>
  <c r="AR237" i="13"/>
  <c r="AS237" i="13"/>
  <c r="AN238" i="13"/>
  <c r="AO238" i="13"/>
  <c r="AP238" i="13"/>
  <c r="AQ238" i="13"/>
  <c r="AR238" i="13"/>
  <c r="AS238" i="13"/>
  <c r="AN239" i="13"/>
  <c r="AO239" i="13"/>
  <c r="AP239" i="13"/>
  <c r="AQ239" i="13"/>
  <c r="AR239" i="13"/>
  <c r="AS239" i="13"/>
  <c r="AN240" i="13"/>
  <c r="AO240" i="13"/>
  <c r="AP240" i="13"/>
  <c r="AQ240" i="13"/>
  <c r="AR240" i="13"/>
  <c r="AS240" i="13"/>
  <c r="AN241" i="13"/>
  <c r="AO241" i="13"/>
  <c r="AP241" i="13"/>
  <c r="AQ241" i="13"/>
  <c r="AR241" i="13"/>
  <c r="AS241" i="13"/>
  <c r="AN242" i="13"/>
  <c r="AO242" i="13"/>
  <c r="AP242" i="13"/>
  <c r="AQ242" i="13"/>
  <c r="AR242" i="13"/>
  <c r="AS242" i="13"/>
  <c r="AN243" i="13"/>
  <c r="AO243" i="13"/>
  <c r="AP243" i="13"/>
  <c r="AQ243" i="13"/>
  <c r="AR243" i="13"/>
  <c r="AS243" i="13"/>
  <c r="AN244" i="13"/>
  <c r="AO244" i="13"/>
  <c r="AP244" i="13"/>
  <c r="AQ244" i="13"/>
  <c r="AR244" i="13"/>
  <c r="AS244" i="13"/>
  <c r="AN245" i="13"/>
  <c r="AO245" i="13"/>
  <c r="AP245" i="13"/>
  <c r="AQ245" i="13"/>
  <c r="AR245" i="13"/>
  <c r="AS245" i="13"/>
  <c r="AN246" i="13"/>
  <c r="AO246" i="13"/>
  <c r="AP246" i="13"/>
  <c r="AQ246" i="13"/>
  <c r="AR246" i="13"/>
  <c r="AS246" i="13"/>
  <c r="AN247" i="13"/>
  <c r="AO247" i="13"/>
  <c r="AP247" i="13"/>
  <c r="AQ247" i="13"/>
  <c r="AR247" i="13"/>
  <c r="AS247" i="13"/>
  <c r="AN248" i="13"/>
  <c r="AO248" i="13"/>
  <c r="AP248" i="13"/>
  <c r="AQ248" i="13"/>
  <c r="AR248" i="13"/>
  <c r="AS248" i="13"/>
  <c r="AN249" i="13"/>
  <c r="AO249" i="13"/>
  <c r="AP249" i="13"/>
  <c r="AQ249" i="13"/>
  <c r="AR249" i="13"/>
  <c r="AS249" i="13"/>
  <c r="AN250" i="13"/>
  <c r="AO250" i="13"/>
  <c r="AP250" i="13"/>
  <c r="AQ250" i="13"/>
  <c r="AR250" i="13"/>
  <c r="AS250" i="13"/>
  <c r="AN251" i="13"/>
  <c r="AO251" i="13"/>
  <c r="AP251" i="13"/>
  <c r="AQ251" i="13"/>
  <c r="AR251" i="13"/>
  <c r="AS251" i="13"/>
  <c r="AN252" i="13"/>
  <c r="AO252" i="13"/>
  <c r="AP252" i="13"/>
  <c r="AQ252" i="13"/>
  <c r="AR252" i="13"/>
  <c r="AS252" i="13"/>
  <c r="AN253" i="13"/>
  <c r="AO253" i="13"/>
  <c r="AP253" i="13"/>
  <c r="AQ253" i="13"/>
  <c r="AR253" i="13"/>
  <c r="AS253" i="13"/>
  <c r="AN254" i="13"/>
  <c r="AO254" i="13"/>
  <c r="AP254" i="13"/>
  <c r="AQ254" i="13"/>
  <c r="AR254" i="13"/>
  <c r="AS254" i="13"/>
  <c r="AN255" i="13"/>
  <c r="AO255" i="13"/>
  <c r="AP255" i="13"/>
  <c r="AQ255" i="13"/>
  <c r="AR255" i="13"/>
  <c r="AS255" i="13"/>
  <c r="AN256" i="13"/>
  <c r="AO256" i="13"/>
  <c r="AP256" i="13"/>
  <c r="AQ256" i="13"/>
  <c r="AR256" i="13"/>
  <c r="AS256" i="13"/>
  <c r="AN257" i="13"/>
  <c r="AO257" i="13"/>
  <c r="AP257" i="13"/>
  <c r="AQ257" i="13"/>
  <c r="AR257" i="13"/>
  <c r="AS257" i="13"/>
  <c r="AN258" i="13"/>
  <c r="AO258" i="13"/>
  <c r="AP258" i="13"/>
  <c r="AQ258" i="13"/>
  <c r="AR258" i="13"/>
  <c r="AS258" i="13"/>
  <c r="AN259" i="13"/>
  <c r="AO259" i="13"/>
  <c r="AP259" i="13"/>
  <c r="AQ259" i="13"/>
  <c r="AR259" i="13"/>
  <c r="AS259" i="13"/>
  <c r="AN260" i="13"/>
  <c r="AO260" i="13"/>
  <c r="AP260" i="13"/>
  <c r="AQ260" i="13"/>
  <c r="AR260" i="13"/>
  <c r="AS260" i="13"/>
  <c r="AN261" i="13"/>
  <c r="AO261" i="13"/>
  <c r="AP261" i="13"/>
  <c r="AQ261" i="13"/>
  <c r="AR261" i="13"/>
  <c r="AS261" i="13"/>
  <c r="AN262" i="13"/>
  <c r="AO262" i="13"/>
  <c r="AP262" i="13"/>
  <c r="AQ262" i="13"/>
  <c r="AR262" i="13"/>
  <c r="AS262" i="13"/>
  <c r="AN263" i="13"/>
  <c r="AO263" i="13"/>
  <c r="AP263" i="13"/>
  <c r="AQ263" i="13"/>
  <c r="AR263" i="13"/>
  <c r="AS263" i="13"/>
  <c r="AN264" i="13"/>
  <c r="AO264" i="13"/>
  <c r="AP264" i="13"/>
  <c r="AQ264" i="13"/>
  <c r="AR264" i="13"/>
  <c r="AS264" i="13"/>
  <c r="AN265" i="13"/>
  <c r="AO265" i="13"/>
  <c r="AP265" i="13"/>
  <c r="AQ265" i="13"/>
  <c r="AR265" i="13"/>
  <c r="AS265" i="13"/>
  <c r="AN266" i="13"/>
  <c r="AO266" i="13"/>
  <c r="AP266" i="13"/>
  <c r="AQ266" i="13"/>
  <c r="AR266" i="13"/>
  <c r="AS266" i="13"/>
  <c r="AN267" i="13"/>
  <c r="AO267" i="13"/>
  <c r="AP267" i="13"/>
  <c r="AQ267" i="13"/>
  <c r="AR267" i="13"/>
  <c r="AS267" i="13"/>
  <c r="AN268" i="13"/>
  <c r="AO268" i="13"/>
  <c r="AP268" i="13"/>
  <c r="AQ268" i="13"/>
  <c r="AR268" i="13"/>
  <c r="AS268" i="13"/>
  <c r="AN269" i="13"/>
  <c r="AO269" i="13"/>
  <c r="AP269" i="13"/>
  <c r="AQ269" i="13"/>
  <c r="AR269" i="13"/>
  <c r="AS269" i="13"/>
  <c r="AN270" i="13"/>
  <c r="AO270" i="13"/>
  <c r="AP270" i="13"/>
  <c r="AQ270" i="13"/>
  <c r="AR270" i="13"/>
  <c r="AS270" i="13"/>
  <c r="AN271" i="13"/>
  <c r="AO271" i="13"/>
  <c r="AP271" i="13"/>
  <c r="AQ271" i="13"/>
  <c r="AR271" i="13"/>
  <c r="AS271" i="13"/>
  <c r="AN272" i="13"/>
  <c r="AO272" i="13"/>
  <c r="AP272" i="13"/>
  <c r="AQ272" i="13"/>
  <c r="AR272" i="13"/>
  <c r="AS272" i="13"/>
  <c r="AN273" i="13"/>
  <c r="AO273" i="13"/>
  <c r="AP273" i="13"/>
  <c r="AQ273" i="13"/>
  <c r="AR273" i="13"/>
  <c r="AS273" i="13"/>
  <c r="AN274" i="13"/>
  <c r="AO274" i="13"/>
  <c r="AP274" i="13"/>
  <c r="AQ274" i="13"/>
  <c r="AR274" i="13"/>
  <c r="AS274" i="13"/>
  <c r="AN275" i="13"/>
  <c r="AO275" i="13"/>
  <c r="AP275" i="13"/>
  <c r="AQ275" i="13"/>
  <c r="AR275" i="13"/>
  <c r="AS275" i="13"/>
  <c r="AN276" i="13"/>
  <c r="AO276" i="13"/>
  <c r="AP276" i="13"/>
  <c r="AQ276" i="13"/>
  <c r="AR276" i="13"/>
  <c r="AS276" i="13"/>
  <c r="AN277" i="13"/>
  <c r="AO277" i="13"/>
  <c r="AP277" i="13"/>
  <c r="AQ277" i="13"/>
  <c r="AR277" i="13"/>
  <c r="AS277" i="13"/>
  <c r="AN278" i="13"/>
  <c r="AO278" i="13"/>
  <c r="AP278" i="13"/>
  <c r="AQ278" i="13"/>
  <c r="AR278" i="13"/>
  <c r="AS278" i="13"/>
  <c r="AN279" i="13"/>
  <c r="AO279" i="13"/>
  <c r="AP279" i="13"/>
  <c r="AQ279" i="13"/>
  <c r="AR279" i="13"/>
  <c r="AS279" i="13"/>
  <c r="AN280" i="13"/>
  <c r="AO280" i="13"/>
  <c r="AP280" i="13"/>
  <c r="AQ280" i="13"/>
  <c r="AR280" i="13"/>
  <c r="AS280" i="13"/>
  <c r="AN281" i="13"/>
  <c r="AO281" i="13"/>
  <c r="AP281" i="13"/>
  <c r="AQ281" i="13"/>
  <c r="AR281" i="13"/>
  <c r="AS281" i="13"/>
  <c r="AN282" i="13"/>
  <c r="AO282" i="13"/>
  <c r="AP282" i="13"/>
  <c r="AQ282" i="13"/>
  <c r="AR282" i="13"/>
  <c r="AS282" i="13"/>
  <c r="AN283" i="13"/>
  <c r="AO283" i="13"/>
  <c r="AP283" i="13"/>
  <c r="AQ283" i="13"/>
  <c r="AR283" i="13"/>
  <c r="AS283" i="13"/>
  <c r="AN284" i="13"/>
  <c r="AO284" i="13"/>
  <c r="AP284" i="13"/>
  <c r="AQ284" i="13"/>
  <c r="AR284" i="13"/>
  <c r="AS284" i="13"/>
  <c r="AN285" i="13"/>
  <c r="AO285" i="13"/>
  <c r="AP285" i="13"/>
  <c r="AQ285" i="13"/>
  <c r="AR285" i="13"/>
  <c r="AS285" i="13"/>
  <c r="AN286" i="13"/>
  <c r="AO286" i="13"/>
  <c r="AP286" i="13"/>
  <c r="AQ286" i="13"/>
  <c r="AR286" i="13"/>
  <c r="AS286" i="13"/>
  <c r="AN287" i="13"/>
  <c r="AO287" i="13"/>
  <c r="AP287" i="13"/>
  <c r="AQ287" i="13"/>
  <c r="AR287" i="13"/>
  <c r="AS287" i="13"/>
  <c r="AN288" i="13"/>
  <c r="AO288" i="13"/>
  <c r="AP288" i="13"/>
  <c r="AQ288" i="13"/>
  <c r="AR288" i="13"/>
  <c r="AS288" i="13"/>
  <c r="AS15" i="13"/>
  <c r="AR15" i="13"/>
  <c r="AN15" i="13"/>
  <c r="AO15" i="13"/>
  <c r="AP15" i="13"/>
  <c r="AQ15" i="13"/>
  <c r="F48" i="26" l="1"/>
  <c r="O21" i="34" l="1"/>
  <c r="M21" i="34"/>
  <c r="K21" i="34"/>
  <c r="I21" i="34"/>
  <c r="G21" i="34"/>
  <c r="E21" i="34"/>
  <c r="C21" i="34"/>
  <c r="R19" i="25"/>
  <c r="R17" i="25"/>
  <c r="R22" i="25"/>
  <c r="R23" i="25"/>
  <c r="R24" i="25"/>
  <c r="R25" i="25"/>
  <c r="R26" i="25"/>
  <c r="R27" i="25"/>
  <c r="R29" i="25"/>
  <c r="R30" i="25"/>
  <c r="R31" i="25"/>
  <c r="R32" i="25"/>
  <c r="R33" i="25"/>
  <c r="R34" i="25"/>
  <c r="R35" i="25"/>
  <c r="R36" i="25"/>
  <c r="R37" i="25"/>
  <c r="R39" i="25"/>
  <c r="R41" i="25"/>
  <c r="R42" i="25"/>
  <c r="R43" i="25"/>
  <c r="R44" i="25"/>
  <c r="R46" i="25"/>
  <c r="R48" i="25"/>
  <c r="R49" i="25"/>
  <c r="R50" i="25"/>
  <c r="R51" i="25"/>
  <c r="R52" i="25"/>
  <c r="R53" i="25"/>
  <c r="R54" i="25"/>
  <c r="R55" i="25"/>
  <c r="R56" i="25"/>
  <c r="R57" i="25"/>
  <c r="R58" i="25"/>
  <c r="R59" i="25"/>
  <c r="R60" i="25"/>
  <c r="R21" i="25"/>
  <c r="P17" i="25"/>
  <c r="P19" i="25"/>
  <c r="D59" i="5" l="1"/>
  <c r="N21" i="25"/>
  <c r="N19" i="25"/>
  <c r="N22" i="25"/>
  <c r="N23" i="25"/>
  <c r="N24" i="25"/>
  <c r="N25" i="25"/>
  <c r="N26" i="25"/>
  <c r="N27" i="25"/>
  <c r="N29" i="25"/>
  <c r="N30" i="25"/>
  <c r="N31" i="25"/>
  <c r="N32" i="25"/>
  <c r="N33" i="25"/>
  <c r="N34" i="25"/>
  <c r="N35" i="25"/>
  <c r="N36" i="25"/>
  <c r="N37" i="25"/>
  <c r="N39" i="25"/>
  <c r="N41" i="25"/>
  <c r="N42" i="25"/>
  <c r="N43" i="25"/>
  <c r="N44" i="25"/>
  <c r="N48" i="25"/>
  <c r="N49" i="25"/>
  <c r="N50" i="25"/>
  <c r="N51" i="25"/>
  <c r="N52" i="25"/>
  <c r="N53" i="25"/>
  <c r="N54" i="25"/>
  <c r="N55" i="25"/>
  <c r="N56" i="25"/>
  <c r="N57" i="25"/>
  <c r="N58" i="25"/>
  <c r="N59" i="25"/>
  <c r="N60" i="25"/>
  <c r="N17" i="25"/>
  <c r="L46" i="25"/>
  <c r="N46" i="25" s="1"/>
  <c r="L39" i="25"/>
  <c r="L19" i="25"/>
  <c r="J19" i="25"/>
  <c r="J17" i="25"/>
  <c r="J50" i="25"/>
  <c r="J49" i="25"/>
  <c r="J48" i="25"/>
  <c r="J58" i="25"/>
  <c r="J51" i="25"/>
  <c r="J52" i="25"/>
  <c r="J53" i="25"/>
  <c r="J54" i="25"/>
  <c r="J55" i="25"/>
  <c r="J56" i="25"/>
  <c r="J57" i="25"/>
  <c r="J41" i="25"/>
  <c r="J42" i="25"/>
  <c r="J43" i="25"/>
  <c r="J44" i="25"/>
  <c r="J29" i="25"/>
  <c r="J30" i="25"/>
  <c r="J31" i="25"/>
  <c r="J32" i="25"/>
  <c r="J33" i="25"/>
  <c r="J34" i="25"/>
  <c r="J35" i="25"/>
  <c r="J36" i="25"/>
  <c r="J27" i="25"/>
  <c r="J22" i="25"/>
  <c r="J23" i="25"/>
  <c r="J24" i="25"/>
  <c r="J25" i="25"/>
  <c r="J26" i="25"/>
  <c r="J21" i="25"/>
  <c r="J15" i="25"/>
  <c r="H19" i="25"/>
  <c r="H17" i="25"/>
  <c r="J46" i="25"/>
  <c r="W63" i="24"/>
  <c r="T63" i="24"/>
  <c r="Q63" i="24"/>
  <c r="N63" i="24"/>
  <c r="K63" i="24"/>
  <c r="H63" i="24"/>
  <c r="E63" i="24"/>
  <c r="R91" i="2" l="1"/>
  <c r="R90" i="2"/>
  <c r="N91" i="2"/>
  <c r="N90" i="2"/>
  <c r="J91" i="2"/>
  <c r="J90" i="2"/>
  <c r="F91" i="2"/>
  <c r="F90" i="2"/>
  <c r="F75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R50" i="2"/>
  <c r="R49" i="2"/>
  <c r="R48" i="2"/>
  <c r="R47" i="2"/>
  <c r="R46" i="2"/>
  <c r="N50" i="2"/>
  <c r="N49" i="2"/>
  <c r="N48" i="2"/>
  <c r="N47" i="2"/>
  <c r="N46" i="2"/>
  <c r="J50" i="2"/>
  <c r="J49" i="2"/>
  <c r="J48" i="2"/>
  <c r="J47" i="2"/>
  <c r="J46" i="2"/>
  <c r="F50" i="2"/>
  <c r="F49" i="2"/>
  <c r="F48" i="2"/>
  <c r="F47" i="2"/>
  <c r="F46" i="2"/>
  <c r="F17" i="2"/>
  <c r="X41" i="22" l="1"/>
  <c r="X42" i="22"/>
  <c r="X44" i="22"/>
  <c r="X45" i="22"/>
  <c r="X46" i="22"/>
  <c r="X47" i="22"/>
  <c r="X48" i="22"/>
  <c r="X49" i="22"/>
  <c r="R36" i="2" l="1"/>
  <c r="N36" i="2"/>
  <c r="J36" i="2"/>
  <c r="F36" i="2"/>
  <c r="R35" i="2"/>
  <c r="N35" i="2"/>
  <c r="J35" i="2"/>
  <c r="F35" i="2"/>
  <c r="R34" i="2"/>
  <c r="N34" i="2"/>
  <c r="J34" i="2"/>
  <c r="F34" i="2"/>
  <c r="R33" i="2"/>
  <c r="N33" i="2"/>
  <c r="J33" i="2"/>
  <c r="F33" i="2"/>
  <c r="R13" i="2"/>
  <c r="N13" i="2"/>
  <c r="J13" i="2"/>
  <c r="F13" i="2"/>
  <c r="O46" i="28" l="1"/>
  <c r="Q72" i="28" s="1"/>
  <c r="K46" i="28"/>
  <c r="M71" i="28" s="1"/>
  <c r="G46" i="28"/>
  <c r="I72" i="28" s="1"/>
  <c r="K30" i="28"/>
  <c r="K29" i="28"/>
  <c r="K28" i="28"/>
  <c r="K27" i="28"/>
  <c r="K23" i="28"/>
  <c r="K22" i="28"/>
  <c r="K18" i="28"/>
  <c r="K17" i="28"/>
  <c r="K16" i="28"/>
  <c r="K15" i="28"/>
  <c r="K14" i="28"/>
  <c r="K13" i="28"/>
  <c r="K12" i="28"/>
  <c r="K11" i="28"/>
  <c r="I61" i="29"/>
  <c r="I60" i="29"/>
  <c r="I59" i="29"/>
  <c r="I58" i="29"/>
  <c r="I57" i="29"/>
  <c r="I56" i="29"/>
  <c r="I55" i="29"/>
  <c r="I54" i="29"/>
  <c r="I53" i="29"/>
  <c r="I52" i="29"/>
  <c r="I51" i="29"/>
  <c r="I50" i="29"/>
  <c r="I49" i="29"/>
  <c r="I48" i="29"/>
  <c r="I47" i="29"/>
  <c r="I46" i="29"/>
  <c r="I45" i="29"/>
  <c r="I44" i="29"/>
  <c r="I43" i="29"/>
  <c r="I39" i="29"/>
  <c r="I38" i="29"/>
  <c r="I37" i="29"/>
  <c r="I36" i="29"/>
  <c r="I35" i="29"/>
  <c r="I34" i="29"/>
  <c r="I33" i="29"/>
  <c r="I32" i="29"/>
  <c r="I31" i="29"/>
  <c r="I30" i="29"/>
  <c r="I29" i="29"/>
  <c r="I28" i="29"/>
  <c r="I27" i="29"/>
  <c r="I26" i="29"/>
  <c r="I25" i="29"/>
  <c r="I24" i="29"/>
  <c r="I23" i="29"/>
  <c r="I22" i="29"/>
  <c r="I21" i="29"/>
  <c r="I17" i="29"/>
  <c r="I16" i="29"/>
  <c r="I15" i="29"/>
  <c r="I14" i="29"/>
  <c r="I13" i="29"/>
  <c r="I51" i="28" l="1"/>
  <c r="Q51" i="28"/>
  <c r="M52" i="28"/>
  <c r="I53" i="28"/>
  <c r="Q53" i="28"/>
  <c r="M54" i="28"/>
  <c r="I55" i="28"/>
  <c r="Q55" i="28"/>
  <c r="M56" i="28"/>
  <c r="I57" i="28"/>
  <c r="Q57" i="28"/>
  <c r="M58" i="28"/>
  <c r="I63" i="28"/>
  <c r="Q63" i="28"/>
  <c r="M64" i="28"/>
  <c r="I65" i="28"/>
  <c r="Q65" i="28"/>
  <c r="M66" i="28"/>
  <c r="I71" i="28"/>
  <c r="Q71" i="28"/>
  <c r="M72" i="28"/>
  <c r="M51" i="28"/>
  <c r="I52" i="28"/>
  <c r="Q52" i="28"/>
  <c r="M53" i="28"/>
  <c r="I54" i="28"/>
  <c r="Q54" i="28"/>
  <c r="M55" i="28"/>
  <c r="I56" i="28"/>
  <c r="Q56" i="28"/>
  <c r="M57" i="28"/>
  <c r="I58" i="28"/>
  <c r="Q58" i="28"/>
  <c r="M63" i="28"/>
  <c r="I64" i="28"/>
  <c r="Q64" i="28"/>
  <c r="M65" i="28"/>
  <c r="I66" i="28"/>
  <c r="Q66" i="28"/>
  <c r="F55" i="26" l="1"/>
  <c r="L57" i="26"/>
  <c r="N57" i="26" s="1"/>
  <c r="F47" i="26"/>
  <c r="L48" i="26"/>
  <c r="J42" i="26"/>
  <c r="J37" i="26"/>
  <c r="L36" i="26"/>
  <c r="L32" i="26"/>
  <c r="N32" i="26" s="1"/>
  <c r="L31" i="26"/>
  <c r="J31" i="26"/>
  <c r="J32" i="26"/>
  <c r="N48" i="26"/>
  <c r="L27" i="26"/>
  <c r="N24" i="26"/>
  <c r="J26" i="26"/>
  <c r="J25" i="26"/>
  <c r="J39" i="25"/>
  <c r="J59" i="25"/>
  <c r="J60" i="25"/>
  <c r="F41" i="26"/>
  <c r="F37" i="26"/>
  <c r="F31" i="26"/>
  <c r="F24" i="26"/>
  <c r="R40" i="2"/>
  <c r="R41" i="2"/>
  <c r="N40" i="2"/>
  <c r="N41" i="2"/>
  <c r="J40" i="2"/>
  <c r="J41" i="2"/>
  <c r="F40" i="2"/>
  <c r="F41" i="2"/>
  <c r="D57" i="5"/>
  <c r="D55" i="5"/>
  <c r="D53" i="5"/>
  <c r="D51" i="5"/>
  <c r="G61" i="24"/>
  <c r="K66" i="24"/>
  <c r="N64" i="24"/>
  <c r="Q67" i="24"/>
  <c r="T64" i="24"/>
  <c r="W65" i="24"/>
  <c r="W68" i="24"/>
  <c r="T66" i="24"/>
  <c r="T67" i="24"/>
  <c r="T70" i="24"/>
  <c r="T71" i="24"/>
  <c r="E64" i="24"/>
  <c r="E65" i="24"/>
  <c r="E66" i="24"/>
  <c r="E67" i="24"/>
  <c r="E68" i="24"/>
  <c r="E69" i="24"/>
  <c r="E70" i="24"/>
  <c r="E71" i="24"/>
  <c r="V41" i="22"/>
  <c r="V42" i="22"/>
  <c r="V44" i="22"/>
  <c r="V45" i="22"/>
  <c r="V46" i="22"/>
  <c r="V47" i="22"/>
  <c r="V48" i="22"/>
  <c r="V49" i="22"/>
  <c r="T41" i="22"/>
  <c r="R86" i="2"/>
  <c r="R85" i="2"/>
  <c r="N86" i="2"/>
  <c r="N85" i="2"/>
  <c r="J86" i="2"/>
  <c r="J85" i="2"/>
  <c r="F86" i="2"/>
  <c r="F85" i="2"/>
  <c r="F81" i="2"/>
  <c r="F80" i="2"/>
  <c r="R80" i="2"/>
  <c r="N76" i="2"/>
  <c r="N75" i="2"/>
  <c r="J76" i="2"/>
  <c r="J75" i="2"/>
  <c r="F76" i="2"/>
  <c r="N71" i="24"/>
  <c r="N70" i="24"/>
  <c r="N67" i="24"/>
  <c r="N66" i="24"/>
  <c r="N69" i="24"/>
  <c r="N65" i="24"/>
  <c r="N68" i="24"/>
  <c r="K69" i="24"/>
  <c r="K65" i="24"/>
  <c r="K68" i="24"/>
  <c r="K64" i="24"/>
  <c r="Q70" i="24"/>
  <c r="Q66" i="24"/>
  <c r="Q69" i="24"/>
  <c r="Q65" i="24"/>
  <c r="W71" i="24"/>
  <c r="W67" i="24"/>
  <c r="Q68" i="24"/>
  <c r="Q64" i="24"/>
  <c r="T69" i="24"/>
  <c r="T65" i="24"/>
  <c r="W70" i="24"/>
  <c r="W66" i="24"/>
  <c r="Q71" i="24"/>
  <c r="T68" i="24"/>
  <c r="W69" i="24"/>
  <c r="W64" i="24"/>
  <c r="K71" i="24"/>
  <c r="K67" i="24"/>
  <c r="K70" i="24"/>
  <c r="L58" i="26"/>
  <c r="N58" i="26" s="1"/>
  <c r="F57" i="26"/>
  <c r="N15" i="26"/>
  <c r="F46" i="26"/>
  <c r="F32" i="26"/>
  <c r="F36" i="26"/>
  <c r="F42" i="26"/>
  <c r="F49" i="26"/>
  <c r="F50" i="26"/>
  <c r="F25" i="26"/>
  <c r="F26" i="26"/>
  <c r="F27" i="26"/>
  <c r="F15" i="26"/>
  <c r="F16" i="26"/>
  <c r="F17" i="26"/>
  <c r="F18" i="26"/>
  <c r="F20" i="26"/>
  <c r="T42" i="22"/>
  <c r="T44" i="22"/>
  <c r="T45" i="22"/>
  <c r="T46" i="22"/>
  <c r="T47" i="22"/>
  <c r="T48" i="22"/>
  <c r="T49" i="22"/>
  <c r="F18" i="2"/>
  <c r="F19" i="2"/>
  <c r="F61" i="24"/>
  <c r="H71" i="24"/>
  <c r="L61" i="24"/>
  <c r="O61" i="24"/>
  <c r="R61" i="24"/>
  <c r="U61" i="24"/>
  <c r="F24" i="2"/>
  <c r="F25" i="2"/>
  <c r="F26" i="2"/>
  <c r="F27" i="2"/>
  <c r="F28" i="2"/>
  <c r="F29" i="2"/>
  <c r="F23" i="2"/>
  <c r="L49" i="26"/>
  <c r="N49" i="26" s="1"/>
  <c r="L50" i="26"/>
  <c r="N50" i="26" s="1"/>
  <c r="R45" i="2"/>
  <c r="F45" i="2"/>
  <c r="N16" i="26"/>
  <c r="N17" i="26"/>
  <c r="N18" i="26"/>
  <c r="N19" i="26"/>
  <c r="N25" i="26"/>
  <c r="L26" i="26"/>
  <c r="N26" i="26"/>
  <c r="L37" i="26"/>
  <c r="N37" i="26" s="1"/>
  <c r="L42" i="26"/>
  <c r="N42" i="26" s="1"/>
  <c r="R44" i="22"/>
  <c r="R45" i="22"/>
  <c r="R46" i="22"/>
  <c r="R47" i="22"/>
  <c r="R48" i="22"/>
  <c r="R49" i="22"/>
  <c r="R41" i="22"/>
  <c r="R42" i="22"/>
  <c r="D42" i="22"/>
  <c r="D44" i="22"/>
  <c r="D45" i="22"/>
  <c r="D46" i="22"/>
  <c r="D47" i="22"/>
  <c r="D48" i="22"/>
  <c r="D49" i="22"/>
  <c r="D41" i="22"/>
  <c r="O42" i="23"/>
  <c r="N42" i="23"/>
  <c r="M42" i="23"/>
  <c r="L42" i="23"/>
  <c r="K42" i="23"/>
  <c r="J42" i="23"/>
  <c r="I42" i="23"/>
  <c r="H42" i="23"/>
  <c r="G42" i="23"/>
  <c r="F42" i="23"/>
  <c r="E42" i="23"/>
  <c r="U42" i="23"/>
  <c r="M38" i="23"/>
  <c r="L38" i="23"/>
  <c r="K38" i="23"/>
  <c r="J38" i="23"/>
  <c r="I38" i="23"/>
  <c r="H38" i="23"/>
  <c r="G38" i="23"/>
  <c r="F38" i="23"/>
  <c r="E38" i="23"/>
  <c r="D38" i="23"/>
  <c r="U38" i="23"/>
  <c r="P49" i="22"/>
  <c r="F44" i="22"/>
  <c r="H44" i="22"/>
  <c r="J44" i="22"/>
  <c r="L44" i="22"/>
  <c r="N44" i="22"/>
  <c r="P44" i="22"/>
  <c r="F45" i="22"/>
  <c r="H45" i="22"/>
  <c r="J45" i="22"/>
  <c r="L45" i="22"/>
  <c r="N45" i="22"/>
  <c r="P45" i="22"/>
  <c r="F46" i="22"/>
  <c r="H46" i="22"/>
  <c r="J46" i="22"/>
  <c r="L46" i="22"/>
  <c r="N46" i="22"/>
  <c r="P46" i="22"/>
  <c r="F47" i="22"/>
  <c r="H47" i="22"/>
  <c r="J47" i="22"/>
  <c r="L47" i="22"/>
  <c r="N47" i="22"/>
  <c r="P47" i="22"/>
  <c r="F48" i="22"/>
  <c r="H48" i="22"/>
  <c r="J48" i="22"/>
  <c r="L48" i="22"/>
  <c r="N48" i="22"/>
  <c r="P48" i="22"/>
  <c r="F49" i="22"/>
  <c r="H49" i="22"/>
  <c r="J49" i="22"/>
  <c r="L49" i="22"/>
  <c r="N49" i="22"/>
  <c r="F42" i="22"/>
  <c r="H42" i="22"/>
  <c r="J42" i="22"/>
  <c r="L42" i="22"/>
  <c r="N42" i="22"/>
  <c r="P42" i="22"/>
  <c r="F41" i="22"/>
  <c r="H41" i="22"/>
  <c r="J41" i="22"/>
  <c r="L41" i="22"/>
  <c r="N41" i="22"/>
  <c r="P41" i="22"/>
  <c r="N16" i="2"/>
  <c r="F16" i="2"/>
  <c r="Q58" i="17"/>
  <c r="J18" i="2"/>
  <c r="J29" i="2"/>
  <c r="J27" i="2"/>
  <c r="J25" i="2"/>
  <c r="N26" i="2"/>
  <c r="R27" i="2"/>
  <c r="R25" i="2"/>
  <c r="J23" i="2"/>
  <c r="J28" i="2"/>
  <c r="J26" i="2"/>
  <c r="J24" i="2"/>
  <c r="N29" i="2"/>
  <c r="R23" i="2"/>
  <c r="R28" i="2"/>
  <c r="J17" i="2"/>
  <c r="J19" i="2"/>
  <c r="R75" i="2"/>
  <c r="J81" i="2"/>
  <c r="N45" i="2"/>
  <c r="J80" i="2"/>
  <c r="R81" i="2"/>
  <c r="N17" i="2"/>
  <c r="N28" i="2"/>
  <c r="R76" i="2"/>
  <c r="R18" i="2"/>
  <c r="R24" i="2"/>
  <c r="N25" i="2"/>
  <c r="R29" i="2"/>
  <c r="N23" i="2"/>
  <c r="H68" i="24"/>
  <c r="H69" i="24"/>
  <c r="J45" i="2"/>
  <c r="H67" i="24"/>
  <c r="N81" i="2"/>
  <c r="R19" i="2"/>
  <c r="R17" i="2"/>
  <c r="R26" i="2"/>
  <c r="N27" i="2"/>
  <c r="N24" i="2"/>
  <c r="N18" i="2"/>
  <c r="H70" i="24"/>
  <c r="N80" i="2"/>
  <c r="N19" i="2"/>
  <c r="F58" i="26"/>
  <c r="N53" i="26"/>
  <c r="F56" i="26"/>
  <c r="N56" i="26"/>
  <c r="N27" i="26" l="1"/>
  <c r="N36" i="26"/>
  <c r="N41" i="26"/>
  <c r="N14" i="26"/>
  <c r="N31" i="26"/>
  <c r="H65" i="24"/>
  <c r="H64" i="24"/>
  <c r="H66" i="24"/>
</calcChain>
</file>

<file path=xl/sharedStrings.xml><?xml version="1.0" encoding="utf-8"?>
<sst xmlns="http://schemas.openxmlformats.org/spreadsheetml/2006/main" count="6852" uniqueCount="2560">
  <si>
    <t>England and Wales, residents and non-residents</t>
  </si>
  <si>
    <t>Year</t>
  </si>
  <si>
    <t>Total</t>
  </si>
  <si>
    <t>Residents</t>
  </si>
  <si>
    <t>Non-residents</t>
  </si>
  <si>
    <t>NHS</t>
  </si>
  <si>
    <t>Crude</t>
  </si>
  <si>
    <t>.</t>
  </si>
  <si>
    <t>England and Wales, residents</t>
  </si>
  <si>
    <t>numbers</t>
  </si>
  <si>
    <t xml:space="preserve"> </t>
  </si>
  <si>
    <t>Under 20</t>
  </si>
  <si>
    <t>20-34</t>
  </si>
  <si>
    <t>All legal abortions</t>
  </si>
  <si>
    <t>(i) Purchaser</t>
  </si>
  <si>
    <t>(ii) Statutory grounds</t>
  </si>
  <si>
    <t xml:space="preserve"> A (alone or with B, C or D) or F or G</t>
  </si>
  <si>
    <t xml:space="preserve"> B (alone)</t>
  </si>
  <si>
    <t xml:space="preserve"> C (alone)</t>
  </si>
  <si>
    <t xml:space="preserve"> D (alone, or with C)</t>
  </si>
  <si>
    <t xml:space="preserve"> E (alone or with A, B, C, or D)</t>
  </si>
  <si>
    <t>(iii) Gestation weeks</t>
  </si>
  <si>
    <t>10 - 12</t>
  </si>
  <si>
    <t>13 -19</t>
  </si>
  <si>
    <t>20 and over</t>
  </si>
  <si>
    <t>(iv) Procedure</t>
  </si>
  <si>
    <t>Surgical</t>
  </si>
  <si>
    <t>Medical</t>
  </si>
  <si>
    <t>Asian or Asian British</t>
  </si>
  <si>
    <t>Black or Black British</t>
  </si>
  <si>
    <t>White</t>
  </si>
  <si>
    <t>Chinese or other ethnic group</t>
  </si>
  <si>
    <t>Mixed</t>
  </si>
  <si>
    <t>(vii) Parity (number of previous pregnancies resulting in live or still birth)</t>
  </si>
  <si>
    <t>1+</t>
  </si>
  <si>
    <t xml:space="preserve">(viii) Number of previous pregnancies resulting in spontaneous miscarriage and ectopic pregnancies </t>
  </si>
  <si>
    <t>(ix) Number of previous pregnancies resulting in abortion under the Act</t>
  </si>
  <si>
    <t>percentages</t>
  </si>
  <si>
    <t>All legal abortions ( =100% )</t>
  </si>
  <si>
    <t xml:space="preserve"> B (alone or with C or D)</t>
  </si>
  <si>
    <t>10-12</t>
  </si>
  <si>
    <t>13-19</t>
  </si>
  <si>
    <t>Vacuum Aspiration</t>
  </si>
  <si>
    <t>Dilatation and Evacuation</t>
  </si>
  <si>
    <t>Other surgical</t>
  </si>
  <si>
    <t>(viii) Number of previous pregnancies resulting in spontaneous miscarriage and ectopic pregnancies</t>
  </si>
  <si>
    <t>Purchaser (%)</t>
  </si>
  <si>
    <t>Total number</t>
  </si>
  <si>
    <t>Gestation weeks</t>
  </si>
  <si>
    <t>of abortions</t>
  </si>
  <si>
    <t>28-31</t>
  </si>
  <si>
    <t>32 and over</t>
  </si>
  <si>
    <t>Purchaser</t>
  </si>
  <si>
    <t>35 and over</t>
  </si>
  <si>
    <t>Procedure</t>
  </si>
  <si>
    <t>13 - 14</t>
  </si>
  <si>
    <t xml:space="preserve">15 - 19 </t>
  </si>
  <si>
    <t>20 &amp; over</t>
  </si>
  <si>
    <t>Other</t>
  </si>
  <si>
    <t>without prostaglandin</t>
  </si>
  <si>
    <t>Gestation</t>
  </si>
  <si>
    <t>weeks</t>
  </si>
  <si>
    <t>all</t>
  </si>
  <si>
    <t>procedures</t>
  </si>
  <si>
    <t>Total complications (numbers)</t>
  </si>
  <si>
    <t>Condition</t>
  </si>
  <si>
    <t>Q00-Q89</t>
  </si>
  <si>
    <t>Congenital malformations total</t>
  </si>
  <si>
    <t>Q00-Q07</t>
  </si>
  <si>
    <t>the nervous system total</t>
  </si>
  <si>
    <t>Q00</t>
  </si>
  <si>
    <t>anencephaly</t>
  </si>
  <si>
    <t>Q01</t>
  </si>
  <si>
    <t>encephalocele</t>
  </si>
  <si>
    <t>Q03</t>
  </si>
  <si>
    <t>hydrocephalus</t>
  </si>
  <si>
    <t>Q04</t>
  </si>
  <si>
    <t>other malformations of the brain</t>
  </si>
  <si>
    <t>Q05</t>
  </si>
  <si>
    <t>spina bifida</t>
  </si>
  <si>
    <t>other</t>
  </si>
  <si>
    <t>Q20-Q28</t>
  </si>
  <si>
    <t>the cardiovascular system</t>
  </si>
  <si>
    <t>Q30-Q34</t>
  </si>
  <si>
    <t>the respiratory system</t>
  </si>
  <si>
    <t>Q60-Q64</t>
  </si>
  <si>
    <t>the urinary system</t>
  </si>
  <si>
    <t>Q65-Q79</t>
  </si>
  <si>
    <t>the musculoskeletal system</t>
  </si>
  <si>
    <t>Q90-Q99</t>
  </si>
  <si>
    <t>Chromosomal abnormalities total</t>
  </si>
  <si>
    <t>Q90</t>
  </si>
  <si>
    <t>Down’s syndrome</t>
  </si>
  <si>
    <t>Q910-Q913</t>
  </si>
  <si>
    <t>Edwards’ syndrome</t>
  </si>
  <si>
    <t>Q914-Q917</t>
  </si>
  <si>
    <t>Patau’s syndrome</t>
  </si>
  <si>
    <t>P00-P04</t>
  </si>
  <si>
    <t>fetus affected by maternal factors</t>
  </si>
  <si>
    <t>P832-P833</t>
  </si>
  <si>
    <t>Z80-Z84</t>
  </si>
  <si>
    <t>family history of heritable disorder</t>
  </si>
  <si>
    <t>Age</t>
  </si>
  <si>
    <t>Under</t>
  </si>
  <si>
    <t>18 - 19</t>
  </si>
  <si>
    <t>20 - 24</t>
  </si>
  <si>
    <t>25 - 29</t>
  </si>
  <si>
    <t>30 - 34</t>
  </si>
  <si>
    <t>35 +</t>
  </si>
  <si>
    <t xml:space="preserve">number </t>
  </si>
  <si>
    <t>of</t>
  </si>
  <si>
    <t>abortions</t>
  </si>
  <si>
    <t>18-19</t>
  </si>
  <si>
    <t>20-24</t>
  </si>
  <si>
    <t>25-29</t>
  </si>
  <si>
    <t>30-34</t>
  </si>
  <si>
    <t>6B1</t>
  </si>
  <si>
    <t>6C2</t>
  </si>
  <si>
    <t>6B3</t>
  </si>
  <si>
    <t>6B2</t>
  </si>
  <si>
    <t>6A8</t>
  </si>
  <si>
    <t>6B7</t>
  </si>
  <si>
    <t>6A4</t>
  </si>
  <si>
    <t>6A7</t>
  </si>
  <si>
    <t>6C1</t>
  </si>
  <si>
    <t>6B5</t>
  </si>
  <si>
    <t>6A2</t>
  </si>
  <si>
    <t>6B8</t>
  </si>
  <si>
    <t>6A1</t>
  </si>
  <si>
    <t>6A5</t>
  </si>
  <si>
    <t>6B9</t>
  </si>
  <si>
    <t>6A3</t>
  </si>
  <si>
    <t>6C4</t>
  </si>
  <si>
    <t>6A9</t>
  </si>
  <si>
    <t>6A6</t>
  </si>
  <si>
    <t>6B6</t>
  </si>
  <si>
    <t>6C3</t>
  </si>
  <si>
    <t>6B4</t>
  </si>
  <si>
    <t>All non-residents</t>
  </si>
  <si>
    <t>Northern Ireland</t>
  </si>
  <si>
    <t>Scotland</t>
  </si>
  <si>
    <t>Isle of Man</t>
  </si>
  <si>
    <t>Jersey</t>
  </si>
  <si>
    <t>Guernsey</t>
  </si>
  <si>
    <t>Irish Republic</t>
  </si>
  <si>
    <t>France</t>
  </si>
  <si>
    <t>Germany</t>
  </si>
  <si>
    <t>Italy</t>
  </si>
  <si>
    <t>Malta</t>
  </si>
  <si>
    <t>Portugal</t>
  </si>
  <si>
    <t>Spain</t>
  </si>
  <si>
    <t>Australia</t>
  </si>
  <si>
    <t>Qatar</t>
  </si>
  <si>
    <t>USA</t>
  </si>
  <si>
    <t>Under 18</t>
  </si>
  <si>
    <t>35 - 39</t>
  </si>
  <si>
    <t>40 and over</t>
  </si>
  <si>
    <t>C (alone)</t>
  </si>
  <si>
    <t>All ages</t>
  </si>
  <si>
    <t>16 - 17</t>
  </si>
  <si>
    <t>13 - 19</t>
  </si>
  <si>
    <t>Under 15</t>
  </si>
  <si>
    <t>Under 14</t>
  </si>
  <si>
    <t>15-19</t>
  </si>
  <si>
    <t>35-39</t>
  </si>
  <si>
    <t>40-44</t>
  </si>
  <si>
    <t>45-49</t>
  </si>
  <si>
    <t>50 and over</t>
  </si>
  <si>
    <t xml:space="preserve">Blaenau Gwent  </t>
  </si>
  <si>
    <t xml:space="preserve">Bridgend  </t>
  </si>
  <si>
    <t xml:space="preserve">Cardiff  </t>
  </si>
  <si>
    <t xml:space="preserve">Carmarthen  </t>
  </si>
  <si>
    <t xml:space="preserve">Ceredigion  </t>
  </si>
  <si>
    <t xml:space="preserve">Conwy  </t>
  </si>
  <si>
    <t xml:space="preserve">Denbighshire  </t>
  </si>
  <si>
    <t xml:space="preserve">Flintshire  </t>
  </si>
  <si>
    <t xml:space="preserve">Gwynedd  </t>
  </si>
  <si>
    <t xml:space="preserve">Monmouth  </t>
  </si>
  <si>
    <t xml:space="preserve">Newport  </t>
  </si>
  <si>
    <t xml:space="preserve">Pembroke  </t>
  </si>
  <si>
    <t xml:space="preserve">Swansea  </t>
  </si>
  <si>
    <t xml:space="preserve">The Vale of Glamorgan  </t>
  </si>
  <si>
    <t xml:space="preserve">Torfaen  </t>
  </si>
  <si>
    <t xml:space="preserve">Wrexham  </t>
  </si>
  <si>
    <t>Primary Care Organisation/</t>
  </si>
  <si>
    <t>Kuwait</t>
  </si>
  <si>
    <t>White - Any other White background</t>
  </si>
  <si>
    <t>Mixed - White and Black Caribbean</t>
  </si>
  <si>
    <t>Mixed - White and Black African</t>
  </si>
  <si>
    <t>Mixed - White and Asian</t>
  </si>
  <si>
    <t>Mixed - Any Other</t>
  </si>
  <si>
    <t>Asian - Any other Asian background</t>
  </si>
  <si>
    <t>Black or Black British - Caribbean</t>
  </si>
  <si>
    <t>Black or Black British - African</t>
  </si>
  <si>
    <t>Black or Black British - Any other</t>
  </si>
  <si>
    <t xml:space="preserve">Chinese </t>
  </si>
  <si>
    <t xml:space="preserve">Any other ethnic group </t>
  </si>
  <si>
    <t>Not known/not stated</t>
  </si>
  <si>
    <t>NHS funded</t>
  </si>
  <si>
    <t>Percentage</t>
  </si>
  <si>
    <t>of all NHS</t>
  </si>
  <si>
    <t>funded</t>
  </si>
  <si>
    <t>at under</t>
  </si>
  <si>
    <t xml:space="preserve">funded </t>
  </si>
  <si>
    <t>13+</t>
  </si>
  <si>
    <t>9-12</t>
  </si>
  <si>
    <t xml:space="preserve">   Rate per </t>
  </si>
  <si>
    <t xml:space="preserve">aged </t>
  </si>
  <si>
    <t xml:space="preserve">15-44 </t>
  </si>
  <si>
    <t>Single no partner</t>
  </si>
  <si>
    <t>Single with partner</t>
  </si>
  <si>
    <t>Single not stated</t>
  </si>
  <si>
    <t>Not known &amp; not stated</t>
  </si>
  <si>
    <t>Asian or Asian British - Indian</t>
  </si>
  <si>
    <t>Asian or Asian British - Pakistani</t>
  </si>
  <si>
    <t>Asian or Asian British - Bangladeshi</t>
  </si>
  <si>
    <t>Other medical agent</t>
  </si>
  <si>
    <t>Single (total)</t>
  </si>
  <si>
    <t>Separated</t>
  </si>
  <si>
    <t>Widowed</t>
  </si>
  <si>
    <t>Divorced</t>
  </si>
  <si>
    <t>in women</t>
  </si>
  <si>
    <t xml:space="preserve">Table 1 </t>
  </si>
  <si>
    <t>Table 2</t>
  </si>
  <si>
    <t>Table 5</t>
  </si>
  <si>
    <t>Table 6</t>
  </si>
  <si>
    <t>Table 10a</t>
  </si>
  <si>
    <t>Index to Tables</t>
  </si>
  <si>
    <t>Table</t>
  </si>
  <si>
    <t>Description</t>
  </si>
  <si>
    <t xml:space="preserve">Legal abortions: age by (i) purchaser, (ii) statutory grounds, (iii) gestation weeks, </t>
  </si>
  <si>
    <t xml:space="preserve">(iv) procedure, (v) marital status, (vi) ethnicity, (vii) parity, (viii) previous miscarriages, </t>
  </si>
  <si>
    <t xml:space="preserve">Legal abortions: by (i) purchaser, (ii) statutory grounds, (iii) gestation weeks, </t>
  </si>
  <si>
    <t>Note: percentages are rounded and may not add to 100</t>
  </si>
  <si>
    <t>per 1,000</t>
  </si>
  <si>
    <t xml:space="preserve">         Method (%)</t>
  </si>
  <si>
    <t>complication rates per 1,000 abortions</t>
  </si>
  <si>
    <t>rates per 1,000 women</t>
  </si>
  <si>
    <t>Table 10b</t>
  </si>
  <si>
    <r>
      <t xml:space="preserve">(i) </t>
    </r>
    <r>
      <rPr>
        <sz val="10"/>
        <rFont val="Arial"/>
        <family val="2"/>
      </rPr>
      <t>Age</t>
    </r>
  </si>
  <si>
    <r>
      <t>(ii)</t>
    </r>
    <r>
      <rPr>
        <sz val="10"/>
        <rFont val="Arial"/>
        <family val="2"/>
      </rPr>
      <t xml:space="preserve"> Statutory grounds</t>
    </r>
  </si>
  <si>
    <r>
      <t>(iii)</t>
    </r>
    <r>
      <rPr>
        <sz val="10"/>
        <rFont val="Arial"/>
        <family val="2"/>
      </rPr>
      <t xml:space="preserve"> Gestation weeks</t>
    </r>
  </si>
  <si>
    <t>Note: percentages are rounded and may not add up to 100</t>
  </si>
  <si>
    <r>
      <t xml:space="preserve">Feticide with a surgical evacuation </t>
    </r>
    <r>
      <rPr>
        <vertAlign val="superscript"/>
        <sz val="10"/>
        <rFont val="Arial"/>
        <family val="2"/>
      </rPr>
      <t>1</t>
    </r>
  </si>
  <si>
    <t>Denmark</t>
  </si>
  <si>
    <t>3 - 9</t>
  </si>
  <si>
    <t>3 and 4</t>
  </si>
  <si>
    <t>Under 16</t>
  </si>
  <si>
    <t>3-9</t>
  </si>
  <si>
    <t>(vii) Parity (number of previous pregnancies resulting in live or stillbirth)</t>
  </si>
  <si>
    <t>10 weeks</t>
  </si>
  <si>
    <t>total</t>
  </si>
  <si>
    <t>European countries</t>
  </si>
  <si>
    <t>Rest of the world</t>
  </si>
  <si>
    <t>Table 4a</t>
  </si>
  <si>
    <t>Table 4b</t>
  </si>
  <si>
    <t>Vacuum aspiration</t>
  </si>
  <si>
    <t>Dilatation and evacuation</t>
  </si>
  <si>
    <t>Grounds</t>
  </si>
  <si>
    <t>B (alone, or with C or D)</t>
  </si>
  <si>
    <t>Table 7a</t>
  </si>
  <si>
    <t>Table 7b</t>
  </si>
  <si>
    <t>Caerphilly</t>
  </si>
  <si>
    <t xml:space="preserve">Rhondda, Cynon, Taff </t>
  </si>
  <si>
    <t>Neath &amp; Port Talbot</t>
  </si>
  <si>
    <t>Merthyr Tydfil</t>
  </si>
  <si>
    <r>
      <t>1</t>
    </r>
    <r>
      <rPr>
        <sz val="10"/>
        <rFont val="Arial"/>
        <family val="2"/>
      </rPr>
      <t>includes feticide with no method of evacuation and surgical 'other'.</t>
    </r>
  </si>
  <si>
    <t>Powys</t>
  </si>
  <si>
    <t>Separated/widowed/divorced</t>
  </si>
  <si>
    <t>3-8</t>
  </si>
  <si>
    <t>D (alone, or with C)</t>
  </si>
  <si>
    <t xml:space="preserve"> B (with C or D)</t>
  </si>
  <si>
    <t xml:space="preserve"> E (alone or with A, B, C, or D) </t>
  </si>
  <si>
    <t xml:space="preserve">E (alone, or with A, B, C or D) </t>
  </si>
  <si>
    <t>Married/civil partnership</t>
  </si>
  <si>
    <t>26-27</t>
  </si>
  <si>
    <t>White - British</t>
  </si>
  <si>
    <t>White - Irish</t>
  </si>
  <si>
    <t xml:space="preserve"> 3 - 9</t>
  </si>
  <si>
    <t>40 &amp; over</t>
  </si>
  <si>
    <t>Gibraltar</t>
  </si>
  <si>
    <t>Norway</t>
  </si>
  <si>
    <t xml:space="preserve">Poland </t>
  </si>
  <si>
    <t xml:space="preserve">Legal abortions: non residents of England &amp; Wales by (i) age, (ii) statutory grounds and </t>
  </si>
  <si>
    <t>Crude rates</t>
  </si>
  <si>
    <t>Table 12b</t>
  </si>
  <si>
    <t>Table 12c</t>
  </si>
  <si>
    <t>Table 12a</t>
  </si>
  <si>
    <t>NHS Funded</t>
  </si>
  <si>
    <t>Independent</t>
  </si>
  <si>
    <t>Sector</t>
  </si>
  <si>
    <t>Rate per 1,000 women</t>
  </si>
  <si>
    <t>residents aged 15-44</t>
  </si>
  <si>
    <t xml:space="preserve">NHS Funded </t>
  </si>
  <si>
    <t>Privately</t>
  </si>
  <si>
    <t>Funded</t>
  </si>
  <si>
    <t>Privately Funded</t>
  </si>
  <si>
    <t xml:space="preserve">Privately </t>
  </si>
  <si>
    <t xml:space="preserve"> Sector</t>
  </si>
  <si>
    <t>Hospital</t>
  </si>
  <si>
    <t>NHS Funded: Independent Sector</t>
  </si>
  <si>
    <t>NHS Funded: NHS Hospital</t>
  </si>
  <si>
    <t>Indep-</t>
  </si>
  <si>
    <t>endent</t>
  </si>
  <si>
    <t>O30</t>
  </si>
  <si>
    <t>multiple gestation</t>
  </si>
  <si>
    <t>Bahrain</t>
  </si>
  <si>
    <t>Repeat</t>
  </si>
  <si>
    <t>under 25</t>
  </si>
  <si>
    <r>
      <t>Sector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</si>
  <si>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r>
      <t>1</t>
    </r>
    <r>
      <rPr>
        <sz val="9"/>
        <rFont val="Arial"/>
        <family val="2"/>
      </rPr>
      <t xml:space="preserve"> </t>
    </r>
    <r>
      <rPr>
        <sz val="9"/>
        <rFont val="Arial"/>
        <family val="2"/>
      </rPr>
      <t>1968 figures contain only 8 months data as the legislation came into effect on 27 April 1968.</t>
    </r>
  </si>
  <si>
    <r>
      <t xml:space="preserve">1968 </t>
    </r>
    <r>
      <rPr>
        <vertAlign val="superscript"/>
        <sz val="10"/>
        <rFont val="Arial"/>
        <family val="2"/>
      </rPr>
      <t>1</t>
    </r>
  </si>
  <si>
    <r>
      <t xml:space="preserve">ASR </t>
    </r>
    <r>
      <rPr>
        <vertAlign val="superscript"/>
        <sz val="10"/>
        <rFont val="Arial"/>
        <family val="2"/>
      </rPr>
      <t>3</t>
    </r>
  </si>
  <si>
    <t>numbers and percentages</t>
  </si>
  <si>
    <t>no.</t>
  </si>
  <si>
    <t>%</t>
  </si>
  <si>
    <t>(x) Chlamydia screening</t>
  </si>
  <si>
    <t>Offered</t>
  </si>
  <si>
    <t>Not offered</t>
  </si>
  <si>
    <r>
      <t xml:space="preserve">(vi) Ethnicity </t>
    </r>
    <r>
      <rPr>
        <vertAlign val="superscript"/>
        <sz val="11"/>
        <rFont val="Arial"/>
        <family val="2"/>
      </rPr>
      <t>1</t>
    </r>
  </si>
  <si>
    <r>
      <t xml:space="preserve">(v) Marital status </t>
    </r>
    <r>
      <rPr>
        <vertAlign val="superscript"/>
        <sz val="11"/>
        <rFont val="Arial"/>
        <family val="2"/>
      </rPr>
      <t>1</t>
    </r>
  </si>
  <si>
    <t>35 or over</t>
  </si>
  <si>
    <t>30 or over</t>
  </si>
  <si>
    <t>Number of</t>
  </si>
  <si>
    <t>previous</t>
  </si>
  <si>
    <t>16-17</t>
  </si>
  <si>
    <t>Number</t>
  </si>
  <si>
    <t>Table 12b:</t>
  </si>
  <si>
    <t>Table 12c:</t>
  </si>
  <si>
    <t>All</t>
  </si>
  <si>
    <t>All surgical</t>
  </si>
  <si>
    <t>All medical</t>
  </si>
  <si>
    <r>
      <t>women</t>
    </r>
    <r>
      <rPr>
        <vertAlign val="superscript"/>
        <sz val="10"/>
        <rFont val="Arial"/>
        <family val="2"/>
      </rPr>
      <t xml:space="preserve"> 1</t>
    </r>
  </si>
  <si>
    <t>% breakdown by age</t>
  </si>
  <si>
    <t>All gestations</t>
  </si>
  <si>
    <t>confidence</t>
  </si>
  <si>
    <t>interval</t>
  </si>
  <si>
    <t xml:space="preserve">1000 resident </t>
  </si>
  <si>
    <t>women</t>
  </si>
  <si>
    <r>
      <t xml:space="preserve">185,713 </t>
    </r>
    <r>
      <rPr>
        <b/>
        <vertAlign val="superscript"/>
        <sz val="11"/>
        <rFont val="Arial"/>
        <family val="2"/>
      </rPr>
      <t>2</t>
    </r>
  </si>
  <si>
    <t>Table 3b</t>
  </si>
  <si>
    <t>numbers, rates and percentages</t>
  </si>
  <si>
    <t>Table 3a</t>
  </si>
  <si>
    <t>.  Not applicable: see footnotes 1 and 2.</t>
  </si>
  <si>
    <t xml:space="preserve"> A (alone or with B, C or D) </t>
  </si>
  <si>
    <t xml:space="preserve"> F or G</t>
  </si>
  <si>
    <t>under 16</t>
  </si>
  <si>
    <t>16 and 17</t>
  </si>
  <si>
    <t>18 and 19</t>
  </si>
  <si>
    <t>Austria</t>
  </si>
  <si>
    <t>Switzerland</t>
  </si>
  <si>
    <t>Brazil</t>
  </si>
  <si>
    <t>India</t>
  </si>
  <si>
    <t>Nigeria</t>
  </si>
  <si>
    <t>Thailand</t>
  </si>
  <si>
    <t>ICD-10 code</t>
  </si>
  <si>
    <t>Q02</t>
  </si>
  <si>
    <t>microcephaly</t>
  </si>
  <si>
    <t>Q06-Q07</t>
  </si>
  <si>
    <t>Q10-Q18</t>
  </si>
  <si>
    <t>the eye, ear, face and neck</t>
  </si>
  <si>
    <t>Q35-Q37</t>
  </si>
  <si>
    <t>cleft lip and cleft palate</t>
  </si>
  <si>
    <t>Q38-Q45</t>
  </si>
  <si>
    <t>other malformations of the digestive system</t>
  </si>
  <si>
    <t>Q80-Q85</t>
  </si>
  <si>
    <t>the skin, breast integument phakomatoses</t>
  </si>
  <si>
    <t>Q86-Q89</t>
  </si>
  <si>
    <t>Q92-Q99</t>
  </si>
  <si>
    <t>Other conditions total</t>
  </si>
  <si>
    <t>P05-P08</t>
  </si>
  <si>
    <t>fetal disorders related to gestation and growth</t>
  </si>
  <si>
    <t>P35-P39</t>
  </si>
  <si>
    <t>fetus affected by congenital infectious disease</t>
  </si>
  <si>
    <t>hydrop fetalis not due to haemolytic disease</t>
  </si>
  <si>
    <t>O41</t>
  </si>
  <si>
    <t>Z20-Z22</t>
  </si>
  <si>
    <t>exposure to communicable disease</t>
  </si>
  <si>
    <t>number</t>
  </si>
  <si>
    <t>Table 13</t>
  </si>
  <si>
    <t>35+</t>
  </si>
  <si>
    <t>*</t>
  </si>
  <si>
    <t xml:space="preserve">Medical </t>
  </si>
  <si>
    <t>(i) Age</t>
  </si>
  <si>
    <t>(ii) Gestation weeks</t>
  </si>
  <si>
    <t>(iii) Procedure</t>
  </si>
  <si>
    <t>(v) Number of previous pregnancies resulting in abortion under the Act</t>
  </si>
  <si>
    <t>(vi) Grounds</t>
  </si>
  <si>
    <t>(iv) Parity (number of previous pregnancies resulting in live or stillbirth)</t>
  </si>
  <si>
    <r>
      <t>A</t>
    </r>
    <r>
      <rPr>
        <sz val="11"/>
        <rFont val="Arial"/>
        <family val="2"/>
      </rPr>
      <t xml:space="preserve"> (alone or with B, C or D) or F or G</t>
    </r>
  </si>
  <si>
    <r>
      <t>B</t>
    </r>
    <r>
      <rPr>
        <sz val="11"/>
        <rFont val="Arial"/>
        <family val="2"/>
      </rPr>
      <t xml:space="preserve"> (alone or with C or D)</t>
    </r>
  </si>
  <si>
    <r>
      <t>C</t>
    </r>
    <r>
      <rPr>
        <sz val="11"/>
        <rFont val="Arial"/>
        <family val="2"/>
      </rPr>
      <t xml:space="preserve"> (alone)</t>
    </r>
  </si>
  <si>
    <r>
      <t>D</t>
    </r>
    <r>
      <rPr>
        <sz val="11"/>
        <rFont val="Arial"/>
        <family val="2"/>
      </rPr>
      <t xml:space="preserve"> (alone or with C)</t>
    </r>
  </si>
  <si>
    <r>
      <t>E</t>
    </r>
    <r>
      <rPr>
        <sz val="11"/>
        <rFont val="Arial"/>
        <family val="2"/>
      </rPr>
      <t xml:space="preserve"> (alone one with A, B, C or D)</t>
    </r>
  </si>
  <si>
    <t xml:space="preserve">Total Ground E </t>
  </si>
  <si>
    <t xml:space="preserve">Legal abortions: countries of Great Britain by (i) age, (ii) gestation, (iii) procedure, (iv) parity, </t>
  </si>
  <si>
    <t>England &amp; Wales</t>
  </si>
  <si>
    <t>Country of abortion</t>
  </si>
  <si>
    <t xml:space="preserve"> estimates for 15-44, 13, 13-14, 13-15 and 15-17 respectively.  See Annex A for further details.</t>
  </si>
  <si>
    <t>. Not available</t>
  </si>
  <si>
    <r>
      <t xml:space="preserve">Total ground E alone or with any other </t>
    </r>
    <r>
      <rPr>
        <b/>
        <vertAlign val="superscript"/>
        <sz val="10"/>
        <rFont val="Arial"/>
        <family val="2"/>
      </rPr>
      <t>1</t>
    </r>
  </si>
  <si>
    <t>Saudi Arabia</t>
  </si>
  <si>
    <t xml:space="preserve">Total abortions </t>
  </si>
  <si>
    <r>
      <t>1</t>
    </r>
    <r>
      <rPr>
        <sz val="9"/>
        <rFont val="Arial"/>
        <family val="2"/>
      </rPr>
      <t xml:space="preserve"> ICD-10 codes are taken from the International Statistical Classification of Diseases and Related Health problems</t>
    </r>
  </si>
  <si>
    <t>(Tenth Revision) published by the World Health Organisation (WHO)</t>
  </si>
  <si>
    <t xml:space="preserve">Legal abortions: non residents of England and Wales, by </t>
  </si>
  <si>
    <t>(v) previous abortions, (vi) grounds and (vii) principal medical condition for abortions performed</t>
  </si>
  <si>
    <t>(vii) Principal medical condition for abortions performed under ground E</t>
  </si>
  <si>
    <t>* Adhering to ISD Statistical Disclosure Control Protocol.  See annex B</t>
  </si>
  <si>
    <r>
      <t xml:space="preserve">1 </t>
    </r>
    <r>
      <rPr>
        <sz val="10"/>
        <rFont val="Arial"/>
        <family val="2"/>
      </rPr>
      <t>Some notifications record more than one Statutory Ground, therefore totals may not match with the numbers released by ISD Scotland.</t>
    </r>
  </si>
  <si>
    <t>Other congenital malformations (Q10-Q89)</t>
  </si>
  <si>
    <t>Antiprogesterone with or</t>
  </si>
  <si>
    <t>Antiprogesterone with or without prostaglandin</t>
  </si>
  <si>
    <t xml:space="preserve">Anglesey  </t>
  </si>
  <si>
    <t>England and  Wales. Residents</t>
  </si>
  <si>
    <t xml:space="preserve">Legal abortions: totals, rates and percentages by age group, residents of England and Wales, </t>
  </si>
  <si>
    <t xml:space="preserve">Legal abortions: gestation weeks by purchaser and method of abortion, residents of England </t>
  </si>
  <si>
    <t xml:space="preserve">Legal abortions: complication rates by procedure and gestation weeks, residents of England </t>
  </si>
  <si>
    <t>8 or more</t>
  </si>
  <si>
    <t>Belgium</t>
  </si>
  <si>
    <t>Number of previous abortions</t>
  </si>
  <si>
    <t>County of residence</t>
  </si>
  <si>
    <t>Donegal</t>
  </si>
  <si>
    <t>Dublin</t>
  </si>
  <si>
    <t>Galway</t>
  </si>
  <si>
    <t>Kerry</t>
  </si>
  <si>
    <t>Kildare</t>
  </si>
  <si>
    <t>Limerick</t>
  </si>
  <si>
    <t>Longford</t>
  </si>
  <si>
    <t>Meath</t>
  </si>
  <si>
    <t>Monaghan</t>
  </si>
  <si>
    <t>Wicklow</t>
  </si>
  <si>
    <t>Carlow</t>
  </si>
  <si>
    <t>Cavan</t>
  </si>
  <si>
    <t>Clare</t>
  </si>
  <si>
    <t>Cork</t>
  </si>
  <si>
    <t>Kilkenny</t>
  </si>
  <si>
    <t>Laois</t>
  </si>
  <si>
    <t>Leitrim</t>
  </si>
  <si>
    <t>Louth</t>
  </si>
  <si>
    <t>Mayo</t>
  </si>
  <si>
    <t>Offaly</t>
  </si>
  <si>
    <t>Roscommon</t>
  </si>
  <si>
    <t>Sligo</t>
  </si>
  <si>
    <t>Tipperary</t>
  </si>
  <si>
    <t>Waterford</t>
  </si>
  <si>
    <t>Westmeath</t>
  </si>
  <si>
    <t>Wexford</t>
  </si>
  <si>
    <t>County not stated</t>
  </si>
  <si>
    <t>England and Wales</t>
  </si>
  <si>
    <t>England</t>
  </si>
  <si>
    <t>E40000001</t>
  </si>
  <si>
    <t>Y54</t>
  </si>
  <si>
    <t>North Of England</t>
  </si>
  <si>
    <t>E39000001</t>
  </si>
  <si>
    <t>Q44</t>
  </si>
  <si>
    <t>Cheshire, Warrington and Wirral</t>
  </si>
  <si>
    <t>E38000056</t>
  </si>
  <si>
    <t>01C</t>
  </si>
  <si>
    <t>NHS Eastern Cheshire</t>
  </si>
  <si>
    <t>E38000151</t>
  </si>
  <si>
    <t>01R</t>
  </si>
  <si>
    <t>NHS South Cheshire</t>
  </si>
  <si>
    <t>E38000189</t>
  </si>
  <si>
    <t>02D</t>
  </si>
  <si>
    <t>NHS Vale Royal</t>
  </si>
  <si>
    <t>E38000194</t>
  </si>
  <si>
    <t>02E</t>
  </si>
  <si>
    <t>NHS Warrington</t>
  </si>
  <si>
    <t>E38000196</t>
  </si>
  <si>
    <t>02F</t>
  </si>
  <si>
    <t>NHS West Cheshire</t>
  </si>
  <si>
    <t>E38000208</t>
  </si>
  <si>
    <t>12F</t>
  </si>
  <si>
    <t>NHS Wirral</t>
  </si>
  <si>
    <t>E39000002</t>
  </si>
  <si>
    <t>Q45</t>
  </si>
  <si>
    <t>Durham, Darlington and Tees</t>
  </si>
  <si>
    <t>E38000042</t>
  </si>
  <si>
    <t>00C</t>
  </si>
  <si>
    <t>NHS Darlington</t>
  </si>
  <si>
    <t>E38000047</t>
  </si>
  <si>
    <t>00D</t>
  </si>
  <si>
    <t>NHS Durham Dales, Easington &amp; Sedgefield</t>
  </si>
  <si>
    <t>E38000075</t>
  </si>
  <si>
    <t>00K</t>
  </si>
  <si>
    <t>NHS Hartlepool and Stockton-on-Tees</t>
  </si>
  <si>
    <t>E38000116</t>
  </si>
  <si>
    <t>00J</t>
  </si>
  <si>
    <t>NHS North Durham</t>
  </si>
  <si>
    <t>E38000162</t>
  </si>
  <si>
    <t>00M</t>
  </si>
  <si>
    <t>NHS South Tees</t>
  </si>
  <si>
    <t>E39000003</t>
  </si>
  <si>
    <t>Q46</t>
  </si>
  <si>
    <t>Greater Manchester</t>
  </si>
  <si>
    <t>E38000016</t>
  </si>
  <si>
    <t>00T</t>
  </si>
  <si>
    <t>NHS Bolton</t>
  </si>
  <si>
    <t>E38000024</t>
  </si>
  <si>
    <t>00V</t>
  </si>
  <si>
    <t>NHS Bury</t>
  </si>
  <si>
    <t>E38000032</t>
  </si>
  <si>
    <t>00W</t>
  </si>
  <si>
    <t>NHS Central Manchester</t>
  </si>
  <si>
    <t>E38000080</t>
  </si>
  <si>
    <t>01D</t>
  </si>
  <si>
    <t>NHS Heywood, Middleton &amp; Rochdale</t>
  </si>
  <si>
    <t>E38000123</t>
  </si>
  <si>
    <t>01M</t>
  </si>
  <si>
    <t>NHS North Manchester</t>
  </si>
  <si>
    <t>E38000135</t>
  </si>
  <si>
    <t>00Y</t>
  </si>
  <si>
    <t>NHS Oldham</t>
  </si>
  <si>
    <t>E38000143</t>
  </si>
  <si>
    <t>01G</t>
  </si>
  <si>
    <t>NHS Salford</t>
  </si>
  <si>
    <t>E38000158</t>
  </si>
  <si>
    <t>01N</t>
  </si>
  <si>
    <t>NHS South Manchester</t>
  </si>
  <si>
    <t>E38000174</t>
  </si>
  <si>
    <t>01W</t>
  </si>
  <si>
    <t>NHS Stockport</t>
  </si>
  <si>
    <t>E38000182</t>
  </si>
  <si>
    <t>01Y</t>
  </si>
  <si>
    <t>NHS Tameside and Glossop</t>
  </si>
  <si>
    <t>E38000187</t>
  </si>
  <si>
    <t>02A</t>
  </si>
  <si>
    <t>NHS Trafford</t>
  </si>
  <si>
    <t>E38000205</t>
  </si>
  <si>
    <t>02H</t>
  </si>
  <si>
    <t>NHS Wigan Borough</t>
  </si>
  <si>
    <t>E39000004</t>
  </si>
  <si>
    <t>Q47</t>
  </si>
  <si>
    <t>Lancashire</t>
  </si>
  <si>
    <t>E38000014</t>
  </si>
  <si>
    <t>00Q</t>
  </si>
  <si>
    <t>NHS Blackburn with Darwen</t>
  </si>
  <si>
    <t>E38000015</t>
  </si>
  <si>
    <t>00R</t>
  </si>
  <si>
    <t>NHS Blackpool</t>
  </si>
  <si>
    <t>E38000034</t>
  </si>
  <si>
    <t>00X</t>
  </si>
  <si>
    <t>NHS Chorley and South Ribble</t>
  </si>
  <si>
    <t>E38000050</t>
  </si>
  <si>
    <t>01A</t>
  </si>
  <si>
    <t>NHS East Lancashire</t>
  </si>
  <si>
    <t>E38000060</t>
  </si>
  <si>
    <t>02M</t>
  </si>
  <si>
    <t>NHS Fylde &amp; Wyre</t>
  </si>
  <si>
    <t>E38000065</t>
  </si>
  <si>
    <t>01E</t>
  </si>
  <si>
    <t>NHS Greater Preston</t>
  </si>
  <si>
    <t>E38000093</t>
  </si>
  <si>
    <t>01K</t>
  </si>
  <si>
    <t>NHS Lancashire North</t>
  </si>
  <si>
    <t>E38000200</t>
  </si>
  <si>
    <t>02G</t>
  </si>
  <si>
    <t>NHS West Lancashire</t>
  </si>
  <si>
    <t>E39000005</t>
  </si>
  <si>
    <t>Q48</t>
  </si>
  <si>
    <t>Merseyside</t>
  </si>
  <si>
    <t>E38000068</t>
  </si>
  <si>
    <t>01F</t>
  </si>
  <si>
    <t>NHS Halton</t>
  </si>
  <si>
    <t>E38000091</t>
  </si>
  <si>
    <t>01J</t>
  </si>
  <si>
    <t>NHS Knowsley</t>
  </si>
  <si>
    <t>E38000101</t>
  </si>
  <si>
    <t>99A</t>
  </si>
  <si>
    <t>NHS Liverpool</t>
  </si>
  <si>
    <t>E38000161</t>
  </si>
  <si>
    <t>01T</t>
  </si>
  <si>
    <t>NHS South Sefton</t>
  </si>
  <si>
    <t>E38000170</t>
  </si>
  <si>
    <t>01V</t>
  </si>
  <si>
    <t>NHS Southport and Formby</t>
  </si>
  <si>
    <t>E38000172</t>
  </si>
  <si>
    <t>01X</t>
  </si>
  <si>
    <t>NHS St Helens</t>
  </si>
  <si>
    <t>E39000006</t>
  </si>
  <si>
    <t>Q49</t>
  </si>
  <si>
    <t>Cumbria, Northumberland, Tyne and Wear</t>
  </si>
  <si>
    <t>E38000041</t>
  </si>
  <si>
    <t>01H</t>
  </si>
  <si>
    <t>NHS Cumbria</t>
  </si>
  <si>
    <t>E38000061</t>
  </si>
  <si>
    <t>00F</t>
  </si>
  <si>
    <t>NHS Gateshead</t>
  </si>
  <si>
    <t>E38000111</t>
  </si>
  <si>
    <t>00G</t>
  </si>
  <si>
    <t>NHS Newcastle North and East</t>
  </si>
  <si>
    <t>E38000112</t>
  </si>
  <si>
    <t>00H</t>
  </si>
  <si>
    <t>NHS Newcastle West</t>
  </si>
  <si>
    <t>E38000127</t>
  </si>
  <si>
    <t>99C</t>
  </si>
  <si>
    <t>NHS North Tyneside</t>
  </si>
  <si>
    <t>E38000130</t>
  </si>
  <si>
    <t>00L</t>
  </si>
  <si>
    <t>NHS Northumberland</t>
  </si>
  <si>
    <t>E38000163</t>
  </si>
  <si>
    <t>00N</t>
  </si>
  <si>
    <t>NHS South Tyneside</t>
  </si>
  <si>
    <t>E38000176</t>
  </si>
  <si>
    <t>00P</t>
  </si>
  <si>
    <t>NHS Sunderland</t>
  </si>
  <si>
    <t>E39000007</t>
  </si>
  <si>
    <t>Q50</t>
  </si>
  <si>
    <t>North Yorkshire and Humber</t>
  </si>
  <si>
    <t>E38000052</t>
  </si>
  <si>
    <t>02Y</t>
  </si>
  <si>
    <t>NHS East Riding of Yorkshire</t>
  </si>
  <si>
    <t>E38000069</t>
  </si>
  <si>
    <t>03D</t>
  </si>
  <si>
    <t>NHS Hambleton, Richmondshire and Whitby</t>
  </si>
  <si>
    <t>E38000073</t>
  </si>
  <si>
    <t>03E</t>
  </si>
  <si>
    <t>NHS Harrogate and Rural District</t>
  </si>
  <si>
    <t>E38000085</t>
  </si>
  <si>
    <t>03F</t>
  </si>
  <si>
    <t>NHS Hull</t>
  </si>
  <si>
    <t>E38000119</t>
  </si>
  <si>
    <t>03H</t>
  </si>
  <si>
    <t>NHS North East Lincolnshire</t>
  </si>
  <si>
    <t>E38000122</t>
  </si>
  <si>
    <t>03K</t>
  </si>
  <si>
    <t>NHS North Lincolnshire</t>
  </si>
  <si>
    <t>E38000145</t>
  </si>
  <si>
    <t>03M</t>
  </si>
  <si>
    <t>NHS Scarborough and Ryedale</t>
  </si>
  <si>
    <t>E38000188</t>
  </si>
  <si>
    <t>03Q</t>
  </si>
  <si>
    <t>NHS Vale of York</t>
  </si>
  <si>
    <t>E39000008</t>
  </si>
  <si>
    <t>Q51</t>
  </si>
  <si>
    <t>South Yorkshire and Bassetlaw</t>
  </si>
  <si>
    <t>E38000006</t>
  </si>
  <si>
    <t>02P</t>
  </si>
  <si>
    <t>NHS Barnsley</t>
  </si>
  <si>
    <t>E38000008</t>
  </si>
  <si>
    <t>02Q</t>
  </si>
  <si>
    <t>NHS Bassetlaw</t>
  </si>
  <si>
    <t>E38000044</t>
  </si>
  <si>
    <t>02X</t>
  </si>
  <si>
    <t>NHS Doncaster</t>
  </si>
  <si>
    <t>E38000141</t>
  </si>
  <si>
    <t>03L</t>
  </si>
  <si>
    <t>NHS Rotherham</t>
  </si>
  <si>
    <t>E38000146</t>
  </si>
  <si>
    <t>03N</t>
  </si>
  <si>
    <t>NHS Sheffield</t>
  </si>
  <si>
    <t>E39000009</t>
  </si>
  <si>
    <t>Q52</t>
  </si>
  <si>
    <t>West Yorkshire</t>
  </si>
  <si>
    <t>E38000001</t>
  </si>
  <si>
    <t>02N</t>
  </si>
  <si>
    <t>NHS Airedale, Wharfedale and Craven</t>
  </si>
  <si>
    <t>E38000018</t>
  </si>
  <si>
    <t>02W</t>
  </si>
  <si>
    <t>NHS Bradford City</t>
  </si>
  <si>
    <t>E38000019</t>
  </si>
  <si>
    <t>02R</t>
  </si>
  <si>
    <t>NHS Bradford Districts</t>
  </si>
  <si>
    <t>E38000025</t>
  </si>
  <si>
    <t>02T</t>
  </si>
  <si>
    <t>NHS Calderdale</t>
  </si>
  <si>
    <t>E38000064</t>
  </si>
  <si>
    <t>03A</t>
  </si>
  <si>
    <t>NHS Greater Huddersfield</t>
  </si>
  <si>
    <t>E38000094</t>
  </si>
  <si>
    <t>02V</t>
  </si>
  <si>
    <t>NHS Leeds North</t>
  </si>
  <si>
    <t>E38000095</t>
  </si>
  <si>
    <t>03G</t>
  </si>
  <si>
    <t>NHS Leeds South and East</t>
  </si>
  <si>
    <t>E38000096</t>
  </si>
  <si>
    <t>03C</t>
  </si>
  <si>
    <t>NHS Leeds West</t>
  </si>
  <si>
    <t>E38000121</t>
  </si>
  <si>
    <t>03J</t>
  </si>
  <si>
    <t>NHS North Kirklees</t>
  </si>
  <si>
    <t>E38000190</t>
  </si>
  <si>
    <t>03R</t>
  </si>
  <si>
    <t>NHS Wakefield</t>
  </si>
  <si>
    <t>E40000002</t>
  </si>
  <si>
    <t>Y55</t>
  </si>
  <si>
    <t>Midlands and East of England</t>
  </si>
  <si>
    <t>E39000010</t>
  </si>
  <si>
    <t>Q53</t>
  </si>
  <si>
    <t>Arden, Herefordshire and Worcestershire</t>
  </si>
  <si>
    <t>E38000038</t>
  </si>
  <si>
    <t>05A</t>
  </si>
  <si>
    <t>NHS Coventry and Rugby</t>
  </si>
  <si>
    <t>E38000078</t>
  </si>
  <si>
    <t>05F</t>
  </si>
  <si>
    <t>NHS Herefordshire</t>
  </si>
  <si>
    <t>E38000139</t>
  </si>
  <si>
    <t>05J</t>
  </si>
  <si>
    <t>NHS Redditch and Bromsgrove</t>
  </si>
  <si>
    <t>E38000164</t>
  </si>
  <si>
    <t>05R</t>
  </si>
  <si>
    <t>NHS South Warwickshire</t>
  </si>
  <si>
    <t>E38000166</t>
  </si>
  <si>
    <t>05T</t>
  </si>
  <si>
    <t>NHS South Worcestershire</t>
  </si>
  <si>
    <t>E38000195</t>
  </si>
  <si>
    <t>05H</t>
  </si>
  <si>
    <t>NHS Warwickshire North</t>
  </si>
  <si>
    <t>E38000211</t>
  </si>
  <si>
    <t>06D</t>
  </si>
  <si>
    <t>NHS Wyre Forest</t>
  </si>
  <si>
    <t>E39000011</t>
  </si>
  <si>
    <t>Q54</t>
  </si>
  <si>
    <t>Birmingham and the Black Country</t>
  </si>
  <si>
    <t>E38000012</t>
  </si>
  <si>
    <t>13P</t>
  </si>
  <si>
    <t>NHS Birmingham CrossCity</t>
  </si>
  <si>
    <t>E38000013</t>
  </si>
  <si>
    <t>04X</t>
  </si>
  <si>
    <t>NHS Birmingham South and Central</t>
  </si>
  <si>
    <t>E38000046</t>
  </si>
  <si>
    <t>05C</t>
  </si>
  <si>
    <t>NHS Dudley</t>
  </si>
  <si>
    <t>E38000144</t>
  </si>
  <si>
    <t>05L</t>
  </si>
  <si>
    <t>NHS Sandwell and West Birmingham</t>
  </si>
  <si>
    <t>E38000149</t>
  </si>
  <si>
    <t>05P</t>
  </si>
  <si>
    <t>NHS Solihull</t>
  </si>
  <si>
    <t>E38000191</t>
  </si>
  <si>
    <t>05Y</t>
  </si>
  <si>
    <t>NHS Walsall</t>
  </si>
  <si>
    <t>E38000210</t>
  </si>
  <si>
    <t>06A</t>
  </si>
  <si>
    <t>NHS Wolverhampton</t>
  </si>
  <si>
    <t>E39000012</t>
  </si>
  <si>
    <t>Q55</t>
  </si>
  <si>
    <t>Derbyshire and Nottinghamshire</t>
  </si>
  <si>
    <t>E38000058</t>
  </si>
  <si>
    <t>03X</t>
  </si>
  <si>
    <t>NHS Erewash</t>
  </si>
  <si>
    <t>E38000071</t>
  </si>
  <si>
    <t>03Y</t>
  </si>
  <si>
    <t>NHS Hardwick</t>
  </si>
  <si>
    <t>E38000103</t>
  </si>
  <si>
    <t>04E</t>
  </si>
  <si>
    <t>NHS Mansfield &amp; Ashfield</t>
  </si>
  <si>
    <t>E38000109</t>
  </si>
  <si>
    <t>04H</t>
  </si>
  <si>
    <t>NHS Newark &amp; Sherwood</t>
  </si>
  <si>
    <t>E38000115</t>
  </si>
  <si>
    <t>04J</t>
  </si>
  <si>
    <t>NHS North Derbyshire</t>
  </si>
  <si>
    <t>E38000132</t>
  </si>
  <si>
    <t>04K</t>
  </si>
  <si>
    <t>NHS Nottingham City</t>
  </si>
  <si>
    <t>E38000133</t>
  </si>
  <si>
    <t>04L</t>
  </si>
  <si>
    <t>NHS Nottingham North &amp; East</t>
  </si>
  <si>
    <t>E38000134</t>
  </si>
  <si>
    <t>04M</t>
  </si>
  <si>
    <t>NHS Nottingham West</t>
  </si>
  <si>
    <t>E38000142</t>
  </si>
  <si>
    <t>04N</t>
  </si>
  <si>
    <t>NHS Rushcliffe</t>
  </si>
  <si>
    <t>E38000169</t>
  </si>
  <si>
    <t>04R</t>
  </si>
  <si>
    <t>NHS Southern Derbyshire</t>
  </si>
  <si>
    <t>E39000013</t>
  </si>
  <si>
    <t>Q56</t>
  </si>
  <si>
    <t>East Anglia</t>
  </si>
  <si>
    <t>E38000026</t>
  </si>
  <si>
    <t>06H</t>
  </si>
  <si>
    <t>NHS Cambridgeshire and Peterborough</t>
  </si>
  <si>
    <t>E38000063</t>
  </si>
  <si>
    <t>06M</t>
  </si>
  <si>
    <t>NHS Great Yarmouth &amp; Waveney</t>
  </si>
  <si>
    <t>E38000086</t>
  </si>
  <si>
    <t>06L</t>
  </si>
  <si>
    <t>NHS Ipswich and East Suffolk</t>
  </si>
  <si>
    <t>E38000124</t>
  </si>
  <si>
    <t>06V</t>
  </si>
  <si>
    <t>NHS North Norfolk</t>
  </si>
  <si>
    <t>E38000131</t>
  </si>
  <si>
    <t>06W</t>
  </si>
  <si>
    <t>NHS Norwich</t>
  </si>
  <si>
    <t>E38000159</t>
  </si>
  <si>
    <t>06Y</t>
  </si>
  <si>
    <t>NHS South Norfolk</t>
  </si>
  <si>
    <t>E38000203</t>
  </si>
  <si>
    <t>07J</t>
  </si>
  <si>
    <t>NHS West Norfolk</t>
  </si>
  <si>
    <t>E38000204</t>
  </si>
  <si>
    <t>07K</t>
  </si>
  <si>
    <t>NHS West Suffolk</t>
  </si>
  <si>
    <t>E39000014</t>
  </si>
  <si>
    <t>Q57</t>
  </si>
  <si>
    <t>Essex</t>
  </si>
  <si>
    <t>E38000007</t>
  </si>
  <si>
    <t>99E</t>
  </si>
  <si>
    <t>NHS Basildon and Brentwood</t>
  </si>
  <si>
    <t>E38000030</t>
  </si>
  <si>
    <t>99F</t>
  </si>
  <si>
    <t>NHS Castle Point, Rayleigh and Rochford</t>
  </si>
  <si>
    <t>E38000106</t>
  </si>
  <si>
    <t>06Q</t>
  </si>
  <si>
    <t>NHS Mid Essex</t>
  </si>
  <si>
    <t>E38000117</t>
  </si>
  <si>
    <t>06T</t>
  </si>
  <si>
    <t>NHS North East Essex</t>
  </si>
  <si>
    <t>E38000168</t>
  </si>
  <si>
    <t>99G</t>
  </si>
  <si>
    <t>NHS Southend</t>
  </si>
  <si>
    <t>E38000185</t>
  </si>
  <si>
    <t>07G</t>
  </si>
  <si>
    <t>NHS Thurrock</t>
  </si>
  <si>
    <t>E38000197</t>
  </si>
  <si>
    <t>07H</t>
  </si>
  <si>
    <t>NHS West Essex</t>
  </si>
  <si>
    <t>E39000015</t>
  </si>
  <si>
    <t>Q58</t>
  </si>
  <si>
    <t>Hertfordshire and the South Midlands</t>
  </si>
  <si>
    <t>E38000010</t>
  </si>
  <si>
    <t>06F</t>
  </si>
  <si>
    <t>NHS Bedfordshire</t>
  </si>
  <si>
    <t>E38000037</t>
  </si>
  <si>
    <t>03V</t>
  </si>
  <si>
    <t>NHS Corby</t>
  </si>
  <si>
    <t>E38000049</t>
  </si>
  <si>
    <t>06K</t>
  </si>
  <si>
    <t>NHS East and North Hertfordshire</t>
  </si>
  <si>
    <t>E38000079</t>
  </si>
  <si>
    <t>06N</t>
  </si>
  <si>
    <t>NHS Herts Valleys</t>
  </si>
  <si>
    <t>E38000102</t>
  </si>
  <si>
    <t>06P</t>
  </si>
  <si>
    <t>NHS Luton</t>
  </si>
  <si>
    <t>E38000107</t>
  </si>
  <si>
    <t>04F</t>
  </si>
  <si>
    <t>NHS Milton Keynes</t>
  </si>
  <si>
    <t>E38000108</t>
  </si>
  <si>
    <t>04G</t>
  </si>
  <si>
    <t>NHS Nene</t>
  </si>
  <si>
    <t>E39000016</t>
  </si>
  <si>
    <t>Q59</t>
  </si>
  <si>
    <t>Leicestershire and Lincolnshire</t>
  </si>
  <si>
    <t>E38000051</t>
  </si>
  <si>
    <t>03W</t>
  </si>
  <si>
    <t>NHS East Leicestershire and Rutland</t>
  </si>
  <si>
    <t>E38000097</t>
  </si>
  <si>
    <t>04C</t>
  </si>
  <si>
    <t>NHS Leicester City</t>
  </si>
  <si>
    <t>E38000099</t>
  </si>
  <si>
    <t>03T</t>
  </si>
  <si>
    <t>NHS Lincolnshire East</t>
  </si>
  <si>
    <t>E38000100</t>
  </si>
  <si>
    <t>04D</t>
  </si>
  <si>
    <t>NHS Lincolnshire West</t>
  </si>
  <si>
    <t>E38000157</t>
  </si>
  <si>
    <t>99D</t>
  </si>
  <si>
    <t>NHS South Lincolnshire</t>
  </si>
  <si>
    <t>E38000165</t>
  </si>
  <si>
    <t>04Q</t>
  </si>
  <si>
    <t>NHS South West Lincolnshire</t>
  </si>
  <si>
    <t>E38000201</t>
  </si>
  <si>
    <t>04V</t>
  </si>
  <si>
    <t>NHS West Leicestershire</t>
  </si>
  <si>
    <t>E39000017</t>
  </si>
  <si>
    <t>Q60</t>
  </si>
  <si>
    <t>Shropshire and Staffordshire</t>
  </si>
  <si>
    <t>E38000028</t>
  </si>
  <si>
    <t>04Y</t>
  </si>
  <si>
    <t>NHS Cannock Chase</t>
  </si>
  <si>
    <t>E38000053</t>
  </si>
  <si>
    <t>05D</t>
  </si>
  <si>
    <t>NHS East Staffordshire</t>
  </si>
  <si>
    <t>E38000126</t>
  </si>
  <si>
    <t>05G</t>
  </si>
  <si>
    <t>NHS North Staffordshire</t>
  </si>
  <si>
    <t>E38000147</t>
  </si>
  <si>
    <t>05N</t>
  </si>
  <si>
    <t>NHS Shropshire</t>
  </si>
  <si>
    <t>E38000153</t>
  </si>
  <si>
    <t>05Q</t>
  </si>
  <si>
    <t>NHS South East Staffs &amp; Seisdon &amp; Peninsular</t>
  </si>
  <si>
    <t>E38000173</t>
  </si>
  <si>
    <t>05V</t>
  </si>
  <si>
    <t>NHS Stafford and Surrounds</t>
  </si>
  <si>
    <t>E38000175</t>
  </si>
  <si>
    <t>05W</t>
  </si>
  <si>
    <t>NHS Stoke on Trent</t>
  </si>
  <si>
    <t>E38000183</t>
  </si>
  <si>
    <t>05X</t>
  </si>
  <si>
    <t>NHS Telford &amp; Wrekin</t>
  </si>
  <si>
    <t>E40000003</t>
  </si>
  <si>
    <t>Y56</t>
  </si>
  <si>
    <t>London</t>
  </si>
  <si>
    <t>E39000018</t>
  </si>
  <si>
    <t>Q71</t>
  </si>
  <si>
    <t>E38000004</t>
  </si>
  <si>
    <t>07L</t>
  </si>
  <si>
    <t>NHS Barking &amp; Dagenham</t>
  </si>
  <si>
    <t>E38000005</t>
  </si>
  <si>
    <t>07M</t>
  </si>
  <si>
    <t>NHS Barnet</t>
  </si>
  <si>
    <t>E38000027</t>
  </si>
  <si>
    <t>07R</t>
  </si>
  <si>
    <t>NHS Camden</t>
  </si>
  <si>
    <t>E38000035</t>
  </si>
  <si>
    <t>07T</t>
  </si>
  <si>
    <t>NHS City and Hackney</t>
  </si>
  <si>
    <t>E38000057</t>
  </si>
  <si>
    <t>07X</t>
  </si>
  <si>
    <t>NHS Enfield</t>
  </si>
  <si>
    <t>E38000072</t>
  </si>
  <si>
    <t>08D</t>
  </si>
  <si>
    <t>NHS Haringey</t>
  </si>
  <si>
    <t>E38000077</t>
  </si>
  <si>
    <t>08F</t>
  </si>
  <si>
    <t>NHS Havering</t>
  </si>
  <si>
    <t>E38000088</t>
  </si>
  <si>
    <t>08H</t>
  </si>
  <si>
    <t>NHS Islington</t>
  </si>
  <si>
    <t>E38000113</t>
  </si>
  <si>
    <t>08M</t>
  </si>
  <si>
    <t>NHS Newham</t>
  </si>
  <si>
    <t>E38000138</t>
  </si>
  <si>
    <t>08N</t>
  </si>
  <si>
    <t>NHS Redbridge</t>
  </si>
  <si>
    <t>E38000186</t>
  </si>
  <si>
    <t>08V</t>
  </si>
  <si>
    <t>NHS Tower Hamlets</t>
  </si>
  <si>
    <t>E38000192</t>
  </si>
  <si>
    <t>08W</t>
  </si>
  <si>
    <t>NHS Waltham Forest</t>
  </si>
  <si>
    <t>E38000020</t>
  </si>
  <si>
    <t>07P</t>
  </si>
  <si>
    <t>NHS Brent</t>
  </si>
  <si>
    <t>E38000031</t>
  </si>
  <si>
    <t>09A</t>
  </si>
  <si>
    <t>NHS Central London (Westminster)</t>
  </si>
  <si>
    <t>E38000048</t>
  </si>
  <si>
    <t>07W</t>
  </si>
  <si>
    <t>NHS Ealing</t>
  </si>
  <si>
    <t>E38000070</t>
  </si>
  <si>
    <t>08C</t>
  </si>
  <si>
    <t>NHS Hammersmith and Fulham</t>
  </si>
  <si>
    <t>E38000074</t>
  </si>
  <si>
    <t>08E</t>
  </si>
  <si>
    <t>NHS Harrow</t>
  </si>
  <si>
    <t>E38000082</t>
  </si>
  <si>
    <t>08G</t>
  </si>
  <si>
    <t>NHS Hillingdon</t>
  </si>
  <si>
    <t>E38000084</t>
  </si>
  <si>
    <t>07Y</t>
  </si>
  <si>
    <t>NHS Hounslow</t>
  </si>
  <si>
    <t>E38000202</t>
  </si>
  <si>
    <t>08Y</t>
  </si>
  <si>
    <t xml:space="preserve">NHS West London </t>
  </si>
  <si>
    <t>E38000011</t>
  </si>
  <si>
    <t>07N</t>
  </si>
  <si>
    <t>NHS Bexley</t>
  </si>
  <si>
    <t>E38000023</t>
  </si>
  <si>
    <t>07Q</t>
  </si>
  <si>
    <t>NHS Bromley</t>
  </si>
  <si>
    <t>E38000040</t>
  </si>
  <si>
    <t>07V</t>
  </si>
  <si>
    <t>NHS Croydon</t>
  </si>
  <si>
    <t>E38000066</t>
  </si>
  <si>
    <t>08A</t>
  </si>
  <si>
    <t>NHS Greenwich</t>
  </si>
  <si>
    <t>E38000090</t>
  </si>
  <si>
    <t>08J</t>
  </si>
  <si>
    <t>NHS Kingston</t>
  </si>
  <si>
    <t>E38000092</t>
  </si>
  <si>
    <t>08K</t>
  </si>
  <si>
    <t>NHS Lambeth</t>
  </si>
  <si>
    <t>E38000098</t>
  </si>
  <si>
    <t>08L</t>
  </si>
  <si>
    <t>NHS Lewisham</t>
  </si>
  <si>
    <t>E38000105</t>
  </si>
  <si>
    <t>08R</t>
  </si>
  <si>
    <t>NHS Merton</t>
  </si>
  <si>
    <t>E38000140</t>
  </si>
  <si>
    <t>08P</t>
  </si>
  <si>
    <t>NHS Richmond</t>
  </si>
  <si>
    <t>E38000171</t>
  </si>
  <si>
    <t>08Q</t>
  </si>
  <si>
    <t>NHS Southwark</t>
  </si>
  <si>
    <t>E38000179</t>
  </si>
  <si>
    <t>08T</t>
  </si>
  <si>
    <t>NHS Sutton</t>
  </si>
  <si>
    <t>E38000193</t>
  </si>
  <si>
    <t>08X</t>
  </si>
  <si>
    <t>NHS Wandsworth</t>
  </si>
  <si>
    <t>E40000004</t>
  </si>
  <si>
    <t>Y57</t>
  </si>
  <si>
    <t>South of England</t>
  </si>
  <si>
    <t>E39000019</t>
  </si>
  <si>
    <t>Q64</t>
  </si>
  <si>
    <t>Bath, Gloucestershire, Swindon and Wiltshire</t>
  </si>
  <si>
    <t>E38000009</t>
  </si>
  <si>
    <t>11E</t>
  </si>
  <si>
    <t>NHS Bath and North East Somerset</t>
  </si>
  <si>
    <t>E38000062</t>
  </si>
  <si>
    <t>11M</t>
  </si>
  <si>
    <t>NHS Gloucestershire</t>
  </si>
  <si>
    <t>E38000181</t>
  </si>
  <si>
    <t>12D</t>
  </si>
  <si>
    <t>NHS Swindon</t>
  </si>
  <si>
    <t>E38000206</t>
  </si>
  <si>
    <t>99N</t>
  </si>
  <si>
    <t>NHS Wiltshire</t>
  </si>
  <si>
    <t>E39000020</t>
  </si>
  <si>
    <t>Q65</t>
  </si>
  <si>
    <t>Bristol, North Somerset, Somerset and South Gloucestershire</t>
  </si>
  <si>
    <t>E38000022</t>
  </si>
  <si>
    <t>11H</t>
  </si>
  <si>
    <t>NHS Bristol</t>
  </si>
  <si>
    <t>E38000125</t>
  </si>
  <si>
    <t>11T</t>
  </si>
  <si>
    <t>NHS North Somerset</t>
  </si>
  <si>
    <t>E38000150</t>
  </si>
  <si>
    <t>11X</t>
  </si>
  <si>
    <t>NHS Somerset</t>
  </si>
  <si>
    <t>E38000155</t>
  </si>
  <si>
    <t>12A</t>
  </si>
  <si>
    <t>NHS South Gloucestershire</t>
  </si>
  <si>
    <t>E39000021</t>
  </si>
  <si>
    <t>Q66</t>
  </si>
  <si>
    <t>Devon, Cornwall and Isles of Scilly</t>
  </si>
  <si>
    <t>E38000089</t>
  </si>
  <si>
    <t>11N</t>
  </si>
  <si>
    <t>NHS Kernow</t>
  </si>
  <si>
    <t>E38000129</t>
  </si>
  <si>
    <t>99P</t>
  </si>
  <si>
    <t>NHS North, East, West Devon</t>
  </si>
  <si>
    <t>E38000152</t>
  </si>
  <si>
    <t>99Q</t>
  </si>
  <si>
    <t>NHS South Devon and Torbay</t>
  </si>
  <si>
    <t>E39000022</t>
  </si>
  <si>
    <t>Q67</t>
  </si>
  <si>
    <t>Kent and Medway</t>
  </si>
  <si>
    <t>E38000002</t>
  </si>
  <si>
    <t>09C</t>
  </si>
  <si>
    <t>NHS Ashford</t>
  </si>
  <si>
    <t>E38000029</t>
  </si>
  <si>
    <t>09E</t>
  </si>
  <si>
    <t>NHS Canterbury and Coastal</t>
  </si>
  <si>
    <t>E38000043</t>
  </si>
  <si>
    <t>09J</t>
  </si>
  <si>
    <t>NHS Dartford, Gravesham and Swanley</t>
  </si>
  <si>
    <t>E38000104</t>
  </si>
  <si>
    <t>09W</t>
  </si>
  <si>
    <t>NHS Medway</t>
  </si>
  <si>
    <t>E38000156</t>
  </si>
  <si>
    <t>10A</t>
  </si>
  <si>
    <t>NHS South Kent Coast</t>
  </si>
  <si>
    <t>E38000180</t>
  </si>
  <si>
    <t>10D</t>
  </si>
  <si>
    <t>NHS Swale</t>
  </si>
  <si>
    <t>E38000184</t>
  </si>
  <si>
    <t>10E</t>
  </si>
  <si>
    <t>NHS Thanet</t>
  </si>
  <si>
    <t>E38000199</t>
  </si>
  <si>
    <t>99J</t>
  </si>
  <si>
    <t>NHS West Kent</t>
  </si>
  <si>
    <t>E39000023</t>
  </si>
  <si>
    <t>Q68</t>
  </si>
  <si>
    <t>Surrey and Sussex</t>
  </si>
  <si>
    <t>E38000021</t>
  </si>
  <si>
    <t>09D</t>
  </si>
  <si>
    <t>NHS Brighton &amp; Hove</t>
  </si>
  <si>
    <t>E38000036</t>
  </si>
  <si>
    <t>09G</t>
  </si>
  <si>
    <t>NHS Coastal West Sussex</t>
  </si>
  <si>
    <t>E38000039</t>
  </si>
  <si>
    <t>09H</t>
  </si>
  <si>
    <t>NHS Crawley</t>
  </si>
  <si>
    <t>E38000054</t>
  </si>
  <si>
    <t>09L</t>
  </si>
  <si>
    <t>NHS East Surrey</t>
  </si>
  <si>
    <t>E38000055</t>
  </si>
  <si>
    <t>09F</t>
  </si>
  <si>
    <t>NHS Eastbourne, Hailsham and Seaford</t>
  </si>
  <si>
    <t>E38000067</t>
  </si>
  <si>
    <t>09N</t>
  </si>
  <si>
    <t>NHS Guildford and Waverley</t>
  </si>
  <si>
    <t>E38000076</t>
  </si>
  <si>
    <t>09P</t>
  </si>
  <si>
    <t>NHS Hastings &amp; Rother</t>
  </si>
  <si>
    <t>E38000081</t>
  </si>
  <si>
    <t>99K</t>
  </si>
  <si>
    <t>NHS High Weald Lewes Havens</t>
  </si>
  <si>
    <t>E38000083</t>
  </si>
  <si>
    <t>09X</t>
  </si>
  <si>
    <t>NHS Horsham and Mid Sussex</t>
  </si>
  <si>
    <t>E38000128</t>
  </si>
  <si>
    <t>09Y</t>
  </si>
  <si>
    <t>NHS North West Surrey</t>
  </si>
  <si>
    <t>E38000177</t>
  </si>
  <si>
    <t>99H</t>
  </si>
  <si>
    <t>NHS Surrey Downs</t>
  </si>
  <si>
    <t>E38000178</t>
  </si>
  <si>
    <t>10C</t>
  </si>
  <si>
    <t>NHS Surrey Heath</t>
  </si>
  <si>
    <t>E39000024</t>
  </si>
  <si>
    <t>Q69</t>
  </si>
  <si>
    <t>Thames Valley</t>
  </si>
  <si>
    <t>E38000003</t>
  </si>
  <si>
    <t>10Y</t>
  </si>
  <si>
    <t>NHS Aylesbury Vale</t>
  </si>
  <si>
    <t>E38000017</t>
  </si>
  <si>
    <t>10G</t>
  </si>
  <si>
    <t>NHS Bracknell and Ascot</t>
  </si>
  <si>
    <t>E38000033</t>
  </si>
  <si>
    <t>10H</t>
  </si>
  <si>
    <t>NHS Chiltern</t>
  </si>
  <si>
    <t>E38000110</t>
  </si>
  <si>
    <t>10M</t>
  </si>
  <si>
    <t>NHS Newbury and District</t>
  </si>
  <si>
    <t>E38000114</t>
  </si>
  <si>
    <t>10N</t>
  </si>
  <si>
    <t>NHS North &amp; West Reading</t>
  </si>
  <si>
    <t>E38000136</t>
  </si>
  <si>
    <t>10Q</t>
  </si>
  <si>
    <t>NHS Oxfordshire</t>
  </si>
  <si>
    <t>E38000148</t>
  </si>
  <si>
    <t>10T</t>
  </si>
  <si>
    <t>NHS Slough</t>
  </si>
  <si>
    <t>E38000160</t>
  </si>
  <si>
    <t>10W</t>
  </si>
  <si>
    <t>NHS South Reading</t>
  </si>
  <si>
    <t>E38000207</t>
  </si>
  <si>
    <t>11C</t>
  </si>
  <si>
    <t>NHS Windsor, Ascot and Maidenhead</t>
  </si>
  <si>
    <t>E38000209</t>
  </si>
  <si>
    <t>11D</t>
  </si>
  <si>
    <t>NHS Wokingham</t>
  </si>
  <si>
    <t>E39000025</t>
  </si>
  <si>
    <t>Q70</t>
  </si>
  <si>
    <t>Wessex</t>
  </si>
  <si>
    <t>E38000045</t>
  </si>
  <si>
    <t>11J</t>
  </si>
  <si>
    <t>NHS Dorset</t>
  </si>
  <si>
    <t>E38000059</t>
  </si>
  <si>
    <t>10K</t>
  </si>
  <si>
    <t>NHS Fareham and Gosport</t>
  </si>
  <si>
    <t>E38000087</t>
  </si>
  <si>
    <t>10L</t>
  </si>
  <si>
    <t>NHS Isle of Wight</t>
  </si>
  <si>
    <t>E38000118</t>
  </si>
  <si>
    <t>99M</t>
  </si>
  <si>
    <t>NHS North East Hampshire and Farnham</t>
  </si>
  <si>
    <t>E38000120</t>
  </si>
  <si>
    <t>10J</t>
  </si>
  <si>
    <t>NHS North Hampshire</t>
  </si>
  <si>
    <t>E38000137</t>
  </si>
  <si>
    <t>10R</t>
  </si>
  <si>
    <t>NHS Portsmouth</t>
  </si>
  <si>
    <t>E38000154</t>
  </si>
  <si>
    <t>10V</t>
  </si>
  <si>
    <t>NHS South Eastern Hampshire</t>
  </si>
  <si>
    <t>E38000167</t>
  </si>
  <si>
    <t>10X</t>
  </si>
  <si>
    <t>NHS Southampton</t>
  </si>
  <si>
    <t>E38000198</t>
  </si>
  <si>
    <t>11A</t>
  </si>
  <si>
    <t>NHS West Hampshire</t>
  </si>
  <si>
    <t>Wales</t>
  </si>
  <si>
    <t xml:space="preserve">under </t>
  </si>
  <si>
    <t>Locality Office</t>
  </si>
  <si>
    <t xml:space="preserve">Legal abortions: numbers by Clinical Commissioning Groups (England) and Locality Office </t>
  </si>
  <si>
    <t xml:space="preserve">Legal abortions: rates by Clinical Commissioning Groups (England) and Locality Office (Wales) </t>
  </si>
  <si>
    <t>Table 12d</t>
  </si>
  <si>
    <t>P529</t>
  </si>
  <si>
    <t>E84</t>
  </si>
  <si>
    <t>G71</t>
  </si>
  <si>
    <t>disorder of the muscles</t>
  </si>
  <si>
    <t>cystic fibrosis</t>
  </si>
  <si>
    <t>Table 11b</t>
  </si>
  <si>
    <t>ages</t>
  </si>
  <si>
    <t>Method of Abortion</t>
  </si>
  <si>
    <t xml:space="preserve">Legal abortions: principal medical condition and all mentions of medical conditions, </t>
  </si>
  <si>
    <t>Table 11a</t>
  </si>
  <si>
    <t>Clinical Commissioning Groups/</t>
  </si>
  <si>
    <r>
      <t>gestation</t>
    </r>
    <r>
      <rPr>
        <vertAlign val="superscript"/>
        <sz val="10"/>
        <rFont val="Arial"/>
        <family val="2"/>
      </rPr>
      <t xml:space="preserve"> </t>
    </r>
  </si>
  <si>
    <t>the number of abortions performed under Ground E</t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</si>
  <si>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the all mentions totals show abortions where more than one medical condition is reported.  Totals therefore do not equal</t>
    </r>
  </si>
  <si>
    <t>Legal abortions: purchaser, gestation weeks and Sexual Health Indicator by Clinical</t>
  </si>
  <si>
    <t xml:space="preserve">Table 6: Legal abortions: gestation weeks by age and purchaser, residents of </t>
  </si>
  <si>
    <t xml:space="preserve">Table 5: Legal abortions: gestation weeks by purchaser and method of abortion, residents of </t>
  </si>
  <si>
    <t xml:space="preserve">Table 2: Legal abortions: age by (i) purchaser, (ii) statutory grounds, (iii) gestation weeks, (iv) procedure, (v) marital status, (vi) ethnicity, </t>
  </si>
  <si>
    <t xml:space="preserve">Table 3a: Legal abortions: by (i) purchaser, (ii) statutory grounds, (iii) gestation weeks, (iv) procedure, (v) marital status, (vi) ethnicity, </t>
  </si>
  <si>
    <t xml:space="preserve">Table 13: Legal abortions: countries of Great Britain by (i) age, (ii) gestation weeks, (iii) procedure, </t>
  </si>
  <si>
    <t>(iv) parity, (v) previous abortions, (vi) grounds and (vii) principal medical condition for abortions performed</t>
  </si>
  <si>
    <t>England, residents</t>
  </si>
  <si>
    <t xml:space="preserve">Local Authority </t>
  </si>
  <si>
    <t>Local Authority</t>
  </si>
  <si>
    <t>under 13</t>
  </si>
  <si>
    <t>17 to 19</t>
  </si>
  <si>
    <r>
      <t xml:space="preserve">Feticide with a medical evacuation </t>
    </r>
    <r>
      <rPr>
        <vertAlign val="superscript"/>
        <sz val="10"/>
        <rFont val="Arial"/>
        <family val="2"/>
      </rPr>
      <t>2</t>
    </r>
  </si>
  <si>
    <t>Gestation weeks for abortions performed under ground E</t>
  </si>
  <si>
    <t>Table 9a</t>
  </si>
  <si>
    <t>Table 9b</t>
  </si>
  <si>
    <t>13 &amp; 14</t>
  </si>
  <si>
    <t>15 &amp; 16</t>
  </si>
  <si>
    <t>20 &amp; 21</t>
  </si>
  <si>
    <t xml:space="preserve">Table 9b:  Legal abortions performed under ground E by gestation weeks, residents of </t>
  </si>
  <si>
    <t xml:space="preserve">Legal abortions performed under ground E by gestation weeks, residents of </t>
  </si>
  <si>
    <t xml:space="preserve">Table 9c:  Legal abortions performed under ground E by gestation weeks, residents of </t>
  </si>
  <si>
    <t xml:space="preserve">abortions </t>
  </si>
  <si>
    <t xml:space="preserve">Repeat </t>
  </si>
  <si>
    <t>25 and over</t>
  </si>
  <si>
    <t xml:space="preserve">Legal abortions: method of abortion and repeat abortions, all ages, aged under 25 and 25 and </t>
  </si>
  <si>
    <t>Yorkshire and the Humber</t>
  </si>
  <si>
    <t>E08000016</t>
  </si>
  <si>
    <t>Barnsley</t>
  </si>
  <si>
    <t>E08000032</t>
  </si>
  <si>
    <t>Bradford</t>
  </si>
  <si>
    <t>E08000033</t>
  </si>
  <si>
    <t>Calderdale</t>
  </si>
  <si>
    <t>E08000017</t>
  </si>
  <si>
    <t>Doncaster</t>
  </si>
  <si>
    <t>E06000011</t>
  </si>
  <si>
    <t>E06000010</t>
  </si>
  <si>
    <t>E08000034</t>
  </si>
  <si>
    <t>Kirklees</t>
  </si>
  <si>
    <t>E08000035</t>
  </si>
  <si>
    <t>Leeds</t>
  </si>
  <si>
    <t>E06000012</t>
  </si>
  <si>
    <t>North East Lincolnshire</t>
  </si>
  <si>
    <t>E06000013</t>
  </si>
  <si>
    <t>E08000018</t>
  </si>
  <si>
    <t>Rotherham</t>
  </si>
  <si>
    <t>E08000019</t>
  </si>
  <si>
    <t>Sheffield</t>
  </si>
  <si>
    <t>E08000036</t>
  </si>
  <si>
    <t>Wakefield</t>
  </si>
  <si>
    <t>E06000014</t>
  </si>
  <si>
    <t/>
  </si>
  <si>
    <t>North West</t>
  </si>
  <si>
    <t>E06000008</t>
  </si>
  <si>
    <t>E06000009</t>
  </si>
  <si>
    <t>E08000001</t>
  </si>
  <si>
    <t>Bolton</t>
  </si>
  <si>
    <t>E08000002</t>
  </si>
  <si>
    <t>Bury</t>
  </si>
  <si>
    <t>E06000049</t>
  </si>
  <si>
    <t>E06000050</t>
  </si>
  <si>
    <t>E06000006</t>
  </si>
  <si>
    <t>E08000011</t>
  </si>
  <si>
    <t>Knowsley</t>
  </si>
  <si>
    <t>E08000012</t>
  </si>
  <si>
    <t>Liverpool</t>
  </si>
  <si>
    <t>E08000003</t>
  </si>
  <si>
    <t>Manchester</t>
  </si>
  <si>
    <t>E08000004</t>
  </si>
  <si>
    <t>Oldham</t>
  </si>
  <si>
    <t>E08000005</t>
  </si>
  <si>
    <t>Rochdale</t>
  </si>
  <si>
    <t>E08000006</t>
  </si>
  <si>
    <t>Salford</t>
  </si>
  <si>
    <t>E08000014</t>
  </si>
  <si>
    <t>Sefton</t>
  </si>
  <si>
    <t>E08000013</t>
  </si>
  <si>
    <t>E08000007</t>
  </si>
  <si>
    <t>Stockport</t>
  </si>
  <si>
    <t>E08000008</t>
  </si>
  <si>
    <t>Tameside</t>
  </si>
  <si>
    <t>E08000009</t>
  </si>
  <si>
    <t>Trafford</t>
  </si>
  <si>
    <t>E06000007</t>
  </si>
  <si>
    <t>E08000010</t>
  </si>
  <si>
    <t>Wigan</t>
  </si>
  <si>
    <t>E08000015</t>
  </si>
  <si>
    <t>Wirral</t>
  </si>
  <si>
    <t>North East</t>
  </si>
  <si>
    <t>E06000047</t>
  </si>
  <si>
    <t>E06000005</t>
  </si>
  <si>
    <t>E08000020</t>
  </si>
  <si>
    <t>Gateshead</t>
  </si>
  <si>
    <t>E06000001</t>
  </si>
  <si>
    <t>E06000002</t>
  </si>
  <si>
    <t>E08000021</t>
  </si>
  <si>
    <t>E08000022</t>
  </si>
  <si>
    <t>North Tyneside</t>
  </si>
  <si>
    <t>E06000048</t>
  </si>
  <si>
    <t>E06000003</t>
  </si>
  <si>
    <t>E08000023</t>
  </si>
  <si>
    <t>South Tyneside</t>
  </si>
  <si>
    <t>E06000004</t>
  </si>
  <si>
    <t>E08000024</t>
  </si>
  <si>
    <t>Sunderland</t>
  </si>
  <si>
    <t>West Midlands</t>
  </si>
  <si>
    <t>E08000025</t>
  </si>
  <si>
    <t>Birmingham</t>
  </si>
  <si>
    <t>E08000026</t>
  </si>
  <si>
    <t>Coventry</t>
  </si>
  <si>
    <t>E08000027</t>
  </si>
  <si>
    <t>Dudley</t>
  </si>
  <si>
    <t>E06000019</t>
  </si>
  <si>
    <t>E08000028</t>
  </si>
  <si>
    <t>Sandwell</t>
  </si>
  <si>
    <t>E06000051</t>
  </si>
  <si>
    <t>E08000029</t>
  </si>
  <si>
    <t>Solihull</t>
  </si>
  <si>
    <t>E06000021</t>
  </si>
  <si>
    <t>E06000020</t>
  </si>
  <si>
    <t>E08000030</t>
  </si>
  <si>
    <t>Walsall</t>
  </si>
  <si>
    <t>E08000031</t>
  </si>
  <si>
    <t>Wolverhampton</t>
  </si>
  <si>
    <t>East Midlands</t>
  </si>
  <si>
    <t>E06000015</t>
  </si>
  <si>
    <t>E06000016</t>
  </si>
  <si>
    <t>E06000018</t>
  </si>
  <si>
    <t>E06000017</t>
  </si>
  <si>
    <t>East</t>
  </si>
  <si>
    <t>E06000055</t>
  </si>
  <si>
    <t>E06000056</t>
  </si>
  <si>
    <t>E06000032</t>
  </si>
  <si>
    <t>Luton</t>
  </si>
  <si>
    <t>E06000031</t>
  </si>
  <si>
    <t>E06000033</t>
  </si>
  <si>
    <t>E06000034</t>
  </si>
  <si>
    <t>E09000002</t>
  </si>
  <si>
    <t>E09000003</t>
  </si>
  <si>
    <t>Barnet</t>
  </si>
  <si>
    <t>E09000004</t>
  </si>
  <si>
    <t>Bexley</t>
  </si>
  <si>
    <t>E09000005</t>
  </si>
  <si>
    <t>Brent</t>
  </si>
  <si>
    <t>E09000006</t>
  </si>
  <si>
    <t>Bromley</t>
  </si>
  <si>
    <t>E09000007</t>
  </si>
  <si>
    <t>Camden</t>
  </si>
  <si>
    <t>E09000001</t>
  </si>
  <si>
    <t>E09000008</t>
  </si>
  <si>
    <t>Croydon</t>
  </si>
  <si>
    <t>E09000009</t>
  </si>
  <si>
    <t>Ealing</t>
  </si>
  <si>
    <t>E09000010</t>
  </si>
  <si>
    <t>Enfield</t>
  </si>
  <si>
    <t>E09000011</t>
  </si>
  <si>
    <t>Greenwich</t>
  </si>
  <si>
    <t>E09000012</t>
  </si>
  <si>
    <t>Hackney</t>
  </si>
  <si>
    <t>E09000013</t>
  </si>
  <si>
    <t>E09000014</t>
  </si>
  <si>
    <t>Haringey</t>
  </si>
  <si>
    <t>E09000015</t>
  </si>
  <si>
    <t>Harrow</t>
  </si>
  <si>
    <t>E09000016</t>
  </si>
  <si>
    <t>Havering</t>
  </si>
  <si>
    <t>E09000017</t>
  </si>
  <si>
    <t>Hillingdon</t>
  </si>
  <si>
    <t>E09000018</t>
  </si>
  <si>
    <t>Hounslow</t>
  </si>
  <si>
    <t>E09000019</t>
  </si>
  <si>
    <t>Islington</t>
  </si>
  <si>
    <t>E09000020</t>
  </si>
  <si>
    <t>E09000021</t>
  </si>
  <si>
    <t>E09000022</t>
  </si>
  <si>
    <t>Lambeth</t>
  </si>
  <si>
    <t>E09000023</t>
  </si>
  <si>
    <t>Lewisham</t>
  </si>
  <si>
    <t>E09000024</t>
  </si>
  <si>
    <t>Merton</t>
  </si>
  <si>
    <t>E09000025</t>
  </si>
  <si>
    <t>Newham</t>
  </si>
  <si>
    <t>E09000026</t>
  </si>
  <si>
    <t>Redbridge</t>
  </si>
  <si>
    <t>E09000027</t>
  </si>
  <si>
    <t>E09000028</t>
  </si>
  <si>
    <t>Southwark</t>
  </si>
  <si>
    <t>E09000029</t>
  </si>
  <si>
    <t>Sutton</t>
  </si>
  <si>
    <t>E09000030</t>
  </si>
  <si>
    <t>Tower Hamlets</t>
  </si>
  <si>
    <t>E09000031</t>
  </si>
  <si>
    <t>Waltham Forest</t>
  </si>
  <si>
    <t>E09000032</t>
  </si>
  <si>
    <t>Wandsworth</t>
  </si>
  <si>
    <t>E09000033</t>
  </si>
  <si>
    <t>Westminster</t>
  </si>
  <si>
    <t>South East</t>
  </si>
  <si>
    <t>E06000036</t>
  </si>
  <si>
    <t>E06000043</t>
  </si>
  <si>
    <t>E06000046</t>
  </si>
  <si>
    <t>E06000035</t>
  </si>
  <si>
    <t>Medway</t>
  </si>
  <si>
    <t>E06000042</t>
  </si>
  <si>
    <t>E06000044</t>
  </si>
  <si>
    <t>E06000038</t>
  </si>
  <si>
    <t>E06000039</t>
  </si>
  <si>
    <t>E06000045</t>
  </si>
  <si>
    <t>E06000037</t>
  </si>
  <si>
    <t>E06000040</t>
  </si>
  <si>
    <t>E06000041</t>
  </si>
  <si>
    <t>South West</t>
  </si>
  <si>
    <t>E06000022</t>
  </si>
  <si>
    <t>E06000028</t>
  </si>
  <si>
    <t>E06000023</t>
  </si>
  <si>
    <t>E06000052</t>
  </si>
  <si>
    <t>E06000053</t>
  </si>
  <si>
    <t>E06000024</t>
  </si>
  <si>
    <t>North Somerset</t>
  </si>
  <si>
    <t>E06000026</t>
  </si>
  <si>
    <t>E06000029</t>
  </si>
  <si>
    <t>E06000025</t>
  </si>
  <si>
    <t>E06000030</t>
  </si>
  <si>
    <t>E06000027</t>
  </si>
  <si>
    <t>Torbay</t>
  </si>
  <si>
    <t>E06000054</t>
  </si>
  <si>
    <t>York</t>
  </si>
  <si>
    <t>Table 10c</t>
  </si>
  <si>
    <t>Table 10d</t>
  </si>
  <si>
    <t xml:space="preserve">Table 9c </t>
  </si>
  <si>
    <t>Irish Republic residents</t>
  </si>
  <si>
    <t>numbers and rates</t>
  </si>
  <si>
    <t>Table 9a: Legal abortions: principal medical condition and total mentions of medical conditions for</t>
  </si>
  <si>
    <t xml:space="preserve">Legal abortions, country of residence by age and gestation weeks, and previous </t>
  </si>
  <si>
    <t>22 and over</t>
  </si>
  <si>
    <r>
      <t>2</t>
    </r>
    <r>
      <rPr>
        <sz val="9"/>
        <rFont val="Arial"/>
        <family val="2"/>
      </rPr>
      <t xml:space="preserve">  the collection of information on independent sector commenced in 1981.</t>
    </r>
  </si>
  <si>
    <r>
      <t>4</t>
    </r>
    <r>
      <rPr>
        <sz val="9"/>
        <rFont val="Arial"/>
        <family val="2"/>
      </rPr>
      <t xml:space="preserve">  revised England and Wales total.</t>
    </r>
  </si>
  <si>
    <r>
      <t>1</t>
    </r>
    <r>
      <rPr>
        <sz val="11"/>
        <rFont val="Arial"/>
        <family val="2"/>
      </rPr>
      <t xml:space="preserve"> percentages exclude not known and not stated</t>
    </r>
  </si>
  <si>
    <r>
      <t>.</t>
    </r>
    <r>
      <rPr>
        <sz val="9"/>
        <rFont val="Arial"/>
        <family val="2"/>
      </rPr>
      <t xml:space="preserve"> rate not available.</t>
    </r>
  </si>
  <si>
    <r>
      <t xml:space="preserve">1 </t>
    </r>
    <r>
      <rPr>
        <sz val="10"/>
        <rFont val="Arial"/>
        <family val="2"/>
      </rPr>
      <t>includes feticide with no method of evacuation and surgical 'other'.</t>
    </r>
  </si>
  <si>
    <t xml:space="preserve">  rates for all ages, under 16, under 18 and 35 and over are based on populations 15-44, 13-15, 15-17 and 35-44 respectively</t>
  </si>
  <si>
    <r>
      <t>1</t>
    </r>
    <r>
      <rPr>
        <sz val="10"/>
        <rFont val="Arial"/>
        <family val="2"/>
      </rPr>
      <t xml:space="preserve"> percentages exclude not known and not stated county of Ireland</t>
    </r>
  </si>
  <si>
    <r>
      <t>2</t>
    </r>
    <r>
      <rPr>
        <sz val="11"/>
        <rFont val="Arial"/>
        <family val="2"/>
      </rPr>
      <t xml:space="preserve"> revised England and Wales total</t>
    </r>
  </si>
  <si>
    <t xml:space="preserve">  Note: percentages are rounded and may not add up to 100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</si>
  <si>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includes 8 cases where use of feticide was not confirmed at time of publication.  </t>
    </r>
  </si>
  <si>
    <t xml:space="preserve">    Purchaser (%)</t>
  </si>
  <si>
    <t>Gestation weeks (%)</t>
  </si>
  <si>
    <t xml:space="preserve">  Note: percentages are rounded and may not add to 100</t>
  </si>
  <si>
    <t xml:space="preserve">  Source:  ISD Scotland, Department of Health</t>
  </si>
  <si>
    <t>E10000002</t>
  </si>
  <si>
    <t>E10000003</t>
  </si>
  <si>
    <t>E10000006</t>
  </si>
  <si>
    <t>E10000007</t>
  </si>
  <si>
    <t>E10000008</t>
  </si>
  <si>
    <t>E10000009</t>
  </si>
  <si>
    <t>E10000011</t>
  </si>
  <si>
    <t>E10000012</t>
  </si>
  <si>
    <t>E10000013</t>
  </si>
  <si>
    <t>E10000014</t>
  </si>
  <si>
    <t>E10000015</t>
  </si>
  <si>
    <t>E10000016</t>
  </si>
  <si>
    <t>E10000017</t>
  </si>
  <si>
    <t>E10000018</t>
  </si>
  <si>
    <t>E10000019</t>
  </si>
  <si>
    <t>E10000020</t>
  </si>
  <si>
    <t>E10000021</t>
  </si>
  <si>
    <t>E10000023</t>
  </si>
  <si>
    <t>E10000024</t>
  </si>
  <si>
    <t>E10000025</t>
  </si>
  <si>
    <t>E10000027</t>
  </si>
  <si>
    <t>E10000028</t>
  </si>
  <si>
    <t>E10000029</t>
  </si>
  <si>
    <t>E10000030</t>
  </si>
  <si>
    <t>E10000031</t>
  </si>
  <si>
    <t>E10000032</t>
  </si>
  <si>
    <t>E10000034</t>
  </si>
  <si>
    <t>East Riding of Yorkshire</t>
  </si>
  <si>
    <t>Kingston upon Hull, City of</t>
  </si>
  <si>
    <t>North Lincolnshire</t>
  </si>
  <si>
    <t>North Yorkshire</t>
  </si>
  <si>
    <t>Blackburn with Darwen</t>
  </si>
  <si>
    <t>Blackpool</t>
  </si>
  <si>
    <t>Cheshire East UA</t>
  </si>
  <si>
    <t>Cheshire West and Chester UA</t>
  </si>
  <si>
    <t>Halton</t>
  </si>
  <si>
    <t>St. Helens</t>
  </si>
  <si>
    <t>Warrington</t>
  </si>
  <si>
    <t>Cumbria</t>
  </si>
  <si>
    <t>County Durham UA</t>
  </si>
  <si>
    <t>Darlington</t>
  </si>
  <si>
    <t>Hartlepool</t>
  </si>
  <si>
    <t>Middlesbrough</t>
  </si>
  <si>
    <t>Newcastle upon Tyne</t>
  </si>
  <si>
    <t>Northumberland UA</t>
  </si>
  <si>
    <t>Redcar and Cleveland</t>
  </si>
  <si>
    <t>Stockton-on-Tees</t>
  </si>
  <si>
    <t>Herefordshire, County of</t>
  </si>
  <si>
    <t>Shropshire UA</t>
  </si>
  <si>
    <t>Stoke-on-Trent</t>
  </si>
  <si>
    <t>Telford and Wrekin</t>
  </si>
  <si>
    <t>Staffordshire</t>
  </si>
  <si>
    <t>Warwickshire</t>
  </si>
  <si>
    <t>Worcestershire</t>
  </si>
  <si>
    <t>Derby</t>
  </si>
  <si>
    <t>Leicester</t>
  </si>
  <si>
    <t>Nottingham</t>
  </si>
  <si>
    <t>Rutland</t>
  </si>
  <si>
    <t>Derbyshire</t>
  </si>
  <si>
    <t>Leicestershire</t>
  </si>
  <si>
    <t>Lincolnshire</t>
  </si>
  <si>
    <t>Northamptonshire</t>
  </si>
  <si>
    <t>Nottinghamshire</t>
  </si>
  <si>
    <t>Bedford UA</t>
  </si>
  <si>
    <t>Central Bedfordshire UA</t>
  </si>
  <si>
    <t>Peterborough</t>
  </si>
  <si>
    <t>Southend-on-Sea</t>
  </si>
  <si>
    <t>Thurrock</t>
  </si>
  <si>
    <t>Cambridgeshire</t>
  </si>
  <si>
    <t>Hertfordshire</t>
  </si>
  <si>
    <t>Norfolk</t>
  </si>
  <si>
    <t>Suffolk</t>
  </si>
  <si>
    <t>Barking and Dagenham</t>
  </si>
  <si>
    <t>City of London</t>
  </si>
  <si>
    <t>Hammersmith and Fulham</t>
  </si>
  <si>
    <t>Kensington and Chelsea</t>
  </si>
  <si>
    <t>Kingston upon Thames</t>
  </si>
  <si>
    <t>Richmond upon Thames</t>
  </si>
  <si>
    <t>Bracknell Forest</t>
  </si>
  <si>
    <t>Brighton and Hove</t>
  </si>
  <si>
    <t>Isle of Wight</t>
  </si>
  <si>
    <t>Milton Keynes</t>
  </si>
  <si>
    <t>Portsmouth</t>
  </si>
  <si>
    <t>Reading</t>
  </si>
  <si>
    <t>Slough</t>
  </si>
  <si>
    <t>Southampton</t>
  </si>
  <si>
    <t>West Berkshire</t>
  </si>
  <si>
    <t>Windsor and Maidenhead</t>
  </si>
  <si>
    <t>Wokingham</t>
  </si>
  <si>
    <t>Buckinghamshire</t>
  </si>
  <si>
    <t>East Sussex</t>
  </si>
  <si>
    <t>Hampshire</t>
  </si>
  <si>
    <t>Kent</t>
  </si>
  <si>
    <t>Oxfordshire</t>
  </si>
  <si>
    <t>Surrey</t>
  </si>
  <si>
    <t>West Sussex</t>
  </si>
  <si>
    <t>Bath and North East Somerset</t>
  </si>
  <si>
    <t>Bournemouth</t>
  </si>
  <si>
    <t>Bristol, City of</t>
  </si>
  <si>
    <t>Cornwall UA</t>
  </si>
  <si>
    <t>Isles of Scilly UA</t>
  </si>
  <si>
    <t>Plymouth</t>
  </si>
  <si>
    <t>Poole</t>
  </si>
  <si>
    <t>South Gloucestershire</t>
  </si>
  <si>
    <t>Swindon</t>
  </si>
  <si>
    <t>Wiltshire UA</t>
  </si>
  <si>
    <t>Devon</t>
  </si>
  <si>
    <t>Dorset</t>
  </si>
  <si>
    <t>Gloucestershire</t>
  </si>
  <si>
    <t>Somerset</t>
  </si>
  <si>
    <t>Crude rates per 1,000 women</t>
  </si>
  <si>
    <t>abortions by</t>
  </si>
  <si>
    <t>principal</t>
  </si>
  <si>
    <t>medical condition</t>
  </si>
  <si>
    <t>mentions by</t>
  </si>
  <si>
    <r>
      <t xml:space="preserve">Crude rate per 1000 women </t>
    </r>
    <r>
      <rPr>
        <vertAlign val="superscript"/>
        <sz val="11"/>
        <rFont val="Arial"/>
        <family val="2"/>
      </rPr>
      <t>1</t>
    </r>
  </si>
  <si>
    <r>
      <t>ASR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</t>
    </r>
  </si>
  <si>
    <t>..</t>
  </si>
  <si>
    <t xml:space="preserve">Bedford </t>
  </si>
  <si>
    <t xml:space="preserve">Central Bedfordshire </t>
  </si>
  <si>
    <t xml:space="preserve">Cornwall </t>
  </si>
  <si>
    <t xml:space="preserve">Isles of Scilly </t>
  </si>
  <si>
    <t>..  value suppressed to protect patient confidentiality</t>
  </si>
  <si>
    <t>.. value suppressed to protect patient confidentiality</t>
  </si>
  <si>
    <r>
      <t xml:space="preserve">percentages </t>
    </r>
    <r>
      <rPr>
        <vertAlign val="superscript"/>
        <sz val="11"/>
        <rFont val="Arial"/>
        <family val="2"/>
      </rPr>
      <t>1</t>
    </r>
  </si>
  <si>
    <r>
      <t xml:space="preserve">2004 </t>
    </r>
    <r>
      <rPr>
        <vertAlign val="superscript"/>
        <sz val="12"/>
        <rFont val="Arial"/>
        <family val="2"/>
      </rPr>
      <t>2</t>
    </r>
  </si>
  <si>
    <r>
      <t xml:space="preserve">Crude rate per 1,000 women </t>
    </r>
    <r>
      <rPr>
        <vertAlign val="superscript"/>
        <sz val="12"/>
        <rFont val="Arial"/>
        <family val="2"/>
      </rPr>
      <t>1</t>
    </r>
  </si>
  <si>
    <t xml:space="preserve"> Records where age was not stated have been distributed pro-rata across age group 20-24.</t>
  </si>
  <si>
    <t>Table 8</t>
  </si>
  <si>
    <t>Romania</t>
  </si>
  <si>
    <t>Slovakia</t>
  </si>
  <si>
    <t>Oman</t>
  </si>
  <si>
    <t>Pakistan</t>
  </si>
  <si>
    <t>15.6 - 17.9</t>
  </si>
  <si>
    <t>14.4 - 17.6</t>
  </si>
  <si>
    <t>13.2 - 15.8</t>
  </si>
  <si>
    <t>UAE</t>
  </si>
  <si>
    <t>769 - 882</t>
  </si>
  <si>
    <t>450 - 539</t>
  </si>
  <si>
    <t>251 - 318</t>
  </si>
  <si>
    <t>263 - 332</t>
  </si>
  <si>
    <t>632 - 735</t>
  </si>
  <si>
    <t>207 - 268</t>
  </si>
  <si>
    <t>565 - 664</t>
  </si>
  <si>
    <t>338 - 415</t>
  </si>
  <si>
    <t>1,082 - 1,215</t>
  </si>
  <si>
    <t>592 - 693</t>
  </si>
  <si>
    <t>187 - 246</t>
  </si>
  <si>
    <t>228 - 293</t>
  </si>
  <si>
    <t>749 - 862</t>
  </si>
  <si>
    <t>413 - 498</t>
  </si>
  <si>
    <t>439 - 526</t>
  </si>
  <si>
    <t>301 - 374</t>
  </si>
  <si>
    <t>625 - 728</t>
  </si>
  <si>
    <t>384 - 465</t>
  </si>
  <si>
    <t>1,184 - 1,323</t>
  </si>
  <si>
    <t>639 - 742</t>
  </si>
  <si>
    <t>1,071 - 1,204</t>
  </si>
  <si>
    <t>973 - 1,100</t>
  </si>
  <si>
    <t>525 - 620</t>
  </si>
  <si>
    <t>687 - 794</t>
  </si>
  <si>
    <t>663 - 768</t>
  </si>
  <si>
    <t>387 - 469</t>
  </si>
  <si>
    <t>385 - 466</t>
  </si>
  <si>
    <t>847 - 966</t>
  </si>
  <si>
    <t>505 - 598</t>
  </si>
  <si>
    <t>440 - 527</t>
  </si>
  <si>
    <t>223 - 286</t>
  </si>
  <si>
    <t>276 - 347</t>
  </si>
  <si>
    <t>443 - 530</t>
  </si>
  <si>
    <t>470 - 559</t>
  </si>
  <si>
    <t>340 - 417</t>
  </si>
  <si>
    <t>Table 11c</t>
  </si>
  <si>
    <t>Table 11d</t>
  </si>
  <si>
    <t xml:space="preserve">Legal abortions: purchaser, gestation weeks and Sexual Health Indicator by Local Authority, </t>
  </si>
  <si>
    <t xml:space="preserve">Table 11b: Legal abortions: method of abortion and repeat abortions, all ages, under 25 and 25 and over by Clinical Commissioning </t>
  </si>
  <si>
    <r>
      <t xml:space="preserve">All ages </t>
    </r>
    <r>
      <rPr>
        <vertAlign val="superscript"/>
        <sz val="11"/>
        <rFont val="Arial"/>
        <family val="2"/>
      </rPr>
      <t>1</t>
    </r>
  </si>
  <si>
    <r>
      <t xml:space="preserve">1 </t>
    </r>
    <r>
      <rPr>
        <sz val="11"/>
        <rFont val="Arial"/>
        <family val="2"/>
      </rPr>
      <t>age not stated have been distributed pro-rata across age group 20-24</t>
    </r>
  </si>
  <si>
    <t>A (alone, or with B, C, D) or F or G</t>
  </si>
  <si>
    <r>
      <t xml:space="preserve">Feticide with a surgical evacuation </t>
    </r>
    <r>
      <rPr>
        <vertAlign val="superscript"/>
        <sz val="11"/>
        <rFont val="Arial"/>
        <family val="2"/>
      </rPr>
      <t>1</t>
    </r>
  </si>
  <si>
    <r>
      <t xml:space="preserve">3 </t>
    </r>
    <r>
      <rPr>
        <sz val="9"/>
        <rFont val="Arial"/>
        <family val="2"/>
      </rPr>
      <t xml:space="preserve"> rates for all women residents age-standardised using the 2013 European Standard Population for ages 15-44.  </t>
    </r>
  </si>
  <si>
    <t>2013 ESP</t>
  </si>
  <si>
    <t xml:space="preserve">  See Annex A for further details.</t>
  </si>
  <si>
    <t>Records where age was not stated have been distributed pro-rata across age group 20-24.</t>
  </si>
  <si>
    <t xml:space="preserve">NHS Funded: Independent </t>
  </si>
  <si>
    <r>
      <t xml:space="preserve">Country of residence </t>
    </r>
    <r>
      <rPr>
        <vertAlign val="superscript"/>
        <sz val="10"/>
        <rFont val="Arial"/>
        <family val="2"/>
      </rPr>
      <t>1</t>
    </r>
  </si>
  <si>
    <r>
      <t xml:space="preserve">1  </t>
    </r>
    <r>
      <rPr>
        <sz val="9"/>
        <rFont val="Arial"/>
        <family val="2"/>
      </rPr>
      <t>Details of other countries shown under 'Other' can be obtained on request</t>
    </r>
  </si>
  <si>
    <t>The nervous system (Q00 - Q07)</t>
  </si>
  <si>
    <r>
      <t xml:space="preserve">other </t>
    </r>
    <r>
      <rPr>
        <vertAlign val="superscript"/>
        <sz val="10"/>
        <rFont val="Arial"/>
        <family val="2"/>
      </rPr>
      <t>3</t>
    </r>
  </si>
  <si>
    <t>Chromosomal abnormalities (Q90 - Q99)</t>
  </si>
  <si>
    <r>
      <t>1</t>
    </r>
    <r>
      <rPr>
        <sz val="11"/>
        <rFont val="Arial"/>
        <family val="2"/>
      </rPr>
      <t>rates for all ages, under 16, under 18, and 35 or over are based on the mid-year population estimates for 15-44, 13-15, 15-17, and 35 to 44 respectively.  See</t>
    </r>
  </si>
  <si>
    <t>Annex A for further details.</t>
  </si>
  <si>
    <r>
      <t>2</t>
    </r>
    <r>
      <rPr>
        <sz val="11"/>
        <rFont val="Arial"/>
        <family val="2"/>
      </rPr>
      <t>revised England and Wales total.</t>
    </r>
  </si>
  <si>
    <t>Total abortions</t>
  </si>
  <si>
    <t xml:space="preserve">intracranial nontraumatic haemorrhage of fetus </t>
  </si>
  <si>
    <t>Rate, all gestations</t>
  </si>
  <si>
    <r>
      <t>Table 8: Legal abortions: complication</t>
    </r>
    <r>
      <rPr>
        <b/>
        <vertAlign val="superscript"/>
        <sz val="12"/>
        <color indexed="57"/>
        <rFont val="Arial"/>
        <family val="2"/>
      </rPr>
      <t>1</t>
    </r>
    <r>
      <rPr>
        <b/>
        <sz val="12"/>
        <color indexed="57"/>
        <rFont val="Arial"/>
        <family val="2"/>
      </rPr>
      <t xml:space="preserve"> rates by procedure and gestation  </t>
    </r>
  </si>
  <si>
    <t>reported up to the time of discharge from the place of termination</t>
  </si>
  <si>
    <r>
      <t>1</t>
    </r>
    <r>
      <rPr>
        <sz val="11"/>
        <rFont val="Arial"/>
        <family val="2"/>
      </rPr>
      <t xml:space="preserve">complications include: haemorrhage, uterine perforation and/or sepsis and are those </t>
    </r>
  </si>
  <si>
    <t>disorder of the amniotic fluid</t>
  </si>
  <si>
    <t>not known *</t>
  </si>
  <si>
    <t xml:space="preserve">* Cases where diagnosis is' not known' are being followed up </t>
  </si>
  <si>
    <r>
      <t xml:space="preserve">1  </t>
    </r>
    <r>
      <rPr>
        <sz val="11"/>
        <rFont val="Arial"/>
        <family val="2"/>
      </rPr>
      <t>rates for LAs are based on mid-2013 population estimates.  See Annex A for further details.</t>
    </r>
  </si>
  <si>
    <t>Table 11a: Legal abortions: purchaser, gestation weeks and Sexual Health Indicator by Clinical Commissioning Group (England) and Locality Office</t>
  </si>
  <si>
    <t>: not applicable: abortions undertaken at over 24 weeks can only be carried out in an NHS hospital</t>
  </si>
  <si>
    <t>:</t>
  </si>
  <si>
    <t xml:space="preserve">Table 11c: Legal abortions: purchaser, gestation weeks and Sexual Health Indicator by Local Authority, </t>
  </si>
  <si>
    <t xml:space="preserve">Table 11d: Legal abortions: method of abortion and repeat abortions, all ages, aged under 25 </t>
  </si>
  <si>
    <t>69.6 - 76.0</t>
  </si>
  <si>
    <t>79.9 - 85.9</t>
  </si>
  <si>
    <t>76.8 - 83.1</t>
  </si>
  <si>
    <t>83.0 - 87.2</t>
  </si>
  <si>
    <t>83.2 - 87.7</t>
  </si>
  <si>
    <t>77.9 - 84.2</t>
  </si>
  <si>
    <t>73.6 - 81.0</t>
  </si>
  <si>
    <t>81.1 - 85.6</t>
  </si>
  <si>
    <t>Legal abortions: resident status and purchaser, 1968 to 2014</t>
  </si>
  <si>
    <t>(ix) previous abortions, (x) chlamydia screening, residents of England and Wales, 2014</t>
  </si>
  <si>
    <t>(ix) previous abortions, (x) chlamydia screening, residents of England and Wales, 2004 to 2014</t>
  </si>
  <si>
    <t>2004 to 2014</t>
  </si>
  <si>
    <t>Legal abortions: by age, residents of England and Wales, 2014</t>
  </si>
  <si>
    <t>Legal abortions: number of previous abortions by age, residents of England and Wales, 2014</t>
  </si>
  <si>
    <t>and Wales, 2014</t>
  </si>
  <si>
    <t>Legal abortions: gestation weeks by age and purchaser, residents of England and Wales, 2014</t>
  </si>
  <si>
    <t>Legal abortions: procedure by gestation weeks, residents of England and Wales, 2014</t>
  </si>
  <si>
    <t>Legal abortions: grounds by gestation weeks, residents of England and Wales, 2014</t>
  </si>
  <si>
    <t>for abortions performed under ground E, residents of England and Wales, 2014</t>
  </si>
  <si>
    <t>England and Wales, numbers, 2014</t>
  </si>
  <si>
    <t>England and Wales, percentages, 2014</t>
  </si>
  <si>
    <t>(Wales) of residence, by age, 2014</t>
  </si>
  <si>
    <t>of residence, by age, 2014</t>
  </si>
  <si>
    <t>Legal abortions: numbers by age and Local Authority, England residents, 2014</t>
  </si>
  <si>
    <t>Legal abortions: rates by age and Local Authority, England residents, 2014</t>
  </si>
  <si>
    <t>Commissioning Group (England) and Locality Office (Wales) of residence, 2014</t>
  </si>
  <si>
    <t>over, by Clinical Commissioning Group (England) and Locality Office (Wales) of residence, 2014</t>
  </si>
  <si>
    <t>England, residents, 2014</t>
  </si>
  <si>
    <t>over by Local Authority, England, residents, 2014</t>
  </si>
  <si>
    <t>Legal abortions: non residents of England &amp; Wales by country of residence, 2014</t>
  </si>
  <si>
    <t>(iii) gestation weeks, 2014</t>
  </si>
  <si>
    <t>Legal abortions: country of residence by age and gestation weeks, 2014</t>
  </si>
  <si>
    <t>Legal abortions: residents of Irish Republic by county, 2014</t>
  </si>
  <si>
    <t>under ground E,  2014</t>
  </si>
  <si>
    <t>Table 1: Legal abortions: resident status and purchaser, 1968 to 2014</t>
  </si>
  <si>
    <t>(vii) parity, (viii) previous miscarriages, (ix) previous abortions, (x) chlamydia screening, residents of England and Wales, 2014</t>
  </si>
  <si>
    <t>(vii) parity, (viii) previous miscarriages, (ix) previous abortions, (x) chlamydia screening, residents of England and Wales 2004 to 2014</t>
  </si>
  <si>
    <t>Table 3b: Legal abortions: totals, rates and percentages by age group, residents of England and Wales, 2004 to 2014</t>
  </si>
  <si>
    <t>Table 4a: Legal abortions: by age, residents of England and Wales, 2014</t>
  </si>
  <si>
    <r>
      <t>1</t>
    </r>
    <r>
      <rPr>
        <sz val="9"/>
        <rFont val="Arial"/>
        <family val="2"/>
      </rPr>
      <t xml:space="preserve"> rates for all ages, under 14, under 15, under 16 and under 18 are based on mid-2013 population </t>
    </r>
  </si>
  <si>
    <t>Table 4b: Legal abortions: number of previous abortions by age, residents of England and Wales, 2014</t>
  </si>
  <si>
    <t>England and Wales, 2014</t>
  </si>
  <si>
    <t>20-23</t>
  </si>
  <si>
    <t>24 and over</t>
  </si>
  <si>
    <t>Table 7a: Legal abortions: procedure by gestation weeks, residents of England and Wales, 2014</t>
  </si>
  <si>
    <t>Table 7b: Legal abortions: grounds by gestation weeks, residents of England and Wales, 2014</t>
  </si>
  <si>
    <t>weeks, residents of England and Wales, 2014</t>
  </si>
  <si>
    <t>abortions performed under ground E, residents of England and Wales, 2014</t>
  </si>
  <si>
    <t>24 weeks</t>
  </si>
  <si>
    <t>and over</t>
  </si>
  <si>
    <t>Table 10a: Legal abortions: numbers by Clinical Commissioning Group (England) and Locality Office (Wales) of residence, by age, 2014</t>
  </si>
  <si>
    <t>Table 10b: Legal abortions: rates by Clinical Commissioning Groups (England) and Locality Office (Wales) of residence, by age, 2014</t>
  </si>
  <si>
    <t>Table 10c: Legal abortions: numbers by age and Local Authority, England, residents, 2014</t>
  </si>
  <si>
    <t>Table 10d: Legal abortions: rates by age and Local Authority, England, residents, 2014</t>
  </si>
  <si>
    <t xml:space="preserve"> (Wales) of residence, 2014</t>
  </si>
  <si>
    <t>Groups (England) and Locality Office (Wales) of residence, 2014</t>
  </si>
  <si>
    <t>and 25 and over by Local Authority, England, residents, 2014</t>
  </si>
  <si>
    <t>Wales by country of residence, 2014</t>
  </si>
  <si>
    <t>(i) age, (ii) statutory grounds and (iii) gestation weeks, 2014</t>
  </si>
  <si>
    <t>abortions, 2014</t>
  </si>
  <si>
    <t>Table 12d: Legal abortions: residents of Irish Republic by county, 2014</t>
  </si>
  <si>
    <t>under ground E, 2014</t>
  </si>
  <si>
    <r>
      <t xml:space="preserve">1  </t>
    </r>
    <r>
      <rPr>
        <sz val="10"/>
        <rFont val="Arial"/>
        <family val="2"/>
      </rPr>
      <t>rates for CCGs and LOs are based on mid-2013 population estimates.  Age standardised rates are calculated using 2014 ESP. See Annex A for further details.</t>
    </r>
  </si>
  <si>
    <t>Hungary</t>
  </si>
  <si>
    <t>Lithunia</t>
  </si>
  <si>
    <t>Antigua</t>
  </si>
  <si>
    <t>canada</t>
  </si>
  <si>
    <t>Eygpt</t>
  </si>
  <si>
    <t>Falklands</t>
  </si>
  <si>
    <t>kenya</t>
  </si>
  <si>
    <r>
      <t xml:space="preserve">202 </t>
    </r>
    <r>
      <rPr>
        <vertAlign val="superscript"/>
        <sz val="10"/>
        <rFont val="Arial"/>
        <family val="2"/>
      </rPr>
      <t>3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</si>
  <si>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includes 13 cases where use of feticide was not confirmed at time of publication.  </t>
    </r>
  </si>
  <si>
    <t>364 - 443</t>
  </si>
  <si>
    <t>407 - 490</t>
  </si>
  <si>
    <t>231 - 296</t>
  </si>
  <si>
    <t>572 - 671</t>
  </si>
  <si>
    <t>457 - 546</t>
  </si>
  <si>
    <t>765 - 878</t>
  </si>
  <si>
    <t>607 - 708</t>
  </si>
  <si>
    <t>734 - 845</t>
  </si>
  <si>
    <t>861 - 980</t>
  </si>
  <si>
    <t>703 - 812</t>
  </si>
  <si>
    <t>791 - 906</t>
  </si>
  <si>
    <t>849 - 968</t>
  </si>
  <si>
    <t>718 - 828</t>
  </si>
  <si>
    <t>484 - 575</t>
  </si>
  <si>
    <t>465 - 554</t>
  </si>
  <si>
    <t>393 - 476</t>
  </si>
  <si>
    <t>306 - 379</t>
  </si>
  <si>
    <t>284 - 355</t>
  </si>
  <si>
    <t>626 - 729</t>
  </si>
  <si>
    <t>574 - 673</t>
  </si>
  <si>
    <t>569 - 668</t>
  </si>
  <si>
    <t>418 - 503</t>
  </si>
  <si>
    <t>593 - 694</t>
  </si>
  <si>
    <t>329 - 405</t>
  </si>
  <si>
    <t>775 - 889</t>
  </si>
  <si>
    <t>548 - 645</t>
  </si>
  <si>
    <t>246 - 313</t>
  </si>
  <si>
    <t>258 - 325</t>
  </si>
  <si>
    <t>776 - 891</t>
  </si>
  <si>
    <t>468 - 557</t>
  </si>
  <si>
    <t>353 - 432</t>
  </si>
  <si>
    <t>180 - 237</t>
  </si>
  <si>
    <t>585 - 684</t>
  </si>
  <si>
    <t>197 - 256</t>
  </si>
  <si>
    <t>573 - 672</t>
  </si>
  <si>
    <t>332 - 409</t>
  </si>
  <si>
    <t>541 - 638</t>
  </si>
  <si>
    <t>524 - 619</t>
  </si>
  <si>
    <t>820 - 937</t>
  </si>
  <si>
    <t>382 - 463</t>
  </si>
  <si>
    <t>600 - 701</t>
  </si>
  <si>
    <t>628 - 731</t>
  </si>
  <si>
    <t>164 - 219</t>
  </si>
  <si>
    <t>780 - 895</t>
  </si>
  <si>
    <t>942 - 1067</t>
  </si>
  <si>
    <t>947 - 1072</t>
  </si>
  <si>
    <t>133 - 184</t>
  </si>
  <si>
    <t>555 - 652</t>
  </si>
  <si>
    <t>248 - 315</t>
  </si>
  <si>
    <t>345 - 422</t>
  </si>
  <si>
    <t>376 - 457</t>
  </si>
  <si>
    <t>188 - 247</t>
  </si>
  <si>
    <t>171 - 228</t>
  </si>
  <si>
    <t>474 - 565</t>
  </si>
  <si>
    <t>379 - 460</t>
  </si>
  <si>
    <t>255 - 322</t>
  </si>
  <si>
    <t>805 - 922</t>
  </si>
  <si>
    <t>795 - 910</t>
  </si>
  <si>
    <t>804 - 920</t>
  </si>
  <si>
    <t>680 - 787</t>
  </si>
  <si>
    <t>146 - 199</t>
  </si>
  <si>
    <t>879 - 1000</t>
  </si>
  <si>
    <t>475 - 566</t>
  </si>
  <si>
    <t>252 - 319</t>
  </si>
  <si>
    <t>195 - 254</t>
  </si>
  <si>
    <t>750 - 863</t>
  </si>
  <si>
    <t>456 - 545</t>
  </si>
  <si>
    <t>568 - 667</t>
  </si>
  <si>
    <t>489 - 580</t>
  </si>
  <si>
    <t>833 - 951</t>
  </si>
  <si>
    <t>583 - 682</t>
  </si>
  <si>
    <t>529 - 624</t>
  </si>
  <si>
    <t>514 - 607</t>
  </si>
  <si>
    <t>689 - 796</t>
  </si>
  <si>
    <t>347 - 425</t>
  </si>
  <si>
    <t>660 - 765</t>
  </si>
  <si>
    <t>451 - 540</t>
  </si>
  <si>
    <t>561 - 658</t>
  </si>
  <si>
    <t>316 - 391</t>
  </si>
  <si>
    <t>832 - 949</t>
  </si>
  <si>
    <t>544 - 641</t>
  </si>
  <si>
    <t>295 - 368</t>
  </si>
  <si>
    <t>435 - 522</t>
  </si>
  <si>
    <t>394 - 477</t>
  </si>
  <si>
    <t>492 - 583</t>
  </si>
  <si>
    <t>297 - 370</t>
  </si>
  <si>
    <t>676 - 783</t>
  </si>
  <si>
    <t>210 - 271</t>
  </si>
  <si>
    <t>453 - 542</t>
  </si>
  <si>
    <t>206 - 267</t>
  </si>
  <si>
    <t>656 - 761</t>
  </si>
  <si>
    <t>543 - 640</t>
  </si>
  <si>
    <t>335 - 412</t>
  </si>
  <si>
    <t>444 - 531</t>
  </si>
  <si>
    <t>204 - 265</t>
  </si>
  <si>
    <t>493 - 584</t>
  </si>
  <si>
    <t>746 - 857</t>
  </si>
  <si>
    <t>147 - 200</t>
  </si>
  <si>
    <t>307 - 380</t>
  </si>
  <si>
    <t>402 - 485</t>
  </si>
  <si>
    <t>128 - 177</t>
  </si>
  <si>
    <t>283 - 354</t>
  </si>
  <si>
    <t>233 - 298</t>
  </si>
  <si>
    <t>375 - 456</t>
  </si>
  <si>
    <t>308 - 381</t>
  </si>
  <si>
    <t>166 - 221</t>
  </si>
  <si>
    <t>137 - 188</t>
  </si>
  <si>
    <t>314 - 389</t>
  </si>
  <si>
    <t>389 - 472</t>
  </si>
  <si>
    <t>227 - 290</t>
  </si>
  <si>
    <t>211 - 272</t>
  </si>
  <si>
    <t>742 - 853</t>
  </si>
  <si>
    <t>618 - 721</t>
  </si>
  <si>
    <t>229 - 294</t>
  </si>
  <si>
    <t>183,730 - 185,415</t>
  </si>
  <si>
    <t>175,416 - 177,063</t>
  </si>
  <si>
    <t>46,621 - 47,472</t>
  </si>
  <si>
    <t>3,393 - 3,626</t>
  </si>
  <si>
    <t>1,086 - 1,220</t>
  </si>
  <si>
    <t>2,899 - 3,115</t>
  </si>
  <si>
    <t>10,722 - 11,133</t>
  </si>
  <si>
    <t>952 - 1,077</t>
  </si>
  <si>
    <t>1,045 - 1,176</t>
  </si>
  <si>
    <t>1,117 - 1,252</t>
  </si>
  <si>
    <t>882 - 1,003</t>
  </si>
  <si>
    <t>4,473 - 4,740</t>
  </si>
  <si>
    <t>1,213 - 1,354</t>
  </si>
  <si>
    <t>4,821 - 5,098</t>
  </si>
  <si>
    <t>2,209 - 2,398</t>
  </si>
  <si>
    <t>4,706 - 4,979</t>
  </si>
  <si>
    <t>989 - 1,118</t>
  </si>
  <si>
    <t>3,659 - 3,901</t>
  </si>
  <si>
    <t>3,877 - 4,126</t>
  </si>
  <si>
    <t>922 - 1,045</t>
  </si>
  <si>
    <t>1,463 - 1,618</t>
  </si>
  <si>
    <t>7,254 - 7,593</t>
  </si>
  <si>
    <t>1,132 - 1,269</t>
  </si>
  <si>
    <t>1,036 - 1,167</t>
  </si>
  <si>
    <t>1,046 - 1,177</t>
  </si>
  <si>
    <t>48,067 - 48,932</t>
  </si>
  <si>
    <t>4,851 - 5,128</t>
  </si>
  <si>
    <t>1,919 - 2,096</t>
  </si>
  <si>
    <t>10,143 - 10,542</t>
  </si>
  <si>
    <t>3,077 - 3,300</t>
  </si>
  <si>
    <t>2,461 - 2,660</t>
  </si>
  <si>
    <t>1,035 - 1,166</t>
  </si>
  <si>
    <t>4,859 - 5,138</t>
  </si>
  <si>
    <t>1,211 - 1,352</t>
  </si>
  <si>
    <t>5,179 - 5,466</t>
  </si>
  <si>
    <t>2,008 - 2,189</t>
  </si>
  <si>
    <t>5,109 - 5,394</t>
  </si>
  <si>
    <t>937 - 1,062</t>
  </si>
  <si>
    <t>8,600 - 8,969</t>
  </si>
  <si>
    <t>1,128 - 1,265</t>
  </si>
  <si>
    <t>1,683 - 1,848</t>
  </si>
  <si>
    <t>1,651 - 1,816</t>
  </si>
  <si>
    <t>1,019 - 1,149</t>
  </si>
  <si>
    <t>1,816 - 1,987</t>
  </si>
  <si>
    <t>4,141 - 4,398</t>
  </si>
  <si>
    <t>1,224 - 1,366</t>
  </si>
  <si>
    <t>4,419 - 4,684</t>
  </si>
  <si>
    <t>986 - 1,114</t>
  </si>
  <si>
    <t>43,352 - 44,173</t>
  </si>
  <si>
    <t>1,313 - 1,460</t>
  </si>
  <si>
    <t>1,365 - 1,514</t>
  </si>
  <si>
    <t>1,510 - 1,667</t>
  </si>
  <si>
    <t>1,479 - 1,634</t>
  </si>
  <si>
    <t>1,582 - 1,743</t>
  </si>
  <si>
    <t>1,384 - 1,535</t>
  </si>
  <si>
    <t>994 - 1,123</t>
  </si>
  <si>
    <t>1,098 - 1,233</t>
  </si>
  <si>
    <t>1,998 - 2,179</t>
  </si>
  <si>
    <t>1,500 - 1,657</t>
  </si>
  <si>
    <t>1,439 - 1,592</t>
  </si>
  <si>
    <t>1,554 - 1,713</t>
  </si>
  <si>
    <t>1,738 - 1,907</t>
  </si>
  <si>
    <t>1,785 - 1,956</t>
  </si>
  <si>
    <t>954 - 1,080</t>
  </si>
  <si>
    <t>983 - 1,110</t>
  </si>
  <si>
    <t>1,411 - 1,564</t>
  </si>
  <si>
    <t>1,428 - 1,581</t>
  </si>
  <si>
    <t>914 - 1,037</t>
  </si>
  <si>
    <t>2,013 - 2,194</t>
  </si>
  <si>
    <t>1997 - 2,177</t>
  </si>
  <si>
    <t>1,692 - 1,859</t>
  </si>
  <si>
    <t>1,924 - 2,101</t>
  </si>
  <si>
    <t>36,558 - 37,313</t>
  </si>
  <si>
    <t>3,334 - 3,565</t>
  </si>
  <si>
    <t>1,281 - 1,426</t>
  </si>
  <si>
    <t>939 - 1,064</t>
  </si>
  <si>
    <t>3,799 - 4,046</t>
  </si>
  <si>
    <t>1,518 - 1,675</t>
  </si>
  <si>
    <t>1,156 - 1,295</t>
  </si>
  <si>
    <t>3,690 - 3,933</t>
  </si>
  <si>
    <t>1,088 - 1,223</t>
  </si>
  <si>
    <t>1,832 - 2,005</t>
  </si>
  <si>
    <t>5,232 - 5,521</t>
  </si>
  <si>
    <t>1,172 - 1,311</t>
  </si>
  <si>
    <t>7,104 - 7,439</t>
  </si>
  <si>
    <t>1,010 - 1,139</t>
  </si>
  <si>
    <t>5,741 - 6,042</t>
  </si>
  <si>
    <t>1,559 - 1,718</t>
  </si>
  <si>
    <t>7,054 - 7,388</t>
  </si>
  <si>
    <t>1,893 - 2,068</t>
  </si>
  <si>
    <t>1,176 - 1,315</t>
  </si>
  <si>
    <t>8,155 - 8,514</t>
  </si>
  <si>
    <t>1,164 - 1,303</t>
  </si>
  <si>
    <t>16.0 - 16.1</t>
  </si>
  <si>
    <t>15.9 - 16.0</t>
  </si>
  <si>
    <t>15.2 - 15.3</t>
  </si>
  <si>
    <t>15.6 - 16.3</t>
  </si>
  <si>
    <t>12.5 - 14.4</t>
  </si>
  <si>
    <t>13.1 - 14.9</t>
  </si>
  <si>
    <t>12.9 - 15.3</t>
  </si>
  <si>
    <t>15.0 - 16.7</t>
  </si>
  <si>
    <t>14.0 - 15.6</t>
  </si>
  <si>
    <t>19.1 - 20.7</t>
  </si>
  <si>
    <t>12.6 - 13.3</t>
  </si>
  <si>
    <t>12.0 - 14.2</t>
  </si>
  <si>
    <t>12.1 - 13.5</t>
  </si>
  <si>
    <t>13.5 - 14.9</t>
  </si>
  <si>
    <t>9.4 - 10.7</t>
  </si>
  <si>
    <t>14.0 - 15.4</t>
  </si>
  <si>
    <t>18.0 - 18.4</t>
  </si>
  <si>
    <t>17.8 - 19.4</t>
  </si>
  <si>
    <t>17.4 - 19.3</t>
  </si>
  <si>
    <t>17.4 - 19.0</t>
  </si>
  <si>
    <t>17.2 - 18.9</t>
  </si>
  <si>
    <t>22.1 - 24.1</t>
  </si>
  <si>
    <t>19.1 - 20.8</t>
  </si>
  <si>
    <t>20.1 - 21.8</t>
  </si>
  <si>
    <t>15.9 - 17.6</t>
  </si>
  <si>
    <t>15.8 - 17.3</t>
  </si>
  <si>
    <t>17.4 - 19.1</t>
  </si>
  <si>
    <t>17.6 - 19.5</t>
  </si>
  <si>
    <t>14.6 - 16.0</t>
  </si>
  <si>
    <t>15.8 - 16.4</t>
  </si>
  <si>
    <t>16.3 - 18.4</t>
  </si>
  <si>
    <t>18.1 - 20.4</t>
  </si>
  <si>
    <t>14.6 - 16.6</t>
  </si>
  <si>
    <t>17.5 - 18.9</t>
  </si>
  <si>
    <t>15.9 - 18.1</t>
  </si>
  <si>
    <t>15.4 - 17.1</t>
  </si>
  <si>
    <t>9.4 - 10.9</t>
  </si>
  <si>
    <t>14.3 - 16.7</t>
  </si>
  <si>
    <t>18.9 - 19.7</t>
  </si>
  <si>
    <t>18.4 - 20.8</t>
  </si>
  <si>
    <t>21.0 - 23.4</t>
  </si>
  <si>
    <t>18.9 - 20.0</t>
  </si>
  <si>
    <t>20.1 - 22.4</t>
  </si>
  <si>
    <t>13.4 - 15.9</t>
  </si>
  <si>
    <t>17.5 - 19.5</t>
  </si>
  <si>
    <t>12.6 - 13.1</t>
  </si>
  <si>
    <t>12.2 - 13.2</t>
  </si>
  <si>
    <t>12.3 - 13.8</t>
  </si>
  <si>
    <t>11.3 - 13.0</t>
  </si>
  <si>
    <t>13.8 - 15.7</t>
  </si>
  <si>
    <t>12.3 - 13.9</t>
  </si>
  <si>
    <t>11.8 - 13.1</t>
  </si>
  <si>
    <t>11.9 - 13.8</t>
  </si>
  <si>
    <t>14.2 - 15.6</t>
  </si>
  <si>
    <t>11.9 - 12.4</t>
  </si>
  <si>
    <t>11.4 - 12.8</t>
  </si>
  <si>
    <t>11.3 - 13.3</t>
  </si>
  <si>
    <t>11.1 - 13.0</t>
  </si>
  <si>
    <t>13.1 - 14.4</t>
  </si>
  <si>
    <t>15.2 - 17.2</t>
  </si>
  <si>
    <t>11.9 - 13.7</t>
  </si>
  <si>
    <t>10.3 - 12.5</t>
  </si>
  <si>
    <t>9.0 - 10.0</t>
  </si>
  <si>
    <t>12.7 - 13.3</t>
  </si>
  <si>
    <t>13.2 - 14.8</t>
  </si>
  <si>
    <t>10.7 - 12.8</t>
  </si>
  <si>
    <t>16.1 - 17.6</t>
  </si>
  <si>
    <t>11.1 - 11.9</t>
  </si>
  <si>
    <t>14.7 - 15.2</t>
  </si>
  <si>
    <t>10.9 - 12.8</t>
  </si>
  <si>
    <t>16.5 - 17.9</t>
  </si>
  <si>
    <t>15.2 - 16.9</t>
  </si>
  <si>
    <t>13.4 - 14.9</t>
  </si>
  <si>
    <t>14.6 - 16.3</t>
  </si>
  <si>
    <t>18.4 - 20.0</t>
  </si>
  <si>
    <t>12.1 - 13.2</t>
  </si>
  <si>
    <t>14.1 - 15.8</t>
  </si>
  <si>
    <t>13.2 - 14.4</t>
  </si>
  <si>
    <t>15.1 - 15.3</t>
  </si>
  <si>
    <t>15.7 - 16.3</t>
  </si>
  <si>
    <t>19.7 - 20.9</t>
  </si>
  <si>
    <t>13.0 - 14.8</t>
  </si>
  <si>
    <t>12.3 - 14.1</t>
  </si>
  <si>
    <t>12.6 - 14.0</t>
  </si>
  <si>
    <t>11.7 - 13.1</t>
  </si>
  <si>
    <t>18.5 - 20.5</t>
  </si>
  <si>
    <t>10.7 - 13.0</t>
  </si>
  <si>
    <t>19.0 - 19.5</t>
  </si>
  <si>
    <t>18.5 - 19.3</t>
  </si>
  <si>
    <t>15.8 - 17.4</t>
  </si>
  <si>
    <t>16.3 - 17.8</t>
  </si>
  <si>
    <t>22.5 - 23.7</t>
  </si>
  <si>
    <t>16.9 - 18.8</t>
  </si>
  <si>
    <t>17.6 - 19.2</t>
  </si>
  <si>
    <t>19.7 - 21.4</t>
  </si>
  <si>
    <t>12.2 - 12.7</t>
  </si>
  <si>
    <t>10.4 - 12.6</t>
  </si>
  <si>
    <t>7.1 - 8.9</t>
  </si>
  <si>
    <t>15.1 - 16.9</t>
  </si>
  <si>
    <t>13.0 - 15.3</t>
  </si>
  <si>
    <t>7.8 - 9.0</t>
  </si>
  <si>
    <t>14.1 - 15.2</t>
  </si>
  <si>
    <t>14.4 - 16.4</t>
  </si>
  <si>
    <t>9.6 - 11.5</t>
  </si>
  <si>
    <t>9.2 - 11.3</t>
  </si>
  <si>
    <t>12.2 - 13.1</t>
  </si>
  <si>
    <t>11.5 - 11.9</t>
  </si>
  <si>
    <t>11.8 - 12.5</t>
  </si>
  <si>
    <t>13.6 - 15.3</t>
  </si>
  <si>
    <t>11.6 - 12.8</t>
  </si>
  <si>
    <t>9.1 - 10.9</t>
  </si>
  <si>
    <t>10.3 - 11.6</t>
  </si>
  <si>
    <t>10.1 - 11.5</t>
  </si>
  <si>
    <t>9.7 - 11.5</t>
  </si>
  <si>
    <t>9.9 - 11.3</t>
  </si>
  <si>
    <t>15.9 - 16.5</t>
  </si>
  <si>
    <t>17.1 - 18.8</t>
  </si>
  <si>
    <t>12.4 - 14.3</t>
  </si>
  <si>
    <t>11.9 - 13.1</t>
  </si>
  <si>
    <t>13.9 - 15.3</t>
  </si>
  <si>
    <t>16.1 - 18.1</t>
  </si>
  <si>
    <t>20.5 - 22.7</t>
  </si>
  <si>
    <t>16.2 - 16.7</t>
  </si>
  <si>
    <t>14.3 - 15.4</t>
  </si>
  <si>
    <t>11.1 - 13.8</t>
  </si>
  <si>
    <t>15.6 - 16.6</t>
  </si>
  <si>
    <t>15.0 - 16.1</t>
  </si>
  <si>
    <t>21.6 - 23.4</t>
  </si>
  <si>
    <t>16.7 - 18.3</t>
  </si>
  <si>
    <t>15.7 - 16.7</t>
  </si>
  <si>
    <t>12.1 - 13.4</t>
  </si>
  <si>
    <t>14.7 - 15.8</t>
  </si>
  <si>
    <t>11.7 - 13.3</t>
  </si>
  <si>
    <t>10.8 - 12.7</t>
  </si>
  <si>
    <t>10.0 - 12.0</t>
  </si>
  <si>
    <t>10.7 - 11.7</t>
  </si>
  <si>
    <t>15.4 - 16.1</t>
  </si>
  <si>
    <t>18.7 - 21.2</t>
  </si>
  <si>
    <t>12.1 - 14.2</t>
  </si>
  <si>
    <t>11.9 - 13.3</t>
  </si>
  <si>
    <t>15.6 - 17.4</t>
  </si>
  <si>
    <t>13.6 - 15.7</t>
  </si>
  <si>
    <t>18.3 - 19.9</t>
  </si>
  <si>
    <t>20.8 - 21.1</t>
  </si>
  <si>
    <t>29.4 - 31.6</t>
  </si>
  <si>
    <t>16.6 - 17.9</t>
  </si>
  <si>
    <t>13.2 - 14.5</t>
  </si>
  <si>
    <t>19.6 - 21.1</t>
  </si>
  <si>
    <t>22.1 - 23.7</t>
  </si>
  <si>
    <t>21.1 - 22.7</t>
  </si>
  <si>
    <t>21.1 - 22.9</t>
  </si>
  <si>
    <t>16.7 - 18.1</t>
  </si>
  <si>
    <t>23.6 - 25.1</t>
  </si>
  <si>
    <t>23.0 - 24.7</t>
  </si>
  <si>
    <t>16.5 - 17.8</t>
  </si>
  <si>
    <t>24.3 - 26.1</t>
  </si>
  <si>
    <t>22.8 - 24.3</t>
  </si>
  <si>
    <t>22.5 - 24.0</t>
  </si>
  <si>
    <t>18.9 - 20.8</t>
  </si>
  <si>
    <t>19.4 - 21.1</t>
  </si>
  <si>
    <t>21.6 - 23.2</t>
  </si>
  <si>
    <t>23.2 - 24.9</t>
  </si>
  <si>
    <t>18.6 - 20.4</t>
  </si>
  <si>
    <t>19.2 - 20.9</t>
  </si>
  <si>
    <t>17.9 - 19.4</t>
  </si>
  <si>
    <t>24.9 - 26.5</t>
  </si>
  <si>
    <t>23.7 - 25.3</t>
  </si>
  <si>
    <t>13.5 - 15.1</t>
  </si>
  <si>
    <t>22.7 - 24.3</t>
  </si>
  <si>
    <t>23.5 - 25.1</t>
  </si>
  <si>
    <t>18.7 - 20.6</t>
  </si>
  <si>
    <t>14.2 - 16.0</t>
  </si>
  <si>
    <t>17.5 - 19.4</t>
  </si>
  <si>
    <t>15.8 - 17.1</t>
  </si>
  <si>
    <t>14.0 - 14.2</t>
  </si>
  <si>
    <t>12.4 - 13.0</t>
  </si>
  <si>
    <t>12.0 - 13.0</t>
  </si>
  <si>
    <t>15.3 - 16.9</t>
  </si>
  <si>
    <t>12.0 - 13.1</t>
  </si>
  <si>
    <t>13.3 - 13.9</t>
  </si>
  <si>
    <t>13.6 - 14.6</t>
  </si>
  <si>
    <t>13.4 - 14.4</t>
  </si>
  <si>
    <t>11.4 - 12.7</t>
  </si>
  <si>
    <t>12.5 - 13.1</t>
  </si>
  <si>
    <t>11.3 - 12.0</t>
  </si>
  <si>
    <t>16.7 - 18.5</t>
  </si>
  <si>
    <t>15.6 - 16.2</t>
  </si>
  <si>
    <t>14.8 - 17.1</t>
  </si>
  <si>
    <t>10.9 - 12.4</t>
  </si>
  <si>
    <t>16.8 - 18.4</t>
  </si>
  <si>
    <t>17.5 - 19.0</t>
  </si>
  <si>
    <t>16.2 - 18.1</t>
  </si>
  <si>
    <t>14.8 - 17.2</t>
  </si>
  <si>
    <t>16.0 - 18.3</t>
  </si>
  <si>
    <t>14.5 - 15.7</t>
  </si>
  <si>
    <t>14.4 - 14.8</t>
  </si>
  <si>
    <t>14.8 - 16.1</t>
  </si>
  <si>
    <t>14.2 - 15.4</t>
  </si>
  <si>
    <t>17.0 - 19.5</t>
  </si>
  <si>
    <t>13.9 - 15.8</t>
  </si>
  <si>
    <t>14.0 - 15.9</t>
  </si>
  <si>
    <t>17.0 - 19.1</t>
  </si>
  <si>
    <t>12.0 - 13.9</t>
  </si>
  <si>
    <t>10.7 - 12.3</t>
  </si>
  <si>
    <t>15.2 - 16.6</t>
  </si>
  <si>
    <t>14.9 - 16.5</t>
  </si>
  <si>
    <t>14.1 - 14.6</t>
  </si>
  <si>
    <t>13.3 - 15.3</t>
  </si>
  <si>
    <t>13.8 - 15.2</t>
  </si>
  <si>
    <t>11.6 - 13.9</t>
  </si>
  <si>
    <t>15.3 - 18.0</t>
  </si>
  <si>
    <t>11.8 - 12.6</t>
  </si>
  <si>
    <t>19.8 - 22.0</t>
  </si>
  <si>
    <t>18.1 - 20.2</t>
  </si>
  <si>
    <t>12.3 - 14.2</t>
  </si>
  <si>
    <t>12.7 - 14.7</t>
  </si>
  <si>
    <t>13.9 - 14.4</t>
  </si>
  <si>
    <t>14.8 - 15.7</t>
  </si>
  <si>
    <t>13.5 - 15.2</t>
  </si>
  <si>
    <t>10.0 - 11.9</t>
  </si>
  <si>
    <t>13.4 - 15.1</t>
  </si>
  <si>
    <t>12.8 - 14.4</t>
  </si>
  <si>
    <t>15.0 - 16.5</t>
  </si>
  <si>
    <t>12.8 - 14.6</t>
  </si>
  <si>
    <t>13.7 - 15.0</t>
  </si>
  <si>
    <t>12.9 - 13.9</t>
  </si>
  <si>
    <t>13.7 - 14.1</t>
  </si>
  <si>
    <t>13.4 - 16.6</t>
  </si>
  <si>
    <t>11.1 - 13.7</t>
  </si>
  <si>
    <t>12.4 - 14.4</t>
  </si>
  <si>
    <t>11.8 - 13.4</t>
  </si>
  <si>
    <t>12.7 - 13.8</t>
  </si>
  <si>
    <t>10.9 - 12.6</t>
  </si>
  <si>
    <t>8.8 - 11.3</t>
  </si>
  <si>
    <t>16.2 - 18.9</t>
  </si>
  <si>
    <t>15.0 - 17.8</t>
  </si>
  <si>
    <t>14.1 - 16.1</t>
  </si>
  <si>
    <t>13.7 - 15.9</t>
  </si>
  <si>
    <t>10.5 - 13.1</t>
  </si>
  <si>
    <t>13.2 - 15.0</t>
  </si>
  <si>
    <t>11.5 - 13.7</t>
  </si>
  <si>
    <t>11.3 - 13.5</t>
  </si>
  <si>
    <t>12.7 - 14.1</t>
  </si>
  <si>
    <t>14.2 - 16.5</t>
  </si>
  <si>
    <t>13.3 - 15.8</t>
  </si>
  <si>
    <t>15.4 - 17.6</t>
  </si>
  <si>
    <t>13.5 - 13.8</t>
  </si>
  <si>
    <t>11.3 - 12.6</t>
  </si>
  <si>
    <t>13.9 - 15.0</t>
  </si>
  <si>
    <t>14.7 - 15.4</t>
  </si>
  <si>
    <t>17.2 - 17.5</t>
  </si>
  <si>
    <t>13.1 - 14.3</t>
  </si>
  <si>
    <t>13.9 - 15.2</t>
  </si>
  <si>
    <t>18.7 - 19.7</t>
  </si>
  <si>
    <t>17.9 - 19.6</t>
  </si>
  <si>
    <t>17.6 - 19.4</t>
  </si>
  <si>
    <t>12.3 - 13.4</t>
  </si>
  <si>
    <t>15.3 - 16.0</t>
  </si>
  <si>
    <t>12.7 - 13.2</t>
  </si>
  <si>
    <t>10.8 - 11.8</t>
  </si>
  <si>
    <t>13.3 - 15.7</t>
  </si>
  <si>
    <t>15.6 - 17.6</t>
  </si>
  <si>
    <t>12.4 - 13.6</t>
  </si>
  <si>
    <t>11.7 - 13.6</t>
  </si>
  <si>
    <t>13.3 - 14.9</t>
  </si>
  <si>
    <t>17.3 - 17.6</t>
  </si>
  <si>
    <t>18.7 - 19.4</t>
  </si>
  <si>
    <t>20.9 - 22.3</t>
  </si>
  <si>
    <t>22.2 - 23.7</t>
  </si>
  <si>
    <t>18.5 - 20.1</t>
  </si>
  <si>
    <t>15.1 - 15.9</t>
  </si>
  <si>
    <t>15.2 - 16.3</t>
  </si>
  <si>
    <t>12.8 - 13.1</t>
  </si>
  <si>
    <t>8.7 - 12.8</t>
  </si>
  <si>
    <t>9.7 - 10.5</t>
  </si>
  <si>
    <t>11.5 - 12.3</t>
  </si>
  <si>
    <t>15.2 - 16.2</t>
  </si>
  <si>
    <t>13.1 - 13.9</t>
  </si>
  <si>
    <t>14.3 - 14.6</t>
  </si>
  <si>
    <t>14.7 - 16.6</t>
  </si>
  <si>
    <t>13.6 - 15.1</t>
  </si>
  <si>
    <t>17.9 - 19.8</t>
  </si>
  <si>
    <t>9.8 - 10.5</t>
  </si>
  <si>
    <t>15.0 - 15.7</t>
  </si>
  <si>
    <t>10.9 - 11.6</t>
  </si>
  <si>
    <t>11.3 - 12.2</t>
  </si>
  <si>
    <t>13.3 - 14.6</t>
  </si>
  <si>
    <t>11.5 - 22.5</t>
  </si>
  <si>
    <t>19.7 - 21.2</t>
  </si>
  <si>
    <t>17.9 - 20.0</t>
  </si>
  <si>
    <t>16.6 - 18.2</t>
  </si>
  <si>
    <t>14.6 - 14.8</t>
  </si>
  <si>
    <t>13.4 - 15.7</t>
  </si>
  <si>
    <t>12.3 - 14.3</t>
  </si>
  <si>
    <t>13.3 - 15.4</t>
  </si>
  <si>
    <t>14.8 - 16.0</t>
  </si>
  <si>
    <t>13.4 - 14.0</t>
  </si>
  <si>
    <t>15.1 - 15.7</t>
  </si>
  <si>
    <t>13.9 - 14.6</t>
  </si>
  <si>
    <t>14.0 - 14.9</t>
  </si>
  <si>
    <t>13.2 - 13.5</t>
  </si>
  <si>
    <t>15.1 - 16.7</t>
  </si>
  <si>
    <t>12.9 - 14.2</t>
  </si>
  <si>
    <t>15.3 - 17.0</t>
  </si>
  <si>
    <t>18.5 - 21.2</t>
  </si>
  <si>
    <t>11.0 - 11.8</t>
  </si>
  <si>
    <t>14.0 - 15.3</t>
  </si>
  <si>
    <r>
      <t xml:space="preserve">Feticide with a medical evacuation </t>
    </r>
    <r>
      <rPr>
        <vertAlign val="superscript"/>
        <sz val="11"/>
        <rFont val="Arial"/>
        <family val="2"/>
      </rPr>
      <t>2</t>
    </r>
  </si>
  <si>
    <t>79.9 - 80.2</t>
  </si>
  <si>
    <t>80.2 - 80.6</t>
  </si>
  <si>
    <t>79.8 - 80.5</t>
  </si>
  <si>
    <t>79.9 - 82.5</t>
  </si>
  <si>
    <t>80.5 - 87.7</t>
  </si>
  <si>
    <t>69.9 - 78.0</t>
  </si>
  <si>
    <t>71.1 - 81.6</t>
  </si>
  <si>
    <t>77.6 - 83.9</t>
  </si>
  <si>
    <t>80.5 - 86.2</t>
  </si>
  <si>
    <t>80.5 - 84.8</t>
  </si>
  <si>
    <t>74.1 - 77.2</t>
  </si>
  <si>
    <t>63.8 - 75.0</t>
  </si>
  <si>
    <t>69.1 - 76.1</t>
  </si>
  <si>
    <t>72.7 - 78.7</t>
  </si>
  <si>
    <t>76.3 - 83.3</t>
  </si>
  <si>
    <t>74.1 - 80.0</t>
  </si>
  <si>
    <t>83.7 - 85.0</t>
  </si>
  <si>
    <t>83.5 - 88.8</t>
  </si>
  <si>
    <t>83.9 - 88.2</t>
  </si>
  <si>
    <t>80.8 - 86.0</t>
  </si>
  <si>
    <t>87.0 - 90.7</t>
  </si>
  <si>
    <t>79.1 - 83.6</t>
  </si>
  <si>
    <t>80.2 - 85.6</t>
  </si>
  <si>
    <t>79.5 - 84.7</t>
  </si>
  <si>
    <t>81.7 - 86.5</t>
  </si>
  <si>
    <t>86.0 - 90.6</t>
  </si>
  <si>
    <t>76.7 - 81.8</t>
  </si>
  <si>
    <t>80.3 - 82.5</t>
  </si>
  <si>
    <t>73.9 - 81.0</t>
  </si>
  <si>
    <t>77.9 - 84.6</t>
  </si>
  <si>
    <t>81.8 - 88.1</t>
  </si>
  <si>
    <t>79.2 - 83.5</t>
  </si>
  <si>
    <t>80.4 - 87.3</t>
  </si>
  <si>
    <t>78.1 - 83.9</t>
  </si>
  <si>
    <t>72.4 - 81.3</t>
  </si>
  <si>
    <t>78.8 - 87.0</t>
  </si>
  <si>
    <t>79.0 - 81.2</t>
  </si>
  <si>
    <t>79.3 - 86.0</t>
  </si>
  <si>
    <t>77.1 - 83.1</t>
  </si>
  <si>
    <t>77.0 - 80.4</t>
  </si>
  <si>
    <t>76.6 - 82.9</t>
  </si>
  <si>
    <t>76.9 - 86.4</t>
  </si>
  <si>
    <t>78.8 - 84.9</t>
  </si>
  <si>
    <t>74.0 - 76.4</t>
  </si>
  <si>
    <t>69.7 - 75.1</t>
  </si>
  <si>
    <t>71.4 - 78.8</t>
  </si>
  <si>
    <t>74.3 - 81.9</t>
  </si>
  <si>
    <t>66.5 - 74.6</t>
  </si>
  <si>
    <t>76.8 - 83.7</t>
  </si>
  <si>
    <t>78.9 - 84.9</t>
  </si>
  <si>
    <t>73.6 - 82.1</t>
  </si>
  <si>
    <t>66.5 - 72.8</t>
  </si>
  <si>
    <t>78.9 - 81.5</t>
  </si>
  <si>
    <t>76.7 - 83.2</t>
  </si>
  <si>
    <t>77.2 - 86.3</t>
  </si>
  <si>
    <t>73.8 - 83.2</t>
  </si>
  <si>
    <t>77.0 - 82.5</t>
  </si>
  <si>
    <t>76.1 - 83.1</t>
  </si>
  <si>
    <t>77.4 - 85.1</t>
  </si>
  <si>
    <t>62.1 - 74.7</t>
  </si>
  <si>
    <t>80.7 - 86.3</t>
  </si>
  <si>
    <t>71.4 - 74.2</t>
  </si>
  <si>
    <t>58.1 - 65.7</t>
  </si>
  <si>
    <t>70.5 - 81.6</t>
  </si>
  <si>
    <t>78.9 - 83.8</t>
  </si>
  <si>
    <t>68.1 - 75.2</t>
  </si>
  <si>
    <t>69.2 - 73.8</t>
  </si>
  <si>
    <t>80.4 - 82.2</t>
  </si>
  <si>
    <t>67.7 - 77.5</t>
  </si>
  <si>
    <t>76.2 - 84.3</t>
  </si>
  <si>
    <t>77.3 - 81.9</t>
  </si>
  <si>
    <t>81.5 - 87.3</t>
  </si>
  <si>
    <t>81.1 - 86.7</t>
  </si>
  <si>
    <t>80.6 - 86.6</t>
  </si>
  <si>
    <t>77.5 - 82.3</t>
  </si>
  <si>
    <t>81.1 - 85.5</t>
  </si>
  <si>
    <t>77.5 - 84.0</t>
  </si>
  <si>
    <t>77.3 - 82.6</t>
  </si>
  <si>
    <t>77.4 - 78.2</t>
  </si>
  <si>
    <t>75.1 - 77.4</t>
  </si>
  <si>
    <t>75.8 - 79.5</t>
  </si>
  <si>
    <t>64.7 - 73.7</t>
  </si>
  <si>
    <t>70.7 - 79.0</t>
  </si>
  <si>
    <t>71.3 - 78.2</t>
  </si>
  <si>
    <t>73.7 - 80.2</t>
  </si>
  <si>
    <t>72.7 - 79.2</t>
  </si>
  <si>
    <t>74.3 - 85.5</t>
  </si>
  <si>
    <t>78.3 - 79.9</t>
  </si>
  <si>
    <t>79.6 - 82.3</t>
  </si>
  <si>
    <t>75.4 - 81.0</t>
  </si>
  <si>
    <t>74.7 - 79.9</t>
  </si>
  <si>
    <t>77.6 - 80.8</t>
  </si>
  <si>
    <t>78.7 - 84.7</t>
  </si>
  <si>
    <t>78.4 - 83.3</t>
  </si>
  <si>
    <t>69.5 - 74.9</t>
  </si>
  <si>
    <t>72.5 - 75.0</t>
  </si>
  <si>
    <t>63.7 - 76.0</t>
  </si>
  <si>
    <t>61.8 - 76.2</t>
  </si>
  <si>
    <t>75.1 - 81.7</t>
  </si>
  <si>
    <t>69.5 - 79.7</t>
  </si>
  <si>
    <t>72.8 - 81.2</t>
  </si>
  <si>
    <t>63.2 - 68.5</t>
  </si>
  <si>
    <t>75.5 - 83.2</t>
  </si>
  <si>
    <t>73.5 - 84.3</t>
  </si>
  <si>
    <t>72.6 - 83.9</t>
  </si>
  <si>
    <t>72.9 - 77.7</t>
  </si>
  <si>
    <t>74.8 - 77.1</t>
  </si>
  <si>
    <t>75.2 - 78.8</t>
  </si>
  <si>
    <t>70.8 - 78.3</t>
  </si>
  <si>
    <t>75.6 - 81.3</t>
  </si>
  <si>
    <t>70.7 - 81.5</t>
  </si>
  <si>
    <t>72.4 - 80.5</t>
  </si>
  <si>
    <t>66.0 - 76.4</t>
  </si>
  <si>
    <t>64.4 - 73.5</t>
  </si>
  <si>
    <t>80.6 - 82.7</t>
  </si>
  <si>
    <t>77.2 - 82.6</t>
  </si>
  <si>
    <t>82.4 - 89.4</t>
  </si>
  <si>
    <t>78.0 - 83.3</t>
  </si>
  <si>
    <t>76.8 - 82.3</t>
  </si>
  <si>
    <t>78.2 - 84.6</t>
  </si>
  <si>
    <t>77.3 - 83.1</t>
  </si>
  <si>
    <t>82.5 - 87.0</t>
  </si>
  <si>
    <t>79.3 - 81.0</t>
  </si>
  <si>
    <t>78.8 - 83.3</t>
  </si>
  <si>
    <t>62.1 - 75.8</t>
  </si>
  <si>
    <t>81.1 - 84.6</t>
  </si>
  <si>
    <t>81.4 - 85.0</t>
  </si>
  <si>
    <t>79.4 - 84.0</t>
  </si>
  <si>
    <t>80.9 - 85.7</t>
  </si>
  <si>
    <t>70.7 - 74.7</t>
  </si>
  <si>
    <t>69.5 - 72.2</t>
  </si>
  <si>
    <t>71.3 - 77.9</t>
  </si>
  <si>
    <t>68.2 - 73.2</t>
  </si>
  <si>
    <t>67.9 - 76.2</t>
  </si>
  <si>
    <t>61.9 - 70.1</t>
  </si>
  <si>
    <t>71.8 - 81.7</t>
  </si>
  <si>
    <t>50.6 - 63.7</t>
  </si>
  <si>
    <t>68.4 - 74.7</t>
  </si>
  <si>
    <t>79.2 - 81.5</t>
  </si>
  <si>
    <t>73.2 - 80.5</t>
  </si>
  <si>
    <t>68.0 - 78.0</t>
  </si>
  <si>
    <t>86.3 - 91.5</t>
  </si>
  <si>
    <t>73.5 - 80.2</t>
  </si>
  <si>
    <t>73.7 - 80.3</t>
  </si>
  <si>
    <t>70.1 - 79.0</t>
  </si>
  <si>
    <t>85.5 - 89.5</t>
  </si>
  <si>
    <t>71.6 - 78.9</t>
  </si>
  <si>
    <t>83.3 - 84.0</t>
  </si>
  <si>
    <t>79.6 - 83.7</t>
  </si>
  <si>
    <t>82.1 - 85.9</t>
  </si>
  <si>
    <t>79.7 - 84.9</t>
  </si>
  <si>
    <t>81.9 - 85.6</t>
  </si>
  <si>
    <t>80.8 - 84.4</t>
  </si>
  <si>
    <t>79.2 - 83.2</t>
  </si>
  <si>
    <t>82.3 - 86.7</t>
  </si>
  <si>
    <t>80.0 - 84.4</t>
  </si>
  <si>
    <t>80.3 - 83.6</t>
  </si>
  <si>
    <t>83.5 - 87.0</t>
  </si>
  <si>
    <t>70.4 - 75.1</t>
  </si>
  <si>
    <t>81.0 - 84.7</t>
  </si>
  <si>
    <t>82.1 - 85.6</t>
  </si>
  <si>
    <t>82.2 - 88.2</t>
  </si>
  <si>
    <t>84.6 - 87.8</t>
  </si>
  <si>
    <t>84.0 - 88.4</t>
  </si>
  <si>
    <t>83.5 - 87.8</t>
  </si>
  <si>
    <t>80.5 - 84.4</t>
  </si>
  <si>
    <t>83.6 - 87.2</t>
  </si>
  <si>
    <t>81.1 - 85.9</t>
  </si>
  <si>
    <t>80.0 - 84.8</t>
  </si>
  <si>
    <t>81.2 - 84.4</t>
  </si>
  <si>
    <t>83.7 - 87.2</t>
  </si>
  <si>
    <t>83.1 - 88.8</t>
  </si>
  <si>
    <t>81.6 - 84.9</t>
  </si>
  <si>
    <t>81.5 - 85.0</t>
  </si>
  <si>
    <t>83.3 - 87.9</t>
  </si>
  <si>
    <t>84.3 - 90.0</t>
  </si>
  <si>
    <t>82.1 - 85.4</t>
  </si>
  <si>
    <t>85.9 - 90.5</t>
  </si>
  <si>
    <t>83.7 - 87.4</t>
  </si>
  <si>
    <t>80.0 - 80.9</t>
  </si>
  <si>
    <t>79.1 - 81.7</t>
  </si>
  <si>
    <t>75.5 - 83.6</t>
  </si>
  <si>
    <t>76.2 - 80.7</t>
  </si>
  <si>
    <t>79.7 - 85.3</t>
  </si>
  <si>
    <t>79.0 - 83.8</t>
  </si>
  <si>
    <t>82.2 - 84.5</t>
  </si>
  <si>
    <t>80.5 - 84.2</t>
  </si>
  <si>
    <t>80.8 - 87.2</t>
  </si>
  <si>
    <t>82.2 - 86.3</t>
  </si>
  <si>
    <t>75.2 - 77.9</t>
  </si>
  <si>
    <t>78.1 - 82.7</t>
  </si>
  <si>
    <t>72.2 - 76.1</t>
  </si>
  <si>
    <t>73.6 - 79.7</t>
  </si>
  <si>
    <t>81.1 - 83.2</t>
  </si>
  <si>
    <t>76.7 - 84.9</t>
  </si>
  <si>
    <t>80.1 - 86.6</t>
  </si>
  <si>
    <t>81.9 - 86.7</t>
  </si>
  <si>
    <t>80.7 - 85.3</t>
  </si>
  <si>
    <t>75.4 - 84.0</t>
  </si>
  <si>
    <t>74.3 - 82.2</t>
  </si>
  <si>
    <t>79.3 - 83.7</t>
  </si>
  <si>
    <t>79.5 - 81.3</t>
  </si>
  <si>
    <t>79.5 - 84.1</t>
  </si>
  <si>
    <t>72.4 - 77.4</t>
  </si>
  <si>
    <t>76.6 - 84.1</t>
  </si>
  <si>
    <t>79.5 - 86.2</t>
  </si>
  <si>
    <t>76.0 - 83.4</t>
  </si>
  <si>
    <t>73.3 - 80.4</t>
  </si>
  <si>
    <t>78.9 - 87.1</t>
  </si>
  <si>
    <t>74.4 - 82.3</t>
  </si>
  <si>
    <t>80.4 - 85.1</t>
  </si>
  <si>
    <t>83.0 - 88.1</t>
  </si>
  <si>
    <t>69.7 - 80.6</t>
  </si>
  <si>
    <t>80.0 - 82.0</t>
  </si>
  <si>
    <t>80.7 - 87.1</t>
  </si>
  <si>
    <t>77.9 - 85.7</t>
  </si>
  <si>
    <t>78.6 - 84.0</t>
  </si>
  <si>
    <t>76.6 - 86.5</t>
  </si>
  <si>
    <t>82.0 - 90.0</t>
  </si>
  <si>
    <t>74.1 - 78.2</t>
  </si>
  <si>
    <t>79.3 - 85.0</t>
  </si>
  <si>
    <t>80.3 - 86.3</t>
  </si>
  <si>
    <t>76.6 - 84.7</t>
  </si>
  <si>
    <t>80.2 - 87.7</t>
  </si>
  <si>
    <t>78.2 - 80.1</t>
  </si>
  <si>
    <t>79.7 - 83.1</t>
  </si>
  <si>
    <t>67.7 - 79.0</t>
  </si>
  <si>
    <t>76.6 - 83.3</t>
  </si>
  <si>
    <t>76.5 - 83.3</t>
  </si>
  <si>
    <t>73.4 - 80.9</t>
  </si>
  <si>
    <t>72.8 - 78.4</t>
  </si>
  <si>
    <t>75.0 - 79.7</t>
  </si>
  <si>
    <t>70.8 - 72.8</t>
  </si>
  <si>
    <t>71.3 - 83.8</t>
  </si>
  <si>
    <t>72.1 - 84.4</t>
  </si>
  <si>
    <t>63.1 - 73.1</t>
  </si>
  <si>
    <t>73.8 - 81.7</t>
  </si>
  <si>
    <t>51.8 - 57.7</t>
  </si>
  <si>
    <t>66.4 - 75.7</t>
  </si>
  <si>
    <t>68.6 - 82.5</t>
  </si>
  <si>
    <t>71.9 - 81.1</t>
  </si>
  <si>
    <t>74.5 - 84.2</t>
  </si>
  <si>
    <t>77.6 - 85.1</t>
  </si>
  <si>
    <t>72.1 - 81.0</t>
  </si>
  <si>
    <t>55.6 - 69.5</t>
  </si>
  <si>
    <t>73.4 - 86.1</t>
  </si>
  <si>
    <t>61.2 - 71.2</t>
  </si>
  <si>
    <t>73.1 - 81.2</t>
  </si>
  <si>
    <t>69.0 - 80.0</t>
  </si>
  <si>
    <t>70.8 - 81.6</t>
  </si>
  <si>
    <t>71.5 - 78.2</t>
  </si>
  <si>
    <t>48.8 - 59.9</t>
  </si>
  <si>
    <t>73.4 - 83.5</t>
  </si>
  <si>
    <t>77.0 - 84.5</t>
  </si>
  <si>
    <t>78.2 - 79.5</t>
  </si>
  <si>
    <t>77.0 - 80.8</t>
  </si>
  <si>
    <t>80.5 - 84.7</t>
  </si>
  <si>
    <t>80.7 - 83.5</t>
  </si>
  <si>
    <t>81.5 - 82.5</t>
  </si>
  <si>
    <t>76.1 - 81.6</t>
  </si>
  <si>
    <t>79.0 - 84.1</t>
  </si>
  <si>
    <t>85.1 - 87.6</t>
  </si>
  <si>
    <t>77.8 - 83.0</t>
  </si>
  <si>
    <t>81.4 - 86.4</t>
  </si>
  <si>
    <t>80.7 - 83.2</t>
  </si>
  <si>
    <t>74.8 - 76.9</t>
  </si>
  <si>
    <t>73.4 - 78.4</t>
  </si>
  <si>
    <t>70.0 - 80.4</t>
  </si>
  <si>
    <t>73.2 - 80.6</t>
  </si>
  <si>
    <t>71.5 - 77.1</t>
  </si>
  <si>
    <t>72.3 - 81.7</t>
  </si>
  <si>
    <t>72.1 - 79.4</t>
  </si>
  <si>
    <t>78.1 - 79.3</t>
  </si>
  <si>
    <t>79.3 - 81.5</t>
  </si>
  <si>
    <t>76.8 - 80.7</t>
  </si>
  <si>
    <t>76.4 - 80.5</t>
  </si>
  <si>
    <t>77.4 - 80.7</t>
  </si>
  <si>
    <t>72.4 - 76.8</t>
  </si>
  <si>
    <t>74.6 - 79.2</t>
  </si>
  <si>
    <t>71.8 - 73.5</t>
  </si>
  <si>
    <t>72.8 - 78.9</t>
  </si>
  <si>
    <t>73.4 - 92.3</t>
  </si>
  <si>
    <t>72.3 - 77.0</t>
  </si>
  <si>
    <t>70.2 - 74.9</t>
  </si>
  <si>
    <t>66.3 - 71.1</t>
  </si>
  <si>
    <t>70.5 - 74.4</t>
  </si>
  <si>
    <t>76.2 - 79.9</t>
  </si>
  <si>
    <t>79.5 - 80.7</t>
  </si>
  <si>
    <t>75.7 - 82.8</t>
  </si>
  <si>
    <t>79.4 - 85.1</t>
  </si>
  <si>
    <t>77.6 - 83.3</t>
  </si>
  <si>
    <t>72.1 - 76.9</t>
  </si>
  <si>
    <t>80.7 - 83.1</t>
  </si>
  <si>
    <t>81.9 - 84.4</t>
  </si>
  <si>
    <t>72.7 - 76.8</t>
  </si>
  <si>
    <t>73.4 - 77.8</t>
  </si>
  <si>
    <t>74.2 - 99.0</t>
  </si>
  <si>
    <t>81.7 - 85.5</t>
  </si>
  <si>
    <t>79.1 - 85.3</t>
  </si>
  <si>
    <t>83.1 - 87.9</t>
  </si>
  <si>
    <t>80.1 - 81.1</t>
  </si>
  <si>
    <t>76.4 - 84.8</t>
  </si>
  <si>
    <t>81.0 - 85.8</t>
  </si>
  <si>
    <t>81.6 - 86.8</t>
  </si>
  <si>
    <t>78.9 - 86.8</t>
  </si>
  <si>
    <t>78.6 - 86.4</t>
  </si>
  <si>
    <t>77.3 - 81.7</t>
  </si>
  <si>
    <t>76.9 - 79.8</t>
  </si>
  <si>
    <t>74.1 - 78.3</t>
  </si>
  <si>
    <t>80.9 - 83.7</t>
  </si>
  <si>
    <t>79.7 - 81.0</t>
  </si>
  <si>
    <t>75.7 - 81.4</t>
  </si>
  <si>
    <t>78.7 - 85.9</t>
  </si>
  <si>
    <t>79.6 - 85.2</t>
  </si>
  <si>
    <t>74.5 - 82.3</t>
  </si>
  <si>
    <t>69.2 - 73.9</t>
  </si>
  <si>
    <t>77.1 - 82.5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</si>
  <si>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includes 12 cases where use of feticide was not confirmed at time of publication.  </t>
    </r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</si>
  <si>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There were an additional 7 ground A and 2 ground B cases performed at 24 weeks and over gestation making the total 211.  </t>
    </r>
  </si>
  <si>
    <t>NHS Funded abortions under 10 weeks gestation</t>
  </si>
  <si>
    <r>
      <t xml:space="preserve">Gestation weeks </t>
    </r>
    <r>
      <rPr>
        <sz val="10"/>
        <rFont val="Arial"/>
        <family val="2"/>
      </rPr>
      <t>(%)</t>
    </r>
  </si>
  <si>
    <t xml:space="preserve">Scotland </t>
  </si>
  <si>
    <t>Great Britain</t>
  </si>
  <si>
    <r>
      <t xml:space="preserve">152 </t>
    </r>
    <r>
      <rPr>
        <b/>
        <vertAlign val="superscript"/>
        <sz val="11"/>
        <rFont val="Arial"/>
        <family val="2"/>
      </rPr>
      <t>1</t>
    </r>
  </si>
  <si>
    <t xml:space="preserve">Table 12a: Legal abortions: non-residents of England and </t>
  </si>
  <si>
    <t xml:space="preserve">  additional breakdown may be available by ICD-10 code on request.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</si>
</sst>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  <numFmt numFmtId="167" formatCode="#,##0_ ;\-#,##0\ "/>
    <numFmt numFmtId="168" formatCode="#\ ###\ ##0;\-#\ ##0;\-\ "/>
    <numFmt numFmtId="169" formatCode="#\ ###\ ###"/>
  </numFmts>
  <fonts count="5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sz val="5"/>
      <name val="Arial"/>
      <family val="2"/>
    </font>
    <font>
      <i/>
      <sz val="8"/>
      <name val="MS Sans Serif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b/>
      <sz val="12"/>
      <color indexed="57"/>
      <name val="Arial"/>
      <family val="2"/>
    </font>
    <font>
      <i/>
      <sz val="12"/>
      <name val="Arial"/>
      <family val="2"/>
    </font>
    <font>
      <b/>
      <vertAlign val="superscript"/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sz val="8"/>
      <name val="Arial"/>
      <family val="2"/>
    </font>
    <font>
      <b/>
      <vertAlign val="superscript"/>
      <sz val="12"/>
      <color indexed="57"/>
      <name val="Arial"/>
      <family val="2"/>
    </font>
    <font>
      <sz val="8"/>
      <name val="Arial"/>
      <family val="2"/>
    </font>
    <font>
      <i/>
      <sz val="10"/>
      <name val="MS Sans Serif"/>
      <family val="2"/>
    </font>
    <font>
      <b/>
      <sz val="11"/>
      <color indexed="57"/>
      <name val="Arial"/>
      <family val="2"/>
    </font>
    <font>
      <b/>
      <sz val="11"/>
      <name val="MS Sans Serif"/>
      <family val="2"/>
    </font>
    <font>
      <sz val="11"/>
      <name val="MS Sans Serif"/>
      <family val="2"/>
    </font>
    <font>
      <i/>
      <sz val="11"/>
      <name val="MS Sans Serif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name val="MS Sans Serif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.5"/>
      <color indexed="57"/>
      <name val="Arial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i/>
      <sz val="10"/>
      <color theme="1"/>
      <name val="Arial"/>
      <family val="2"/>
    </font>
    <font>
      <b/>
      <i/>
      <sz val="11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6" fillId="0" borderId="0"/>
    <xf numFmtId="0" fontId="16" fillId="0" borderId="0"/>
    <xf numFmtId="9" fontId="1" fillId="0" borderId="0" applyFont="0" applyFill="0" applyBorder="0" applyAlignment="0" applyProtection="0"/>
  </cellStyleXfs>
  <cellXfs count="756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0" borderId="0" xfId="0" applyFill="1"/>
    <xf numFmtId="0" fontId="5" fillId="2" borderId="0" xfId="0" applyFont="1" applyFill="1"/>
    <xf numFmtId="0" fontId="6" fillId="2" borderId="0" xfId="0" applyFont="1" applyFill="1"/>
    <xf numFmtId="0" fontId="5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5" fillId="2" borderId="0" xfId="0" applyFont="1" applyFill="1" applyBorder="1"/>
    <xf numFmtId="2" fontId="5" fillId="2" borderId="0" xfId="0" quotePrefix="1" applyNumberFormat="1" applyFont="1" applyFill="1"/>
    <xf numFmtId="0" fontId="4" fillId="2" borderId="0" xfId="0" applyFont="1" applyFill="1"/>
    <xf numFmtId="0" fontId="4" fillId="0" borderId="0" xfId="0" applyFont="1"/>
    <xf numFmtId="1" fontId="3" fillId="2" borderId="0" xfId="0" applyNumberFormat="1" applyFont="1" applyFill="1" applyAlignment="1">
      <alignment horizontal="right"/>
    </xf>
    <xf numFmtId="1" fontId="3" fillId="2" borderId="0" xfId="0" applyNumberFormat="1" applyFont="1" applyFill="1"/>
    <xf numFmtId="1" fontId="9" fillId="2" borderId="0" xfId="0" applyNumberFormat="1" applyFont="1" applyFill="1" applyAlignment="1">
      <alignment horizontal="right"/>
    </xf>
    <xf numFmtId="0" fontId="3" fillId="2" borderId="0" xfId="0" applyFont="1" applyFill="1"/>
    <xf numFmtId="1" fontId="0" fillId="0" borderId="0" xfId="0" applyNumberFormat="1"/>
    <xf numFmtId="0" fontId="1" fillId="0" borderId="0" xfId="2" applyFill="1"/>
    <xf numFmtId="0" fontId="4" fillId="0" borderId="0" xfId="0" applyFont="1" applyFill="1"/>
    <xf numFmtId="0" fontId="11" fillId="0" borderId="0" xfId="0" applyFont="1" applyFill="1"/>
    <xf numFmtId="0" fontId="7" fillId="0" borderId="0" xfId="0" applyFont="1" applyFill="1"/>
    <xf numFmtId="0" fontId="18" fillId="2" borderId="0" xfId="0" applyFont="1" applyFill="1" applyAlignment="1">
      <alignment horizontal="left"/>
    </xf>
    <xf numFmtId="0" fontId="16" fillId="0" borderId="0" xfId="4" applyFill="1"/>
    <xf numFmtId="0" fontId="19" fillId="0" borderId="0" xfId="4" applyFont="1" applyFill="1" applyAlignment="1">
      <alignment horizontal="right"/>
    </xf>
    <xf numFmtId="0" fontId="17" fillId="0" borderId="0" xfId="4" applyFont="1" applyFill="1"/>
    <xf numFmtId="0" fontId="5" fillId="0" borderId="0" xfId="0" applyFont="1"/>
    <xf numFmtId="0" fontId="5" fillId="2" borderId="0" xfId="0" applyFont="1" applyFill="1" applyAlignment="1">
      <alignment horizontal="right"/>
    </xf>
    <xf numFmtId="1" fontId="22" fillId="2" borderId="0" xfId="0" applyNumberFormat="1" applyFont="1" applyFill="1" applyAlignment="1">
      <alignment horizontal="right"/>
    </xf>
    <xf numFmtId="1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wrapText="1"/>
    </xf>
    <xf numFmtId="0" fontId="20" fillId="2" borderId="0" xfId="0" applyFont="1" applyFill="1"/>
    <xf numFmtId="0" fontId="24" fillId="2" borderId="0" xfId="0" applyFont="1" applyFill="1"/>
    <xf numFmtId="3" fontId="0" fillId="0" borderId="0" xfId="0" applyNumberFormat="1" applyFill="1"/>
    <xf numFmtId="2" fontId="5" fillId="0" borderId="0" xfId="0" quotePrefix="1" applyNumberFormat="1" applyFont="1" applyFill="1"/>
    <xf numFmtId="0" fontId="0" fillId="0" borderId="0" xfId="0" applyFill="1" applyAlignment="1">
      <alignment horizontal="center"/>
    </xf>
    <xf numFmtId="0" fontId="0" fillId="0" borderId="1" xfId="0" applyFill="1" applyBorder="1"/>
    <xf numFmtId="0" fontId="27" fillId="2" borderId="0" xfId="0" applyFont="1" applyFill="1"/>
    <xf numFmtId="0" fontId="24" fillId="2" borderId="0" xfId="0" applyFont="1" applyFill="1" applyAlignment="1">
      <alignment horizontal="left"/>
    </xf>
    <xf numFmtId="3" fontId="8" fillId="2" borderId="0" xfId="0" applyNumberFormat="1" applyFont="1" applyFill="1" applyAlignment="1">
      <alignment horizontal="right"/>
    </xf>
    <xf numFmtId="0" fontId="17" fillId="0" borderId="0" xfId="4" applyFont="1" applyFill="1" applyAlignment="1">
      <alignment horizontal="center"/>
    </xf>
    <xf numFmtId="3" fontId="4" fillId="0" borderId="0" xfId="0" applyNumberFormat="1" applyFont="1" applyFill="1"/>
    <xf numFmtId="0" fontId="2" fillId="0" borderId="0" xfId="0" applyFont="1" applyFill="1"/>
    <xf numFmtId="0" fontId="25" fillId="0" borderId="0" xfId="0" applyFont="1" applyFill="1" applyAlignment="1">
      <alignment horizontal="left"/>
    </xf>
    <xf numFmtId="0" fontId="27" fillId="0" borderId="0" xfId="0" applyFont="1" applyFill="1"/>
    <xf numFmtId="0" fontId="27" fillId="0" borderId="1" xfId="0" applyFont="1" applyFill="1" applyBorder="1"/>
    <xf numFmtId="0" fontId="4" fillId="0" borderId="1" xfId="0" applyFont="1" applyFill="1" applyBorder="1"/>
    <xf numFmtId="0" fontId="24" fillId="0" borderId="0" xfId="0" applyFont="1" applyFill="1" applyAlignment="1">
      <alignment horizontal="left"/>
    </xf>
    <xf numFmtId="0" fontId="5" fillId="0" borderId="0" xfId="0" applyFont="1" applyFill="1"/>
    <xf numFmtId="0" fontId="15" fillId="0" borderId="0" xfId="0" applyFont="1" applyFill="1"/>
    <xf numFmtId="0" fontId="11" fillId="0" borderId="0" xfId="0" applyFont="1" applyFill="1" applyAlignment="1">
      <alignment horizontal="left"/>
    </xf>
    <xf numFmtId="1" fontId="3" fillId="0" borderId="0" xfId="0" applyNumberFormat="1" applyFont="1" applyFill="1" applyAlignment="1">
      <alignment horizontal="right"/>
    </xf>
    <xf numFmtId="0" fontId="3" fillId="0" borderId="0" xfId="0" applyFont="1" applyFill="1"/>
    <xf numFmtId="1" fontId="0" fillId="0" borderId="0" xfId="0" applyNumberFormat="1" applyFill="1"/>
    <xf numFmtId="0" fontId="1" fillId="0" borderId="0" xfId="0" applyFont="1" applyFill="1"/>
    <xf numFmtId="0" fontId="10" fillId="0" borderId="0" xfId="0" applyFont="1" applyFill="1"/>
    <xf numFmtId="0" fontId="10" fillId="0" borderId="0" xfId="0" applyFont="1" applyFill="1" applyAlignment="1">
      <alignment horizontal="left"/>
    </xf>
    <xf numFmtId="164" fontId="0" fillId="0" borderId="0" xfId="0" applyNumberFormat="1" applyFill="1"/>
    <xf numFmtId="0" fontId="17" fillId="0" borderId="0" xfId="4" applyFont="1" applyFill="1" applyBorder="1"/>
    <xf numFmtId="0" fontId="17" fillId="0" borderId="0" xfId="4" applyFont="1" applyFill="1" applyBorder="1" applyAlignment="1">
      <alignment horizontal="center"/>
    </xf>
    <xf numFmtId="0" fontId="19" fillId="0" borderId="0" xfId="4" applyFont="1" applyFill="1" applyAlignment="1">
      <alignment horizontal="center"/>
    </xf>
    <xf numFmtId="0" fontId="4" fillId="0" borderId="0" xfId="0" applyFont="1" applyFill="1" applyBorder="1"/>
    <xf numFmtId="0" fontId="7" fillId="0" borderId="0" xfId="0" applyFont="1" applyFill="1" applyBorder="1"/>
    <xf numFmtId="1" fontId="22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right"/>
    </xf>
    <xf numFmtId="1" fontId="3" fillId="0" borderId="0" xfId="0" applyNumberFormat="1" applyFont="1" applyFill="1"/>
    <xf numFmtId="1" fontId="22" fillId="0" borderId="0" xfId="0" applyNumberFormat="1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1" fontId="3" fillId="0" borderId="0" xfId="0" applyNumberFormat="1" applyFont="1" applyFill="1" applyBorder="1"/>
    <xf numFmtId="1" fontId="22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1" fillId="0" borderId="0" xfId="0" applyFont="1" applyFill="1"/>
    <xf numFmtId="0" fontId="28" fillId="2" borderId="0" xfId="0" applyFont="1" applyFill="1"/>
    <xf numFmtId="0" fontId="22" fillId="0" borderId="0" xfId="0" applyFont="1" applyFill="1"/>
    <xf numFmtId="166" fontId="0" fillId="0" borderId="0" xfId="0" applyNumberFormat="1" applyFill="1"/>
    <xf numFmtId="0" fontId="27" fillId="3" borderId="0" xfId="0" applyFont="1" applyFill="1"/>
    <xf numFmtId="0" fontId="0" fillId="3" borderId="0" xfId="0" applyFill="1"/>
    <xf numFmtId="0" fontId="0" fillId="3" borderId="1" xfId="0" applyFill="1" applyBorder="1"/>
    <xf numFmtId="0" fontId="0" fillId="3" borderId="0" xfId="0" applyFill="1" applyBorder="1"/>
    <xf numFmtId="164" fontId="3" fillId="0" borderId="0" xfId="0" applyNumberFormat="1" applyFont="1" applyFill="1"/>
    <xf numFmtId="3" fontId="20" fillId="0" borderId="0" xfId="0" applyNumberFormat="1" applyFont="1" applyFill="1" applyAlignment="1">
      <alignment horizontal="right"/>
    </xf>
    <xf numFmtId="3" fontId="5" fillId="0" borderId="0" xfId="0" applyNumberFormat="1" applyFont="1" applyFill="1"/>
    <xf numFmtId="0" fontId="21" fillId="0" borderId="0" xfId="0" applyFont="1" applyFill="1"/>
    <xf numFmtId="1" fontId="22" fillId="0" borderId="1" xfId="0" applyNumberFormat="1" applyFont="1" applyFill="1" applyBorder="1"/>
    <xf numFmtId="0" fontId="5" fillId="0" borderId="0" xfId="0" applyFont="1" applyFill="1" applyAlignment="1">
      <alignment horizontal="right"/>
    </xf>
    <xf numFmtId="0" fontId="10" fillId="0" borderId="1" xfId="2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0" fontId="1" fillId="3" borderId="0" xfId="0" applyFont="1" applyFill="1"/>
    <xf numFmtId="164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/>
    <xf numFmtId="0" fontId="1" fillId="3" borderId="0" xfId="0" applyFont="1" applyFill="1" applyAlignment="1">
      <alignment horizontal="center"/>
    </xf>
    <xf numFmtId="0" fontId="2" fillId="3" borderId="0" xfId="0" applyFont="1" applyFill="1"/>
    <xf numFmtId="164" fontId="0" fillId="3" borderId="0" xfId="0" applyNumberFormat="1" applyFill="1" applyAlignment="1">
      <alignment horizontal="center"/>
    </xf>
    <xf numFmtId="164" fontId="0" fillId="3" borderId="0" xfId="0" applyNumberFormat="1" applyFill="1"/>
    <xf numFmtId="0" fontId="4" fillId="3" borderId="0" xfId="0" applyFont="1" applyFill="1"/>
    <xf numFmtId="0" fontId="17" fillId="3" borderId="0" xfId="4" applyFont="1" applyFill="1"/>
    <xf numFmtId="0" fontId="17" fillId="3" borderId="1" xfId="4" applyFont="1" applyFill="1" applyBorder="1"/>
    <xf numFmtId="0" fontId="8" fillId="3" borderId="0" xfId="0" applyFont="1" applyFill="1"/>
    <xf numFmtId="0" fontId="16" fillId="3" borderId="1" xfId="4" applyFill="1" applyBorder="1"/>
    <xf numFmtId="0" fontId="16" fillId="3" borderId="0" xfId="4" applyFill="1"/>
    <xf numFmtId="0" fontId="3" fillId="3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3" borderId="0" xfId="0" applyFont="1" applyFill="1"/>
    <xf numFmtId="0" fontId="3" fillId="3" borderId="0" xfId="0" applyFont="1" applyFill="1" applyBorder="1" applyAlignment="1">
      <alignment horizontal="center"/>
    </xf>
    <xf numFmtId="1" fontId="3" fillId="3" borderId="0" xfId="0" applyNumberFormat="1" applyFont="1" applyFill="1" applyBorder="1" applyAlignment="1">
      <alignment horizontal="right"/>
    </xf>
    <xf numFmtId="0" fontId="4" fillId="3" borderId="0" xfId="0" applyFont="1" applyFill="1" applyBorder="1"/>
    <xf numFmtId="0" fontId="25" fillId="3" borderId="0" xfId="0" applyFont="1" applyFill="1"/>
    <xf numFmtId="0" fontId="11" fillId="3" borderId="0" xfId="0" applyFont="1" applyFill="1"/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right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/>
    </xf>
    <xf numFmtId="0" fontId="20" fillId="3" borderId="0" xfId="0" applyFont="1" applyFill="1"/>
    <xf numFmtId="0" fontId="5" fillId="3" borderId="0" xfId="0" applyFont="1" applyFill="1" applyBorder="1" applyAlignment="1">
      <alignment horizontal="right"/>
    </xf>
    <xf numFmtId="1" fontId="22" fillId="3" borderId="0" xfId="0" applyNumberFormat="1" applyFont="1" applyFill="1" applyAlignment="1">
      <alignment horizontal="right"/>
    </xf>
    <xf numFmtId="0" fontId="5" fillId="3" borderId="0" xfId="0" applyFont="1" applyFill="1" applyBorder="1"/>
    <xf numFmtId="0" fontId="5" fillId="3" borderId="0" xfId="0" applyFont="1" applyFill="1" applyBorder="1" applyAlignment="1">
      <alignment horizontal="justify" vertical="top" wrapText="1"/>
    </xf>
    <xf numFmtId="1" fontId="5" fillId="3" borderId="0" xfId="0" applyNumberFormat="1" applyFont="1" applyFill="1" applyBorder="1" applyAlignment="1">
      <alignment horizontal="right"/>
    </xf>
    <xf numFmtId="2" fontId="5" fillId="3" borderId="0" xfId="0" quotePrefix="1" applyNumberFormat="1" applyFont="1" applyFill="1" applyBorder="1"/>
    <xf numFmtId="1" fontId="5" fillId="3" borderId="0" xfId="0" applyNumberFormat="1" applyFont="1" applyFill="1" applyBorder="1" applyAlignment="1">
      <alignment horizontal="left"/>
    </xf>
    <xf numFmtId="0" fontId="20" fillId="3" borderId="0" xfId="0" applyFont="1" applyFill="1" applyBorder="1"/>
    <xf numFmtId="0" fontId="30" fillId="3" borderId="0" xfId="0" applyFont="1" applyFill="1" applyBorder="1" applyAlignment="1">
      <alignment horizontal="justify" vertical="top" wrapText="1"/>
    </xf>
    <xf numFmtId="0" fontId="30" fillId="3" borderId="0" xfId="0" applyFont="1" applyFill="1" applyBorder="1" applyAlignment="1">
      <alignment horizontal="left" vertical="top" wrapText="1"/>
    </xf>
    <xf numFmtId="1" fontId="3" fillId="3" borderId="0" xfId="0" applyNumberFormat="1" applyFont="1" applyFill="1" applyAlignment="1">
      <alignment horizontal="right"/>
    </xf>
    <xf numFmtId="0" fontId="23" fillId="3" borderId="0" xfId="0" applyFont="1" applyFill="1" applyBorder="1"/>
    <xf numFmtId="1" fontId="22" fillId="3" borderId="0" xfId="0" applyNumberFormat="1" applyFont="1" applyFill="1" applyBorder="1" applyAlignment="1">
      <alignment horizontal="right"/>
    </xf>
    <xf numFmtId="1" fontId="3" fillId="3" borderId="0" xfId="0" applyNumberFormat="1" applyFont="1" applyFill="1" applyBorder="1" applyAlignment="1">
      <alignment horizontal="center"/>
    </xf>
    <xf numFmtId="0" fontId="27" fillId="3" borderId="0" xfId="0" applyFont="1" applyFill="1" applyAlignment="1"/>
    <xf numFmtId="0" fontId="11" fillId="3" borderId="0" xfId="0" applyFont="1" applyFill="1" applyAlignment="1"/>
    <xf numFmtId="0" fontId="16" fillId="3" borderId="0" xfId="4" applyFont="1" applyFill="1"/>
    <xf numFmtId="0" fontId="16" fillId="0" borderId="0" xfId="3" applyFont="1" applyFill="1"/>
    <xf numFmtId="0" fontId="16" fillId="0" borderId="0" xfId="3" applyFont="1" applyFill="1" applyBorder="1"/>
    <xf numFmtId="0" fontId="4" fillId="3" borderId="0" xfId="0" applyFont="1" applyFill="1" applyAlignment="1">
      <alignment horizontal="right"/>
    </xf>
    <xf numFmtId="0" fontId="16" fillId="3" borderId="0" xfId="4" applyFont="1" applyFill="1" applyBorder="1"/>
    <xf numFmtId="3" fontId="16" fillId="3" borderId="0" xfId="4" applyNumberFormat="1" applyFont="1" applyFill="1" applyBorder="1" applyAlignment="1">
      <alignment horizontal="center"/>
    </xf>
    <xf numFmtId="0" fontId="37" fillId="3" borderId="1" xfId="4" applyFont="1" applyFill="1" applyBorder="1" applyAlignment="1">
      <alignment horizontal="right"/>
    </xf>
    <xf numFmtId="0" fontId="16" fillId="3" borderId="1" xfId="4" applyFont="1" applyFill="1" applyBorder="1"/>
    <xf numFmtId="3" fontId="16" fillId="3" borderId="1" xfId="4" applyNumberFormat="1" applyFont="1" applyFill="1" applyBorder="1" applyAlignment="1">
      <alignment horizontal="center"/>
    </xf>
    <xf numFmtId="0" fontId="37" fillId="3" borderId="1" xfId="4" applyFont="1" applyFill="1" applyBorder="1" applyAlignment="1">
      <alignment horizontal="center"/>
    </xf>
    <xf numFmtId="0" fontId="37" fillId="3" borderId="0" xfId="4" applyFont="1" applyFill="1" applyAlignment="1">
      <alignment horizontal="right"/>
    </xf>
    <xf numFmtId="0" fontId="37" fillId="3" borderId="0" xfId="4" applyFont="1" applyFill="1" applyAlignment="1">
      <alignment horizontal="center"/>
    </xf>
    <xf numFmtId="0" fontId="16" fillId="3" borderId="0" xfId="4" applyFont="1" applyFill="1" applyBorder="1" applyAlignment="1">
      <alignment horizontal="center"/>
    </xf>
    <xf numFmtId="0" fontId="37" fillId="0" borderId="0" xfId="4" applyFont="1" applyFill="1" applyAlignment="1">
      <alignment horizontal="right"/>
    </xf>
    <xf numFmtId="0" fontId="16" fillId="0" borderId="0" xfId="4" applyFont="1" applyFill="1"/>
    <xf numFmtId="0" fontId="16" fillId="0" borderId="0" xfId="4" applyFont="1" applyFill="1" applyBorder="1" applyAlignment="1">
      <alignment horizontal="center"/>
    </xf>
    <xf numFmtId="0" fontId="16" fillId="0" borderId="0" xfId="4" applyFont="1" applyFill="1" applyBorder="1"/>
    <xf numFmtId="0" fontId="37" fillId="0" borderId="0" xfId="4" applyFont="1" applyFill="1" applyAlignment="1">
      <alignment horizontal="center"/>
    </xf>
    <xf numFmtId="0" fontId="4" fillId="3" borderId="0" xfId="0" quotePrefix="1" applyFont="1" applyFill="1"/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38" fillId="0" borderId="0" xfId="0" applyFont="1" applyFill="1"/>
    <xf numFmtId="3" fontId="5" fillId="0" borderId="0" xfId="0" applyNumberFormat="1" applyFont="1" applyFill="1" applyAlignment="1">
      <alignment horizontal="center"/>
    </xf>
    <xf numFmtId="3" fontId="39" fillId="0" borderId="0" xfId="3" applyNumberFormat="1" applyFont="1" applyFill="1" applyBorder="1"/>
    <xf numFmtId="3" fontId="5" fillId="3" borderId="0" xfId="0" applyNumberFormat="1" applyFont="1" applyFill="1" applyAlignment="1">
      <alignment horizontal="center"/>
    </xf>
    <xf numFmtId="0" fontId="6" fillId="0" borderId="0" xfId="0" applyFont="1" applyFill="1"/>
    <xf numFmtId="0" fontId="5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9" fontId="5" fillId="0" borderId="0" xfId="0" applyNumberFormat="1" applyFont="1" applyFill="1" applyBorder="1" applyAlignment="1">
      <alignment horizontal="center"/>
    </xf>
    <xf numFmtId="0" fontId="40" fillId="0" borderId="0" xfId="3" applyFont="1" applyFill="1" applyBorder="1"/>
    <xf numFmtId="0" fontId="5" fillId="0" borderId="0" xfId="3" applyFont="1" applyFill="1"/>
    <xf numFmtId="0" fontId="5" fillId="0" borderId="0" xfId="3" applyFont="1" applyFill="1" applyAlignment="1">
      <alignment horizontal="center"/>
    </xf>
    <xf numFmtId="0" fontId="40" fillId="0" borderId="0" xfId="3" applyFont="1" applyFill="1"/>
    <xf numFmtId="0" fontId="39" fillId="0" borderId="0" xfId="3" applyFont="1" applyFill="1" applyBorder="1"/>
    <xf numFmtId="3" fontId="5" fillId="0" borderId="0" xfId="0" applyNumberFormat="1" applyFont="1" applyFill="1" applyBorder="1" applyAlignment="1">
      <alignment horizontal="right"/>
    </xf>
    <xf numFmtId="0" fontId="40" fillId="0" borderId="1" xfId="3" applyFont="1" applyFill="1" applyBorder="1"/>
    <xf numFmtId="0" fontId="40" fillId="0" borderId="1" xfId="3" applyFont="1" applyFill="1" applyBorder="1" applyAlignment="1">
      <alignment horizontal="center"/>
    </xf>
    <xf numFmtId="0" fontId="40" fillId="0" borderId="0" xfId="3" applyFont="1" applyFill="1" applyAlignment="1">
      <alignment horizontal="center"/>
    </xf>
    <xf numFmtId="0" fontId="6" fillId="0" borderId="0" xfId="0" applyFont="1" applyFill="1" applyAlignment="1">
      <alignment horizontal="right"/>
    </xf>
    <xf numFmtId="3" fontId="5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22" fillId="0" borderId="1" xfId="0" applyFont="1" applyFill="1" applyBorder="1"/>
    <xf numFmtId="3" fontId="5" fillId="0" borderId="1" xfId="0" applyNumberFormat="1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right"/>
    </xf>
    <xf numFmtId="0" fontId="5" fillId="0" borderId="1" xfId="3" applyFont="1" applyFill="1" applyBorder="1"/>
    <xf numFmtId="0" fontId="22" fillId="0" borderId="0" xfId="3" applyFont="1" applyFill="1"/>
    <xf numFmtId="3" fontId="5" fillId="0" borderId="0" xfId="3" applyNumberFormat="1" applyFont="1" applyFill="1" applyAlignment="1">
      <alignment horizontal="center"/>
    </xf>
    <xf numFmtId="0" fontId="40" fillId="0" borderId="1" xfId="4" applyFont="1" applyFill="1" applyBorder="1"/>
    <xf numFmtId="0" fontId="40" fillId="0" borderId="0" xfId="4" applyFont="1" applyFill="1"/>
    <xf numFmtId="0" fontId="41" fillId="0" borderId="0" xfId="3" applyFont="1" applyFill="1"/>
    <xf numFmtId="3" fontId="40" fillId="0" borderId="0" xfId="3" applyNumberFormat="1" applyFont="1" applyFill="1" applyAlignment="1">
      <alignment horizontal="center"/>
    </xf>
    <xf numFmtId="0" fontId="5" fillId="3" borderId="0" xfId="0" applyFont="1" applyFill="1" applyAlignment="1"/>
    <xf numFmtId="3" fontId="5" fillId="3" borderId="0" xfId="0" applyNumberFormat="1" applyFont="1" applyFill="1" applyAlignment="1"/>
    <xf numFmtId="0" fontId="5" fillId="3" borderId="0" xfId="0" applyFont="1" applyFill="1" applyBorder="1" applyAlignment="1"/>
    <xf numFmtId="3" fontId="5" fillId="3" borderId="0" xfId="0" applyNumberFormat="1" applyFont="1" applyFill="1" applyBorder="1" applyAlignment="1"/>
    <xf numFmtId="3" fontId="5" fillId="3" borderId="0" xfId="0" applyNumberFormat="1" applyFont="1" applyFill="1" applyBorder="1" applyAlignment="1">
      <alignment horizontal="right"/>
    </xf>
    <xf numFmtId="0" fontId="5" fillId="3" borderId="1" xfId="0" applyFont="1" applyFill="1" applyBorder="1" applyAlignment="1"/>
    <xf numFmtId="3" fontId="5" fillId="3" borderId="1" xfId="0" applyNumberFormat="1" applyFont="1" applyFill="1" applyBorder="1" applyAlignment="1"/>
    <xf numFmtId="3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40" fillId="3" borderId="1" xfId="3" applyFont="1" applyFill="1" applyBorder="1" applyAlignment="1"/>
    <xf numFmtId="0" fontId="5" fillId="3" borderId="1" xfId="3" applyFont="1" applyFill="1" applyBorder="1" applyAlignment="1"/>
    <xf numFmtId="0" fontId="5" fillId="3" borderId="0" xfId="3" applyFont="1" applyFill="1" applyAlignment="1"/>
    <xf numFmtId="0" fontId="40" fillId="3" borderId="0" xfId="3" applyFont="1" applyFill="1" applyAlignment="1"/>
    <xf numFmtId="3" fontId="5" fillId="3" borderId="0" xfId="3" applyNumberFormat="1" applyFont="1" applyFill="1" applyAlignment="1"/>
    <xf numFmtId="0" fontId="20" fillId="3" borderId="0" xfId="0" applyFont="1" applyFill="1" applyAlignment="1"/>
    <xf numFmtId="0" fontId="42" fillId="3" borderId="0" xfId="0" applyFont="1" applyFill="1"/>
    <xf numFmtId="0" fontId="39" fillId="3" borderId="0" xfId="3" applyFont="1" applyFill="1" applyBorder="1"/>
    <xf numFmtId="166" fontId="5" fillId="3" borderId="0" xfId="1" applyNumberFormat="1" applyFont="1" applyFill="1"/>
    <xf numFmtId="164" fontId="42" fillId="3" borderId="0" xfId="1" applyNumberFormat="1" applyFont="1" applyFill="1" applyAlignment="1">
      <alignment horizontal="center"/>
    </xf>
    <xf numFmtId="0" fontId="40" fillId="3" borderId="0" xfId="4" applyFont="1" applyFill="1"/>
    <xf numFmtId="1" fontId="5" fillId="3" borderId="0" xfId="1" applyNumberFormat="1" applyFont="1" applyFill="1" applyAlignment="1">
      <alignment horizontal="center"/>
    </xf>
    <xf numFmtId="1" fontId="42" fillId="3" borderId="0" xfId="1" applyNumberFormat="1" applyFont="1" applyFill="1" applyAlignment="1">
      <alignment horizontal="center"/>
    </xf>
    <xf numFmtId="0" fontId="40" fillId="3" borderId="0" xfId="3" applyFont="1" applyFill="1"/>
    <xf numFmtId="0" fontId="40" fillId="3" borderId="1" xfId="3" applyFont="1" applyFill="1" applyBorder="1"/>
    <xf numFmtId="0" fontId="40" fillId="3" borderId="1" xfId="4" applyFont="1" applyFill="1" applyBorder="1"/>
    <xf numFmtId="3" fontId="5" fillId="3" borderId="1" xfId="0" applyNumberFormat="1" applyFont="1" applyFill="1" applyBorder="1" applyAlignment="1">
      <alignment horizontal="right"/>
    </xf>
    <xf numFmtId="3" fontId="5" fillId="3" borderId="1" xfId="0" applyNumberFormat="1" applyFont="1" applyFill="1" applyBorder="1" applyAlignment="1">
      <alignment horizontal="center"/>
    </xf>
    <xf numFmtId="164" fontId="5" fillId="3" borderId="0" xfId="0" applyNumberFormat="1" applyFont="1" applyFill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164" fontId="5" fillId="3" borderId="0" xfId="3" applyNumberFormat="1" applyFont="1" applyFill="1" applyAlignment="1">
      <alignment horizontal="center"/>
    </xf>
    <xf numFmtId="0" fontId="5" fillId="3" borderId="0" xfId="3" applyFont="1" applyFill="1" applyAlignment="1">
      <alignment horizontal="center"/>
    </xf>
    <xf numFmtId="3" fontId="5" fillId="3" borderId="0" xfId="3" applyNumberFormat="1" applyFont="1" applyFill="1" applyAlignment="1">
      <alignment horizontal="center"/>
    </xf>
    <xf numFmtId="0" fontId="6" fillId="3" borderId="0" xfId="0" applyFont="1" applyFill="1" applyAlignment="1"/>
    <xf numFmtId="3" fontId="40" fillId="3" borderId="0" xfId="3" applyNumberFormat="1" applyFont="1" applyFill="1" applyAlignment="1">
      <alignment horizontal="right"/>
    </xf>
    <xf numFmtId="3" fontId="40" fillId="3" borderId="0" xfId="3" applyNumberFormat="1" applyFont="1" applyFill="1" applyAlignment="1">
      <alignment horizontal="center"/>
    </xf>
    <xf numFmtId="0" fontId="5" fillId="0" borderId="0" xfId="0" applyFont="1" applyFill="1" applyAlignment="1"/>
    <xf numFmtId="0" fontId="20" fillId="0" borderId="0" xfId="0" applyFont="1" applyFill="1"/>
    <xf numFmtId="0" fontId="20" fillId="0" borderId="0" xfId="4" applyFont="1" applyFill="1"/>
    <xf numFmtId="0" fontId="5" fillId="0" borderId="0" xfId="4" applyFont="1" applyFill="1"/>
    <xf numFmtId="0" fontId="5" fillId="0" borderId="0" xfId="4" applyFont="1" applyFill="1" applyBorder="1"/>
    <xf numFmtId="0" fontId="5" fillId="3" borderId="0" xfId="0" applyFont="1" applyFill="1" applyBorder="1" applyAlignment="1">
      <alignment horizontal="left"/>
    </xf>
    <xf numFmtId="0" fontId="40" fillId="3" borderId="0" xfId="4" applyFont="1" applyFill="1" applyBorder="1" applyAlignment="1">
      <alignment horizontal="center"/>
    </xf>
    <xf numFmtId="0" fontId="40" fillId="3" borderId="0" xfId="4" applyFont="1" applyFill="1" applyBorder="1"/>
    <xf numFmtId="0" fontId="40" fillId="3" borderId="0" xfId="4" applyFont="1" applyFill="1" applyAlignment="1">
      <alignment horizontal="center"/>
    </xf>
    <xf numFmtId="0" fontId="20" fillId="3" borderId="0" xfId="4" applyFont="1" applyFill="1"/>
    <xf numFmtId="0" fontId="5" fillId="3" borderId="0" xfId="4" applyFont="1" applyFill="1"/>
    <xf numFmtId="0" fontId="5" fillId="3" borderId="0" xfId="4" applyFont="1" applyFill="1" applyBorder="1"/>
    <xf numFmtId="0" fontId="5" fillId="3" borderId="0" xfId="4" applyFont="1" applyFill="1" applyAlignment="1"/>
    <xf numFmtId="0" fontId="5" fillId="0" borderId="0" xfId="4" applyFont="1" applyFill="1" applyAlignment="1"/>
    <xf numFmtId="1" fontId="22" fillId="3" borderId="0" xfId="0" applyNumberFormat="1" applyFont="1" applyFill="1" applyBorder="1"/>
    <xf numFmtId="3" fontId="20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horizontal="left"/>
    </xf>
    <xf numFmtId="1" fontId="4" fillId="3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/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3" fontId="6" fillId="2" borderId="0" xfId="0" applyNumberFormat="1" applyFont="1" applyFill="1" applyAlignment="1">
      <alignment horizontal="right"/>
    </xf>
    <xf numFmtId="3" fontId="6" fillId="2" borderId="0" xfId="0" applyNumberFormat="1" applyFont="1" applyFill="1"/>
    <xf numFmtId="0" fontId="45" fillId="2" borderId="0" xfId="0" applyFont="1" applyFill="1"/>
    <xf numFmtId="3" fontId="45" fillId="2" borderId="0" xfId="0" applyNumberFormat="1" applyFont="1" applyFill="1" applyAlignment="1">
      <alignment horizontal="right"/>
    </xf>
    <xf numFmtId="3" fontId="45" fillId="2" borderId="0" xfId="0" applyNumberFormat="1" applyFont="1" applyFill="1"/>
    <xf numFmtId="3" fontId="44" fillId="2" borderId="0" xfId="0" applyNumberFormat="1" applyFont="1" applyFill="1" applyAlignment="1">
      <alignment horizontal="left"/>
    </xf>
    <xf numFmtId="3" fontId="45" fillId="0" borderId="0" xfId="0" applyNumberFormat="1" applyFont="1" applyFill="1" applyAlignment="1">
      <alignment horizontal="right"/>
    </xf>
    <xf numFmtId="1" fontId="28" fillId="2" borderId="0" xfId="0" applyNumberFormat="1" applyFont="1" applyFill="1" applyAlignment="1">
      <alignment horizontal="right"/>
    </xf>
    <xf numFmtId="1" fontId="28" fillId="2" borderId="0" xfId="0" applyNumberFormat="1" applyFont="1" applyFill="1"/>
    <xf numFmtId="3" fontId="6" fillId="0" borderId="0" xfId="0" applyNumberFormat="1" applyFont="1" applyFill="1" applyAlignment="1">
      <alignment horizontal="right"/>
    </xf>
    <xf numFmtId="3" fontId="45" fillId="2" borderId="0" xfId="0" applyNumberFormat="1" applyFont="1" applyFill="1" applyAlignment="1">
      <alignment horizontal="center"/>
    </xf>
    <xf numFmtId="1" fontId="46" fillId="2" borderId="0" xfId="0" applyNumberFormat="1" applyFont="1" applyFill="1" applyAlignment="1">
      <alignment horizontal="center"/>
    </xf>
    <xf numFmtId="0" fontId="45" fillId="2" borderId="0" xfId="0" applyFont="1" applyFill="1" applyAlignment="1">
      <alignment horizontal="center"/>
    </xf>
    <xf numFmtId="1" fontId="46" fillId="2" borderId="0" xfId="0" applyNumberFormat="1" applyFont="1" applyFill="1" applyAlignment="1">
      <alignment horizontal="right"/>
    </xf>
    <xf numFmtId="0" fontId="45" fillId="0" borderId="0" xfId="0" applyFont="1" applyFill="1" applyAlignment="1">
      <alignment horizontal="center"/>
    </xf>
    <xf numFmtId="165" fontId="46" fillId="2" borderId="0" xfId="0" applyNumberFormat="1" applyFont="1" applyFill="1" applyAlignment="1">
      <alignment horizontal="right"/>
    </xf>
    <xf numFmtId="165" fontId="46" fillId="2" borderId="0" xfId="0" applyNumberFormat="1" applyFont="1" applyFill="1"/>
    <xf numFmtId="0" fontId="46" fillId="2" borderId="0" xfId="0" applyFont="1" applyFill="1"/>
    <xf numFmtId="165" fontId="46" fillId="0" borderId="0" xfId="0" applyNumberFormat="1" applyFont="1" applyFill="1" applyAlignment="1">
      <alignment horizontal="right"/>
    </xf>
    <xf numFmtId="0" fontId="28" fillId="2" borderId="0" xfId="0" applyFont="1" applyFill="1" applyAlignment="1">
      <alignment horizontal="right"/>
    </xf>
    <xf numFmtId="0" fontId="28" fillId="0" borderId="0" xfId="0" applyFont="1" applyFill="1" applyAlignment="1">
      <alignment horizontal="right"/>
    </xf>
    <xf numFmtId="165" fontId="28" fillId="2" borderId="0" xfId="0" applyNumberFormat="1" applyFont="1" applyFill="1" applyAlignment="1">
      <alignment horizontal="right"/>
    </xf>
    <xf numFmtId="165" fontId="28" fillId="2" borderId="0" xfId="0" applyNumberFormat="1" applyFont="1" applyFill="1"/>
    <xf numFmtId="165" fontId="28" fillId="0" borderId="0" xfId="0" applyNumberFormat="1" applyFont="1" applyFill="1" applyAlignment="1">
      <alignment horizontal="right"/>
    </xf>
    <xf numFmtId="164" fontId="28" fillId="2" borderId="0" xfId="0" applyNumberFormat="1" applyFont="1" applyFill="1" applyAlignment="1">
      <alignment horizontal="center"/>
    </xf>
    <xf numFmtId="3" fontId="28" fillId="2" borderId="0" xfId="0" applyNumberFormat="1" applyFont="1" applyFill="1" applyAlignment="1">
      <alignment horizontal="right"/>
    </xf>
    <xf numFmtId="3" fontId="28" fillId="0" borderId="0" xfId="0" applyNumberFormat="1" applyFont="1" applyFill="1" applyAlignment="1">
      <alignment horizontal="right"/>
    </xf>
    <xf numFmtId="0" fontId="1" fillId="2" borderId="0" xfId="0" applyFont="1" applyFill="1"/>
    <xf numFmtId="0" fontId="11" fillId="3" borderId="0" xfId="0" applyFont="1" applyFill="1" applyBorder="1"/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/>
    <xf numFmtId="0" fontId="4" fillId="3" borderId="0" xfId="0" applyFont="1" applyFill="1" applyBorder="1" applyAlignment="1"/>
    <xf numFmtId="0" fontId="4" fillId="3" borderId="0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8" fillId="3" borderId="0" xfId="0" applyFont="1" applyFill="1" applyBorder="1"/>
    <xf numFmtId="0" fontId="8" fillId="3" borderId="0" xfId="0" applyFont="1" applyFill="1" applyBorder="1" applyAlignment="1"/>
    <xf numFmtId="3" fontId="4" fillId="3" borderId="0" xfId="0" applyNumberFormat="1" applyFont="1" applyFill="1"/>
    <xf numFmtId="3" fontId="4" fillId="3" borderId="0" xfId="0" applyNumberFormat="1" applyFont="1" applyFill="1" applyBorder="1"/>
    <xf numFmtId="0" fontId="4" fillId="3" borderId="0" xfId="0" applyNumberFormat="1" applyFont="1" applyFill="1" applyBorder="1" applyAlignment="1"/>
    <xf numFmtId="164" fontId="4" fillId="3" borderId="0" xfId="0" applyNumberFormat="1" applyFont="1" applyFill="1" applyBorder="1" applyAlignment="1"/>
    <xf numFmtId="0" fontId="23" fillId="3" borderId="0" xfId="0" applyFont="1" applyFill="1"/>
    <xf numFmtId="0" fontId="11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27" fillId="3" borderId="0" xfId="0" applyFont="1" applyFill="1" applyAlignment="1">
      <alignment horizontal="left"/>
    </xf>
    <xf numFmtId="0" fontId="11" fillId="3" borderId="0" xfId="0" applyFont="1" applyFill="1" applyBorder="1" applyAlignment="1"/>
    <xf numFmtId="0" fontId="11" fillId="3" borderId="1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3" fontId="11" fillId="3" borderId="0" xfId="0" applyNumberFormat="1" applyFont="1" applyFill="1"/>
    <xf numFmtId="0" fontId="15" fillId="3" borderId="0" xfId="0" applyFont="1" applyFill="1" applyBorder="1" applyAlignment="1"/>
    <xf numFmtId="3" fontId="0" fillId="3" borderId="0" xfId="0" applyNumberFormat="1" applyFill="1"/>
    <xf numFmtId="1" fontId="3" fillId="3" borderId="0" xfId="0" applyNumberFormat="1" applyFont="1" applyFill="1"/>
    <xf numFmtId="2" fontId="4" fillId="3" borderId="0" xfId="0" quotePrefix="1" applyNumberFormat="1" applyFont="1" applyFill="1"/>
    <xf numFmtId="0" fontId="27" fillId="3" borderId="0" xfId="0" applyFont="1" applyFill="1" applyBorder="1" applyAlignment="1">
      <alignment horizontal="left"/>
    </xf>
    <xf numFmtId="49" fontId="14" fillId="3" borderId="1" xfId="0" applyNumberFormat="1" applyFont="1" applyFill="1" applyBorder="1"/>
    <xf numFmtId="0" fontId="14" fillId="3" borderId="1" xfId="0" applyFont="1" applyFill="1" applyBorder="1"/>
    <xf numFmtId="0" fontId="2" fillId="3" borderId="1" xfId="0" applyFont="1" applyFill="1" applyBorder="1"/>
    <xf numFmtId="49" fontId="14" fillId="3" borderId="0" xfId="0" applyNumberFormat="1" applyFont="1" applyFill="1" applyBorder="1"/>
    <xf numFmtId="0" fontId="14" fillId="3" borderId="0" xfId="0" applyFont="1" applyFill="1" applyBorder="1"/>
    <xf numFmtId="0" fontId="2" fillId="3" borderId="0" xfId="0" applyFont="1" applyFill="1" applyBorder="1"/>
    <xf numFmtId="0" fontId="14" fillId="3" borderId="0" xfId="0" applyFont="1" applyFill="1"/>
    <xf numFmtId="3" fontId="4" fillId="3" borderId="0" xfId="0" applyNumberFormat="1" applyFont="1" applyFill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8" fillId="3" borderId="1" xfId="0" applyFont="1" applyFill="1" applyBorder="1"/>
    <xf numFmtId="49" fontId="4" fillId="3" borderId="0" xfId="0" applyNumberFormat="1" applyFont="1" applyFill="1"/>
    <xf numFmtId="1" fontId="0" fillId="3" borderId="0" xfId="0" applyNumberFormat="1" applyFill="1"/>
    <xf numFmtId="3" fontId="5" fillId="3" borderId="0" xfId="0" applyNumberFormat="1" applyFont="1" applyFill="1"/>
    <xf numFmtId="3" fontId="5" fillId="3" borderId="1" xfId="0" applyNumberFormat="1" applyFont="1" applyFill="1" applyBorder="1"/>
    <xf numFmtId="3" fontId="5" fillId="3" borderId="0" xfId="0" applyNumberFormat="1" applyFont="1" applyFill="1" applyBorder="1"/>
    <xf numFmtId="1" fontId="22" fillId="3" borderId="0" xfId="0" applyNumberFormat="1" applyFont="1" applyFill="1"/>
    <xf numFmtId="1" fontId="4" fillId="3" borderId="0" xfId="0" applyNumberFormat="1" applyFont="1" applyFill="1" applyBorder="1" applyAlignment="1"/>
    <xf numFmtId="16" fontId="0" fillId="0" borderId="0" xfId="0" applyNumberFormat="1"/>
    <xf numFmtId="0" fontId="0" fillId="0" borderId="0" xfId="0" applyBorder="1"/>
    <xf numFmtId="0" fontId="5" fillId="3" borderId="0" xfId="4" applyFont="1" applyFill="1" applyAlignment="1">
      <alignment horizontal="center"/>
    </xf>
    <xf numFmtId="3" fontId="5" fillId="2" borderId="0" xfId="3" applyNumberFormat="1" applyFont="1" applyFill="1"/>
    <xf numFmtId="0" fontId="22" fillId="0" borderId="1" xfId="0" applyFont="1" applyFill="1" applyBorder="1" applyAlignment="1">
      <alignment horizontal="center"/>
    </xf>
    <xf numFmtId="0" fontId="22" fillId="0" borderId="0" xfId="3" applyFont="1" applyFill="1" applyAlignment="1">
      <alignment horizontal="center"/>
    </xf>
    <xf numFmtId="0" fontId="41" fillId="0" borderId="1" xfId="3" applyFont="1" applyFill="1" applyBorder="1" applyAlignment="1">
      <alignment horizontal="center"/>
    </xf>
    <xf numFmtId="0" fontId="41" fillId="0" borderId="0" xfId="3" applyFont="1" applyFill="1" applyAlignment="1">
      <alignment horizontal="center"/>
    </xf>
    <xf numFmtId="0" fontId="6" fillId="0" borderId="0" xfId="0" applyFont="1" applyFill="1" applyBorder="1"/>
    <xf numFmtId="3" fontId="6" fillId="3" borderId="0" xfId="0" applyNumberFormat="1" applyFont="1" applyFill="1" applyAlignment="1"/>
    <xf numFmtId="0" fontId="5" fillId="0" borderId="0" xfId="2" applyFont="1" applyFill="1"/>
    <xf numFmtId="0" fontId="5" fillId="0" borderId="0" xfId="2" applyFont="1" applyFill="1" applyAlignment="1">
      <alignment wrapText="1"/>
    </xf>
    <xf numFmtId="1" fontId="5" fillId="0" borderId="0" xfId="2" applyNumberFormat="1" applyFont="1" applyFill="1"/>
    <xf numFmtId="1" fontId="20" fillId="0" borderId="0" xfId="2" applyNumberFormat="1" applyFont="1" applyFill="1"/>
    <xf numFmtId="0" fontId="20" fillId="0" borderId="0" xfId="2" applyFont="1" applyFill="1"/>
    <xf numFmtId="0" fontId="24" fillId="0" borderId="0" xfId="2" applyFont="1" applyFill="1"/>
    <xf numFmtId="3" fontId="5" fillId="0" borderId="0" xfId="2" applyNumberFormat="1" applyFont="1" applyFill="1"/>
    <xf numFmtId="0" fontId="6" fillId="0" borderId="0" xfId="2" applyFont="1" applyFill="1"/>
    <xf numFmtId="1" fontId="5" fillId="0" borderId="0" xfId="0" applyNumberFormat="1" applyFont="1" applyFill="1"/>
    <xf numFmtId="3" fontId="5" fillId="0" borderId="0" xfId="0" applyNumberFormat="1" applyFont="1" applyFill="1" applyAlignment="1">
      <alignment horizontal="right"/>
    </xf>
    <xf numFmtId="1" fontId="21" fillId="0" borderId="0" xfId="0" applyNumberFormat="1" applyFont="1" applyFill="1" applyAlignment="1">
      <alignment horizontal="right"/>
    </xf>
    <xf numFmtId="0" fontId="24" fillId="0" borderId="0" xfId="0" applyFont="1" applyFill="1"/>
    <xf numFmtId="1" fontId="28" fillId="0" borderId="0" xfId="0" applyNumberFormat="1" applyFont="1" applyFill="1"/>
    <xf numFmtId="3" fontId="6" fillId="0" borderId="0" xfId="0" applyNumberFormat="1" applyFont="1" applyFill="1"/>
    <xf numFmtId="0" fontId="25" fillId="0" borderId="0" xfId="0" applyFont="1" applyFill="1"/>
    <xf numFmtId="3" fontId="5" fillId="0" borderId="1" xfId="0" applyNumberFormat="1" applyFont="1" applyFill="1" applyBorder="1" applyAlignment="1">
      <alignment horizontal="right"/>
    </xf>
    <xf numFmtId="3" fontId="20" fillId="0" borderId="0" xfId="0" applyNumberFormat="1" applyFont="1" applyFill="1" applyBorder="1"/>
    <xf numFmtId="0" fontId="2" fillId="0" borderId="1" xfId="2" applyFont="1" applyFill="1" applyBorder="1"/>
    <xf numFmtId="0" fontId="1" fillId="0" borderId="1" xfId="2" applyFill="1" applyBorder="1"/>
    <xf numFmtId="0" fontId="1" fillId="0" borderId="0" xfId="2" applyFont="1" applyFill="1"/>
    <xf numFmtId="0" fontId="10" fillId="0" borderId="0" xfId="2" applyFont="1" applyFill="1"/>
    <xf numFmtId="0" fontId="5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1" fillId="3" borderId="0" xfId="0" applyFont="1" applyFill="1" applyBorder="1"/>
    <xf numFmtId="0" fontId="1" fillId="3" borderId="0" xfId="3" applyFont="1" applyFill="1"/>
    <xf numFmtId="3" fontId="5" fillId="3" borderId="0" xfId="3" applyNumberFormat="1" applyFont="1" applyFill="1"/>
    <xf numFmtId="0" fontId="5" fillId="3" borderId="0" xfId="3" applyFont="1" applyFill="1"/>
    <xf numFmtId="0" fontId="38" fillId="3" borderId="0" xfId="0" applyFont="1" applyFill="1" applyAlignment="1"/>
    <xf numFmtId="3" fontId="20" fillId="0" borderId="0" xfId="3" applyNumberFormat="1" applyFont="1" applyFill="1" applyBorder="1"/>
    <xf numFmtId="0" fontId="5" fillId="0" borderId="0" xfId="3" applyFont="1" applyFill="1" applyBorder="1"/>
    <xf numFmtId="0" fontId="20" fillId="0" borderId="0" xfId="3" applyFont="1" applyFill="1" applyBorder="1"/>
    <xf numFmtId="0" fontId="20" fillId="3" borderId="0" xfId="3" applyFont="1" applyFill="1" applyBorder="1"/>
    <xf numFmtId="0" fontId="5" fillId="3" borderId="1" xfId="3" applyFont="1" applyFill="1" applyBorder="1"/>
    <xf numFmtId="0" fontId="5" fillId="3" borderId="1" xfId="4" applyFont="1" applyFill="1" applyBorder="1"/>
    <xf numFmtId="3" fontId="24" fillId="3" borderId="0" xfId="3" applyNumberFormat="1" applyFont="1" applyFill="1"/>
    <xf numFmtId="0" fontId="1" fillId="0" borderId="0" xfId="4" applyFont="1" applyFill="1"/>
    <xf numFmtId="0" fontId="1" fillId="3" borderId="0" xfId="4" applyFont="1" applyFill="1"/>
    <xf numFmtId="3" fontId="20" fillId="3" borderId="0" xfId="3" applyNumberFormat="1" applyFont="1" applyFill="1" applyBorder="1"/>
    <xf numFmtId="0" fontId="1" fillId="0" borderId="0" xfId="0" applyFont="1"/>
    <xf numFmtId="3" fontId="5" fillId="3" borderId="0" xfId="3" applyNumberFormat="1" applyFont="1" applyFill="1" applyAlignment="1">
      <alignment horizontal="right"/>
    </xf>
    <xf numFmtId="3" fontId="5" fillId="3" borderId="1" xfId="3" applyNumberFormat="1" applyFont="1" applyFill="1" applyBorder="1" applyAlignment="1">
      <alignment horizontal="center"/>
    </xf>
    <xf numFmtId="3" fontId="5" fillId="0" borderId="0" xfId="3" applyNumberFormat="1" applyFont="1" applyFill="1" applyAlignment="1">
      <alignment horizontal="right"/>
    </xf>
    <xf numFmtId="0" fontId="53" fillId="2" borderId="0" xfId="0" applyFont="1" applyFill="1"/>
    <xf numFmtId="0" fontId="5" fillId="3" borderId="0" xfId="3" applyFont="1" applyFill="1" applyBorder="1"/>
    <xf numFmtId="0" fontId="5" fillId="4" borderId="0" xfId="3" applyFont="1" applyFill="1" applyBorder="1"/>
    <xf numFmtId="166" fontId="5" fillId="0" borderId="0" xfId="1" applyNumberFormat="1" applyFont="1" applyFill="1" applyAlignment="1">
      <alignment horizontal="right"/>
    </xf>
    <xf numFmtId="9" fontId="9" fillId="3" borderId="0" xfId="0" applyNumberFormat="1" applyFont="1" applyFill="1"/>
    <xf numFmtId="0" fontId="1" fillId="3" borderId="1" xfId="0" applyFont="1" applyFill="1" applyBorder="1"/>
    <xf numFmtId="3" fontId="1" fillId="3" borderId="0" xfId="0" applyNumberFormat="1" applyFont="1" applyFill="1"/>
    <xf numFmtId="3" fontId="0" fillId="0" borderId="0" xfId="0" applyNumberFormat="1"/>
    <xf numFmtId="3" fontId="1" fillId="0" borderId="0" xfId="0" applyNumberFormat="1" applyFont="1"/>
    <xf numFmtId="1" fontId="1" fillId="0" borderId="0" xfId="0" applyNumberFormat="1" applyFont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9" fontId="22" fillId="0" borderId="0" xfId="0" applyNumberFormat="1" applyFont="1" applyFill="1" applyAlignment="1">
      <alignment horizontal="center"/>
    </xf>
    <xf numFmtId="3" fontId="22" fillId="0" borderId="1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0" xfId="0" applyNumberFormat="1" applyFill="1"/>
    <xf numFmtId="3" fontId="20" fillId="0" borderId="0" xfId="0" applyNumberFormat="1" applyFont="1" applyFill="1" applyAlignment="1">
      <alignment horizontal="center"/>
    </xf>
    <xf numFmtId="3" fontId="20" fillId="3" borderId="0" xfId="0" applyNumberFormat="1" applyFont="1" applyFill="1" applyAlignment="1">
      <alignment horizontal="center"/>
    </xf>
    <xf numFmtId="3" fontId="20" fillId="0" borderId="1" xfId="0" applyNumberFormat="1" applyFont="1" applyFill="1" applyBorder="1" applyAlignment="1">
      <alignment horizontal="center"/>
    </xf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3" fontId="20" fillId="0" borderId="0" xfId="3" applyNumberFormat="1" applyFont="1" applyFill="1" applyAlignment="1">
      <alignment horizontal="center"/>
    </xf>
    <xf numFmtId="3" fontId="39" fillId="0" borderId="0" xfId="3" applyNumberFormat="1" applyFont="1" applyFill="1" applyAlignment="1">
      <alignment horizontal="center"/>
    </xf>
    <xf numFmtId="0" fontId="20" fillId="0" borderId="0" xfId="0" applyFont="1" applyFill="1" applyAlignment="1">
      <alignment horizontal="right"/>
    </xf>
    <xf numFmtId="0" fontId="20" fillId="0" borderId="1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3" applyFont="1" applyFill="1" applyAlignment="1">
      <alignment horizontal="right"/>
    </xf>
    <xf numFmtId="0" fontId="39" fillId="0" borderId="1" xfId="3" applyFont="1" applyFill="1" applyBorder="1" applyAlignment="1">
      <alignment horizontal="right"/>
    </xf>
    <xf numFmtId="0" fontId="39" fillId="0" borderId="0" xfId="3" applyFont="1" applyFill="1" applyAlignment="1">
      <alignment horizontal="right"/>
    </xf>
    <xf numFmtId="3" fontId="45" fillId="3" borderId="0" xfId="0" applyNumberFormat="1" applyFont="1" applyFill="1" applyAlignment="1"/>
    <xf numFmtId="3" fontId="20" fillId="3" borderId="0" xfId="0" applyNumberFormat="1" applyFont="1" applyFill="1" applyAlignment="1"/>
    <xf numFmtId="3" fontId="20" fillId="3" borderId="1" xfId="0" applyNumberFormat="1" applyFont="1" applyFill="1" applyBorder="1" applyAlignment="1"/>
    <xf numFmtId="3" fontId="20" fillId="3" borderId="0" xfId="0" applyNumberFormat="1" applyFont="1" applyFill="1" applyBorder="1" applyAlignment="1"/>
    <xf numFmtId="3" fontId="20" fillId="3" borderId="0" xfId="0" applyNumberFormat="1" applyFont="1" applyFill="1" applyBorder="1" applyAlignment="1">
      <alignment horizontal="center"/>
    </xf>
    <xf numFmtId="3" fontId="20" fillId="3" borderId="0" xfId="3" applyNumberFormat="1" applyFont="1" applyFill="1" applyAlignment="1"/>
    <xf numFmtId="3" fontId="20" fillId="3" borderId="1" xfId="0" applyNumberFormat="1" applyFont="1" applyFill="1" applyBorder="1" applyAlignment="1">
      <alignment horizontal="right"/>
    </xf>
    <xf numFmtId="3" fontId="20" fillId="3" borderId="0" xfId="0" applyNumberFormat="1" applyFont="1" applyFill="1" applyBorder="1" applyAlignment="1">
      <alignment horizontal="right"/>
    </xf>
    <xf numFmtId="3" fontId="39" fillId="3" borderId="0" xfId="3" applyNumberFormat="1" applyFont="1" applyFill="1" applyAlignment="1">
      <alignment horizontal="right"/>
    </xf>
    <xf numFmtId="0" fontId="46" fillId="3" borderId="0" xfId="0" applyFont="1" applyFill="1" applyAlignment="1"/>
    <xf numFmtId="0" fontId="21" fillId="3" borderId="0" xfId="0" applyFont="1" applyFill="1" applyAlignment="1"/>
    <xf numFmtId="0" fontId="21" fillId="3" borderId="1" xfId="0" applyFont="1" applyFill="1" applyBorder="1" applyAlignment="1"/>
    <xf numFmtId="0" fontId="21" fillId="3" borderId="0" xfId="0" applyFont="1" applyFill="1" applyBorder="1" applyAlignment="1"/>
    <xf numFmtId="9" fontId="21" fillId="3" borderId="0" xfId="0" applyNumberFormat="1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0" fontId="21" fillId="3" borderId="0" xfId="0" applyFont="1" applyFill="1" applyAlignment="1">
      <alignment horizontal="center"/>
    </xf>
    <xf numFmtId="3" fontId="21" fillId="3" borderId="1" xfId="0" applyNumberFormat="1" applyFont="1" applyFill="1" applyBorder="1" applyAlignment="1"/>
    <xf numFmtId="0" fontId="21" fillId="3" borderId="0" xfId="3" applyFont="1" applyFill="1" applyAlignment="1"/>
    <xf numFmtId="43" fontId="21" fillId="3" borderId="1" xfId="1" applyFont="1" applyFill="1" applyBorder="1" applyAlignment="1">
      <alignment horizontal="center"/>
    </xf>
    <xf numFmtId="3" fontId="21" fillId="3" borderId="0" xfId="0" applyNumberFormat="1" applyFont="1" applyFill="1" applyBorder="1" applyAlignment="1">
      <alignment horizontal="right"/>
    </xf>
    <xf numFmtId="0" fontId="57" fillId="3" borderId="0" xfId="3" applyFont="1" applyFill="1"/>
    <xf numFmtId="9" fontId="5" fillId="3" borderId="0" xfId="0" applyNumberFormat="1" applyFont="1" applyFill="1" applyAlignment="1">
      <alignment horizontal="center"/>
    </xf>
    <xf numFmtId="0" fontId="41" fillId="3" borderId="1" xfId="4" applyFont="1" applyFill="1" applyBorder="1" applyAlignment="1">
      <alignment horizontal="right"/>
    </xf>
    <xf numFmtId="0" fontId="19" fillId="3" borderId="0" xfId="4" applyFont="1" applyFill="1" applyAlignment="1">
      <alignment horizontal="right"/>
    </xf>
    <xf numFmtId="169" fontId="1" fillId="0" borderId="0" xfId="0" applyNumberFormat="1" applyFont="1"/>
    <xf numFmtId="0" fontId="5" fillId="0" borderId="0" xfId="2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1" xfId="0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1" xfId="0" applyFill="1" applyBorder="1" applyAlignment="1"/>
    <xf numFmtId="0" fontId="0" fillId="0" borderId="0" xfId="0" applyFill="1" applyBorder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right"/>
    </xf>
    <xf numFmtId="3" fontId="23" fillId="0" borderId="0" xfId="0" applyNumberFormat="1" applyFont="1" applyFill="1" applyAlignment="1">
      <alignment horizontal="left"/>
    </xf>
    <xf numFmtId="0" fontId="0" fillId="0" borderId="1" xfId="0" applyFill="1" applyBorder="1" applyAlignment="1">
      <alignment horizontal="left"/>
    </xf>
    <xf numFmtId="3" fontId="0" fillId="0" borderId="1" xfId="0" applyNumberFormat="1" applyFill="1" applyBorder="1"/>
    <xf numFmtId="164" fontId="3" fillId="0" borderId="1" xfId="0" applyNumberFormat="1" applyFont="1" applyFill="1" applyBorder="1"/>
    <xf numFmtId="0" fontId="25" fillId="0" borderId="0" xfId="0" applyFont="1" applyFill="1" applyAlignment="1">
      <alignment horizontal="left" wrapText="1"/>
    </xf>
    <xf numFmtId="0" fontId="28" fillId="0" borderId="0" xfId="0" applyFont="1" applyFill="1"/>
    <xf numFmtId="0" fontId="3" fillId="0" borderId="1" xfId="0" applyFont="1" applyFill="1" applyBorder="1"/>
    <xf numFmtId="0" fontId="13" fillId="0" borderId="0" xfId="0" applyFont="1" applyFill="1" applyAlignment="1">
      <alignment horizontal="right"/>
    </xf>
    <xf numFmtId="9" fontId="22" fillId="0" borderId="0" xfId="5" applyFont="1" applyFill="1" applyAlignment="1">
      <alignment horizontal="right"/>
    </xf>
    <xf numFmtId="1" fontId="22" fillId="0" borderId="0" xfId="5" applyNumberFormat="1" applyFont="1" applyFill="1" applyAlignment="1">
      <alignment horizontal="right"/>
    </xf>
    <xf numFmtId="1" fontId="22" fillId="0" borderId="0" xfId="5" applyNumberFormat="1" applyFont="1" applyFill="1" applyAlignment="1"/>
    <xf numFmtId="0" fontId="8" fillId="0" borderId="0" xfId="0" applyFont="1" applyFill="1"/>
    <xf numFmtId="3" fontId="21" fillId="0" borderId="0" xfId="0" applyNumberFormat="1" applyFont="1" applyFill="1" applyAlignment="1">
      <alignment horizontal="right"/>
    </xf>
    <xf numFmtId="3" fontId="22" fillId="0" borderId="0" xfId="0" applyNumberFormat="1" applyFont="1" applyFill="1"/>
    <xf numFmtId="1" fontId="8" fillId="0" borderId="0" xfId="0" applyNumberFormat="1" applyFont="1" applyFill="1"/>
    <xf numFmtId="3" fontId="20" fillId="0" borderId="0" xfId="0" applyNumberFormat="1" applyFont="1" applyFill="1"/>
    <xf numFmtId="3" fontId="21" fillId="0" borderId="0" xfId="0" applyNumberFormat="1" applyFont="1" applyFill="1"/>
    <xf numFmtId="0" fontId="18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1" fontId="21" fillId="0" borderId="0" xfId="0" applyNumberFormat="1" applyFont="1" applyFill="1"/>
    <xf numFmtId="0" fontId="6" fillId="0" borderId="1" xfId="0" applyFont="1" applyFill="1" applyBorder="1"/>
    <xf numFmtId="0" fontId="6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12" fillId="0" borderId="0" xfId="0" applyFont="1" applyFill="1"/>
    <xf numFmtId="3" fontId="8" fillId="0" borderId="0" xfId="0" applyNumberFormat="1" applyFont="1" applyFill="1"/>
    <xf numFmtId="3" fontId="9" fillId="0" borderId="0" xfId="0" applyNumberFormat="1" applyFont="1" applyFill="1"/>
    <xf numFmtId="1" fontId="48" fillId="0" borderId="0" xfId="0" applyNumberFormat="1" applyFont="1" applyFill="1"/>
    <xf numFmtId="166" fontId="0" fillId="0" borderId="0" xfId="1" applyNumberFormat="1" applyFont="1" applyFill="1"/>
    <xf numFmtId="0" fontId="8" fillId="0" borderId="0" xfId="0" applyFont="1" applyFill="1" applyAlignment="1">
      <alignment horizontal="right"/>
    </xf>
    <xf numFmtId="0" fontId="26" fillId="0" borderId="0" xfId="0" applyFont="1" applyFill="1" applyAlignment="1">
      <alignment horizontal="left"/>
    </xf>
    <xf numFmtId="1" fontId="47" fillId="0" borderId="0" xfId="0" applyNumberFormat="1" applyFont="1" applyFill="1"/>
    <xf numFmtId="3" fontId="9" fillId="0" borderId="0" xfId="0" applyNumberFormat="1" applyFont="1" applyFill="1" applyAlignment="1">
      <alignment horizontal="right"/>
    </xf>
    <xf numFmtId="1" fontId="3" fillId="0" borderId="0" xfId="1" applyNumberFormat="1" applyFont="1" applyFill="1"/>
    <xf numFmtId="166" fontId="8" fillId="0" borderId="0" xfId="1" applyNumberFormat="1" applyFont="1" applyFill="1"/>
    <xf numFmtId="1" fontId="9" fillId="0" borderId="0" xfId="1" applyNumberFormat="1" applyFont="1" applyFill="1"/>
    <xf numFmtId="3" fontId="3" fillId="0" borderId="0" xfId="0" applyNumberFormat="1" applyFont="1" applyFill="1"/>
    <xf numFmtId="166" fontId="54" fillId="0" borderId="0" xfId="1" applyNumberFormat="1" applyFont="1" applyFill="1"/>
    <xf numFmtId="3" fontId="1" fillId="0" borderId="0" xfId="0" applyNumberFormat="1" applyFont="1" applyFill="1"/>
    <xf numFmtId="1" fontId="9" fillId="0" borderId="0" xfId="0" applyNumberFormat="1" applyFont="1" applyFill="1" applyAlignment="1">
      <alignment horizontal="right"/>
    </xf>
    <xf numFmtId="3" fontId="10" fillId="0" borderId="0" xfId="3" applyNumberFormat="1" applyFont="1" applyFill="1"/>
    <xf numFmtId="0" fontId="12" fillId="0" borderId="1" xfId="0" applyFont="1" applyFill="1" applyBorder="1"/>
    <xf numFmtId="14" fontId="0" fillId="0" borderId="0" xfId="0" applyNumberFormat="1" applyFill="1"/>
    <xf numFmtId="0" fontId="0" fillId="0" borderId="2" xfId="0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0" fontId="8" fillId="0" borderId="0" xfId="0" applyFont="1" applyFill="1" applyAlignment="1">
      <alignment horizontal="left"/>
    </xf>
    <xf numFmtId="3" fontId="8" fillId="0" borderId="0" xfId="0" applyNumberFormat="1" applyFont="1" applyFill="1" applyAlignment="1">
      <alignment horizontal="right"/>
    </xf>
    <xf numFmtId="9" fontId="9" fillId="0" borderId="0" xfId="5" applyFont="1" applyFill="1" applyAlignment="1">
      <alignment horizontal="right"/>
    </xf>
    <xf numFmtId="14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" fontId="3" fillId="0" borderId="0" xfId="5" applyNumberFormat="1" applyFont="1" applyFill="1" applyAlignment="1">
      <alignment horizontal="center"/>
    </xf>
    <xf numFmtId="1" fontId="3" fillId="0" borderId="0" xfId="5" applyNumberFormat="1" applyFon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right"/>
    </xf>
    <xf numFmtId="0" fontId="5" fillId="0" borderId="0" xfId="0" quotePrefix="1" applyFont="1" applyFill="1"/>
    <xf numFmtId="16" fontId="5" fillId="0" borderId="0" xfId="0" quotePrefix="1" applyNumberFormat="1" applyFont="1" applyFill="1"/>
    <xf numFmtId="0" fontId="24" fillId="0" borderId="0" xfId="0" applyNumberFormat="1" applyFont="1" applyFill="1" applyAlignment="1">
      <alignment horizontal="left"/>
    </xf>
    <xf numFmtId="49" fontId="22" fillId="0" borderId="0" xfId="0" applyNumberFormat="1" applyFont="1" applyFill="1" applyAlignment="1">
      <alignment horizontal="right"/>
    </xf>
    <xf numFmtId="49" fontId="2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/>
    <xf numFmtId="1" fontId="5" fillId="0" borderId="0" xfId="0" applyNumberFormat="1" applyFont="1" applyFill="1" applyBorder="1"/>
    <xf numFmtId="1" fontId="5" fillId="0" borderId="0" xfId="0" applyNumberFormat="1" applyFont="1" applyFill="1" applyBorder="1" applyAlignment="1">
      <alignment horizontal="right"/>
    </xf>
    <xf numFmtId="1" fontId="5" fillId="0" borderId="1" xfId="0" applyNumberFormat="1" applyFont="1" applyFill="1" applyBorder="1"/>
    <xf numFmtId="0" fontId="5" fillId="0" borderId="0" xfId="0" applyFont="1" applyFill="1" applyAlignment="1">
      <alignment wrapText="1"/>
    </xf>
    <xf numFmtId="1" fontId="5" fillId="0" borderId="0" xfId="0" applyNumberFormat="1" applyFont="1" applyFill="1" applyBorder="1" applyAlignment="1">
      <alignment horizontal="right" wrapText="1"/>
    </xf>
    <xf numFmtId="1" fontId="5" fillId="0" borderId="0" xfId="0" applyNumberFormat="1" applyFont="1" applyFill="1" applyAlignment="1">
      <alignment horizontal="center" wrapText="1"/>
    </xf>
    <xf numFmtId="1" fontId="5" fillId="0" borderId="0" xfId="0" applyNumberFormat="1" applyFont="1" applyFill="1" applyAlignment="1">
      <alignment horizontal="right" wrapText="1"/>
    </xf>
    <xf numFmtId="1" fontId="5" fillId="0" borderId="1" xfId="0" applyNumberFormat="1" applyFont="1" applyFill="1" applyBorder="1" applyAlignment="1">
      <alignment wrapText="1"/>
    </xf>
    <xf numFmtId="1" fontId="5" fillId="0" borderId="0" xfId="0" applyNumberFormat="1" applyFont="1" applyFill="1" applyAlignment="1">
      <alignment wrapText="1"/>
    </xf>
    <xf numFmtId="16" fontId="20" fillId="0" borderId="0" xfId="0" quotePrefix="1" applyNumberFormat="1" applyFont="1" applyFill="1"/>
    <xf numFmtId="16" fontId="5" fillId="0" borderId="0" xfId="0" applyNumberFormat="1" applyFont="1" applyFill="1"/>
    <xf numFmtId="1" fontId="22" fillId="0" borderId="0" xfId="5" applyNumberFormat="1" applyFont="1" applyFill="1"/>
    <xf numFmtId="0" fontId="27" fillId="0" borderId="0" xfId="2" applyFont="1" applyFill="1"/>
    <xf numFmtId="0" fontId="38" fillId="0" borderId="0" xfId="2" applyFont="1" applyFill="1"/>
    <xf numFmtId="0" fontId="5" fillId="0" borderId="0" xfId="2" applyFont="1" applyFill="1" applyBorder="1" applyAlignment="1">
      <alignment horizontal="left"/>
    </xf>
    <xf numFmtId="0" fontId="5" fillId="0" borderId="0" xfId="2" applyFont="1" applyFill="1" applyAlignment="1">
      <alignment horizontal="right"/>
    </xf>
    <xf numFmtId="0" fontId="5" fillId="0" borderId="1" xfId="2" applyFont="1" applyFill="1" applyBorder="1"/>
    <xf numFmtId="0" fontId="5" fillId="0" borderId="0" xfId="0" quotePrefix="1" applyFont="1" applyFill="1" applyAlignment="1">
      <alignment horizontal="center"/>
    </xf>
    <xf numFmtId="0" fontId="5" fillId="0" borderId="0" xfId="2" quotePrefix="1" applyFont="1" applyFill="1" applyAlignment="1">
      <alignment horizontal="right"/>
    </xf>
    <xf numFmtId="0" fontId="5" fillId="0" borderId="0" xfId="2" applyFont="1" applyFill="1" applyBorder="1"/>
    <xf numFmtId="3" fontId="20" fillId="0" borderId="0" xfId="2" applyNumberFormat="1" applyFont="1" applyFill="1"/>
    <xf numFmtId="0" fontId="5" fillId="0" borderId="0" xfId="0" applyNumberFormat="1" applyFont="1" applyFill="1"/>
    <xf numFmtId="0" fontId="21" fillId="0" borderId="0" xfId="2" applyFont="1" applyFill="1"/>
    <xf numFmtId="3" fontId="21" fillId="0" borderId="0" xfId="2" applyNumberFormat="1" applyFont="1" applyFill="1"/>
    <xf numFmtId="1" fontId="21" fillId="0" borderId="0" xfId="2" applyNumberFormat="1" applyFont="1" applyFill="1"/>
    <xf numFmtId="1" fontId="22" fillId="0" borderId="0" xfId="2" applyNumberFormat="1" applyFont="1" applyFill="1"/>
    <xf numFmtId="0" fontId="5" fillId="0" borderId="0" xfId="2" applyFont="1" applyFill="1" applyAlignment="1">
      <alignment horizontal="left"/>
    </xf>
    <xf numFmtId="0" fontId="20" fillId="0" borderId="0" xfId="2" applyFont="1" applyFill="1" applyAlignment="1">
      <alignment horizontal="left"/>
    </xf>
    <xf numFmtId="0" fontId="23" fillId="0" borderId="0" xfId="2" applyFont="1" applyFill="1" applyAlignment="1">
      <alignment horizontal="left"/>
    </xf>
    <xf numFmtId="0" fontId="4" fillId="0" borderId="0" xfId="2" applyFont="1" applyFill="1" applyAlignment="1">
      <alignment horizontal="left"/>
    </xf>
    <xf numFmtId="0" fontId="2" fillId="0" borderId="0" xfId="2" applyFont="1" applyFill="1"/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center"/>
    </xf>
    <xf numFmtId="49" fontId="5" fillId="0" borderId="1" xfId="0" applyNumberFormat="1" applyFont="1" applyFill="1" applyBorder="1"/>
    <xf numFmtId="49" fontId="5" fillId="0" borderId="0" xfId="0" applyNumberFormat="1" applyFont="1" applyFill="1" applyBorder="1"/>
    <xf numFmtId="3" fontId="5" fillId="0" borderId="0" xfId="0" applyNumberFormat="1" applyFont="1" applyFill="1" applyBorder="1"/>
    <xf numFmtId="0" fontId="5" fillId="0" borderId="1" xfId="2" applyFont="1" applyFill="1" applyBorder="1" applyAlignment="1">
      <alignment horizontal="right"/>
    </xf>
    <xf numFmtId="0" fontId="5" fillId="0" borderId="0" xfId="2" applyFont="1" applyFill="1" applyAlignment="1"/>
    <xf numFmtId="0" fontId="5" fillId="0" borderId="0" xfId="2" applyFont="1" applyFill="1" applyAlignment="1">
      <alignment horizontal="right" wrapText="1"/>
    </xf>
    <xf numFmtId="0" fontId="5" fillId="0" borderId="1" xfId="2" applyFont="1" applyFill="1" applyBorder="1" applyAlignment="1">
      <alignment wrapText="1"/>
    </xf>
    <xf numFmtId="0" fontId="5" fillId="0" borderId="0" xfId="2" applyFont="1" applyFill="1" applyBorder="1" applyAlignment="1">
      <alignment wrapText="1"/>
    </xf>
    <xf numFmtId="0" fontId="20" fillId="0" borderId="0" xfId="2" applyFont="1" applyFill="1" applyAlignment="1">
      <alignment horizontal="right"/>
    </xf>
    <xf numFmtId="0" fontId="22" fillId="0" borderId="0" xfId="2" applyFont="1" applyFill="1"/>
    <xf numFmtId="0" fontId="5" fillId="0" borderId="0" xfId="2" quotePrefix="1" applyFont="1" applyFill="1" applyAlignment="1">
      <alignment horizontal="left"/>
    </xf>
    <xf numFmtId="16" fontId="5" fillId="0" borderId="0" xfId="2" quotePrefix="1" applyNumberFormat="1" applyFont="1" applyFill="1" applyAlignment="1">
      <alignment horizontal="left"/>
    </xf>
    <xf numFmtId="16" fontId="20" fillId="0" borderId="0" xfId="2" quotePrefix="1" applyNumberFormat="1" applyFont="1" applyFill="1"/>
    <xf numFmtId="16" fontId="5" fillId="0" borderId="0" xfId="2" quotePrefix="1" applyNumberFormat="1" applyFont="1" applyFill="1"/>
    <xf numFmtId="3" fontId="5" fillId="0" borderId="1" xfId="2" applyNumberFormat="1" applyFont="1" applyFill="1" applyBorder="1"/>
    <xf numFmtId="3" fontId="5" fillId="0" borderId="0" xfId="2" applyNumberFormat="1" applyFont="1" applyFill="1" applyBorder="1"/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3" fontId="8" fillId="0" borderId="0" xfId="0" applyNumberFormat="1" applyFont="1" applyFill="1" applyBorder="1"/>
    <xf numFmtId="1" fontId="9" fillId="0" borderId="0" xfId="0" applyNumberFormat="1" applyFont="1" applyFill="1" applyBorder="1" applyAlignment="1">
      <alignment horizontal="right"/>
    </xf>
    <xf numFmtId="0" fontId="26" fillId="0" borderId="0" xfId="0" applyFont="1" applyFill="1"/>
    <xf numFmtId="3" fontId="9" fillId="0" borderId="0" xfId="0" applyNumberFormat="1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3" fontId="3" fillId="0" borderId="0" xfId="0" applyNumberFormat="1" applyFont="1" applyFill="1" applyBorder="1"/>
    <xf numFmtId="3" fontId="8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/>
    <xf numFmtId="0" fontId="0" fillId="0" borderId="0" xfId="0" applyNumberFormat="1" applyFill="1" applyBorder="1" applyAlignment="1">
      <alignment horizontal="right"/>
    </xf>
    <xf numFmtId="0" fontId="1" fillId="0" borderId="0" xfId="0" applyFont="1" applyFill="1" applyBorder="1"/>
    <xf numFmtId="0" fontId="32" fillId="0" borderId="1" xfId="0" applyFont="1" applyFill="1" applyBorder="1"/>
    <xf numFmtId="0" fontId="33" fillId="0" borderId="1" xfId="0" applyFont="1" applyFill="1" applyBorder="1"/>
    <xf numFmtId="0" fontId="0" fillId="0" borderId="1" xfId="0" applyNumberFormat="1" applyFill="1" applyBorder="1"/>
    <xf numFmtId="3" fontId="0" fillId="0" borderId="0" xfId="0" applyNumberFormat="1" applyFill="1" applyBorder="1"/>
    <xf numFmtId="0" fontId="4" fillId="0" borderId="0" xfId="2" applyFont="1" applyFill="1" applyBorder="1" applyAlignment="1">
      <alignment horizontal="left"/>
    </xf>
    <xf numFmtId="0" fontId="4" fillId="0" borderId="0" xfId="2" applyFont="1" applyFill="1" applyAlignment="1">
      <alignment horizontal="right"/>
    </xf>
    <xf numFmtId="0" fontId="4" fillId="0" borderId="0" xfId="2" applyFont="1" applyFill="1"/>
    <xf numFmtId="0" fontId="4" fillId="0" borderId="0" xfId="2" quotePrefix="1" applyFont="1" applyFill="1" applyAlignment="1">
      <alignment horizontal="center"/>
    </xf>
    <xf numFmtId="0" fontId="4" fillId="0" borderId="1" xfId="2" applyFont="1" applyFill="1" applyBorder="1"/>
    <xf numFmtId="0" fontId="4" fillId="0" borderId="0" xfId="2" applyFont="1" applyFill="1" applyBorder="1"/>
    <xf numFmtId="0" fontId="8" fillId="0" borderId="0" xfId="2" applyFont="1" applyFill="1"/>
    <xf numFmtId="0" fontId="8" fillId="0" borderId="0" xfId="2" applyFont="1" applyFill="1" applyAlignment="1">
      <alignment horizontal="left"/>
    </xf>
    <xf numFmtId="0" fontId="4" fillId="0" borderId="0" xfId="2" applyFont="1" applyFill="1" applyBorder="1" applyAlignment="1">
      <alignment horizontal="right"/>
    </xf>
    <xf numFmtId="0" fontId="55" fillId="0" borderId="0" xfId="0" applyFont="1" applyFill="1"/>
    <xf numFmtId="0" fontId="9" fillId="0" borderId="0" xfId="2" applyFont="1" applyFill="1"/>
    <xf numFmtId="0" fontId="3" fillId="0" borderId="0" xfId="2" applyFont="1" applyFill="1"/>
    <xf numFmtId="3" fontId="20" fillId="0" borderId="0" xfId="0" applyNumberFormat="1" applyFont="1" applyFill="1" applyBorder="1" applyAlignment="1">
      <alignment horizontal="right"/>
    </xf>
    <xf numFmtId="43" fontId="43" fillId="0" borderId="0" xfId="1" applyFont="1" applyFill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166" fontId="1" fillId="0" borderId="0" xfId="1" applyNumberFormat="1" applyFont="1" applyFill="1"/>
    <xf numFmtId="166" fontId="1" fillId="0" borderId="0" xfId="1" applyNumberFormat="1" applyFont="1" applyFill="1" applyAlignment="1">
      <alignment horizontal="right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/>
    <xf numFmtId="3" fontId="22" fillId="0" borderId="0" xfId="0" applyNumberFormat="1" applyFont="1" applyFill="1" applyAlignment="1">
      <alignment horizontal="center"/>
    </xf>
    <xf numFmtId="0" fontId="1" fillId="0" borderId="0" xfId="3" applyFont="1" applyFill="1"/>
    <xf numFmtId="0" fontId="39" fillId="0" borderId="0" xfId="3" applyFont="1" applyFill="1"/>
    <xf numFmtId="164" fontId="21" fillId="0" borderId="0" xfId="0" applyNumberFormat="1" applyFont="1" applyFill="1" applyAlignment="1">
      <alignment horizontal="center"/>
    </xf>
    <xf numFmtId="165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164" fontId="21" fillId="0" borderId="0" xfId="0" applyNumberFormat="1" applyFont="1" applyFill="1"/>
    <xf numFmtId="164" fontId="39" fillId="0" borderId="0" xfId="3" applyNumberFormat="1" applyFont="1" applyFill="1" applyAlignment="1">
      <alignment horizontal="center"/>
    </xf>
    <xf numFmtId="0" fontId="57" fillId="0" borderId="0" xfId="3" applyFont="1" applyFill="1" applyAlignment="1">
      <alignment horizontal="center"/>
    </xf>
    <xf numFmtId="0" fontId="39" fillId="0" borderId="0" xfId="3" applyFont="1" applyFill="1" applyAlignment="1">
      <alignment horizontal="center"/>
    </xf>
    <xf numFmtId="164" fontId="8" fillId="0" borderId="0" xfId="0" applyNumberFormat="1" applyFont="1" applyFill="1"/>
    <xf numFmtId="164" fontId="22" fillId="0" borderId="0" xfId="0" applyNumberFormat="1" applyFont="1" applyFill="1" applyAlignment="1">
      <alignment horizontal="center"/>
    </xf>
    <xf numFmtId="1" fontId="22" fillId="0" borderId="0" xfId="0" applyNumberFormat="1" applyFont="1" applyFill="1" applyBorder="1"/>
    <xf numFmtId="3" fontId="23" fillId="0" borderId="0" xfId="3" applyNumberFormat="1" applyFont="1" applyFill="1"/>
    <xf numFmtId="3" fontId="4" fillId="0" borderId="0" xfId="3" applyNumberFormat="1" applyFont="1" applyFill="1"/>
    <xf numFmtId="164" fontId="4" fillId="0" borderId="0" xfId="0" applyNumberFormat="1" applyFont="1" applyFill="1"/>
    <xf numFmtId="3" fontId="20" fillId="0" borderId="0" xfId="3" applyNumberFormat="1" applyFont="1" applyFill="1"/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/>
    <xf numFmtId="3" fontId="49" fillId="3" borderId="0" xfId="3" applyNumberFormat="1" applyFont="1" applyFill="1" applyBorder="1"/>
    <xf numFmtId="0" fontId="6" fillId="3" borderId="0" xfId="0" applyFont="1" applyFill="1" applyBorder="1"/>
    <xf numFmtId="3" fontId="39" fillId="3" borderId="0" xfId="3" applyNumberFormat="1" applyFont="1" applyFill="1" applyBorder="1"/>
    <xf numFmtId="0" fontId="21" fillId="3" borderId="0" xfId="0" applyFont="1" applyFill="1" applyBorder="1" applyAlignment="1">
      <alignment horizontal="right"/>
    </xf>
    <xf numFmtId="0" fontId="40" fillId="3" borderId="0" xfId="3" applyFont="1" applyFill="1" applyBorder="1"/>
    <xf numFmtId="166" fontId="20" fillId="3" borderId="0" xfId="1" applyNumberFormat="1" applyFont="1" applyFill="1" applyAlignment="1">
      <alignment horizontal="center"/>
    </xf>
    <xf numFmtId="0" fontId="20" fillId="3" borderId="0" xfId="0" applyFont="1" applyFill="1" applyBorder="1" applyAlignment="1">
      <alignment horizontal="center"/>
    </xf>
    <xf numFmtId="166" fontId="8" fillId="3" borderId="0" xfId="1" applyNumberFormat="1" applyFont="1" applyFill="1"/>
    <xf numFmtId="166" fontId="5" fillId="3" borderId="0" xfId="1" applyNumberFormat="1" applyFont="1" applyFill="1" applyAlignment="1">
      <alignment horizontal="center"/>
    </xf>
    <xf numFmtId="166" fontId="1" fillId="3" borderId="0" xfId="1" applyNumberFormat="1" applyFont="1" applyFill="1"/>
    <xf numFmtId="3" fontId="40" fillId="3" borderId="0" xfId="3" applyNumberFormat="1" applyFont="1" applyFill="1" applyBorder="1"/>
    <xf numFmtId="166" fontId="1" fillId="3" borderId="0" xfId="1" applyNumberFormat="1" applyFont="1" applyFill="1" applyAlignment="1">
      <alignment horizontal="right"/>
    </xf>
    <xf numFmtId="166" fontId="8" fillId="3" borderId="0" xfId="1" applyNumberFormat="1" applyFont="1" applyFill="1" applyAlignment="1">
      <alignment horizontal="right"/>
    </xf>
    <xf numFmtId="3" fontId="20" fillId="3" borderId="0" xfId="0" applyNumberFormat="1" applyFont="1" applyFill="1" applyBorder="1" applyAlignment="1">
      <alignment horizontal="right" vertical="top" wrapText="1"/>
    </xf>
    <xf numFmtId="9" fontId="21" fillId="3" borderId="0" xfId="5" applyFont="1" applyFill="1" applyBorder="1" applyAlignment="1">
      <alignment horizontal="center" vertical="top" wrapText="1"/>
    </xf>
    <xf numFmtId="0" fontId="20" fillId="3" borderId="0" xfId="0" applyFont="1" applyFill="1" applyBorder="1" applyAlignment="1">
      <alignment horizontal="right"/>
    </xf>
    <xf numFmtId="1" fontId="22" fillId="3" borderId="0" xfId="0" applyNumberFormat="1" applyFont="1" applyFill="1" applyAlignment="1">
      <alignment horizontal="center"/>
    </xf>
    <xf numFmtId="3" fontId="5" fillId="3" borderId="0" xfId="0" applyNumberFormat="1" applyFont="1" applyFill="1" applyBorder="1" applyAlignment="1">
      <alignment horizontal="right" vertical="top" wrapText="1"/>
    </xf>
    <xf numFmtId="3" fontId="22" fillId="3" borderId="0" xfId="0" applyNumberFormat="1" applyFont="1" applyFill="1" applyBorder="1" applyAlignment="1">
      <alignment horizontal="center" vertical="top" wrapText="1"/>
    </xf>
    <xf numFmtId="3" fontId="20" fillId="3" borderId="0" xfId="0" applyNumberFormat="1" applyFont="1" applyFill="1"/>
    <xf numFmtId="168" fontId="1" fillId="3" borderId="0" xfId="0" applyNumberFormat="1" applyFont="1" applyFill="1" applyAlignment="1">
      <alignment horizontal="right"/>
    </xf>
    <xf numFmtId="169" fontId="1" fillId="3" borderId="0" xfId="0" applyNumberFormat="1" applyFont="1" applyFill="1"/>
    <xf numFmtId="3" fontId="21" fillId="3" borderId="0" xfId="0" applyNumberFormat="1" applyFont="1" applyFill="1" applyBorder="1" applyAlignment="1">
      <alignment horizontal="center" vertical="top" wrapText="1"/>
    </xf>
    <xf numFmtId="0" fontId="22" fillId="3" borderId="0" xfId="0" applyFont="1" applyFill="1" applyAlignment="1">
      <alignment horizontal="center"/>
    </xf>
    <xf numFmtId="3" fontId="20" fillId="3" borderId="0" xfId="0" applyNumberFormat="1" applyFont="1" applyFill="1" applyBorder="1" applyAlignment="1">
      <alignment horizontal="right" vertical="center" wrapText="1"/>
    </xf>
    <xf numFmtId="3" fontId="20" fillId="3" borderId="0" xfId="0" applyNumberFormat="1" applyFont="1" applyFill="1" applyBorder="1" applyAlignment="1">
      <alignment horizontal="center" vertical="center" wrapText="1"/>
    </xf>
    <xf numFmtId="9" fontId="21" fillId="3" borderId="0" xfId="5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/>
    </xf>
    <xf numFmtId="0" fontId="31" fillId="3" borderId="0" xfId="0" applyFont="1" applyFill="1"/>
    <xf numFmtId="1" fontId="3" fillId="3" borderId="0" xfId="0" applyNumberFormat="1" applyFont="1" applyFill="1" applyAlignment="1">
      <alignment horizontal="center"/>
    </xf>
    <xf numFmtId="1" fontId="5" fillId="3" borderId="0" xfId="0" applyNumberFormat="1" applyFont="1" applyFill="1" applyAlignment="1">
      <alignment horizontal="right"/>
    </xf>
    <xf numFmtId="1" fontId="5" fillId="3" borderId="0" xfId="0" applyNumberFormat="1" applyFont="1" applyFill="1" applyAlignment="1">
      <alignment horizontal="center"/>
    </xf>
    <xf numFmtId="1" fontId="22" fillId="3" borderId="0" xfId="0" applyNumberFormat="1" applyFont="1" applyFill="1" applyBorder="1" applyAlignment="1">
      <alignment horizontal="center"/>
    </xf>
    <xf numFmtId="1" fontId="3" fillId="3" borderId="0" xfId="0" applyNumberFormat="1" applyFont="1" applyFill="1" applyBorder="1"/>
    <xf numFmtId="0" fontId="18" fillId="3" borderId="0" xfId="0" applyFont="1" applyFill="1" applyBorder="1" applyAlignment="1">
      <alignment horizontal="left"/>
    </xf>
    <xf numFmtId="0" fontId="18" fillId="3" borderId="0" xfId="0" applyFont="1" applyFill="1" applyBorder="1" applyAlignment="1">
      <alignment horizontal="center"/>
    </xf>
    <xf numFmtId="0" fontId="24" fillId="3" borderId="0" xfId="0" applyFont="1" applyFill="1" applyAlignment="1">
      <alignment horizontal="left"/>
    </xf>
    <xf numFmtId="0" fontId="24" fillId="3" borderId="0" xfId="0" applyFont="1" applyFill="1" applyAlignment="1">
      <alignment horizontal="center"/>
    </xf>
    <xf numFmtId="9" fontId="22" fillId="3" borderId="0" xfId="0" applyNumberFormat="1" applyFont="1" applyFill="1"/>
    <xf numFmtId="3" fontId="8" fillId="3" borderId="0" xfId="0" applyNumberFormat="1" applyFont="1" applyFill="1"/>
    <xf numFmtId="0" fontId="1" fillId="3" borderId="0" xfId="0" applyFont="1" applyFill="1" applyAlignment="1">
      <alignment horizontal="right"/>
    </xf>
    <xf numFmtId="0" fontId="3" fillId="3" borderId="0" xfId="0" applyNumberFormat="1" applyFont="1" applyFill="1" applyBorder="1" applyAlignment="1"/>
    <xf numFmtId="3" fontId="1" fillId="3" borderId="1" xfId="0" applyNumberFormat="1" applyFont="1" applyFill="1" applyBorder="1"/>
    <xf numFmtId="1" fontId="1" fillId="3" borderId="1" xfId="0" applyNumberFormat="1" applyFont="1" applyFill="1" applyBorder="1"/>
    <xf numFmtId="1" fontId="1" fillId="3" borderId="0" xfId="0" applyNumberFormat="1" applyFont="1" applyFill="1"/>
    <xf numFmtId="1" fontId="8" fillId="3" borderId="0" xfId="0" applyNumberFormat="1" applyFont="1" applyFill="1"/>
    <xf numFmtId="49" fontId="1" fillId="3" borderId="0" xfId="0" applyNumberFormat="1" applyFont="1" applyFill="1" applyAlignment="1">
      <alignment horizontal="right"/>
    </xf>
    <xf numFmtId="1" fontId="3" fillId="3" borderId="0" xfId="0" applyNumberFormat="1" applyFont="1" applyFill="1" applyBorder="1" applyAlignment="1"/>
    <xf numFmtId="3" fontId="3" fillId="3" borderId="0" xfId="0" applyNumberFormat="1" applyFont="1" applyFill="1"/>
    <xf numFmtId="1" fontId="56" fillId="3" borderId="0" xfId="0" applyNumberFormat="1" applyFont="1" applyFill="1"/>
    <xf numFmtId="1" fontId="3" fillId="3" borderId="1" xfId="0" applyNumberFormat="1" applyFont="1" applyFill="1" applyBorder="1"/>
    <xf numFmtId="49" fontId="11" fillId="3" borderId="0" xfId="0" applyNumberFormat="1" applyFont="1" applyFill="1" applyAlignment="1">
      <alignment horizontal="right"/>
    </xf>
    <xf numFmtId="3" fontId="0" fillId="3" borderId="1" xfId="0" applyNumberFormat="1" applyFill="1" applyBorder="1"/>
    <xf numFmtId="0" fontId="1" fillId="3" borderId="1" xfId="0" applyFont="1" applyFill="1" applyBorder="1" applyAlignment="1">
      <alignment horizontal="center"/>
    </xf>
    <xf numFmtId="3" fontId="1" fillId="3" borderId="0" xfId="0" applyNumberFormat="1" applyFont="1" applyFill="1" applyBorder="1"/>
    <xf numFmtId="164" fontId="3" fillId="3" borderId="0" xfId="0" applyNumberFormat="1" applyFont="1" applyFill="1" applyBorder="1"/>
    <xf numFmtId="166" fontId="42" fillId="3" borderId="0" xfId="1" applyNumberFormat="1" applyFont="1" applyFill="1" applyAlignment="1">
      <alignment horizontal="right"/>
    </xf>
    <xf numFmtId="164" fontId="50" fillId="3" borderId="0" xfId="0" applyNumberFormat="1" applyFont="1" applyFill="1" applyAlignment="1">
      <alignment horizontal="center"/>
    </xf>
    <xf numFmtId="164" fontId="21" fillId="3" borderId="0" xfId="3" applyNumberFormat="1" applyFont="1" applyFill="1" applyBorder="1" applyAlignment="1">
      <alignment horizontal="center"/>
    </xf>
    <xf numFmtId="164" fontId="43" fillId="3" borderId="0" xfId="1" applyNumberFormat="1" applyFont="1" applyFill="1" applyAlignment="1">
      <alignment horizontal="right"/>
    </xf>
    <xf numFmtId="164" fontId="22" fillId="3" borderId="0" xfId="3" applyNumberFormat="1" applyFont="1" applyFill="1" applyBorder="1" applyAlignment="1">
      <alignment horizontal="center"/>
    </xf>
    <xf numFmtId="1" fontId="50" fillId="3" borderId="0" xfId="0" applyNumberFormat="1" applyFont="1" applyFill="1" applyAlignment="1">
      <alignment horizontal="center"/>
    </xf>
    <xf numFmtId="1" fontId="21" fillId="3" borderId="0" xfId="3" applyNumberFormat="1" applyFont="1" applyFill="1" applyBorder="1" applyAlignment="1">
      <alignment horizontal="center"/>
    </xf>
    <xf numFmtId="166" fontId="43" fillId="3" borderId="0" xfId="1" applyNumberFormat="1" applyFont="1" applyFill="1" applyAlignment="1">
      <alignment horizontal="right"/>
    </xf>
    <xf numFmtId="0" fontId="21" fillId="3" borderId="0" xfId="3" applyFont="1" applyFill="1" applyBorder="1" applyAlignment="1">
      <alignment horizontal="center"/>
    </xf>
    <xf numFmtId="0" fontId="22" fillId="3" borderId="0" xfId="3" applyFont="1" applyFill="1" applyBorder="1" applyAlignment="1">
      <alignment horizontal="center"/>
    </xf>
    <xf numFmtId="166" fontId="5" fillId="3" borderId="0" xfId="1" applyNumberFormat="1" applyFont="1" applyFill="1" applyAlignment="1">
      <alignment horizontal="right"/>
    </xf>
    <xf numFmtId="1" fontId="52" fillId="3" borderId="0" xfId="0" applyNumberFormat="1" applyFont="1" applyFill="1" applyAlignment="1">
      <alignment horizontal="center"/>
    </xf>
    <xf numFmtId="1" fontId="22" fillId="3" borderId="0" xfId="3" applyNumberFormat="1" applyFont="1" applyFill="1" applyBorder="1" applyAlignment="1">
      <alignment horizontal="center"/>
    </xf>
    <xf numFmtId="166" fontId="22" fillId="3" borderId="0" xfId="1" applyNumberFormat="1" applyFont="1" applyFill="1" applyAlignment="1">
      <alignment horizontal="right"/>
    </xf>
    <xf numFmtId="166" fontId="20" fillId="3" borderId="0" xfId="1" applyNumberFormat="1" applyFont="1" applyFill="1" applyAlignment="1">
      <alignment horizontal="right"/>
    </xf>
    <xf numFmtId="166" fontId="21" fillId="3" borderId="0" xfId="1" applyNumberFormat="1" applyFont="1" applyFill="1" applyAlignment="1">
      <alignment horizontal="right"/>
    </xf>
    <xf numFmtId="167" fontId="5" fillId="3" borderId="0" xfId="1" applyNumberFormat="1" applyFont="1" applyFill="1" applyAlignment="1">
      <alignment horizontal="right"/>
    </xf>
    <xf numFmtId="167" fontId="22" fillId="3" borderId="0" xfId="1" applyNumberFormat="1" applyFont="1" applyFill="1" applyAlignment="1">
      <alignment horizontal="right"/>
    </xf>
    <xf numFmtId="166" fontId="22" fillId="3" borderId="0" xfId="1" applyNumberFormat="1" applyFont="1" applyFill="1" applyAlignment="1">
      <alignment horizontal="center"/>
    </xf>
    <xf numFmtId="1" fontId="22" fillId="3" borderId="0" xfId="3" applyNumberFormat="1" applyFont="1" applyFill="1" applyAlignment="1">
      <alignment horizontal="center"/>
    </xf>
    <xf numFmtId="1" fontId="21" fillId="3" borderId="0" xfId="3" applyNumberFormat="1" applyFont="1" applyFill="1" applyAlignment="1">
      <alignment horizontal="center"/>
    </xf>
    <xf numFmtId="1" fontId="52" fillId="3" borderId="0" xfId="0" applyNumberFormat="1" applyFont="1" applyFill="1" applyAlignment="1">
      <alignment horizontal="right"/>
    </xf>
    <xf numFmtId="166" fontId="51" fillId="3" borderId="0" xfId="1" applyNumberFormat="1" applyFont="1" applyFill="1" applyAlignment="1">
      <alignment horizontal="right"/>
    </xf>
    <xf numFmtId="0" fontId="5" fillId="3" borderId="0" xfId="3" applyFont="1" applyFill="1" applyAlignment="1">
      <alignment horizontal="right"/>
    </xf>
    <xf numFmtId="3" fontId="21" fillId="3" borderId="0" xfId="0" applyNumberFormat="1" applyFont="1" applyFill="1" applyBorder="1" applyAlignment="1">
      <alignment horizontal="center"/>
    </xf>
    <xf numFmtId="165" fontId="21" fillId="3" borderId="0" xfId="0" applyNumberFormat="1" applyFont="1" applyFill="1" applyBorder="1" applyAlignment="1">
      <alignment horizontal="center"/>
    </xf>
    <xf numFmtId="165" fontId="21" fillId="3" borderId="0" xfId="4" applyNumberFormat="1" applyFont="1" applyFill="1"/>
    <xf numFmtId="165" fontId="22" fillId="3" borderId="0" xfId="4" applyNumberFormat="1" applyFont="1" applyFill="1"/>
    <xf numFmtId="3" fontId="22" fillId="3" borderId="0" xfId="0" applyNumberFormat="1" applyFont="1" applyFill="1" applyBorder="1" applyAlignment="1">
      <alignment horizontal="center"/>
    </xf>
    <xf numFmtId="1" fontId="22" fillId="3" borderId="0" xfId="4" applyNumberFormat="1" applyFont="1" applyFill="1"/>
    <xf numFmtId="1" fontId="21" fillId="3" borderId="0" xfId="0" applyNumberFormat="1" applyFont="1" applyFill="1" applyBorder="1" applyAlignment="1">
      <alignment horizontal="center"/>
    </xf>
    <xf numFmtId="1" fontId="21" fillId="3" borderId="0" xfId="4" applyNumberFormat="1" applyFont="1" applyFill="1"/>
    <xf numFmtId="1" fontId="22" fillId="3" borderId="0" xfId="4" applyNumberFormat="1" applyFont="1" applyFill="1" applyAlignment="1"/>
    <xf numFmtId="1" fontId="41" fillId="3" borderId="0" xfId="4" applyNumberFormat="1" applyFont="1" applyFill="1"/>
    <xf numFmtId="0" fontId="40" fillId="3" borderId="0" xfId="4" applyFont="1" applyFill="1" applyAlignment="1">
      <alignment horizontal="right"/>
    </xf>
    <xf numFmtId="0" fontId="41" fillId="3" borderId="0" xfId="4" applyFont="1" applyFill="1"/>
    <xf numFmtId="1" fontId="57" fillId="3" borderId="0" xfId="4" applyNumberFormat="1" applyFont="1" applyFill="1"/>
    <xf numFmtId="1" fontId="41" fillId="3" borderId="0" xfId="4" applyNumberFormat="1" applyFont="1" applyFill="1" applyBorder="1"/>
    <xf numFmtId="1" fontId="41" fillId="3" borderId="0" xfId="4" applyNumberFormat="1" applyFont="1" applyFill="1" applyAlignment="1">
      <alignment horizontal="center"/>
    </xf>
    <xf numFmtId="3" fontId="41" fillId="3" borderId="0" xfId="4" applyNumberFormat="1" applyFont="1" applyFill="1" applyBorder="1" applyAlignment="1">
      <alignment horizontal="center"/>
    </xf>
    <xf numFmtId="0" fontId="5" fillId="3" borderId="0" xfId="4" applyFont="1" applyFill="1" applyAlignment="1">
      <alignment horizontal="right"/>
    </xf>
    <xf numFmtId="3" fontId="22" fillId="3" borderId="0" xfId="0" applyNumberFormat="1" applyFont="1" applyFill="1" applyBorder="1" applyAlignment="1">
      <alignment horizontal="right"/>
    </xf>
    <xf numFmtId="165" fontId="43" fillId="3" borderId="0" xfId="1" applyNumberFormat="1" applyFont="1" applyFill="1" applyAlignment="1">
      <alignment horizontal="center"/>
    </xf>
    <xf numFmtId="164" fontId="43" fillId="3" borderId="0" xfId="1" applyNumberFormat="1" applyFont="1" applyFill="1" applyAlignment="1">
      <alignment horizontal="center"/>
    </xf>
    <xf numFmtId="1" fontId="43" fillId="3" borderId="0" xfId="1" applyNumberFormat="1" applyFont="1" applyFill="1" applyAlignment="1">
      <alignment horizontal="center"/>
    </xf>
    <xf numFmtId="165" fontId="22" fillId="3" borderId="0" xfId="1" applyNumberFormat="1" applyFont="1" applyFill="1" applyAlignment="1">
      <alignment horizontal="center"/>
    </xf>
    <xf numFmtId="1" fontId="22" fillId="3" borderId="0" xfId="1" applyNumberFormat="1" applyFont="1" applyFill="1" applyAlignment="1">
      <alignment horizontal="center"/>
    </xf>
    <xf numFmtId="165" fontId="20" fillId="3" borderId="0" xfId="1" applyNumberFormat="1" applyFont="1" applyFill="1" applyAlignment="1">
      <alignment horizontal="center"/>
    </xf>
    <xf numFmtId="165" fontId="21" fillId="3" borderId="0" xfId="1" applyNumberFormat="1" applyFont="1" applyFill="1" applyAlignment="1">
      <alignment horizontal="center"/>
    </xf>
    <xf numFmtId="1" fontId="21" fillId="3" borderId="0" xfId="1" applyNumberFormat="1" applyFont="1" applyFill="1" applyAlignment="1">
      <alignment horizontal="center"/>
    </xf>
    <xf numFmtId="0" fontId="9" fillId="0" borderId="0" xfId="0" applyFont="1" applyFill="1"/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5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left"/>
    </xf>
    <xf numFmtId="0" fontId="0" fillId="0" borderId="1" xfId="0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" fillId="3" borderId="0" xfId="0" applyFont="1" applyFill="1" applyAlignment="1"/>
    <xf numFmtId="0" fontId="4" fillId="3" borderId="0" xfId="0" applyFont="1" applyFill="1" applyBorder="1" applyAlignment="1">
      <alignment horizontal="center"/>
    </xf>
  </cellXfs>
  <cellStyles count="6">
    <cellStyle name="Comma" xfId="1" builtinId="3"/>
    <cellStyle name="Normal" xfId="0" builtinId="0"/>
    <cellStyle name="Normal_Complete Tables" xfId="2"/>
    <cellStyle name="Normal_Table 13 access" xfId="3"/>
    <cellStyle name="Normal_Table 14 access " xfId="4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79"/>
  <sheetViews>
    <sheetView showGridLines="0" workbookViewId="0"/>
  </sheetViews>
  <sheetFormatPr defaultColWidth="9.140625" defaultRowHeight="12.75" x14ac:dyDescent="0.2"/>
  <cols>
    <col min="1" max="1" width="9.140625" style="19"/>
    <col min="2" max="2" width="1" style="19" customWidth="1"/>
    <col min="3" max="9" width="9.140625" style="19"/>
    <col min="10" max="10" width="16.85546875" style="19" customWidth="1"/>
    <col min="11" max="16384" width="9.140625" style="19"/>
  </cols>
  <sheetData>
    <row r="1" spans="1:10" ht="15.75" x14ac:dyDescent="0.25">
      <c r="A1" s="44" t="s">
        <v>227</v>
      </c>
      <c r="H1" s="54"/>
      <c r="J1" s="54"/>
    </row>
    <row r="2" spans="1:10" ht="8.25" customHeigh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</row>
    <row r="3" spans="1:10" ht="7.5" customHeight="1" x14ac:dyDescent="0.2"/>
    <row r="4" spans="1:10" ht="15.75" x14ac:dyDescent="0.25">
      <c r="A4" s="44" t="s">
        <v>228</v>
      </c>
      <c r="B4" s="44"/>
      <c r="C4" s="44" t="s">
        <v>229</v>
      </c>
      <c r="I4" s="54"/>
    </row>
    <row r="5" spans="1:10" ht="6.75" customHeight="1" x14ac:dyDescent="0.2">
      <c r="A5" s="46"/>
      <c r="B5" s="46"/>
      <c r="C5" s="46"/>
      <c r="D5" s="46"/>
      <c r="E5" s="46"/>
      <c r="F5" s="46"/>
      <c r="G5" s="46"/>
      <c r="H5" s="46"/>
      <c r="I5" s="46"/>
      <c r="J5" s="46"/>
    </row>
    <row r="7" spans="1:10" x14ac:dyDescent="0.2">
      <c r="A7" s="19" t="s">
        <v>222</v>
      </c>
      <c r="C7" s="54" t="s">
        <v>1655</v>
      </c>
    </row>
    <row r="8" spans="1:10" ht="11.25" customHeight="1" x14ac:dyDescent="0.2"/>
    <row r="9" spans="1:10" x14ac:dyDescent="0.2">
      <c r="A9" s="19" t="s">
        <v>223</v>
      </c>
      <c r="C9" s="19" t="s">
        <v>230</v>
      </c>
    </row>
    <row r="10" spans="1:10" x14ac:dyDescent="0.2">
      <c r="C10" s="19" t="s">
        <v>231</v>
      </c>
    </row>
    <row r="11" spans="1:10" x14ac:dyDescent="0.2">
      <c r="C11" s="54" t="s">
        <v>1656</v>
      </c>
    </row>
    <row r="12" spans="1:10" ht="11.25" customHeight="1" x14ac:dyDescent="0.2"/>
    <row r="13" spans="1:10" x14ac:dyDescent="0.2">
      <c r="A13" s="19" t="s">
        <v>342</v>
      </c>
      <c r="C13" s="19" t="s">
        <v>232</v>
      </c>
    </row>
    <row r="14" spans="1:10" x14ac:dyDescent="0.2">
      <c r="C14" s="19" t="s">
        <v>231</v>
      </c>
    </row>
    <row r="15" spans="1:10" x14ac:dyDescent="0.2">
      <c r="C15" s="54" t="s">
        <v>1657</v>
      </c>
    </row>
    <row r="17" spans="1:3" x14ac:dyDescent="0.2">
      <c r="A17" s="19" t="s">
        <v>340</v>
      </c>
      <c r="C17" s="19" t="s">
        <v>415</v>
      </c>
    </row>
    <row r="18" spans="1:3" x14ac:dyDescent="0.2">
      <c r="C18" s="54" t="s">
        <v>1658</v>
      </c>
    </row>
    <row r="19" spans="1:3" ht="9" customHeight="1" x14ac:dyDescent="0.2"/>
    <row r="20" spans="1:3" x14ac:dyDescent="0.2">
      <c r="A20" s="19" t="s">
        <v>254</v>
      </c>
      <c r="C20" s="54" t="s">
        <v>1659</v>
      </c>
    </row>
    <row r="21" spans="1:3" ht="9" customHeight="1" x14ac:dyDescent="0.2"/>
    <row r="22" spans="1:3" ht="15" customHeight="1" x14ac:dyDescent="0.2">
      <c r="A22" s="19" t="s">
        <v>255</v>
      </c>
      <c r="C22" s="54" t="s">
        <v>1660</v>
      </c>
    </row>
    <row r="23" spans="1:3" ht="9" customHeight="1" x14ac:dyDescent="0.2"/>
    <row r="24" spans="1:3" x14ac:dyDescent="0.2">
      <c r="A24" s="19" t="s">
        <v>224</v>
      </c>
      <c r="C24" s="19" t="s">
        <v>416</v>
      </c>
    </row>
    <row r="25" spans="1:3" x14ac:dyDescent="0.2">
      <c r="C25" s="54" t="s">
        <v>1661</v>
      </c>
    </row>
    <row r="26" spans="1:3" ht="9" customHeight="1" x14ac:dyDescent="0.2"/>
    <row r="27" spans="1:3" x14ac:dyDescent="0.2">
      <c r="A27" s="19" t="s">
        <v>225</v>
      </c>
      <c r="C27" s="54" t="s">
        <v>1662</v>
      </c>
    </row>
    <row r="28" spans="1:3" ht="9" customHeight="1" x14ac:dyDescent="0.2"/>
    <row r="29" spans="1:3" x14ac:dyDescent="0.2">
      <c r="A29" s="19" t="s">
        <v>260</v>
      </c>
      <c r="C29" s="54" t="s">
        <v>1663</v>
      </c>
    </row>
    <row r="30" spans="1:3" ht="9" customHeight="1" x14ac:dyDescent="0.2"/>
    <row r="31" spans="1:3" x14ac:dyDescent="0.2">
      <c r="A31" s="19" t="s">
        <v>261</v>
      </c>
      <c r="C31" s="54" t="s">
        <v>1664</v>
      </c>
    </row>
    <row r="32" spans="1:3" ht="9" customHeight="1" x14ac:dyDescent="0.2"/>
    <row r="33" spans="1:3" x14ac:dyDescent="0.2">
      <c r="A33" s="54" t="s">
        <v>1567</v>
      </c>
      <c r="C33" s="19" t="s">
        <v>417</v>
      </c>
    </row>
    <row r="34" spans="1:3" x14ac:dyDescent="0.2">
      <c r="C34" s="54" t="s">
        <v>1661</v>
      </c>
    </row>
    <row r="35" spans="1:3" ht="9" customHeight="1" x14ac:dyDescent="0.2"/>
    <row r="36" spans="1:3" x14ac:dyDescent="0.2">
      <c r="A36" s="19" t="s">
        <v>1204</v>
      </c>
      <c r="C36" s="54" t="s">
        <v>1184</v>
      </c>
    </row>
    <row r="37" spans="1:3" ht="13.5" customHeight="1" x14ac:dyDescent="0.2">
      <c r="C37" s="54" t="s">
        <v>1665</v>
      </c>
    </row>
    <row r="38" spans="1:3" ht="7.5" customHeight="1" x14ac:dyDescent="0.2"/>
    <row r="39" spans="1:3" ht="12" customHeight="1" x14ac:dyDescent="0.2">
      <c r="A39" s="19" t="s">
        <v>1205</v>
      </c>
      <c r="C39" s="19" t="s">
        <v>1210</v>
      </c>
    </row>
    <row r="40" spans="1:3" ht="12" customHeight="1" x14ac:dyDescent="0.2">
      <c r="C40" s="54" t="s">
        <v>1666</v>
      </c>
    </row>
    <row r="41" spans="1:3" ht="5.25" customHeight="1" x14ac:dyDescent="0.2"/>
    <row r="42" spans="1:3" ht="15" customHeight="1" x14ac:dyDescent="0.2">
      <c r="A42" s="19" t="s">
        <v>1419</v>
      </c>
      <c r="C42" s="19" t="s">
        <v>1210</v>
      </c>
    </row>
    <row r="43" spans="1:3" ht="13.5" customHeight="1" x14ac:dyDescent="0.2">
      <c r="C43" s="54" t="s">
        <v>1667</v>
      </c>
    </row>
    <row r="44" spans="1:3" ht="7.5" customHeight="1" x14ac:dyDescent="0.2"/>
    <row r="45" spans="1:3" x14ac:dyDescent="0.2">
      <c r="A45" s="19" t="s">
        <v>226</v>
      </c>
      <c r="C45" s="19" t="s">
        <v>1173</v>
      </c>
    </row>
    <row r="46" spans="1:3" x14ac:dyDescent="0.2">
      <c r="C46" s="54" t="s">
        <v>1668</v>
      </c>
    </row>
    <row r="47" spans="1:3" ht="7.5" customHeight="1" x14ac:dyDescent="0.2"/>
    <row r="48" spans="1:3" ht="12.75" customHeight="1" x14ac:dyDescent="0.2">
      <c r="A48" s="19" t="s">
        <v>238</v>
      </c>
      <c r="C48" s="19" t="s">
        <v>1174</v>
      </c>
    </row>
    <row r="49" spans="1:3" x14ac:dyDescent="0.2">
      <c r="C49" s="54" t="s">
        <v>1669</v>
      </c>
    </row>
    <row r="50" spans="1:3" ht="6.75" customHeight="1" x14ac:dyDescent="0.2"/>
    <row r="51" spans="1:3" x14ac:dyDescent="0.2">
      <c r="A51" s="19" t="s">
        <v>1417</v>
      </c>
      <c r="C51" s="54" t="s">
        <v>1670</v>
      </c>
    </row>
    <row r="52" spans="1:3" ht="6.75" customHeight="1" x14ac:dyDescent="0.2"/>
    <row r="53" spans="1:3" x14ac:dyDescent="0.2">
      <c r="A53" s="19" t="s">
        <v>1418</v>
      </c>
      <c r="C53" s="54" t="s">
        <v>1671</v>
      </c>
    </row>
    <row r="54" spans="1:3" ht="6.75" customHeight="1" x14ac:dyDescent="0.2"/>
    <row r="55" spans="1:3" ht="13.5" customHeight="1" x14ac:dyDescent="0.2">
      <c r="A55" s="19" t="s">
        <v>1185</v>
      </c>
      <c r="C55" s="19" t="s">
        <v>1190</v>
      </c>
    </row>
    <row r="56" spans="1:3" x14ac:dyDescent="0.2">
      <c r="C56" s="54" t="s">
        <v>1672</v>
      </c>
    </row>
    <row r="57" spans="1:3" ht="6.75" customHeight="1" x14ac:dyDescent="0.2"/>
    <row r="58" spans="1:3" x14ac:dyDescent="0.2">
      <c r="A58" s="19" t="s">
        <v>1181</v>
      </c>
      <c r="C58" s="19" t="s">
        <v>1215</v>
      </c>
    </row>
    <row r="59" spans="1:3" x14ac:dyDescent="0.2">
      <c r="C59" s="54" t="s">
        <v>1673</v>
      </c>
    </row>
    <row r="60" spans="1:3" ht="7.5" customHeight="1" x14ac:dyDescent="0.2"/>
    <row r="61" spans="1:3" ht="13.9" customHeight="1" x14ac:dyDescent="0.2">
      <c r="A61" s="54" t="s">
        <v>1611</v>
      </c>
      <c r="C61" s="54" t="s">
        <v>1613</v>
      </c>
    </row>
    <row r="62" spans="1:3" ht="13.9" customHeight="1" x14ac:dyDescent="0.2">
      <c r="A62" s="54"/>
      <c r="C62" s="54" t="s">
        <v>1674</v>
      </c>
    </row>
    <row r="63" spans="1:3" ht="7.5" customHeight="1" x14ac:dyDescent="0.2"/>
    <row r="64" spans="1:3" ht="15" customHeight="1" x14ac:dyDescent="0.2">
      <c r="A64" s="54" t="s">
        <v>1612</v>
      </c>
      <c r="C64" s="54" t="s">
        <v>1215</v>
      </c>
    </row>
    <row r="65" spans="1:10" ht="13.9" customHeight="1" x14ac:dyDescent="0.2">
      <c r="C65" s="54" t="s">
        <v>1675</v>
      </c>
    </row>
    <row r="66" spans="1:10" ht="7.15" customHeight="1" x14ac:dyDescent="0.2">
      <c r="C66" s="54"/>
    </row>
    <row r="67" spans="1:10" x14ac:dyDescent="0.2">
      <c r="A67" s="19" t="s">
        <v>287</v>
      </c>
      <c r="C67" s="54" t="s">
        <v>1676</v>
      </c>
    </row>
    <row r="68" spans="1:10" ht="6.75" customHeight="1" x14ac:dyDescent="0.2"/>
    <row r="69" spans="1:10" x14ac:dyDescent="0.2">
      <c r="A69" s="19" t="s">
        <v>285</v>
      </c>
      <c r="C69" s="19" t="s">
        <v>283</v>
      </c>
    </row>
    <row r="70" spans="1:10" x14ac:dyDescent="0.2">
      <c r="C70" s="54" t="s">
        <v>1677</v>
      </c>
    </row>
    <row r="71" spans="1:10" ht="6.75" customHeight="1" x14ac:dyDescent="0.2"/>
    <row r="72" spans="1:10" x14ac:dyDescent="0.2">
      <c r="A72" s="19" t="s">
        <v>286</v>
      </c>
      <c r="C72" s="54" t="s">
        <v>1678</v>
      </c>
    </row>
    <row r="73" spans="1:10" ht="6.75" customHeight="1" x14ac:dyDescent="0.2"/>
    <row r="74" spans="1:10" x14ac:dyDescent="0.2">
      <c r="A74" s="19" t="s">
        <v>1175</v>
      </c>
      <c r="C74" s="54" t="s">
        <v>1679</v>
      </c>
    </row>
    <row r="75" spans="1:10" ht="6.75" customHeight="1" x14ac:dyDescent="0.2"/>
    <row r="76" spans="1:10" x14ac:dyDescent="0.2">
      <c r="A76" s="11" t="s">
        <v>379</v>
      </c>
      <c r="B76" s="11"/>
      <c r="C76" s="280" t="s">
        <v>395</v>
      </c>
      <c r="D76" s="11"/>
      <c r="E76" s="11"/>
      <c r="F76" s="11"/>
      <c r="G76" s="11"/>
      <c r="H76" s="11"/>
      <c r="I76" s="11"/>
      <c r="J76" s="11"/>
    </row>
    <row r="77" spans="1:10" x14ac:dyDescent="0.2">
      <c r="A77" s="11"/>
      <c r="B77" s="11"/>
      <c r="C77" s="11" t="s">
        <v>406</v>
      </c>
      <c r="D77" s="11"/>
      <c r="E77" s="11"/>
      <c r="F77" s="11"/>
      <c r="G77" s="11"/>
      <c r="H77" s="11"/>
      <c r="I77" s="11"/>
      <c r="J77" s="11"/>
    </row>
    <row r="78" spans="1:10" x14ac:dyDescent="0.2">
      <c r="A78" s="11"/>
      <c r="B78" s="11"/>
      <c r="C78" s="280" t="s">
        <v>1680</v>
      </c>
      <c r="D78" s="11"/>
      <c r="E78" s="11"/>
      <c r="F78" s="11"/>
      <c r="G78" s="11"/>
      <c r="H78" s="11"/>
      <c r="I78" s="11"/>
      <c r="J78" s="11"/>
    </row>
    <row r="79" spans="1:10" ht="11.25" customHeight="1" x14ac:dyDescent="0.2">
      <c r="A79" s="46"/>
      <c r="B79" s="46"/>
      <c r="C79" s="46"/>
      <c r="D79" s="46"/>
      <c r="E79" s="46"/>
      <c r="F79" s="46"/>
      <c r="G79" s="46"/>
      <c r="H79" s="46"/>
      <c r="I79" s="46"/>
      <c r="J79" s="46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>
    <oddFooter>&amp;R17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37"/>
  <sheetViews>
    <sheetView showGridLines="0" workbookViewId="0">
      <selection activeCell="A13" sqref="A1:XFD1048576"/>
    </sheetView>
  </sheetViews>
  <sheetFormatPr defaultColWidth="9.140625" defaultRowHeight="14.25" x14ac:dyDescent="0.2"/>
  <cols>
    <col min="1" max="1" width="11.85546875" style="335" customWidth="1"/>
    <col min="2" max="2" width="0.85546875" style="335" customWidth="1"/>
    <col min="3" max="3" width="3" style="335" customWidth="1"/>
    <col min="4" max="4" width="2.140625" style="335" customWidth="1"/>
    <col min="5" max="5" width="11.140625" style="335" customWidth="1"/>
    <col min="6" max="6" width="7.85546875" style="335" customWidth="1"/>
    <col min="7" max="7" width="13.42578125" style="335" customWidth="1"/>
    <col min="8" max="8" width="2.42578125" style="335" customWidth="1"/>
    <col min="9" max="9" width="13.42578125" style="335" customWidth="1"/>
    <col min="10" max="10" width="2.42578125" style="335" customWidth="1"/>
    <col min="11" max="11" width="13.42578125" style="335" customWidth="1"/>
    <col min="12" max="12" width="0.85546875" style="335" customWidth="1"/>
    <col min="13" max="13" width="12" style="335" customWidth="1"/>
    <col min="14" max="14" width="0.85546875" style="335" customWidth="1"/>
    <col min="15" max="15" width="8.42578125" style="335" customWidth="1"/>
    <col min="16" max="16" width="0.85546875" style="335" customWidth="1"/>
    <col min="17" max="17" width="7.85546875" style="335" customWidth="1"/>
    <col min="18" max="18" width="0.85546875" style="335" customWidth="1"/>
    <col min="19" max="19" width="8" style="335" customWidth="1"/>
    <col min="20" max="16384" width="9.140625" style="335"/>
  </cols>
  <sheetData>
    <row r="1" spans="1:21" s="342" customFormat="1" ht="18.75" x14ac:dyDescent="0.25">
      <c r="A1" s="531" t="s">
        <v>1635</v>
      </c>
    </row>
    <row r="2" spans="1:21" s="342" customFormat="1" ht="15.75" x14ac:dyDescent="0.25">
      <c r="A2" s="531" t="s">
        <v>1693</v>
      </c>
    </row>
    <row r="3" spans="1:21" s="342" customFormat="1" ht="15" x14ac:dyDescent="0.2">
      <c r="A3" s="342" t="s">
        <v>10</v>
      </c>
    </row>
    <row r="4" spans="1:21" x14ac:dyDescent="0.2">
      <c r="A4" s="545" t="s">
        <v>8</v>
      </c>
      <c r="B4" s="545"/>
      <c r="K4" s="534" t="s">
        <v>236</v>
      </c>
    </row>
    <row r="5" spans="1:21" x14ac:dyDescent="0.2">
      <c r="A5" s="555"/>
      <c r="B5" s="555"/>
      <c r="C5" s="535"/>
      <c r="D5" s="535"/>
      <c r="E5" s="535"/>
      <c r="F5" s="535"/>
      <c r="G5" s="535"/>
      <c r="H5" s="535"/>
      <c r="I5" s="535"/>
      <c r="J5" s="535"/>
      <c r="K5" s="535"/>
    </row>
    <row r="6" spans="1:21" ht="6.75" customHeight="1" x14ac:dyDescent="0.2">
      <c r="A6" s="534"/>
      <c r="B6" s="534"/>
    </row>
    <row r="7" spans="1:21" ht="15.75" customHeight="1" x14ac:dyDescent="0.2">
      <c r="A7" s="335" t="s">
        <v>60</v>
      </c>
      <c r="G7" s="434" t="s">
        <v>2</v>
      </c>
      <c r="I7" s="745" t="s">
        <v>54</v>
      </c>
      <c r="J7" s="746"/>
      <c r="K7" s="746"/>
    </row>
    <row r="8" spans="1:21" ht="12.75" customHeight="1" x14ac:dyDescent="0.2">
      <c r="A8" s="335" t="s">
        <v>61</v>
      </c>
      <c r="G8" s="434" t="s">
        <v>62</v>
      </c>
      <c r="I8" s="535"/>
      <c r="J8" s="535"/>
      <c r="K8" s="535"/>
    </row>
    <row r="9" spans="1:21" ht="12.75" customHeight="1" x14ac:dyDescent="0.2">
      <c r="G9" s="434" t="s">
        <v>63</v>
      </c>
      <c r="J9" s="538"/>
      <c r="K9" s="538"/>
    </row>
    <row r="10" spans="1:21" s="336" customFormat="1" ht="12.75" customHeight="1" x14ac:dyDescent="0.2">
      <c r="C10" s="556"/>
      <c r="H10" s="557"/>
      <c r="I10" s="557" t="s">
        <v>26</v>
      </c>
      <c r="J10" s="557"/>
      <c r="K10" s="557" t="s">
        <v>27</v>
      </c>
    </row>
    <row r="11" spans="1:21" s="336" customFormat="1" ht="9" customHeight="1" x14ac:dyDescent="0.2">
      <c r="A11" s="558"/>
      <c r="B11" s="558"/>
      <c r="C11" s="558"/>
      <c r="D11" s="558"/>
      <c r="E11" s="558"/>
      <c r="G11" s="558"/>
      <c r="H11" s="559"/>
      <c r="I11" s="558"/>
      <c r="J11" s="559"/>
      <c r="K11" s="558"/>
    </row>
    <row r="12" spans="1:21" x14ac:dyDescent="0.2">
      <c r="G12" s="545"/>
      <c r="H12" s="545"/>
      <c r="I12" s="545"/>
    </row>
    <row r="13" spans="1:21" ht="15" x14ac:dyDescent="0.25">
      <c r="A13" s="339" t="s">
        <v>64</v>
      </c>
      <c r="B13" s="339"/>
      <c r="C13" s="339"/>
      <c r="D13" s="339"/>
      <c r="E13" s="339"/>
      <c r="F13" s="339"/>
      <c r="G13" s="339">
        <v>330</v>
      </c>
      <c r="I13" s="560">
        <v>101</v>
      </c>
      <c r="J13" s="534"/>
      <c r="K13" s="560">
        <v>229</v>
      </c>
      <c r="S13" s="337"/>
      <c r="T13" s="337"/>
      <c r="U13" s="337"/>
    </row>
    <row r="14" spans="1:21" x14ac:dyDescent="0.2">
      <c r="A14" s="558"/>
      <c r="B14" s="558"/>
      <c r="C14" s="558"/>
      <c r="D14" s="558"/>
      <c r="E14" s="558"/>
      <c r="F14" s="336"/>
      <c r="G14" s="558"/>
      <c r="H14" s="559"/>
      <c r="I14" s="558"/>
      <c r="J14" s="559"/>
      <c r="K14" s="558"/>
      <c r="S14" s="337"/>
      <c r="T14" s="337"/>
      <c r="U14" s="337"/>
    </row>
    <row r="15" spans="1:21" x14ac:dyDescent="0.2">
      <c r="G15" s="545"/>
      <c r="H15" s="545"/>
      <c r="I15" s="545"/>
      <c r="S15" s="337"/>
      <c r="T15" s="337"/>
      <c r="U15" s="337"/>
    </row>
    <row r="16" spans="1:21" s="339" customFormat="1" ht="15" x14ac:dyDescent="0.25">
      <c r="A16" s="339" t="s">
        <v>1634</v>
      </c>
      <c r="C16" s="546"/>
      <c r="D16" s="539"/>
      <c r="E16" s="539"/>
      <c r="F16" s="539"/>
      <c r="G16" s="543">
        <v>2</v>
      </c>
      <c r="H16" s="543"/>
      <c r="I16" s="543">
        <v>1</v>
      </c>
      <c r="J16" s="543"/>
      <c r="K16" s="543">
        <v>2</v>
      </c>
      <c r="L16" s="338"/>
      <c r="M16" s="335"/>
      <c r="N16" s="338"/>
      <c r="P16" s="343"/>
      <c r="Q16" s="343"/>
      <c r="R16" s="343"/>
      <c r="S16" s="343"/>
      <c r="T16" s="338"/>
      <c r="U16" s="343"/>
    </row>
    <row r="17" spans="1:21" x14ac:dyDescent="0.2">
      <c r="D17" s="341"/>
      <c r="E17" s="341"/>
      <c r="F17" s="341"/>
      <c r="G17" s="561"/>
      <c r="H17" s="561"/>
      <c r="I17" s="561"/>
      <c r="J17" s="561"/>
      <c r="K17" s="561"/>
      <c r="P17" s="343"/>
      <c r="Q17" s="343"/>
      <c r="R17" s="343"/>
      <c r="S17" s="343"/>
      <c r="T17" s="337"/>
      <c r="U17" s="343"/>
    </row>
    <row r="18" spans="1:21" s="339" customFormat="1" ht="15" x14ac:dyDescent="0.25">
      <c r="A18" s="562" t="s">
        <v>245</v>
      </c>
      <c r="D18" s="539"/>
      <c r="E18" s="539"/>
      <c r="F18" s="539"/>
      <c r="G18" s="66">
        <v>1</v>
      </c>
      <c r="H18" s="66"/>
      <c r="I18" s="544">
        <v>1</v>
      </c>
      <c r="J18" s="544"/>
      <c r="K18" s="544">
        <v>1</v>
      </c>
      <c r="M18" s="335"/>
      <c r="P18" s="343"/>
      <c r="Q18" s="343"/>
      <c r="R18" s="343"/>
      <c r="S18" s="343"/>
      <c r="T18" s="343"/>
    </row>
    <row r="19" spans="1:21" x14ac:dyDescent="0.2">
      <c r="A19" s="545"/>
      <c r="D19" s="341"/>
      <c r="E19" s="341"/>
      <c r="F19" s="341"/>
      <c r="G19" s="561"/>
      <c r="H19" s="561"/>
      <c r="I19" s="561"/>
      <c r="J19" s="561"/>
      <c r="K19" s="561"/>
      <c r="P19" s="343"/>
      <c r="Q19" s="343"/>
      <c r="R19" s="343"/>
      <c r="S19" s="343"/>
      <c r="T19" s="343"/>
    </row>
    <row r="20" spans="1:21" s="339" customFormat="1" ht="15" x14ac:dyDescent="0.25">
      <c r="A20" s="563" t="s">
        <v>22</v>
      </c>
      <c r="B20" s="564"/>
      <c r="D20" s="539"/>
      <c r="E20" s="539"/>
      <c r="F20" s="539"/>
      <c r="G20" s="66">
        <v>3</v>
      </c>
      <c r="H20" s="66"/>
      <c r="I20" s="544">
        <v>2</v>
      </c>
      <c r="J20" s="544"/>
      <c r="K20" s="66">
        <v>16</v>
      </c>
      <c r="M20" s="335"/>
      <c r="P20" s="343"/>
      <c r="Q20" s="343"/>
      <c r="R20" s="343"/>
      <c r="S20" s="343"/>
      <c r="T20" s="343"/>
    </row>
    <row r="21" spans="1:21" x14ac:dyDescent="0.2">
      <c r="A21" s="563"/>
      <c r="B21" s="565"/>
      <c r="D21" s="341"/>
      <c r="E21" s="341"/>
      <c r="F21" s="341"/>
      <c r="G21" s="561"/>
      <c r="H21" s="561"/>
      <c r="I21" s="561"/>
      <c r="J21" s="561"/>
      <c r="K21" s="561"/>
      <c r="P21" s="343"/>
      <c r="Q21" s="343"/>
      <c r="R21" s="343"/>
      <c r="S21" s="343"/>
      <c r="T21" s="343"/>
    </row>
    <row r="22" spans="1:21" s="339" customFormat="1" ht="15" x14ac:dyDescent="0.25">
      <c r="A22" s="545" t="s">
        <v>160</v>
      </c>
      <c r="D22" s="539"/>
      <c r="E22" s="539"/>
      <c r="F22" s="539"/>
      <c r="G22" s="66">
        <v>5</v>
      </c>
      <c r="H22" s="66"/>
      <c r="I22" s="66">
        <v>2</v>
      </c>
      <c r="J22" s="66"/>
      <c r="K22" s="66">
        <v>16</v>
      </c>
      <c r="M22" s="336"/>
      <c r="P22" s="343"/>
      <c r="Q22" s="343"/>
      <c r="R22" s="343"/>
      <c r="S22" s="343"/>
      <c r="T22" s="343"/>
    </row>
    <row r="23" spans="1:21" x14ac:dyDescent="0.2">
      <c r="A23" s="545"/>
      <c r="D23" s="341"/>
      <c r="E23" s="341"/>
      <c r="F23" s="341"/>
      <c r="G23" s="561"/>
      <c r="H23" s="561"/>
      <c r="I23" s="561"/>
      <c r="J23" s="561"/>
      <c r="K23" s="561"/>
      <c r="P23" s="343"/>
      <c r="Q23" s="343"/>
      <c r="R23" s="343"/>
      <c r="S23" s="343"/>
      <c r="T23" s="343"/>
    </row>
    <row r="24" spans="1:21" s="339" customFormat="1" ht="15" x14ac:dyDescent="0.25">
      <c r="A24" s="545" t="s">
        <v>24</v>
      </c>
      <c r="D24" s="539"/>
      <c r="E24" s="539"/>
      <c r="F24" s="539"/>
      <c r="G24" s="544">
        <v>19</v>
      </c>
      <c r="H24" s="543"/>
      <c r="I24" s="63">
        <v>3</v>
      </c>
      <c r="J24" s="63"/>
      <c r="K24" s="66">
        <v>44</v>
      </c>
      <c r="M24" s="335"/>
    </row>
    <row r="25" spans="1:21" x14ac:dyDescent="0.2">
      <c r="A25" s="535"/>
      <c r="B25" s="535"/>
      <c r="C25" s="535"/>
      <c r="D25" s="535"/>
      <c r="E25" s="535"/>
      <c r="F25" s="535"/>
      <c r="G25" s="566"/>
      <c r="H25" s="566"/>
      <c r="I25" s="566"/>
      <c r="J25" s="535"/>
      <c r="K25" s="535"/>
    </row>
    <row r="26" spans="1:21" x14ac:dyDescent="0.2">
      <c r="A26" s="538"/>
      <c r="B26" s="538"/>
      <c r="C26" s="538"/>
      <c r="D26" s="538"/>
      <c r="E26" s="538"/>
      <c r="F26" s="538"/>
      <c r="G26" s="567"/>
      <c r="H26" s="567"/>
      <c r="I26" s="567"/>
      <c r="J26" s="538"/>
      <c r="K26" s="538"/>
    </row>
    <row r="27" spans="1:21" ht="16.5" x14ac:dyDescent="0.2">
      <c r="A27" s="340" t="s">
        <v>1637</v>
      </c>
    </row>
    <row r="28" spans="1:21" x14ac:dyDescent="0.2">
      <c r="A28" s="341" t="s">
        <v>1636</v>
      </c>
      <c r="B28" s="341"/>
      <c r="C28" s="341"/>
      <c r="D28" s="341"/>
      <c r="E28" s="341"/>
      <c r="F28" s="341"/>
      <c r="G28" s="341"/>
      <c r="H28" s="341"/>
      <c r="I28" s="341"/>
      <c r="J28" s="341"/>
      <c r="K28" s="341"/>
    </row>
    <row r="29" spans="1:21" x14ac:dyDescent="0.2">
      <c r="A29" s="341"/>
      <c r="B29" s="341"/>
      <c r="C29" s="341"/>
      <c r="D29" s="341"/>
      <c r="E29" s="341"/>
      <c r="F29" s="341"/>
      <c r="G29" s="341"/>
      <c r="H29" s="341"/>
      <c r="I29" s="341"/>
      <c r="J29" s="341"/>
      <c r="K29" s="341"/>
    </row>
    <row r="30" spans="1:21" x14ac:dyDescent="0.2">
      <c r="A30" s="341"/>
      <c r="B30" s="341"/>
      <c r="C30" s="341"/>
      <c r="D30" s="341"/>
      <c r="E30" s="341"/>
      <c r="F30" s="341"/>
      <c r="G30" s="341"/>
      <c r="H30" s="341"/>
      <c r="I30" s="341"/>
      <c r="J30" s="341"/>
      <c r="K30" s="341"/>
    </row>
    <row r="31" spans="1:21" x14ac:dyDescent="0.2">
      <c r="A31" s="341"/>
      <c r="B31" s="341"/>
      <c r="C31" s="341"/>
      <c r="D31" s="341"/>
      <c r="E31" s="341"/>
      <c r="F31" s="341"/>
      <c r="G31" s="341"/>
      <c r="H31" s="341"/>
      <c r="I31" s="341"/>
      <c r="J31" s="341"/>
      <c r="K31" s="341"/>
    </row>
    <row r="32" spans="1:21" x14ac:dyDescent="0.2">
      <c r="A32" s="341"/>
      <c r="B32" s="341"/>
      <c r="C32" s="341"/>
      <c r="D32" s="341"/>
      <c r="E32" s="341"/>
      <c r="F32" s="341"/>
      <c r="G32" s="341"/>
      <c r="H32" s="341"/>
      <c r="I32" s="341"/>
      <c r="J32" s="341"/>
      <c r="K32" s="341"/>
    </row>
    <row r="33" spans="1:11" x14ac:dyDescent="0.2">
      <c r="A33" s="341"/>
      <c r="B33" s="341"/>
      <c r="C33" s="341"/>
      <c r="D33" s="341"/>
      <c r="E33" s="341"/>
      <c r="F33" s="341"/>
      <c r="G33" s="341"/>
      <c r="H33" s="341"/>
      <c r="I33" s="341"/>
      <c r="J33" s="341"/>
      <c r="K33" s="341"/>
    </row>
    <row r="34" spans="1:11" x14ac:dyDescent="0.2">
      <c r="A34" s="341"/>
      <c r="B34" s="341"/>
      <c r="C34" s="341"/>
      <c r="D34" s="341"/>
      <c r="E34" s="341"/>
      <c r="F34" s="341"/>
      <c r="G34" s="341"/>
      <c r="H34" s="341"/>
      <c r="I34" s="341"/>
      <c r="J34" s="341"/>
      <c r="K34" s="341"/>
    </row>
    <row r="35" spans="1:11" x14ac:dyDescent="0.2">
      <c r="A35" s="341"/>
      <c r="B35" s="341"/>
      <c r="C35" s="341"/>
      <c r="D35" s="341"/>
      <c r="E35" s="341"/>
      <c r="F35" s="341"/>
      <c r="G35" s="341"/>
      <c r="H35" s="341"/>
      <c r="I35" s="341"/>
      <c r="J35" s="341"/>
      <c r="K35" s="341"/>
    </row>
    <row r="36" spans="1:11" x14ac:dyDescent="0.2">
      <c r="A36" s="341"/>
      <c r="B36" s="341"/>
      <c r="C36" s="341"/>
      <c r="D36" s="341"/>
      <c r="E36" s="341"/>
      <c r="F36" s="341"/>
      <c r="G36" s="341"/>
      <c r="H36" s="341"/>
      <c r="I36" s="341"/>
      <c r="J36" s="341"/>
      <c r="K36" s="341"/>
    </row>
    <row r="37" spans="1:11" x14ac:dyDescent="0.2">
      <c r="A37" s="341"/>
      <c r="B37" s="341"/>
      <c r="C37" s="341"/>
      <c r="D37" s="341"/>
      <c r="E37" s="341"/>
      <c r="F37" s="341"/>
      <c r="G37" s="341"/>
      <c r="H37" s="341"/>
      <c r="I37" s="341"/>
      <c r="J37" s="341"/>
      <c r="K37" s="341"/>
    </row>
  </sheetData>
  <mergeCells count="1">
    <mergeCell ref="I7:K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&amp;R26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83"/>
  <sheetViews>
    <sheetView showGridLines="0" topLeftCell="A46" zoomScale="104" zoomScaleNormal="104" workbookViewId="0">
      <selection activeCell="A67" sqref="A67"/>
    </sheetView>
  </sheetViews>
  <sheetFormatPr defaultColWidth="9.140625" defaultRowHeight="12.75" x14ac:dyDescent="0.2"/>
  <cols>
    <col min="1" max="3" width="4" style="3" customWidth="1"/>
    <col min="4" max="5" width="2.42578125" style="3" customWidth="1"/>
    <col min="6" max="6" width="40.140625" style="3" customWidth="1"/>
    <col min="7" max="7" width="1.7109375" style="3" customWidth="1"/>
    <col min="8" max="8" width="6.42578125" style="3" customWidth="1"/>
    <col min="9" max="9" width="1.85546875" style="3" customWidth="1"/>
    <col min="10" max="10" width="6.7109375" style="52" customWidth="1"/>
    <col min="11" max="11" width="4" style="3" customWidth="1"/>
    <col min="12" max="12" width="7.5703125" style="3" customWidth="1"/>
    <col min="13" max="13" width="0.85546875" style="3" customWidth="1"/>
    <col min="14" max="14" width="7.5703125" style="3" customWidth="1"/>
    <col min="15" max="15" width="3.28515625" style="3" customWidth="1"/>
    <col min="16" max="16" width="6.42578125" style="3" customWidth="1"/>
    <col min="17" max="17" width="1.28515625" style="3" customWidth="1"/>
    <col min="18" max="18" width="7.42578125" style="3" customWidth="1"/>
    <col min="19" max="19" width="9.140625" style="3"/>
    <col min="20" max="20" width="10.5703125" style="3" customWidth="1"/>
    <col min="21" max="16384" width="9.140625" style="3"/>
  </cols>
  <sheetData>
    <row r="1" spans="1:18" ht="15.75" x14ac:dyDescent="0.25">
      <c r="A1" s="44" t="s">
        <v>1422</v>
      </c>
      <c r="H1" s="443"/>
      <c r="I1" s="443"/>
      <c r="K1" s="443"/>
    </row>
    <row r="2" spans="1:18" ht="15.75" x14ac:dyDescent="0.25">
      <c r="A2" s="44" t="s">
        <v>1694</v>
      </c>
      <c r="H2" s="451"/>
      <c r="I2" s="443"/>
      <c r="K2" s="443"/>
    </row>
    <row r="3" spans="1:18" ht="6" customHeight="1" x14ac:dyDescent="0.2">
      <c r="A3" s="3" t="s">
        <v>10</v>
      </c>
      <c r="H3" s="451"/>
      <c r="I3" s="443"/>
      <c r="J3" s="568"/>
      <c r="K3" s="443"/>
    </row>
    <row r="4" spans="1:18" x14ac:dyDescent="0.2">
      <c r="A4" s="444" t="s">
        <v>8</v>
      </c>
      <c r="B4" s="445"/>
      <c r="C4" s="445"/>
      <c r="D4" s="445"/>
      <c r="E4" s="445"/>
      <c r="F4" s="445"/>
      <c r="G4" s="445"/>
      <c r="H4" s="449"/>
      <c r="I4" s="449"/>
      <c r="J4" s="569"/>
      <c r="K4" s="449"/>
      <c r="L4" s="19"/>
      <c r="M4" s="19"/>
      <c r="N4" s="19"/>
      <c r="R4" s="471" t="s">
        <v>313</v>
      </c>
    </row>
    <row r="5" spans="1:18" ht="9" customHeight="1" x14ac:dyDescent="0.2">
      <c r="A5" s="454"/>
      <c r="B5" s="36"/>
      <c r="C5" s="36"/>
      <c r="D5" s="36"/>
      <c r="E5" s="36"/>
      <c r="F5" s="36"/>
      <c r="G5" s="36"/>
      <c r="H5" s="446"/>
      <c r="I5" s="446"/>
      <c r="J5" s="570"/>
      <c r="K5" s="446"/>
      <c r="L5" s="446"/>
      <c r="M5" s="446"/>
      <c r="N5" s="446"/>
      <c r="O5" s="570"/>
      <c r="P5" s="446"/>
      <c r="Q5" s="446"/>
      <c r="R5" s="570"/>
    </row>
    <row r="6" spans="1:18" ht="9" customHeight="1" x14ac:dyDescent="0.2">
      <c r="H6" s="443"/>
      <c r="I6" s="443"/>
      <c r="J6" s="568"/>
      <c r="K6" s="443"/>
      <c r="L6" s="443"/>
      <c r="M6" s="443"/>
      <c r="N6" s="443"/>
      <c r="O6" s="568"/>
      <c r="P6" s="443"/>
      <c r="Q6" s="443"/>
      <c r="R6" s="568"/>
    </row>
    <row r="7" spans="1:18" ht="12.75" customHeight="1" x14ac:dyDescent="0.2">
      <c r="H7" s="747" t="s">
        <v>323</v>
      </c>
      <c r="I7" s="748"/>
      <c r="J7" s="748"/>
      <c r="K7" s="443"/>
      <c r="L7" s="747" t="s">
        <v>323</v>
      </c>
      <c r="M7" s="748"/>
      <c r="N7" s="748"/>
      <c r="O7" s="568"/>
      <c r="P7" s="443"/>
      <c r="Q7" s="443"/>
      <c r="R7" s="568"/>
    </row>
    <row r="8" spans="1:18" x14ac:dyDescent="0.2">
      <c r="H8" s="747" t="s">
        <v>1550</v>
      </c>
      <c r="I8" s="748"/>
      <c r="J8" s="748"/>
      <c r="K8" s="443"/>
      <c r="L8" s="747" t="s">
        <v>1553</v>
      </c>
      <c r="M8" s="748"/>
      <c r="N8" s="748"/>
      <c r="P8" s="738" t="s">
        <v>1695</v>
      </c>
      <c r="Q8" s="738"/>
      <c r="R8" s="738"/>
    </row>
    <row r="9" spans="1:18" ht="14.25" x14ac:dyDescent="0.2">
      <c r="H9" s="747" t="s">
        <v>1551</v>
      </c>
      <c r="I9" s="748"/>
      <c r="J9" s="748"/>
      <c r="K9" s="443"/>
      <c r="L9" s="747" t="s">
        <v>1551</v>
      </c>
      <c r="M9" s="748"/>
      <c r="N9" s="748"/>
      <c r="O9" s="499"/>
      <c r="P9" s="747" t="s">
        <v>1187</v>
      </c>
      <c r="Q9" s="748"/>
      <c r="R9" s="748"/>
    </row>
    <row r="10" spans="1:18" x14ac:dyDescent="0.2">
      <c r="A10" s="3" t="s">
        <v>355</v>
      </c>
      <c r="D10" s="445"/>
      <c r="E10" s="3" t="s">
        <v>65</v>
      </c>
      <c r="H10" s="747" t="s">
        <v>1552</v>
      </c>
      <c r="I10" s="748"/>
      <c r="J10" s="748"/>
      <c r="K10" s="444"/>
      <c r="L10" s="747" t="s">
        <v>1552</v>
      </c>
      <c r="M10" s="748"/>
      <c r="N10" s="748"/>
      <c r="O10" s="499"/>
      <c r="P10" s="747" t="s">
        <v>1696</v>
      </c>
      <c r="Q10" s="748"/>
      <c r="R10" s="748"/>
    </row>
    <row r="11" spans="1:18" ht="5.25" customHeight="1" x14ac:dyDescent="0.2">
      <c r="H11" s="749"/>
      <c r="I11" s="741"/>
      <c r="J11" s="741"/>
      <c r="K11" s="451"/>
      <c r="L11" s="749"/>
      <c r="M11" s="741"/>
      <c r="N11" s="741"/>
      <c r="O11" s="571"/>
      <c r="P11" s="36"/>
      <c r="Q11" s="36"/>
      <c r="R11" s="459"/>
    </row>
    <row r="12" spans="1:18" ht="21" customHeight="1" x14ac:dyDescent="0.2">
      <c r="G12" s="445"/>
      <c r="H12" s="35" t="s">
        <v>378</v>
      </c>
      <c r="I12" s="35"/>
      <c r="J12" s="499" t="s">
        <v>315</v>
      </c>
      <c r="K12" s="35"/>
      <c r="L12" s="35" t="s">
        <v>378</v>
      </c>
      <c r="M12" s="35"/>
      <c r="N12" s="499" t="s">
        <v>315</v>
      </c>
      <c r="O12" s="499"/>
      <c r="P12" s="35" t="s">
        <v>378</v>
      </c>
      <c r="Q12" s="35"/>
      <c r="R12" s="499" t="s">
        <v>315</v>
      </c>
    </row>
    <row r="13" spans="1:18" ht="7.5" customHeight="1" x14ac:dyDescent="0.2">
      <c r="A13" s="36"/>
      <c r="B13" s="36"/>
      <c r="C13" s="36"/>
      <c r="E13" s="36"/>
      <c r="F13" s="36"/>
      <c r="G13" s="445"/>
      <c r="H13" s="36"/>
      <c r="I13" s="445"/>
      <c r="J13" s="459"/>
      <c r="K13" s="445"/>
      <c r="L13" s="36"/>
      <c r="M13" s="445"/>
      <c r="N13" s="36"/>
      <c r="O13" s="572"/>
      <c r="P13" s="36"/>
      <c r="Q13" s="445"/>
      <c r="R13" s="459"/>
    </row>
    <row r="14" spans="1:18" ht="9" customHeight="1" x14ac:dyDescent="0.2">
      <c r="G14" s="445"/>
      <c r="H14" s="443"/>
      <c r="I14" s="443"/>
      <c r="J14" s="568"/>
      <c r="K14" s="443"/>
      <c r="L14" s="443"/>
      <c r="M14" s="443"/>
      <c r="N14" s="443"/>
      <c r="O14" s="568"/>
      <c r="P14" s="443"/>
      <c r="Q14" s="443"/>
      <c r="R14" s="568"/>
    </row>
    <row r="15" spans="1:18" ht="14.25" x14ac:dyDescent="0.2">
      <c r="A15" s="464" t="s">
        <v>400</v>
      </c>
      <c r="B15" s="464"/>
      <c r="C15" s="464"/>
      <c r="D15" s="464"/>
      <c r="E15" s="464"/>
      <c r="F15" s="464"/>
      <c r="G15" s="464"/>
      <c r="H15" s="573">
        <v>3099</v>
      </c>
      <c r="J15" s="574">
        <f>SUM(H15/3099*100)</f>
        <v>100</v>
      </c>
      <c r="K15" s="464"/>
      <c r="L15" s="573"/>
      <c r="M15" s="573"/>
      <c r="N15" s="574"/>
      <c r="O15" s="394"/>
      <c r="P15" s="483" t="s">
        <v>1717</v>
      </c>
      <c r="Q15" s="575">
        <v>3</v>
      </c>
      <c r="R15" s="576">
        <v>100</v>
      </c>
    </row>
    <row r="16" spans="1:18" ht="9" customHeight="1" x14ac:dyDescent="0.2">
      <c r="H16" s="573"/>
      <c r="I16" s="577"/>
      <c r="J16" s="574"/>
      <c r="K16" s="577"/>
      <c r="O16" s="394"/>
      <c r="P16" s="578"/>
      <c r="Q16" s="579"/>
      <c r="R16" s="580"/>
    </row>
    <row r="17" spans="1:21" x14ac:dyDescent="0.2">
      <c r="A17" s="464" t="s">
        <v>66</v>
      </c>
      <c r="B17" s="464"/>
      <c r="C17" s="464"/>
      <c r="D17" s="464"/>
      <c r="E17" s="464" t="s">
        <v>67</v>
      </c>
      <c r="F17" s="464"/>
      <c r="G17" s="464"/>
      <c r="H17" s="573">
        <f>SUM(H21:H37)</f>
        <v>1441</v>
      </c>
      <c r="I17" s="577"/>
      <c r="J17" s="574">
        <f>SUM(H17/3099*100)</f>
        <v>46.498870603420457</v>
      </c>
      <c r="K17" s="577"/>
      <c r="L17" s="573">
        <f>SUM(L21:L37)</f>
        <v>2148</v>
      </c>
      <c r="N17" s="574">
        <f>SUM(L17/4166*100)</f>
        <v>51.560249639942391</v>
      </c>
      <c r="O17" s="394"/>
      <c r="P17" s="578">
        <f>SUM(P21:P37)</f>
        <v>156</v>
      </c>
      <c r="Q17" s="577"/>
      <c r="R17" s="576">
        <f>SUM(P17/202*100)</f>
        <v>77.227722772277232</v>
      </c>
    </row>
    <row r="18" spans="1:21" ht="9" customHeight="1" x14ac:dyDescent="0.2">
      <c r="H18" s="449"/>
      <c r="I18" s="445"/>
      <c r="J18" s="574"/>
      <c r="K18" s="445"/>
      <c r="L18" s="449"/>
      <c r="N18" s="574"/>
      <c r="O18" s="394"/>
      <c r="P18" s="449"/>
      <c r="Q18" s="445"/>
      <c r="R18" s="449"/>
    </row>
    <row r="19" spans="1:21" x14ac:dyDescent="0.2">
      <c r="A19" s="464"/>
      <c r="B19" s="464" t="s">
        <v>68</v>
      </c>
      <c r="C19" s="464"/>
      <c r="D19" s="464"/>
      <c r="E19" s="464"/>
      <c r="F19" s="464" t="s">
        <v>69</v>
      </c>
      <c r="G19" s="464"/>
      <c r="H19" s="464">
        <f>SUM(H21:H27)</f>
        <v>693</v>
      </c>
      <c r="I19" s="464"/>
      <c r="J19" s="574">
        <f>SUM(H19/3099*100)</f>
        <v>22.362052274927397</v>
      </c>
      <c r="K19" s="464"/>
      <c r="L19" s="488">
        <f>SUM(L21:L27)</f>
        <v>920</v>
      </c>
      <c r="N19" s="574">
        <f t="shared" ref="N19:N60" si="0">SUM(L19/4166*100)</f>
        <v>22.083533365338454</v>
      </c>
      <c r="O19" s="394"/>
      <c r="P19" s="483">
        <f>SUM(P21:P27)</f>
        <v>83</v>
      </c>
      <c r="Q19" s="577"/>
      <c r="R19" s="576">
        <f>SUM(P19/202*100)</f>
        <v>41.089108910891085</v>
      </c>
    </row>
    <row r="20" spans="1:21" x14ac:dyDescent="0.2">
      <c r="A20" s="464"/>
      <c r="B20" s="464"/>
      <c r="C20" s="464"/>
      <c r="D20" s="464"/>
      <c r="E20" s="464"/>
      <c r="F20" s="464"/>
      <c r="G20" s="464"/>
      <c r="H20" s="573"/>
      <c r="I20" s="577"/>
      <c r="J20" s="574"/>
      <c r="K20" s="577"/>
      <c r="L20" s="573"/>
      <c r="N20" s="574"/>
      <c r="O20" s="394"/>
      <c r="P20" s="581"/>
      <c r="Q20" s="577"/>
      <c r="R20" s="573"/>
    </row>
    <row r="21" spans="1:21" x14ac:dyDescent="0.2">
      <c r="C21" s="3" t="s">
        <v>70</v>
      </c>
      <c r="F21" s="3" t="s">
        <v>71</v>
      </c>
      <c r="H21" s="3">
        <v>230</v>
      </c>
      <c r="J21" s="582">
        <f t="shared" ref="J21:J27" si="1">SUM(H21/3099*100)</f>
        <v>7.4217489512746049</v>
      </c>
      <c r="K21" s="445"/>
      <c r="L21" s="394">
        <v>247</v>
      </c>
      <c r="N21" s="582">
        <f>SUM(L21/4166*100)</f>
        <v>5.9289486317810853</v>
      </c>
      <c r="O21" s="394"/>
      <c r="P21" s="3">
        <v>3</v>
      </c>
      <c r="Q21" s="445"/>
      <c r="R21" s="580">
        <f>SUM(P21/202*100)</f>
        <v>1.4851485148514851</v>
      </c>
    </row>
    <row r="22" spans="1:21" x14ac:dyDescent="0.2">
      <c r="C22" s="3" t="s">
        <v>72</v>
      </c>
      <c r="F22" s="3" t="s">
        <v>73</v>
      </c>
      <c r="H22" s="3">
        <v>31</v>
      </c>
      <c r="J22" s="582">
        <f t="shared" si="1"/>
        <v>1.0003226847370119</v>
      </c>
      <c r="K22" s="577"/>
      <c r="L22" s="394">
        <v>38</v>
      </c>
      <c r="N22" s="582">
        <f t="shared" si="0"/>
        <v>0.91214594335093624</v>
      </c>
      <c r="O22" s="394"/>
      <c r="P22" s="3">
        <v>0</v>
      </c>
      <c r="Q22" s="577"/>
      <c r="R22" s="580">
        <f t="shared" ref="R22:R60" si="2">SUM(P22/202*100)</f>
        <v>0</v>
      </c>
    </row>
    <row r="23" spans="1:21" x14ac:dyDescent="0.2">
      <c r="C23" s="3" t="s">
        <v>356</v>
      </c>
      <c r="F23" s="3" t="s">
        <v>357</v>
      </c>
      <c r="H23" s="3">
        <v>15</v>
      </c>
      <c r="I23" s="577"/>
      <c r="J23" s="582">
        <f t="shared" si="1"/>
        <v>0.48402710551790895</v>
      </c>
      <c r="K23" s="577"/>
      <c r="L23" s="394">
        <v>20</v>
      </c>
      <c r="M23" s="61"/>
      <c r="N23" s="582">
        <f t="shared" si="0"/>
        <v>0.4800768122899664</v>
      </c>
      <c r="O23" s="394"/>
      <c r="P23" s="3">
        <v>8</v>
      </c>
      <c r="Q23" s="577"/>
      <c r="R23" s="580">
        <f t="shared" si="2"/>
        <v>3.9603960396039604</v>
      </c>
      <c r="U23" s="394"/>
    </row>
    <row r="24" spans="1:21" x14ac:dyDescent="0.2">
      <c r="C24" s="3" t="s">
        <v>74</v>
      </c>
      <c r="F24" s="3" t="s">
        <v>75</v>
      </c>
      <c r="H24" s="3">
        <v>26</v>
      </c>
      <c r="J24" s="582">
        <f t="shared" si="1"/>
        <v>0.8389803162310423</v>
      </c>
      <c r="K24" s="445"/>
      <c r="L24" s="394">
        <v>35</v>
      </c>
      <c r="N24" s="582">
        <f t="shared" si="0"/>
        <v>0.84013442150744111</v>
      </c>
      <c r="O24" s="394"/>
      <c r="P24" s="3">
        <v>4</v>
      </c>
      <c r="Q24" s="445"/>
      <c r="R24" s="580">
        <f t="shared" si="2"/>
        <v>1.9801980198019802</v>
      </c>
      <c r="U24" s="394"/>
    </row>
    <row r="25" spans="1:21" x14ac:dyDescent="0.2">
      <c r="C25" s="3" t="s">
        <v>76</v>
      </c>
      <c r="F25" s="3" t="s">
        <v>77</v>
      </c>
      <c r="H25" s="3">
        <v>111</v>
      </c>
      <c r="J25" s="582">
        <f t="shared" si="1"/>
        <v>3.5818005808325268</v>
      </c>
      <c r="K25" s="445"/>
      <c r="L25" s="394">
        <v>203</v>
      </c>
      <c r="N25" s="582">
        <f t="shared" si="0"/>
        <v>4.8727796447431588</v>
      </c>
      <c r="O25" s="394"/>
      <c r="P25" s="3">
        <v>31</v>
      </c>
      <c r="Q25" s="445"/>
      <c r="R25" s="580">
        <f t="shared" si="2"/>
        <v>15.346534653465346</v>
      </c>
      <c r="U25" s="394"/>
    </row>
    <row r="26" spans="1:21" x14ac:dyDescent="0.2">
      <c r="C26" s="3" t="s">
        <v>78</v>
      </c>
      <c r="F26" s="3" t="s">
        <v>79</v>
      </c>
      <c r="H26" s="3">
        <v>181</v>
      </c>
      <c r="J26" s="582">
        <f t="shared" si="1"/>
        <v>5.8405937399161019</v>
      </c>
      <c r="K26" s="445"/>
      <c r="L26" s="394">
        <v>206</v>
      </c>
      <c r="N26" s="582">
        <f t="shared" si="0"/>
        <v>4.9447911665866542</v>
      </c>
      <c r="O26" s="394"/>
      <c r="P26" s="3">
        <v>11</v>
      </c>
      <c r="Q26" s="445"/>
      <c r="R26" s="580">
        <f t="shared" si="2"/>
        <v>5.4455445544554459</v>
      </c>
      <c r="S26" s="451"/>
      <c r="T26" s="394"/>
      <c r="U26" s="394"/>
    </row>
    <row r="27" spans="1:21" x14ac:dyDescent="0.2">
      <c r="C27" s="3" t="s">
        <v>358</v>
      </c>
      <c r="F27" s="3" t="s">
        <v>80</v>
      </c>
      <c r="H27" s="3">
        <v>99</v>
      </c>
      <c r="I27" s="445"/>
      <c r="J27" s="582">
        <f t="shared" si="1"/>
        <v>3.1945788964181996</v>
      </c>
      <c r="K27" s="445"/>
      <c r="L27" s="394">
        <v>171</v>
      </c>
      <c r="M27" s="445"/>
      <c r="N27" s="582">
        <f t="shared" si="0"/>
        <v>4.1046567450792129</v>
      </c>
      <c r="O27" s="394"/>
      <c r="P27" s="3">
        <v>26</v>
      </c>
      <c r="Q27" s="445"/>
      <c r="R27" s="580">
        <f t="shared" si="2"/>
        <v>12.871287128712872</v>
      </c>
      <c r="S27" s="451"/>
      <c r="T27" s="394"/>
      <c r="U27" s="394"/>
    </row>
    <row r="28" spans="1:21" ht="6" customHeight="1" x14ac:dyDescent="0.2">
      <c r="H28" s="445"/>
      <c r="I28" s="445"/>
      <c r="J28" s="582"/>
      <c r="K28" s="445"/>
      <c r="L28" s="445"/>
      <c r="M28" s="445"/>
      <c r="N28" s="582"/>
      <c r="O28" s="394"/>
      <c r="P28" s="449"/>
      <c r="Q28" s="445"/>
      <c r="R28" s="580"/>
      <c r="S28" s="451"/>
      <c r="T28" s="394"/>
      <c r="U28" s="394"/>
    </row>
    <row r="29" spans="1:21" x14ac:dyDescent="0.2">
      <c r="B29" s="3" t="s">
        <v>359</v>
      </c>
      <c r="F29" s="3" t="s">
        <v>360</v>
      </c>
      <c r="H29" s="3">
        <v>5</v>
      </c>
      <c r="J29" s="582">
        <f t="shared" ref="J29:J36" si="3">SUM(H29/3099*100)</f>
        <v>0.16134236850596967</v>
      </c>
      <c r="K29" s="445"/>
      <c r="L29" s="394">
        <v>8</v>
      </c>
      <c r="M29" s="445"/>
      <c r="N29" s="582">
        <f t="shared" si="0"/>
        <v>0.19203072491598655</v>
      </c>
      <c r="O29" s="394"/>
      <c r="P29" s="449">
        <v>1</v>
      </c>
      <c r="Q29" s="445"/>
      <c r="R29" s="580">
        <f t="shared" si="2"/>
        <v>0.49504950495049505</v>
      </c>
      <c r="S29" s="451"/>
      <c r="T29" s="394"/>
      <c r="U29" s="394"/>
    </row>
    <row r="30" spans="1:21" x14ac:dyDescent="0.2">
      <c r="B30" s="3" t="s">
        <v>81</v>
      </c>
      <c r="F30" s="3" t="s">
        <v>82</v>
      </c>
      <c r="H30" s="3">
        <v>231</v>
      </c>
      <c r="J30" s="582">
        <f t="shared" si="3"/>
        <v>7.4540174249757989</v>
      </c>
      <c r="K30" s="445"/>
      <c r="L30" s="394">
        <v>382</v>
      </c>
      <c r="M30" s="445"/>
      <c r="N30" s="582">
        <f t="shared" si="0"/>
        <v>9.1694671147383584</v>
      </c>
      <c r="O30" s="394"/>
      <c r="P30" s="3">
        <v>30</v>
      </c>
      <c r="Q30" s="445"/>
      <c r="R30" s="580">
        <f t="shared" si="2"/>
        <v>14.85148514851485</v>
      </c>
      <c r="S30" s="451"/>
      <c r="T30" s="394"/>
      <c r="U30" s="394"/>
    </row>
    <row r="31" spans="1:21" x14ac:dyDescent="0.2">
      <c r="B31" s="3" t="s">
        <v>83</v>
      </c>
      <c r="F31" s="3" t="s">
        <v>84</v>
      </c>
      <c r="H31" s="3">
        <v>19</v>
      </c>
      <c r="J31" s="582">
        <f t="shared" si="3"/>
        <v>0.61310100032268477</v>
      </c>
      <c r="K31" s="577"/>
      <c r="L31" s="394">
        <v>36</v>
      </c>
      <c r="M31" s="445"/>
      <c r="N31" s="582">
        <f t="shared" si="0"/>
        <v>0.86413826212193945</v>
      </c>
      <c r="O31" s="394"/>
      <c r="P31" s="3">
        <v>2</v>
      </c>
      <c r="Q31" s="577"/>
      <c r="R31" s="580">
        <f t="shared" si="2"/>
        <v>0.99009900990099009</v>
      </c>
      <c r="S31" s="451"/>
      <c r="T31" s="394"/>
      <c r="U31" s="394"/>
    </row>
    <row r="32" spans="1:21" x14ac:dyDescent="0.2">
      <c r="B32" s="3" t="s">
        <v>361</v>
      </c>
      <c r="F32" s="3" t="s">
        <v>362</v>
      </c>
      <c r="H32" s="3">
        <v>10</v>
      </c>
      <c r="J32" s="582">
        <f t="shared" si="3"/>
        <v>0.32268473701193934</v>
      </c>
      <c r="K32" s="445"/>
      <c r="L32" s="394">
        <v>29</v>
      </c>
      <c r="M32" s="445"/>
      <c r="N32" s="582">
        <f t="shared" si="0"/>
        <v>0.69611137782045129</v>
      </c>
      <c r="O32" s="394"/>
      <c r="P32" s="449">
        <v>0</v>
      </c>
      <c r="Q32" s="445"/>
      <c r="R32" s="580">
        <f t="shared" si="2"/>
        <v>0</v>
      </c>
      <c r="S32" s="451"/>
      <c r="T32" s="394"/>
    </row>
    <row r="33" spans="1:21" x14ac:dyDescent="0.2">
      <c r="B33" s="3" t="s">
        <v>363</v>
      </c>
      <c r="F33" s="3" t="s">
        <v>364</v>
      </c>
      <c r="H33" s="3">
        <v>5</v>
      </c>
      <c r="J33" s="582">
        <f t="shared" si="3"/>
        <v>0.16134236850596967</v>
      </c>
      <c r="K33" s="445"/>
      <c r="L33" s="394">
        <v>25</v>
      </c>
      <c r="M33" s="445"/>
      <c r="N33" s="582">
        <f t="shared" si="0"/>
        <v>0.60009601536245794</v>
      </c>
      <c r="O33" s="394"/>
      <c r="P33" s="449">
        <v>1</v>
      </c>
      <c r="Q33" s="445"/>
      <c r="R33" s="580">
        <f t="shared" si="2"/>
        <v>0.49504950495049505</v>
      </c>
      <c r="S33" s="451"/>
      <c r="T33" s="394"/>
      <c r="U33" s="394"/>
    </row>
    <row r="34" spans="1:21" x14ac:dyDescent="0.2">
      <c r="B34" s="3" t="s">
        <v>85</v>
      </c>
      <c r="F34" s="3" t="s">
        <v>86</v>
      </c>
      <c r="H34" s="3">
        <v>149</v>
      </c>
      <c r="J34" s="582">
        <f t="shared" si="3"/>
        <v>4.8080025814778962</v>
      </c>
      <c r="K34" s="445"/>
      <c r="L34" s="394">
        <v>223</v>
      </c>
      <c r="M34" s="445"/>
      <c r="N34" s="582">
        <f t="shared" si="0"/>
        <v>5.3528564570331252</v>
      </c>
      <c r="O34" s="394"/>
      <c r="P34" s="449">
        <v>13</v>
      </c>
      <c r="Q34" s="445"/>
      <c r="R34" s="580">
        <f t="shared" si="2"/>
        <v>6.435643564356436</v>
      </c>
      <c r="S34" s="451"/>
      <c r="T34" s="394"/>
      <c r="U34" s="394"/>
    </row>
    <row r="35" spans="1:21" x14ac:dyDescent="0.2">
      <c r="B35" s="3" t="s">
        <v>87</v>
      </c>
      <c r="F35" s="3" t="s">
        <v>88</v>
      </c>
      <c r="H35" s="3">
        <v>229</v>
      </c>
      <c r="J35" s="582">
        <f t="shared" si="3"/>
        <v>7.3894804775734109</v>
      </c>
      <c r="K35" s="445"/>
      <c r="L35" s="394">
        <v>397</v>
      </c>
      <c r="M35" s="445"/>
      <c r="N35" s="582">
        <f t="shared" si="0"/>
        <v>9.5295247239558325</v>
      </c>
      <c r="O35" s="394"/>
      <c r="P35" s="449">
        <v>20</v>
      </c>
      <c r="Q35" s="445"/>
      <c r="R35" s="580">
        <f t="shared" si="2"/>
        <v>9.9009900990099009</v>
      </c>
      <c r="S35" s="451"/>
      <c r="T35" s="394"/>
      <c r="U35" s="394"/>
    </row>
    <row r="36" spans="1:21" x14ac:dyDescent="0.2">
      <c r="B36" s="3" t="s">
        <v>365</v>
      </c>
      <c r="F36" s="3" t="s">
        <v>366</v>
      </c>
      <c r="H36" s="3">
        <v>5</v>
      </c>
      <c r="J36" s="582">
        <f t="shared" si="3"/>
        <v>0.16134236850596967</v>
      </c>
      <c r="K36" s="445"/>
      <c r="L36" s="394">
        <v>13</v>
      </c>
      <c r="M36" s="445"/>
      <c r="N36" s="582">
        <f t="shared" si="0"/>
        <v>0.31204992798847819</v>
      </c>
      <c r="O36" s="394"/>
      <c r="P36" s="449">
        <v>0</v>
      </c>
      <c r="Q36" s="445"/>
      <c r="R36" s="580">
        <f t="shared" si="2"/>
        <v>0</v>
      </c>
      <c r="S36" s="451"/>
      <c r="T36" s="394"/>
      <c r="U36" s="394"/>
    </row>
    <row r="37" spans="1:21" x14ac:dyDescent="0.2">
      <c r="B37" s="3" t="s">
        <v>367</v>
      </c>
      <c r="F37" s="3" t="s">
        <v>80</v>
      </c>
      <c r="H37" s="3">
        <v>95</v>
      </c>
      <c r="J37" s="582">
        <f>SUM(H37/3099*100)</f>
        <v>3.0655050016134235</v>
      </c>
      <c r="K37" s="445"/>
      <c r="L37" s="394">
        <v>115</v>
      </c>
      <c r="M37" s="445"/>
      <c r="N37" s="582">
        <f t="shared" si="0"/>
        <v>2.7604416706673067</v>
      </c>
      <c r="O37" s="394"/>
      <c r="P37" s="449">
        <v>6</v>
      </c>
      <c r="Q37" s="445"/>
      <c r="R37" s="580">
        <f t="shared" si="2"/>
        <v>2.9702970297029703</v>
      </c>
      <c r="S37" s="451"/>
      <c r="T37" s="394"/>
      <c r="U37" s="394"/>
    </row>
    <row r="38" spans="1:21" ht="6" customHeight="1" x14ac:dyDescent="0.2">
      <c r="H38" s="449"/>
      <c r="I38" s="445"/>
      <c r="J38" s="574"/>
      <c r="K38" s="445"/>
      <c r="L38" s="449"/>
      <c r="M38" s="449"/>
      <c r="N38" s="582"/>
      <c r="O38" s="394"/>
      <c r="P38" s="449"/>
      <c r="Q38" s="445"/>
      <c r="R38" s="580"/>
      <c r="S38" s="451"/>
      <c r="T38" s="394"/>
      <c r="U38" s="394"/>
    </row>
    <row r="39" spans="1:21" x14ac:dyDescent="0.2">
      <c r="A39" s="464" t="s">
        <v>89</v>
      </c>
      <c r="B39" s="464"/>
      <c r="C39" s="464"/>
      <c r="D39" s="464"/>
      <c r="E39" s="464" t="s">
        <v>90</v>
      </c>
      <c r="F39" s="464"/>
      <c r="G39" s="464"/>
      <c r="H39" s="573">
        <f>SUM(H41:H44)</f>
        <v>1148</v>
      </c>
      <c r="I39" s="577"/>
      <c r="J39" s="574">
        <f>SUM(H39/3099*100)</f>
        <v>37.044207808970633</v>
      </c>
      <c r="K39" s="577"/>
      <c r="L39" s="573">
        <f>SUM(L41:L44)</f>
        <v>1230</v>
      </c>
      <c r="M39" s="573"/>
      <c r="N39" s="574">
        <f t="shared" si="0"/>
        <v>29.524723955832933</v>
      </c>
      <c r="O39" s="394"/>
      <c r="P39" s="578">
        <v>31</v>
      </c>
      <c r="Q39" s="577"/>
      <c r="R39" s="576">
        <f t="shared" si="2"/>
        <v>15.346534653465346</v>
      </c>
      <c r="S39" s="451"/>
      <c r="T39" s="394"/>
      <c r="U39" s="394"/>
    </row>
    <row r="40" spans="1:21" ht="9" customHeight="1" x14ac:dyDescent="0.2">
      <c r="H40" s="449"/>
      <c r="I40" s="445"/>
      <c r="J40" s="574"/>
      <c r="K40" s="445"/>
      <c r="L40" s="449"/>
      <c r="M40" s="449"/>
      <c r="N40" s="574"/>
      <c r="O40" s="394"/>
      <c r="P40" s="449"/>
      <c r="Q40" s="445"/>
      <c r="R40" s="580"/>
      <c r="S40" s="451"/>
      <c r="T40" s="394"/>
      <c r="U40" s="394"/>
    </row>
    <row r="41" spans="1:21" x14ac:dyDescent="0.2">
      <c r="B41" s="3" t="s">
        <v>91</v>
      </c>
      <c r="F41" s="3" t="s">
        <v>92</v>
      </c>
      <c r="H41" s="3">
        <v>662</v>
      </c>
      <c r="J41" s="582">
        <f>SUM(H41/3099*100)</f>
        <v>21.361729590190386</v>
      </c>
      <c r="K41" s="445"/>
      <c r="L41" s="394">
        <v>693</v>
      </c>
      <c r="N41" s="582">
        <f t="shared" si="0"/>
        <v>16.634661545847333</v>
      </c>
      <c r="O41" s="394"/>
      <c r="P41" s="443">
        <v>12</v>
      </c>
      <c r="Q41" s="445"/>
      <c r="R41" s="580">
        <f t="shared" si="2"/>
        <v>5.9405940594059405</v>
      </c>
      <c r="S41" s="451"/>
      <c r="T41" s="394"/>
      <c r="U41" s="394"/>
    </row>
    <row r="42" spans="1:21" x14ac:dyDescent="0.2">
      <c r="B42" s="3" t="s">
        <v>93</v>
      </c>
      <c r="F42" s="3" t="s">
        <v>94</v>
      </c>
      <c r="H42" s="3">
        <v>234</v>
      </c>
      <c r="J42" s="582">
        <f>SUM(H42/3099*100)</f>
        <v>7.55082284607938</v>
      </c>
      <c r="K42" s="445"/>
      <c r="L42" s="394">
        <v>253</v>
      </c>
      <c r="M42" s="583"/>
      <c r="N42" s="582">
        <f t="shared" si="0"/>
        <v>6.0729716754680751</v>
      </c>
      <c r="O42" s="394"/>
      <c r="P42" s="584">
        <v>9</v>
      </c>
      <c r="Q42" s="445"/>
      <c r="R42" s="580">
        <f t="shared" si="2"/>
        <v>4.455445544554455</v>
      </c>
      <c r="S42" s="451"/>
      <c r="T42" s="394"/>
      <c r="U42" s="394"/>
    </row>
    <row r="43" spans="1:21" x14ac:dyDescent="0.2">
      <c r="B43" s="3" t="s">
        <v>95</v>
      </c>
      <c r="F43" s="3" t="s">
        <v>96</v>
      </c>
      <c r="H43" s="3">
        <v>69</v>
      </c>
      <c r="J43" s="582">
        <f>SUM(H43/3099*100)</f>
        <v>2.2265246853823815</v>
      </c>
      <c r="K43" s="445"/>
      <c r="L43" s="394">
        <v>74</v>
      </c>
      <c r="N43" s="582">
        <f t="shared" si="0"/>
        <v>1.7762842054728758</v>
      </c>
      <c r="O43" s="394"/>
      <c r="P43" s="443">
        <v>0</v>
      </c>
      <c r="Q43" s="445"/>
      <c r="R43" s="580">
        <f t="shared" si="2"/>
        <v>0</v>
      </c>
      <c r="S43" s="451"/>
      <c r="T43" s="394"/>
      <c r="U43" s="394"/>
    </row>
    <row r="44" spans="1:21" x14ac:dyDescent="0.2">
      <c r="B44" s="3" t="s">
        <v>368</v>
      </c>
      <c r="F44" s="3" t="s">
        <v>80</v>
      </c>
      <c r="H44" s="3">
        <v>183</v>
      </c>
      <c r="J44" s="582">
        <f>SUM(H44/3099*100)</f>
        <v>5.9051306873184899</v>
      </c>
      <c r="K44" s="445"/>
      <c r="L44" s="394">
        <v>210</v>
      </c>
      <c r="N44" s="582">
        <f t="shared" si="0"/>
        <v>5.0408065290446471</v>
      </c>
      <c r="O44" s="394"/>
      <c r="P44" s="443">
        <v>10</v>
      </c>
      <c r="Q44" s="445"/>
      <c r="R44" s="580">
        <f t="shared" si="2"/>
        <v>4.9504950495049505</v>
      </c>
      <c r="S44" s="451"/>
      <c r="T44" s="394"/>
      <c r="U44" s="394"/>
    </row>
    <row r="45" spans="1:21" ht="6" customHeight="1" x14ac:dyDescent="0.2">
      <c r="H45" s="449"/>
      <c r="I45" s="445"/>
      <c r="J45" s="582"/>
      <c r="K45" s="445"/>
      <c r="L45" s="449"/>
      <c r="M45" s="449"/>
      <c r="N45" s="574"/>
      <c r="O45" s="394"/>
      <c r="P45" s="449"/>
      <c r="Q45" s="445"/>
      <c r="R45" s="580"/>
      <c r="S45" s="451"/>
      <c r="T45" s="394"/>
      <c r="U45" s="394"/>
    </row>
    <row r="46" spans="1:21" x14ac:dyDescent="0.2">
      <c r="A46" s="464"/>
      <c r="B46" s="464"/>
      <c r="C46" s="464"/>
      <c r="D46" s="464"/>
      <c r="E46" s="464" t="s">
        <v>369</v>
      </c>
      <c r="F46" s="464"/>
      <c r="G46" s="464"/>
      <c r="H46" s="578">
        <f>SUM(H48:H60)</f>
        <v>510</v>
      </c>
      <c r="I46" s="577"/>
      <c r="J46" s="574">
        <f>SUM(H46/3099*100)</f>
        <v>16.456921587608907</v>
      </c>
      <c r="K46" s="577"/>
      <c r="L46" s="578">
        <f>SUM(L48:L60)</f>
        <v>788</v>
      </c>
      <c r="M46" s="578"/>
      <c r="N46" s="574">
        <f t="shared" si="0"/>
        <v>18.915026404224676</v>
      </c>
      <c r="O46" s="394"/>
      <c r="P46" s="578">
        <v>15</v>
      </c>
      <c r="Q46" s="577"/>
      <c r="R46" s="576">
        <f t="shared" si="2"/>
        <v>7.4257425742574252</v>
      </c>
      <c r="S46" s="451"/>
      <c r="T46" s="394"/>
    </row>
    <row r="47" spans="1:21" ht="6" customHeight="1" x14ac:dyDescent="0.2">
      <c r="H47" s="449"/>
      <c r="I47" s="445"/>
      <c r="J47" s="574"/>
      <c r="K47" s="445"/>
      <c r="L47" s="449"/>
      <c r="M47" s="449"/>
      <c r="N47" s="574"/>
      <c r="O47" s="394"/>
      <c r="P47" s="449"/>
      <c r="Q47" s="445"/>
      <c r="R47" s="580"/>
      <c r="S47" s="451"/>
      <c r="T47" s="394"/>
    </row>
    <row r="48" spans="1:21" x14ac:dyDescent="0.2">
      <c r="A48" s="3" t="s">
        <v>97</v>
      </c>
      <c r="F48" s="3" t="s">
        <v>98</v>
      </c>
      <c r="H48" s="3">
        <v>154</v>
      </c>
      <c r="J48" s="582">
        <f>SUM(H48/3099*100)</f>
        <v>4.9693449499838653</v>
      </c>
      <c r="K48" s="445"/>
      <c r="L48" s="3">
        <v>260</v>
      </c>
      <c r="M48" s="445"/>
      <c r="N48" s="582">
        <f t="shared" si="0"/>
        <v>6.2409985597695634</v>
      </c>
      <c r="O48" s="394"/>
      <c r="P48" s="449">
        <v>3</v>
      </c>
      <c r="Q48" s="445"/>
      <c r="R48" s="580">
        <f t="shared" si="2"/>
        <v>1.4851485148514851</v>
      </c>
      <c r="S48" s="451"/>
      <c r="T48" s="394"/>
    </row>
    <row r="49" spans="1:21" x14ac:dyDescent="0.2">
      <c r="A49" s="3" t="s">
        <v>370</v>
      </c>
      <c r="F49" s="3" t="s">
        <v>371</v>
      </c>
      <c r="H49" s="3">
        <v>23</v>
      </c>
      <c r="J49" s="582">
        <f>SUM(H49/3099*100)</f>
        <v>0.74217489512746049</v>
      </c>
      <c r="K49" s="445"/>
      <c r="L49" s="3">
        <v>51</v>
      </c>
      <c r="M49" s="583"/>
      <c r="N49" s="582">
        <f t="shared" si="0"/>
        <v>1.2241958713394143</v>
      </c>
      <c r="O49" s="394"/>
      <c r="P49" s="584">
        <v>5</v>
      </c>
      <c r="Q49" s="445"/>
      <c r="R49" s="580">
        <f t="shared" si="2"/>
        <v>2.4752475247524752</v>
      </c>
      <c r="S49" s="451"/>
      <c r="T49" s="394"/>
    </row>
    <row r="50" spans="1:21" x14ac:dyDescent="0.2">
      <c r="A50" s="3" t="s">
        <v>372</v>
      </c>
      <c r="F50" s="3" t="s">
        <v>373</v>
      </c>
      <c r="H50" s="445">
        <v>0</v>
      </c>
      <c r="J50" s="582">
        <f>SUM(H50/3099*100)</f>
        <v>0</v>
      </c>
      <c r="K50" s="445"/>
      <c r="L50" s="3">
        <v>0</v>
      </c>
      <c r="M50" s="445"/>
      <c r="N50" s="582">
        <f t="shared" si="0"/>
        <v>0</v>
      </c>
      <c r="O50" s="394"/>
      <c r="P50" s="449">
        <v>0</v>
      </c>
      <c r="Q50" s="445"/>
      <c r="R50" s="580">
        <f t="shared" si="2"/>
        <v>0</v>
      </c>
      <c r="S50" s="451"/>
      <c r="T50" s="394"/>
    </row>
    <row r="51" spans="1:21" x14ac:dyDescent="0.2">
      <c r="A51" s="3" t="s">
        <v>1176</v>
      </c>
      <c r="F51" s="54" t="s">
        <v>1633</v>
      </c>
      <c r="H51" s="3">
        <v>1</v>
      </c>
      <c r="J51" s="582">
        <f t="shared" ref="J51:J57" si="4">SUM(H51/3099*100)</f>
        <v>3.2268473701193935E-2</v>
      </c>
      <c r="K51" s="445"/>
      <c r="L51" s="3">
        <v>6</v>
      </c>
      <c r="M51" s="445"/>
      <c r="N51" s="582">
        <f t="shared" si="0"/>
        <v>0.14402304368698993</v>
      </c>
      <c r="O51" s="394"/>
      <c r="P51" s="449">
        <v>0</v>
      </c>
      <c r="Q51" s="445"/>
      <c r="R51" s="580">
        <f t="shared" si="2"/>
        <v>0</v>
      </c>
      <c r="S51" s="451"/>
      <c r="T51" s="394"/>
    </row>
    <row r="52" spans="1:21" x14ac:dyDescent="0.2">
      <c r="A52" s="3" t="s">
        <v>99</v>
      </c>
      <c r="F52" s="3" t="s">
        <v>374</v>
      </c>
      <c r="H52" s="3">
        <v>48</v>
      </c>
      <c r="J52" s="582">
        <f t="shared" si="4"/>
        <v>1.5488867376573088</v>
      </c>
      <c r="K52" s="445"/>
      <c r="L52" s="3">
        <v>136</v>
      </c>
      <c r="M52" s="445"/>
      <c r="N52" s="582">
        <f t="shared" si="0"/>
        <v>3.2645223235717715</v>
      </c>
      <c r="O52" s="394"/>
      <c r="P52" s="449">
        <v>2</v>
      </c>
      <c r="Q52" s="445"/>
      <c r="R52" s="580">
        <f t="shared" si="2"/>
        <v>0.99009900990099009</v>
      </c>
      <c r="S52" s="451"/>
      <c r="T52" s="394"/>
    </row>
    <row r="53" spans="1:21" x14ac:dyDescent="0.2">
      <c r="A53" s="3" t="s">
        <v>304</v>
      </c>
      <c r="F53" s="3" t="s">
        <v>305</v>
      </c>
      <c r="H53" s="3">
        <v>53</v>
      </c>
      <c r="J53" s="582">
        <f t="shared" si="4"/>
        <v>1.7102291061632784</v>
      </c>
      <c r="K53" s="445"/>
      <c r="L53" s="3">
        <v>59</v>
      </c>
      <c r="M53" s="583"/>
      <c r="N53" s="582">
        <f t="shared" si="0"/>
        <v>1.4162265962554008</v>
      </c>
      <c r="O53" s="394"/>
      <c r="P53" s="449">
        <v>1</v>
      </c>
      <c r="Q53" s="445"/>
      <c r="R53" s="580">
        <f t="shared" si="2"/>
        <v>0.49504950495049505</v>
      </c>
      <c r="S53" s="451"/>
      <c r="T53" s="394"/>
      <c r="U53" s="394"/>
    </row>
    <row r="54" spans="1:21" x14ac:dyDescent="0.2">
      <c r="A54" s="3" t="s">
        <v>375</v>
      </c>
      <c r="F54" s="54" t="s">
        <v>1638</v>
      </c>
      <c r="H54" s="3">
        <v>11</v>
      </c>
      <c r="J54" s="582">
        <f t="shared" si="4"/>
        <v>0.35495321071313324</v>
      </c>
      <c r="K54" s="449"/>
      <c r="L54" s="394">
        <v>14</v>
      </c>
      <c r="M54" s="583"/>
      <c r="N54" s="582">
        <f t="shared" si="0"/>
        <v>0.33605376860297648</v>
      </c>
      <c r="O54" s="394"/>
      <c r="P54" s="449">
        <v>0</v>
      </c>
      <c r="Q54" s="449"/>
      <c r="R54" s="580">
        <f t="shared" si="2"/>
        <v>0</v>
      </c>
      <c r="S54" s="451"/>
      <c r="T54" s="394"/>
      <c r="U54" s="394"/>
    </row>
    <row r="55" spans="1:21" x14ac:dyDescent="0.2">
      <c r="A55" s="3" t="s">
        <v>376</v>
      </c>
      <c r="F55" s="3" t="s">
        <v>377</v>
      </c>
      <c r="H55" s="3">
        <v>3</v>
      </c>
      <c r="J55" s="582">
        <f t="shared" si="4"/>
        <v>9.6805421103581799E-2</v>
      </c>
      <c r="K55" s="449"/>
      <c r="L55" s="394">
        <v>10</v>
      </c>
      <c r="M55" s="583"/>
      <c r="N55" s="582">
        <f t="shared" si="0"/>
        <v>0.2400384061449832</v>
      </c>
      <c r="O55" s="394"/>
      <c r="P55" s="584">
        <v>2</v>
      </c>
      <c r="Q55" s="449"/>
      <c r="R55" s="580">
        <f t="shared" si="2"/>
        <v>0.99009900990099009</v>
      </c>
      <c r="S55" s="451"/>
      <c r="T55" s="394"/>
      <c r="U55" s="394"/>
    </row>
    <row r="56" spans="1:21" x14ac:dyDescent="0.2">
      <c r="A56" s="3" t="s">
        <v>100</v>
      </c>
      <c r="F56" s="3" t="s">
        <v>101</v>
      </c>
      <c r="H56" s="3">
        <v>177</v>
      </c>
      <c r="J56" s="582">
        <f t="shared" si="4"/>
        <v>5.7115198451113267</v>
      </c>
      <c r="K56" s="445"/>
      <c r="L56" s="394">
        <v>208</v>
      </c>
      <c r="M56" s="583"/>
      <c r="N56" s="582">
        <f t="shared" si="0"/>
        <v>4.9927988478156511</v>
      </c>
      <c r="O56" s="394"/>
      <c r="P56" s="584">
        <v>1</v>
      </c>
      <c r="Q56" s="445"/>
      <c r="R56" s="580">
        <f t="shared" si="2"/>
        <v>0.49504950495049505</v>
      </c>
      <c r="S56" s="451"/>
      <c r="T56" s="394"/>
      <c r="U56" s="394"/>
    </row>
    <row r="57" spans="1:21" x14ac:dyDescent="0.2">
      <c r="A57" s="3" t="s">
        <v>1177</v>
      </c>
      <c r="F57" s="3" t="s">
        <v>1180</v>
      </c>
      <c r="H57" s="3">
        <v>11</v>
      </c>
      <c r="J57" s="582">
        <f t="shared" si="4"/>
        <v>0.35495321071313324</v>
      </c>
      <c r="K57" s="445"/>
      <c r="L57" s="394">
        <v>13</v>
      </c>
      <c r="M57" s="583"/>
      <c r="N57" s="582">
        <f t="shared" si="0"/>
        <v>0.31204992798847819</v>
      </c>
      <c r="O57" s="394"/>
      <c r="P57" s="584">
        <v>1</v>
      </c>
      <c r="Q57" s="445"/>
      <c r="R57" s="580">
        <f t="shared" si="2"/>
        <v>0.49504950495049505</v>
      </c>
      <c r="S57" s="451"/>
      <c r="T57" s="394"/>
    </row>
    <row r="58" spans="1:21" ht="12.75" customHeight="1" x14ac:dyDescent="0.2">
      <c r="A58" s="3" t="s">
        <v>1178</v>
      </c>
      <c r="F58" s="3" t="s">
        <v>1179</v>
      </c>
      <c r="H58" s="3">
        <v>18</v>
      </c>
      <c r="J58" s="582">
        <f>SUM(H58/3099*100)</f>
        <v>0.58083252662149087</v>
      </c>
      <c r="L58" s="3">
        <v>18</v>
      </c>
      <c r="M58" s="583"/>
      <c r="N58" s="582">
        <f t="shared" si="0"/>
        <v>0.43206913106096972</v>
      </c>
      <c r="O58" s="394"/>
      <c r="P58" s="584">
        <v>0</v>
      </c>
      <c r="R58" s="580">
        <f t="shared" si="2"/>
        <v>0</v>
      </c>
      <c r="S58" s="451"/>
      <c r="T58" s="394"/>
    </row>
    <row r="59" spans="1:21" ht="13.5" customHeight="1" x14ac:dyDescent="0.2">
      <c r="F59" s="54" t="s">
        <v>1627</v>
      </c>
      <c r="H59" s="3">
        <v>8</v>
      </c>
      <c r="J59" s="582">
        <f>SUM(H59/2732*100)</f>
        <v>0.29282576866764276</v>
      </c>
      <c r="L59" s="3">
        <v>8</v>
      </c>
      <c r="N59" s="582">
        <f t="shared" si="0"/>
        <v>0.19203072491598655</v>
      </c>
      <c r="O59" s="394"/>
      <c r="P59" s="443">
        <v>0</v>
      </c>
      <c r="R59" s="580">
        <f t="shared" si="2"/>
        <v>0</v>
      </c>
      <c r="S59" s="451"/>
      <c r="T59" s="394"/>
    </row>
    <row r="60" spans="1:21" x14ac:dyDescent="0.2">
      <c r="A60" s="445"/>
      <c r="B60" s="445"/>
      <c r="C60" s="445"/>
      <c r="D60" s="445"/>
      <c r="E60" s="445"/>
      <c r="F60" s="585" t="s">
        <v>1639</v>
      </c>
      <c r="G60" s="445"/>
      <c r="H60" s="445">
        <v>3</v>
      </c>
      <c r="I60" s="445"/>
      <c r="J60" s="582">
        <f>SUM(H60/2732*100)</f>
        <v>0.10980966325036604</v>
      </c>
      <c r="K60" s="445"/>
      <c r="L60" s="445">
        <v>5</v>
      </c>
      <c r="M60" s="445"/>
      <c r="N60" s="582">
        <f t="shared" si="0"/>
        <v>0.1200192030724916</v>
      </c>
      <c r="O60" s="394"/>
      <c r="P60" s="449">
        <v>0</v>
      </c>
      <c r="Q60" s="445"/>
      <c r="R60" s="580">
        <f t="shared" si="2"/>
        <v>0</v>
      </c>
      <c r="S60" s="451"/>
      <c r="T60" s="394"/>
    </row>
    <row r="61" spans="1:21" x14ac:dyDescent="0.2">
      <c r="A61" s="586"/>
      <c r="B61" s="586"/>
      <c r="C61" s="586"/>
      <c r="D61" s="586"/>
      <c r="E61" s="586"/>
      <c r="F61" s="586"/>
      <c r="G61" s="586"/>
      <c r="H61" s="586"/>
      <c r="I61" s="586"/>
      <c r="J61" s="587"/>
      <c r="K61" s="586"/>
      <c r="L61" s="454"/>
      <c r="M61" s="454"/>
      <c r="N61" s="454"/>
      <c r="O61" s="588"/>
      <c r="P61" s="36"/>
      <c r="Q61" s="36"/>
      <c r="R61" s="36"/>
      <c r="S61" s="451"/>
      <c r="T61" s="394"/>
    </row>
    <row r="62" spans="1:21" x14ac:dyDescent="0.2">
      <c r="L62" s="451"/>
      <c r="M62" s="451"/>
      <c r="N62" s="451"/>
      <c r="O62" s="394"/>
    </row>
    <row r="63" spans="1:21" ht="13.5" x14ac:dyDescent="0.2">
      <c r="A63" s="349" t="s">
        <v>403</v>
      </c>
      <c r="L63" s="451"/>
      <c r="M63" s="451"/>
      <c r="N63" s="451"/>
      <c r="O63" s="394"/>
      <c r="R63" s="54"/>
      <c r="S63" s="54"/>
      <c r="T63" s="54"/>
    </row>
    <row r="64" spans="1:21" x14ac:dyDescent="0.2">
      <c r="A64" s="20" t="s">
        <v>404</v>
      </c>
      <c r="L64" s="451"/>
      <c r="M64" s="451"/>
      <c r="N64" s="451"/>
      <c r="O64" s="394"/>
    </row>
    <row r="65" spans="1:15" ht="13.5" x14ac:dyDescent="0.2">
      <c r="A65" s="20" t="s">
        <v>1189</v>
      </c>
      <c r="L65" s="451"/>
      <c r="M65" s="451"/>
      <c r="N65" s="451"/>
      <c r="O65" s="394"/>
    </row>
    <row r="66" spans="1:15" x14ac:dyDescent="0.2">
      <c r="A66" s="20" t="s">
        <v>1188</v>
      </c>
      <c r="L66" s="451"/>
      <c r="M66" s="451"/>
      <c r="N66" s="451"/>
      <c r="O66" s="394"/>
    </row>
    <row r="67" spans="1:15" x14ac:dyDescent="0.2">
      <c r="A67" s="20" t="s">
        <v>2559</v>
      </c>
      <c r="L67" s="451"/>
      <c r="M67" s="451"/>
      <c r="N67" s="451"/>
      <c r="O67" s="394"/>
    </row>
    <row r="68" spans="1:15" ht="13.5" x14ac:dyDescent="0.2">
      <c r="A68" s="20" t="s">
        <v>2552</v>
      </c>
      <c r="L68" s="451"/>
      <c r="M68" s="451"/>
      <c r="N68" s="451"/>
      <c r="O68" s="394"/>
    </row>
    <row r="69" spans="1:15" x14ac:dyDescent="0.2">
      <c r="A69" s="20" t="s">
        <v>1640</v>
      </c>
      <c r="L69" s="451"/>
      <c r="M69" s="451"/>
      <c r="N69" s="451"/>
      <c r="O69" s="394"/>
    </row>
    <row r="70" spans="1:15" x14ac:dyDescent="0.2">
      <c r="A70" s="20" t="s">
        <v>242</v>
      </c>
      <c r="L70" s="451"/>
      <c r="M70" s="451"/>
      <c r="N70" s="451"/>
      <c r="O70" s="394"/>
    </row>
    <row r="71" spans="1:15" x14ac:dyDescent="0.2">
      <c r="L71" s="451"/>
      <c r="M71" s="451"/>
      <c r="N71" s="451"/>
      <c r="O71" s="394"/>
    </row>
    <row r="72" spans="1:15" x14ac:dyDescent="0.2">
      <c r="L72" s="451"/>
      <c r="M72" s="451"/>
      <c r="N72" s="451"/>
      <c r="O72" s="394"/>
    </row>
    <row r="73" spans="1:15" x14ac:dyDescent="0.2">
      <c r="L73" s="451"/>
      <c r="M73" s="451"/>
      <c r="N73" s="451"/>
      <c r="O73" s="394"/>
    </row>
    <row r="74" spans="1:15" x14ac:dyDescent="0.2">
      <c r="L74" s="451"/>
      <c r="M74" s="451"/>
      <c r="N74" s="451"/>
      <c r="O74" s="394"/>
    </row>
    <row r="75" spans="1:15" x14ac:dyDescent="0.2">
      <c r="L75" s="451"/>
      <c r="M75" s="451"/>
      <c r="N75" s="451"/>
      <c r="O75" s="394"/>
    </row>
    <row r="76" spans="1:15" x14ac:dyDescent="0.2">
      <c r="L76" s="451"/>
      <c r="M76" s="451"/>
      <c r="N76" s="451"/>
      <c r="O76" s="394"/>
    </row>
    <row r="77" spans="1:15" x14ac:dyDescent="0.2">
      <c r="L77" s="451"/>
      <c r="M77" s="451"/>
      <c r="N77" s="451"/>
      <c r="O77" s="394"/>
    </row>
    <row r="78" spans="1:15" x14ac:dyDescent="0.2">
      <c r="L78" s="451"/>
      <c r="M78" s="451"/>
      <c r="N78" s="451"/>
      <c r="O78" s="394"/>
    </row>
    <row r="79" spans="1:15" x14ac:dyDescent="0.2">
      <c r="L79" s="451"/>
      <c r="M79" s="451"/>
      <c r="N79" s="451"/>
      <c r="O79" s="394"/>
    </row>
    <row r="80" spans="1:15" x14ac:dyDescent="0.2">
      <c r="L80" s="451"/>
      <c r="M80" s="451"/>
      <c r="N80" s="451"/>
      <c r="O80" s="394"/>
    </row>
    <row r="81" spans="12:15" x14ac:dyDescent="0.2">
      <c r="L81" s="451"/>
      <c r="M81" s="451"/>
      <c r="N81" s="451"/>
      <c r="O81" s="394"/>
    </row>
    <row r="82" spans="12:15" x14ac:dyDescent="0.2">
      <c r="L82" s="451"/>
      <c r="M82" s="451"/>
      <c r="N82" s="451"/>
      <c r="O82" s="394"/>
    </row>
    <row r="83" spans="12:15" x14ac:dyDescent="0.2">
      <c r="L83" s="451"/>
      <c r="M83" s="451"/>
      <c r="N83" s="451"/>
      <c r="O83" s="394"/>
    </row>
  </sheetData>
  <mergeCells count="13">
    <mergeCell ref="L11:N11"/>
    <mergeCell ref="H11:J11"/>
    <mergeCell ref="H9:J9"/>
    <mergeCell ref="L10:N10"/>
    <mergeCell ref="H8:J8"/>
    <mergeCell ref="L9:N9"/>
    <mergeCell ref="P8:R8"/>
    <mergeCell ref="P9:R9"/>
    <mergeCell ref="L8:N8"/>
    <mergeCell ref="H7:J7"/>
    <mergeCell ref="H10:J10"/>
    <mergeCell ref="L7:N7"/>
    <mergeCell ref="P10:R10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8" orientation="portrait" r:id="rId1"/>
  <headerFooter alignWithMargins="0">
    <oddFooter>&amp;R27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showGridLines="0" workbookViewId="0">
      <selection activeCell="P53" sqref="P53"/>
    </sheetView>
  </sheetViews>
  <sheetFormatPr defaultColWidth="9.140625" defaultRowHeight="12.75" x14ac:dyDescent="0.2"/>
  <cols>
    <col min="1" max="1" width="30.7109375" style="3" customWidth="1"/>
    <col min="2" max="2" width="1.28515625" style="3" customWidth="1"/>
    <col min="3" max="3" width="7.140625" style="3" customWidth="1"/>
    <col min="4" max="4" width="1.7109375" style="3" customWidth="1"/>
    <col min="5" max="5" width="7.140625" style="3" customWidth="1"/>
    <col min="6" max="6" width="1.7109375" style="3" customWidth="1"/>
    <col min="7" max="7" width="7.140625" style="3" customWidth="1"/>
    <col min="8" max="8" width="1.7109375" style="3" customWidth="1"/>
    <col min="9" max="9" width="7.140625" style="3" customWidth="1"/>
    <col min="10" max="10" width="1.7109375" style="3" customWidth="1"/>
    <col min="11" max="11" width="7.140625" style="3" customWidth="1"/>
    <col min="12" max="12" width="1.7109375" style="3" customWidth="1"/>
    <col min="13" max="13" width="7.7109375" style="3" customWidth="1"/>
    <col min="14" max="14" width="1.7109375" style="3" customWidth="1"/>
    <col min="15" max="15" width="11" style="3" customWidth="1"/>
    <col min="16" max="16384" width="9.140625" style="3"/>
  </cols>
  <sheetData>
    <row r="1" spans="1:15" ht="15.75" x14ac:dyDescent="0.25">
      <c r="A1" s="44" t="s">
        <v>1209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573"/>
      <c r="N1" s="589"/>
      <c r="O1" s="18"/>
    </row>
    <row r="2" spans="1:15" ht="15.75" x14ac:dyDescent="0.25">
      <c r="A2" s="44" t="s">
        <v>1666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573"/>
      <c r="N2" s="589"/>
      <c r="O2" s="18"/>
    </row>
    <row r="3" spans="1:15" x14ac:dyDescent="0.2">
      <c r="A3" s="355"/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573"/>
      <c r="N3" s="589"/>
      <c r="O3" s="18"/>
    </row>
    <row r="4" spans="1:15" x14ac:dyDescent="0.2">
      <c r="A4" s="590" t="s">
        <v>8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N4" s="18"/>
      <c r="O4" s="591" t="s">
        <v>9</v>
      </c>
    </row>
    <row r="5" spans="1:15" x14ac:dyDescent="0.2">
      <c r="A5" s="352"/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</row>
    <row r="6" spans="1:15" ht="11.25" customHeight="1" x14ac:dyDescent="0.2">
      <c r="A6" s="549"/>
      <c r="B6" s="549"/>
      <c r="C6" s="549"/>
      <c r="D6" s="549"/>
      <c r="E6" s="549"/>
      <c r="F6" s="549"/>
      <c r="G6" s="549"/>
      <c r="H6" s="549"/>
      <c r="I6" s="549"/>
      <c r="J6" s="549"/>
      <c r="K6" s="549"/>
      <c r="L6" s="549"/>
      <c r="M6" s="549"/>
      <c r="N6" s="549"/>
      <c r="O6" s="549"/>
    </row>
    <row r="7" spans="1:15" x14ac:dyDescent="0.2">
      <c r="B7" s="592"/>
      <c r="C7" s="549"/>
      <c r="D7" s="592"/>
      <c r="E7" s="592" t="s">
        <v>1203</v>
      </c>
      <c r="F7" s="549"/>
      <c r="H7" s="549"/>
      <c r="I7" s="549"/>
      <c r="J7" s="549"/>
      <c r="K7" s="549"/>
      <c r="L7" s="549"/>
      <c r="M7" s="549"/>
      <c r="N7" s="549"/>
      <c r="O7" s="549"/>
    </row>
    <row r="8" spans="1:15" ht="11.25" customHeight="1" x14ac:dyDescent="0.2">
      <c r="A8" s="549"/>
      <c r="B8" s="549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</row>
    <row r="9" spans="1:15" ht="11.25" customHeight="1" x14ac:dyDescent="0.2">
      <c r="A9" s="549"/>
      <c r="B9" s="549"/>
      <c r="C9" s="549"/>
      <c r="D9" s="549"/>
      <c r="E9" s="549"/>
      <c r="F9" s="549"/>
      <c r="G9" s="549"/>
      <c r="H9" s="549"/>
      <c r="I9" s="549"/>
      <c r="J9" s="549"/>
      <c r="K9" s="549"/>
      <c r="L9" s="549"/>
      <c r="M9" s="549"/>
      <c r="N9" s="549"/>
      <c r="O9" s="549"/>
    </row>
    <row r="10" spans="1:15" x14ac:dyDescent="0.2">
      <c r="A10" s="592" t="s">
        <v>54</v>
      </c>
      <c r="B10" s="591"/>
      <c r="C10" s="593" t="s">
        <v>2</v>
      </c>
      <c r="D10" s="593"/>
      <c r="E10" s="593" t="s">
        <v>1200</v>
      </c>
      <c r="F10" s="593"/>
      <c r="G10" s="593" t="s">
        <v>1206</v>
      </c>
      <c r="H10" s="593"/>
      <c r="I10" s="593" t="s">
        <v>1207</v>
      </c>
      <c r="J10" s="593"/>
      <c r="K10" s="593" t="s">
        <v>1201</v>
      </c>
      <c r="L10" s="593"/>
      <c r="M10" s="593" t="s">
        <v>1208</v>
      </c>
      <c r="N10" s="593"/>
      <c r="O10" s="593" t="s">
        <v>1424</v>
      </c>
    </row>
    <row r="11" spans="1:15" ht="11.25" customHeight="1" x14ac:dyDescent="0.2">
      <c r="A11" s="594"/>
      <c r="B11" s="592"/>
      <c r="C11" s="594"/>
      <c r="D11" s="595"/>
      <c r="E11" s="594"/>
      <c r="F11" s="595"/>
      <c r="G11" s="594"/>
      <c r="H11" s="595"/>
      <c r="I11" s="594"/>
      <c r="J11" s="595"/>
      <c r="K11" s="594"/>
      <c r="L11" s="595"/>
      <c r="M11" s="594"/>
      <c r="N11" s="595"/>
      <c r="O11" s="594"/>
    </row>
    <row r="12" spans="1:15" ht="8.25" customHeight="1" x14ac:dyDescent="0.2">
      <c r="A12" s="592"/>
      <c r="B12" s="592"/>
      <c r="C12" s="592"/>
      <c r="D12" s="592"/>
      <c r="E12" s="592"/>
      <c r="F12" s="592"/>
      <c r="G12" s="592"/>
      <c r="H12" s="592"/>
      <c r="I12" s="592"/>
      <c r="J12" s="592"/>
      <c r="K12" s="592"/>
      <c r="L12" s="592"/>
      <c r="M12" s="592"/>
      <c r="N12" s="592"/>
      <c r="O12" s="592"/>
    </row>
    <row r="13" spans="1:15" ht="15" x14ac:dyDescent="0.25">
      <c r="A13" s="596" t="s">
        <v>402</v>
      </c>
      <c r="B13" s="596"/>
      <c r="C13" s="84">
        <v>3099</v>
      </c>
      <c r="D13" s="464"/>
      <c r="E13" s="84">
        <v>438</v>
      </c>
      <c r="F13" s="84"/>
      <c r="G13" s="84">
        <v>846</v>
      </c>
      <c r="H13" s="84"/>
      <c r="I13" s="84">
        <v>452</v>
      </c>
      <c r="J13" s="84"/>
      <c r="K13" s="84">
        <v>384</v>
      </c>
      <c r="L13" s="84"/>
      <c r="M13" s="84">
        <v>523</v>
      </c>
      <c r="N13" s="84"/>
      <c r="O13" s="84">
        <v>456</v>
      </c>
    </row>
    <row r="14" spans="1:15" ht="8.25" customHeight="1" x14ac:dyDescent="0.25">
      <c r="A14" s="592"/>
      <c r="B14" s="592"/>
      <c r="C14" s="464"/>
      <c r="D14" s="46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</row>
    <row r="15" spans="1:15" ht="15" x14ac:dyDescent="0.25">
      <c r="A15" s="596" t="s">
        <v>26</v>
      </c>
      <c r="B15" s="596"/>
      <c r="C15" s="84">
        <v>839</v>
      </c>
      <c r="E15" s="344">
        <v>260</v>
      </c>
      <c r="F15" s="344"/>
      <c r="G15" s="344">
        <v>376</v>
      </c>
      <c r="H15" s="344"/>
      <c r="I15" s="344">
        <v>107</v>
      </c>
      <c r="J15" s="344"/>
      <c r="K15" s="344">
        <v>45</v>
      </c>
      <c r="L15" s="344"/>
      <c r="M15" s="344">
        <v>18</v>
      </c>
      <c r="N15" s="344"/>
      <c r="O15" s="344">
        <v>33</v>
      </c>
    </row>
    <row r="16" spans="1:15" ht="6.75" customHeight="1" x14ac:dyDescent="0.2">
      <c r="A16" s="595"/>
      <c r="B16" s="592"/>
      <c r="C16" s="46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</row>
    <row r="17" spans="1:15" ht="15" x14ac:dyDescent="0.25">
      <c r="A17" s="595" t="s">
        <v>42</v>
      </c>
      <c r="B17" s="592"/>
      <c r="C17" s="84">
        <v>493</v>
      </c>
      <c r="E17" s="344">
        <v>212</v>
      </c>
      <c r="F17" s="344"/>
      <c r="G17" s="344">
        <v>271</v>
      </c>
      <c r="H17" s="344"/>
      <c r="I17" s="344">
        <v>10</v>
      </c>
      <c r="J17" s="344"/>
      <c r="K17" s="344">
        <v>0</v>
      </c>
      <c r="L17" s="344"/>
      <c r="M17" s="344">
        <v>0</v>
      </c>
      <c r="N17" s="344"/>
      <c r="O17" s="344">
        <v>0</v>
      </c>
    </row>
    <row r="18" spans="1:15" ht="15" x14ac:dyDescent="0.25">
      <c r="A18" s="592" t="s">
        <v>43</v>
      </c>
      <c r="B18" s="592"/>
      <c r="C18" s="84">
        <v>223</v>
      </c>
      <c r="E18" s="344">
        <v>17</v>
      </c>
      <c r="F18" s="344"/>
      <c r="G18" s="344">
        <v>80</v>
      </c>
      <c r="H18" s="344"/>
      <c r="I18" s="344">
        <v>82</v>
      </c>
      <c r="J18" s="344"/>
      <c r="K18" s="344">
        <v>33</v>
      </c>
      <c r="L18" s="344"/>
      <c r="M18" s="344">
        <v>11</v>
      </c>
      <c r="N18" s="344"/>
      <c r="O18" s="344">
        <v>0</v>
      </c>
    </row>
    <row r="19" spans="1:15" ht="15" x14ac:dyDescent="0.25">
      <c r="A19" s="548" t="s">
        <v>243</v>
      </c>
      <c r="B19" s="592"/>
      <c r="C19" s="84">
        <v>123</v>
      </c>
      <c r="E19" s="344">
        <v>31</v>
      </c>
      <c r="F19" s="344"/>
      <c r="G19" s="344">
        <v>25</v>
      </c>
      <c r="H19" s="344"/>
      <c r="I19" s="344">
        <v>15</v>
      </c>
      <c r="J19" s="344"/>
      <c r="K19" s="344">
        <v>12</v>
      </c>
      <c r="L19" s="344"/>
      <c r="M19" s="344">
        <v>7</v>
      </c>
      <c r="N19" s="344"/>
      <c r="O19" s="344">
        <v>33</v>
      </c>
    </row>
    <row r="20" spans="1:15" ht="9" customHeight="1" x14ac:dyDescent="0.25">
      <c r="A20" s="548"/>
      <c r="B20" s="592"/>
      <c r="C20" s="84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344"/>
    </row>
    <row r="21" spans="1:15" ht="15" x14ac:dyDescent="0.25">
      <c r="A21" s="597" t="s">
        <v>27</v>
      </c>
      <c r="B21" s="596"/>
      <c r="C21" s="84">
        <f>SUM(C24:C26)</f>
        <v>2260</v>
      </c>
      <c r="D21" s="464"/>
      <c r="E21" s="84">
        <f>SUM(D24:D26)</f>
        <v>0</v>
      </c>
      <c r="F21" s="84"/>
      <c r="G21" s="84">
        <f>SUM(E24:E26)</f>
        <v>178</v>
      </c>
      <c r="H21" s="84"/>
      <c r="I21" s="84">
        <f>SUM(F24:F26)</f>
        <v>0</v>
      </c>
      <c r="J21" s="84"/>
      <c r="K21" s="84">
        <f>SUM(G24:G26)</f>
        <v>470</v>
      </c>
      <c r="L21" s="84"/>
      <c r="M21" s="84">
        <f>SUM(H24:H26)</f>
        <v>0</v>
      </c>
      <c r="N21" s="84"/>
      <c r="O21" s="84">
        <f>SUM(I24:I26)</f>
        <v>345</v>
      </c>
    </row>
    <row r="22" spans="1:15" ht="7.5" customHeight="1" x14ac:dyDescent="0.25">
      <c r="A22" s="548"/>
      <c r="B22" s="592"/>
      <c r="C22" s="8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</row>
    <row r="23" spans="1:15" ht="15" x14ac:dyDescent="0.25">
      <c r="A23" s="548" t="s">
        <v>411</v>
      </c>
      <c r="B23" s="592"/>
      <c r="C23" s="84"/>
      <c r="E23" s="344"/>
      <c r="F23" s="344"/>
      <c r="G23" s="344"/>
      <c r="H23" s="344"/>
      <c r="I23" s="344"/>
      <c r="J23" s="344"/>
      <c r="K23" s="344"/>
      <c r="L23" s="344"/>
      <c r="M23" s="344"/>
      <c r="N23" s="344"/>
      <c r="O23" s="344"/>
    </row>
    <row r="24" spans="1:15" ht="15" x14ac:dyDescent="0.25">
      <c r="A24" s="548" t="s">
        <v>59</v>
      </c>
      <c r="B24" s="592"/>
      <c r="C24" s="84">
        <v>1753</v>
      </c>
      <c r="E24" s="344">
        <v>176</v>
      </c>
      <c r="F24" s="344"/>
      <c r="G24" s="344">
        <v>468</v>
      </c>
      <c r="H24" s="344"/>
      <c r="I24" s="344">
        <v>341</v>
      </c>
      <c r="J24" s="344"/>
      <c r="K24" s="344">
        <v>321</v>
      </c>
      <c r="L24" s="344"/>
      <c r="M24" s="344">
        <v>417</v>
      </c>
      <c r="N24" s="344"/>
      <c r="O24" s="344">
        <v>30</v>
      </c>
    </row>
    <row r="25" spans="1:15" ht="15" x14ac:dyDescent="0.25">
      <c r="A25" s="548" t="s">
        <v>216</v>
      </c>
      <c r="B25" s="592"/>
      <c r="C25" s="84">
        <v>27</v>
      </c>
      <c r="E25" s="344">
        <v>2</v>
      </c>
      <c r="F25" s="344"/>
      <c r="G25" s="344">
        <v>2</v>
      </c>
      <c r="H25" s="344"/>
      <c r="I25" s="344">
        <v>2</v>
      </c>
      <c r="J25" s="344"/>
      <c r="K25" s="344">
        <v>13</v>
      </c>
      <c r="L25" s="344"/>
      <c r="M25" s="344">
        <v>8</v>
      </c>
      <c r="N25" s="344"/>
      <c r="O25" s="344">
        <v>0</v>
      </c>
    </row>
    <row r="26" spans="1:15" ht="15" x14ac:dyDescent="0.25">
      <c r="A26" s="548" t="s">
        <v>1202</v>
      </c>
      <c r="B26" s="596"/>
      <c r="C26" s="84">
        <v>480</v>
      </c>
      <c r="E26" s="344">
        <v>0</v>
      </c>
      <c r="F26" s="344"/>
      <c r="G26" s="344">
        <v>0</v>
      </c>
      <c r="H26" s="344"/>
      <c r="I26" s="344">
        <v>2</v>
      </c>
      <c r="J26" s="344"/>
      <c r="K26" s="344">
        <v>5</v>
      </c>
      <c r="L26" s="344"/>
      <c r="M26" s="344">
        <v>80</v>
      </c>
      <c r="N26" s="344"/>
      <c r="O26" s="344">
        <v>393</v>
      </c>
    </row>
    <row r="27" spans="1:15" ht="8.25" customHeight="1" x14ac:dyDescent="0.2">
      <c r="A27" s="352"/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3"/>
      <c r="O27" s="353"/>
    </row>
    <row r="28" spans="1:15" x14ac:dyDescent="0.2">
      <c r="A28" s="549"/>
      <c r="B28" s="549"/>
      <c r="C28" s="549"/>
      <c r="D28" s="549"/>
      <c r="E28" s="549"/>
      <c r="F28" s="549"/>
      <c r="G28" s="549"/>
      <c r="H28" s="549"/>
      <c r="I28" s="549"/>
      <c r="J28" s="549"/>
      <c r="K28" s="549"/>
      <c r="L28" s="549"/>
      <c r="M28" s="549"/>
      <c r="N28" s="18"/>
      <c r="O28" s="18"/>
    </row>
    <row r="29" spans="1:15" ht="14.25" x14ac:dyDescent="0.2">
      <c r="A29" s="547" t="s">
        <v>1429</v>
      </c>
      <c r="B29" s="548"/>
      <c r="C29" s="548"/>
      <c r="D29" s="548"/>
      <c r="E29" s="548"/>
      <c r="F29" s="548"/>
      <c r="G29" s="548"/>
      <c r="H29" s="548"/>
      <c r="I29" s="548"/>
      <c r="J29" s="548"/>
      <c r="K29" s="592"/>
      <c r="L29" s="18"/>
    </row>
    <row r="30" spans="1:15" ht="14.25" x14ac:dyDescent="0.2">
      <c r="A30" s="354" t="s">
        <v>1434</v>
      </c>
      <c r="B30" s="355"/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18"/>
      <c r="O30" s="18"/>
    </row>
    <row r="31" spans="1:15" x14ac:dyDescent="0.2">
      <c r="A31" s="355"/>
      <c r="B31" s="355"/>
      <c r="C31" s="355"/>
      <c r="D31" s="355"/>
      <c r="E31" s="355"/>
      <c r="F31" s="355"/>
      <c r="G31" s="355"/>
      <c r="H31" s="355"/>
      <c r="I31" s="355"/>
      <c r="J31" s="355"/>
      <c r="K31" s="355"/>
      <c r="L31" s="355"/>
      <c r="M31" s="355"/>
      <c r="N31" s="18"/>
      <c r="O31" s="18"/>
    </row>
    <row r="35" spans="1:15" ht="15.75" x14ac:dyDescent="0.25">
      <c r="A35" s="44" t="s">
        <v>1211</v>
      </c>
    </row>
    <row r="36" spans="1:15" ht="15.75" x14ac:dyDescent="0.25">
      <c r="A36" s="44" t="s">
        <v>1667</v>
      </c>
    </row>
    <row r="37" spans="1:15" ht="15.75" x14ac:dyDescent="0.25">
      <c r="A37" s="44"/>
    </row>
    <row r="38" spans="1:15" x14ac:dyDescent="0.2">
      <c r="A38" s="590" t="s">
        <v>8</v>
      </c>
      <c r="O38" s="598" t="s">
        <v>37</v>
      </c>
    </row>
    <row r="39" spans="1:15" ht="7.5" customHeight="1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 x14ac:dyDescent="0.2">
      <c r="A40" s="549"/>
      <c r="B40" s="549"/>
      <c r="C40" s="549"/>
      <c r="D40" s="549"/>
      <c r="E40" s="549"/>
      <c r="F40" s="549"/>
      <c r="G40" s="549"/>
      <c r="H40" s="549"/>
      <c r="I40" s="549"/>
      <c r="J40" s="549"/>
      <c r="K40" s="549"/>
      <c r="L40" s="549"/>
      <c r="M40" s="549"/>
      <c r="N40" s="549"/>
      <c r="O40" s="549"/>
    </row>
    <row r="41" spans="1:15" x14ac:dyDescent="0.2">
      <c r="B41" s="592"/>
      <c r="C41" s="549"/>
      <c r="D41" s="592"/>
      <c r="E41" s="592" t="s">
        <v>1203</v>
      </c>
      <c r="F41" s="549"/>
      <c r="H41" s="549"/>
      <c r="I41" s="549"/>
      <c r="J41" s="549"/>
      <c r="K41" s="549"/>
      <c r="L41" s="549"/>
      <c r="M41" s="549"/>
      <c r="N41" s="549"/>
      <c r="O41" s="549"/>
    </row>
    <row r="42" spans="1:15" x14ac:dyDescent="0.2">
      <c r="A42" s="549"/>
      <c r="B42" s="549"/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</row>
    <row r="43" spans="1:15" x14ac:dyDescent="0.2">
      <c r="A43" s="549"/>
      <c r="B43" s="549"/>
      <c r="C43" s="549"/>
      <c r="D43" s="549"/>
      <c r="E43" s="549"/>
      <c r="F43" s="549"/>
      <c r="G43" s="549"/>
      <c r="H43" s="549"/>
      <c r="I43" s="549"/>
      <c r="J43" s="549"/>
      <c r="K43" s="549"/>
      <c r="L43" s="549"/>
      <c r="M43" s="549"/>
      <c r="N43" s="549"/>
      <c r="O43" s="549"/>
    </row>
    <row r="44" spans="1:15" x14ac:dyDescent="0.2">
      <c r="A44" s="592" t="s">
        <v>54</v>
      </c>
      <c r="B44" s="591"/>
      <c r="C44" s="593" t="s">
        <v>2</v>
      </c>
      <c r="D44" s="593"/>
      <c r="E44" s="593" t="s">
        <v>1200</v>
      </c>
      <c r="F44" s="593"/>
      <c r="G44" s="593" t="s">
        <v>1206</v>
      </c>
      <c r="H44" s="593"/>
      <c r="I44" s="593" t="s">
        <v>1207</v>
      </c>
      <c r="J44" s="593"/>
      <c r="K44" s="593" t="s">
        <v>1201</v>
      </c>
      <c r="L44" s="593"/>
      <c r="M44" s="593" t="s">
        <v>1208</v>
      </c>
      <c r="N44" s="593"/>
      <c r="O44" s="593" t="s">
        <v>1424</v>
      </c>
    </row>
    <row r="45" spans="1:15" x14ac:dyDescent="0.2">
      <c r="A45" s="594"/>
      <c r="B45" s="592"/>
      <c r="C45" s="594"/>
      <c r="D45" s="595"/>
      <c r="E45" s="594"/>
      <c r="F45" s="595"/>
      <c r="G45" s="594"/>
      <c r="H45" s="595"/>
      <c r="I45" s="594"/>
      <c r="J45" s="595"/>
      <c r="K45" s="594"/>
      <c r="L45" s="595"/>
      <c r="M45" s="594"/>
      <c r="N45" s="595"/>
      <c r="O45" s="594"/>
    </row>
    <row r="46" spans="1:15" x14ac:dyDescent="0.2">
      <c r="A46" s="592"/>
      <c r="B46" s="592"/>
      <c r="C46" s="592"/>
      <c r="D46" s="592"/>
      <c r="E46" s="592"/>
      <c r="F46" s="592"/>
      <c r="G46" s="592"/>
      <c r="H46" s="592"/>
      <c r="I46" s="592"/>
      <c r="J46" s="592"/>
      <c r="K46" s="592"/>
      <c r="L46" s="592"/>
      <c r="M46" s="592"/>
      <c r="N46" s="592"/>
      <c r="O46" s="592"/>
    </row>
    <row r="47" spans="1:15" ht="15" x14ac:dyDescent="0.25">
      <c r="A47" s="596" t="s">
        <v>402</v>
      </c>
      <c r="B47" s="596"/>
      <c r="C47" s="84">
        <v>3099</v>
      </c>
      <c r="D47" s="464"/>
      <c r="E47" s="84">
        <v>438</v>
      </c>
      <c r="F47" s="84"/>
      <c r="G47" s="84">
        <v>846</v>
      </c>
      <c r="H47" s="84"/>
      <c r="I47" s="84">
        <v>452</v>
      </c>
      <c r="J47" s="84"/>
      <c r="K47" s="84">
        <v>384</v>
      </c>
      <c r="L47" s="84"/>
      <c r="M47" s="84">
        <v>523</v>
      </c>
      <c r="N47" s="84"/>
      <c r="O47" s="84">
        <v>456</v>
      </c>
    </row>
    <row r="48" spans="1:15" x14ac:dyDescent="0.2">
      <c r="A48" s="592"/>
      <c r="B48" s="592"/>
      <c r="C48" s="464"/>
    </row>
    <row r="49" spans="1:15" x14ac:dyDescent="0.2">
      <c r="A49" s="596" t="s">
        <v>26</v>
      </c>
      <c r="B49" s="596"/>
      <c r="C49" s="480">
        <v>27.073249435301712</v>
      </c>
      <c r="D49" s="480"/>
      <c r="E49" s="480">
        <v>59.3607305936073</v>
      </c>
      <c r="F49" s="480"/>
      <c r="G49" s="480">
        <v>44.444444444444443</v>
      </c>
      <c r="H49" s="480"/>
      <c r="I49" s="480">
        <v>23.672566371681416</v>
      </c>
      <c r="J49" s="480"/>
      <c r="K49" s="480">
        <v>11.71875</v>
      </c>
      <c r="L49" s="480"/>
      <c r="M49" s="480">
        <v>3.4416826003824093</v>
      </c>
      <c r="N49" s="480"/>
      <c r="O49" s="480">
        <v>7.2368421052631584</v>
      </c>
    </row>
    <row r="50" spans="1:15" ht="15" x14ac:dyDescent="0.2">
      <c r="A50" s="595"/>
      <c r="B50" s="592"/>
      <c r="C50" s="599"/>
      <c r="D50" s="600"/>
      <c r="E50" s="52"/>
      <c r="F50" s="600"/>
      <c r="G50" s="52"/>
      <c r="H50" s="600"/>
      <c r="I50" s="52"/>
      <c r="J50" s="600"/>
      <c r="K50" s="52"/>
      <c r="L50" s="600"/>
      <c r="M50" s="52"/>
      <c r="N50" s="601"/>
      <c r="O50" s="601"/>
    </row>
    <row r="51" spans="1:15" x14ac:dyDescent="0.2">
      <c r="A51" s="595" t="s">
        <v>42</v>
      </c>
      <c r="B51" s="592"/>
      <c r="C51" s="480">
        <v>15.908357534688609</v>
      </c>
      <c r="D51" s="480"/>
      <c r="E51" s="480">
        <v>48.401826484018265</v>
      </c>
      <c r="F51" s="480"/>
      <c r="G51" s="480">
        <v>32.033096926713952</v>
      </c>
      <c r="H51" s="480"/>
      <c r="I51" s="480">
        <v>2.2123893805309733</v>
      </c>
      <c r="J51" s="480"/>
      <c r="K51" s="480">
        <v>0</v>
      </c>
      <c r="L51" s="480"/>
      <c r="M51" s="480">
        <v>0</v>
      </c>
      <c r="N51" s="480"/>
      <c r="O51" s="480">
        <v>0</v>
      </c>
    </row>
    <row r="52" spans="1:15" x14ac:dyDescent="0.2">
      <c r="A52" s="592" t="s">
        <v>43</v>
      </c>
      <c r="B52" s="592"/>
      <c r="C52" s="480">
        <v>7.1958696353662477</v>
      </c>
      <c r="D52" s="490"/>
      <c r="E52" s="490">
        <v>3.8812785388127851</v>
      </c>
      <c r="F52" s="490"/>
      <c r="G52" s="490">
        <v>9.456264775413711</v>
      </c>
      <c r="H52" s="490"/>
      <c r="I52" s="490">
        <v>18.141592920353983</v>
      </c>
      <c r="J52" s="490"/>
      <c r="K52" s="490">
        <v>8.59375</v>
      </c>
      <c r="L52" s="490"/>
      <c r="M52" s="490">
        <v>2.1032504780114722</v>
      </c>
      <c r="N52" s="490"/>
      <c r="O52" s="490">
        <v>0</v>
      </c>
    </row>
    <row r="53" spans="1:15" ht="14.25" x14ac:dyDescent="0.2">
      <c r="A53" s="548" t="s">
        <v>243</v>
      </c>
      <c r="B53" s="592"/>
      <c r="C53" s="480">
        <v>3.9690222652468541</v>
      </c>
      <c r="D53" s="490"/>
      <c r="E53" s="490">
        <v>7.077625570776255</v>
      </c>
      <c r="F53" s="490"/>
      <c r="G53" s="490">
        <v>2.9550827423167849</v>
      </c>
      <c r="H53" s="490"/>
      <c r="I53" s="490">
        <v>3.3185840707964607</v>
      </c>
      <c r="J53" s="490"/>
      <c r="K53" s="490">
        <v>3.125</v>
      </c>
      <c r="L53" s="490"/>
      <c r="M53" s="490">
        <v>1.338432122370937</v>
      </c>
      <c r="N53" s="490"/>
      <c r="O53" s="490">
        <v>7.2368421052631584</v>
      </c>
    </row>
    <row r="54" spans="1:15" x14ac:dyDescent="0.2">
      <c r="A54" s="548"/>
      <c r="B54" s="592"/>
      <c r="C54" s="480"/>
      <c r="D54" s="490"/>
      <c r="E54" s="490"/>
      <c r="F54" s="490"/>
      <c r="G54" s="490"/>
      <c r="H54" s="490"/>
      <c r="I54" s="490"/>
      <c r="J54" s="490"/>
      <c r="K54" s="490"/>
      <c r="L54" s="490"/>
      <c r="M54" s="490"/>
      <c r="N54" s="490"/>
      <c r="O54" s="490"/>
    </row>
    <row r="55" spans="1:15" x14ac:dyDescent="0.2">
      <c r="A55" s="597" t="s">
        <v>27</v>
      </c>
      <c r="B55" s="596"/>
      <c r="C55" s="480">
        <v>72.926750564698295</v>
      </c>
      <c r="D55" s="490"/>
      <c r="E55" s="480">
        <v>40.639269406392692</v>
      </c>
      <c r="F55" s="480"/>
      <c r="G55" s="480">
        <v>55.555555555555557</v>
      </c>
      <c r="H55" s="480"/>
      <c r="I55" s="480">
        <v>76.327433628318587</v>
      </c>
      <c r="J55" s="480"/>
      <c r="K55" s="480">
        <v>88.28125</v>
      </c>
      <c r="L55" s="480"/>
      <c r="M55" s="480">
        <v>96.558317399617593</v>
      </c>
      <c r="N55" s="480"/>
      <c r="O55" s="480">
        <v>92.76315789473685</v>
      </c>
    </row>
    <row r="56" spans="1:15" x14ac:dyDescent="0.2">
      <c r="A56" s="548"/>
      <c r="B56" s="592"/>
      <c r="C56" s="480"/>
      <c r="D56" s="490"/>
      <c r="E56" s="490"/>
      <c r="F56" s="490"/>
      <c r="G56" s="490"/>
      <c r="H56" s="490"/>
      <c r="I56" s="490"/>
      <c r="J56" s="490"/>
      <c r="K56" s="490"/>
      <c r="L56" s="490"/>
      <c r="M56" s="490"/>
      <c r="N56" s="490"/>
      <c r="O56" s="490"/>
    </row>
    <row r="57" spans="1:15" x14ac:dyDescent="0.2">
      <c r="A57" s="548" t="s">
        <v>411</v>
      </c>
      <c r="B57" s="592"/>
      <c r="C57" s="736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</row>
    <row r="58" spans="1:15" x14ac:dyDescent="0.2">
      <c r="A58" s="548" t="s">
        <v>59</v>
      </c>
      <c r="B58" s="592"/>
      <c r="C58" s="480">
        <v>56.56663439819296</v>
      </c>
      <c r="D58" s="480"/>
      <c r="E58" s="480">
        <v>40.182648401826484</v>
      </c>
      <c r="F58" s="480"/>
      <c r="G58" s="480">
        <v>55.319148936170215</v>
      </c>
      <c r="H58" s="480"/>
      <c r="I58" s="480">
        <v>75.442477876106196</v>
      </c>
      <c r="J58" s="480"/>
      <c r="K58" s="480">
        <v>83.59375</v>
      </c>
      <c r="L58" s="480"/>
      <c r="M58" s="480">
        <v>79.732313575525808</v>
      </c>
      <c r="N58" s="480"/>
      <c r="O58" s="480">
        <v>6.5789473684210522</v>
      </c>
    </row>
    <row r="59" spans="1:15" x14ac:dyDescent="0.2">
      <c r="A59" s="548" t="s">
        <v>216</v>
      </c>
      <c r="B59" s="592"/>
      <c r="C59" s="480">
        <v>0.87124878993223631</v>
      </c>
      <c r="D59" s="490"/>
      <c r="E59" s="490">
        <v>0.45662100456621002</v>
      </c>
      <c r="F59" s="490"/>
      <c r="G59" s="490">
        <v>0.2364066193853428</v>
      </c>
      <c r="H59" s="490"/>
      <c r="I59" s="490">
        <v>0.44247787610619471</v>
      </c>
      <c r="J59" s="490"/>
      <c r="K59" s="490">
        <v>3.3854166666666665</v>
      </c>
      <c r="L59" s="490"/>
      <c r="M59" s="490">
        <v>1.5296367112810707</v>
      </c>
      <c r="N59" s="490"/>
      <c r="O59" s="490">
        <v>0</v>
      </c>
    </row>
    <row r="60" spans="1:15" ht="14.25" x14ac:dyDescent="0.2">
      <c r="A60" s="548" t="s">
        <v>1202</v>
      </c>
      <c r="B60" s="596"/>
      <c r="C60" s="480">
        <v>15.488867376573086</v>
      </c>
      <c r="D60" s="490"/>
      <c r="E60" s="490">
        <v>0</v>
      </c>
      <c r="F60" s="490"/>
      <c r="G60" s="490">
        <v>0</v>
      </c>
      <c r="H60" s="490"/>
      <c r="I60" s="490">
        <v>0.44247787610619471</v>
      </c>
      <c r="J60" s="490"/>
      <c r="K60" s="490">
        <v>1.3020833333333335</v>
      </c>
      <c r="L60" s="490"/>
      <c r="M60" s="490">
        <v>15.296367112810708</v>
      </c>
      <c r="N60" s="490"/>
      <c r="O60" s="490">
        <v>86.18421052631578</v>
      </c>
    </row>
    <row r="61" spans="1:15" x14ac:dyDescent="0.2">
      <c r="A61" s="352"/>
      <c r="B61" s="352"/>
      <c r="C61" s="352"/>
      <c r="D61" s="352"/>
      <c r="E61" s="352"/>
      <c r="F61" s="352"/>
      <c r="G61" s="352"/>
      <c r="H61" s="352"/>
      <c r="I61" s="352"/>
      <c r="J61" s="352"/>
      <c r="K61" s="352"/>
      <c r="L61" s="352"/>
      <c r="M61" s="352"/>
      <c r="N61" s="353"/>
      <c r="O61" s="353"/>
    </row>
    <row r="62" spans="1:15" x14ac:dyDescent="0.2">
      <c r="A62" s="549"/>
      <c r="B62" s="549"/>
      <c r="C62" s="549"/>
      <c r="D62" s="549"/>
      <c r="E62" s="549"/>
      <c r="F62" s="549"/>
      <c r="G62" s="549"/>
      <c r="H62" s="549"/>
      <c r="I62" s="549"/>
      <c r="J62" s="549"/>
      <c r="K62" s="549"/>
      <c r="L62" s="549"/>
      <c r="M62" s="549"/>
      <c r="N62" s="18"/>
      <c r="O62" s="18"/>
    </row>
    <row r="63" spans="1:15" ht="14.25" x14ac:dyDescent="0.2">
      <c r="A63" s="547" t="s">
        <v>1429</v>
      </c>
      <c r="B63" s="548"/>
      <c r="C63" s="548"/>
      <c r="D63" s="548"/>
      <c r="E63" s="548"/>
      <c r="F63" s="548"/>
      <c r="G63" s="548"/>
      <c r="H63" s="548"/>
      <c r="I63" s="548"/>
      <c r="J63" s="548"/>
      <c r="K63" s="548"/>
      <c r="L63" s="548"/>
      <c r="M63" s="548"/>
      <c r="N63" s="18"/>
      <c r="O63" s="18"/>
    </row>
    <row r="64" spans="1:15" ht="14.25" x14ac:dyDescent="0.2">
      <c r="A64" s="354" t="s">
        <v>1718</v>
      </c>
      <c r="B64" s="355"/>
      <c r="C64" s="355"/>
      <c r="D64" s="355"/>
      <c r="E64" s="355"/>
      <c r="F64" s="355"/>
      <c r="G64" s="355"/>
      <c r="H64" s="355"/>
      <c r="I64" s="355"/>
      <c r="J64" s="355"/>
      <c r="K64" s="355"/>
      <c r="L64" s="355"/>
      <c r="M64" s="355"/>
      <c r="N64" s="18"/>
      <c r="O64" s="18"/>
    </row>
  </sheetData>
  <pageMargins left="0.70866141732283472" right="0.70866141732283472" top="0.74803149606299213" bottom="0.74803149606299213" header="0.31496062992125984" footer="0.31496062992125984"/>
  <pageSetup paperSize="9" scale="91" orientation="portrait" r:id="rId1"/>
  <headerFooter>
    <oddFooter>&amp;R28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325"/>
  <sheetViews>
    <sheetView showGridLines="0" view="pageBreakPreview" topLeftCell="A287" zoomScale="84" zoomScaleNormal="90" zoomScaleSheetLayoutView="84" workbookViewId="0">
      <selection activeCell="G280" sqref="G280"/>
    </sheetView>
  </sheetViews>
  <sheetFormatPr defaultColWidth="9.140625" defaultRowHeight="12.75" x14ac:dyDescent="0.2"/>
  <cols>
    <col min="1" max="2" width="0.5703125" style="172" customWidth="1"/>
    <col min="3" max="3" width="12" style="172" customWidth="1"/>
    <col min="4" max="4" width="4.28515625" style="172" customWidth="1"/>
    <col min="5" max="5" width="1.7109375" style="189" customWidth="1"/>
    <col min="6" max="6" width="22" style="172" customWidth="1"/>
    <col min="7" max="7" width="32.5703125" style="172" customWidth="1"/>
    <col min="8" max="8" width="2.28515625" style="172" customWidth="1"/>
    <col min="9" max="9" width="10.42578125" style="401" customWidth="1"/>
    <col min="10" max="10" width="0.5703125" style="172" customWidth="1"/>
    <col min="11" max="11" width="18" style="190" customWidth="1"/>
    <col min="12" max="12" width="1" style="172" customWidth="1"/>
    <col min="13" max="13" width="8" style="191" customWidth="1"/>
    <col min="14" max="14" width="0.5703125" style="172" customWidth="1"/>
    <col min="15" max="15" width="8.5703125" style="191" customWidth="1"/>
    <col min="16" max="16" width="0.28515625" style="172" customWidth="1"/>
    <col min="17" max="17" width="8" style="191" customWidth="1"/>
    <col min="18" max="18" width="0.5703125" style="172" customWidth="1"/>
    <col min="19" max="19" width="7.85546875" style="191" customWidth="1"/>
    <col min="20" max="20" width="0.5703125" style="172" customWidth="1"/>
    <col min="21" max="21" width="8" style="191" customWidth="1"/>
    <col min="22" max="22" width="0.7109375" style="172" customWidth="1"/>
    <col min="23" max="23" width="8.140625" style="191" customWidth="1"/>
    <col min="24" max="24" width="9.140625" style="169"/>
    <col min="25" max="25" width="1.28515625" style="169" customWidth="1"/>
    <col min="26" max="26" width="9.140625" style="169"/>
    <col min="27" max="27" width="1.28515625" style="169" customWidth="1"/>
    <col min="28" max="28" width="9.140625" style="169"/>
    <col min="29" max="29" width="1.28515625" style="169" customWidth="1"/>
    <col min="30" max="30" width="9.140625" style="169"/>
    <col min="31" max="31" width="1.28515625" style="169" customWidth="1"/>
    <col min="32" max="32" width="9.140625" style="169"/>
    <col min="33" max="33" width="1.28515625" style="169" customWidth="1"/>
    <col min="34" max="34" width="9.140625" style="169"/>
    <col min="35" max="35" width="10.85546875" style="169" bestFit="1" customWidth="1"/>
    <col min="36" max="16384" width="9.140625" style="169"/>
  </cols>
  <sheetData>
    <row r="1" spans="1:131" s="68" customFormat="1" ht="15.75" x14ac:dyDescent="0.25">
      <c r="A1" s="44" t="s">
        <v>1697</v>
      </c>
      <c r="B1" s="162"/>
      <c r="C1" s="48"/>
      <c r="D1" s="48"/>
      <c r="E1" s="48"/>
      <c r="F1" s="48"/>
      <c r="G1" s="48"/>
      <c r="H1" s="48"/>
      <c r="I1" s="395"/>
      <c r="J1" s="48"/>
      <c r="K1" s="77"/>
      <c r="L1" s="48"/>
      <c r="M1" s="159"/>
      <c r="N1" s="48"/>
      <c r="O1" s="159"/>
      <c r="P1" s="48"/>
      <c r="Q1" s="159"/>
      <c r="R1" s="48"/>
      <c r="S1" s="159"/>
      <c r="T1" s="48"/>
      <c r="U1" s="159"/>
      <c r="V1" s="48"/>
      <c r="W1" s="15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  <c r="EA1" s="160"/>
    </row>
    <row r="2" spans="1:131" s="68" customFormat="1" ht="15" x14ac:dyDescent="0.25">
      <c r="A2" s="158"/>
      <c r="B2" s="48"/>
      <c r="C2" s="48"/>
      <c r="D2" s="48"/>
      <c r="E2" s="48"/>
      <c r="F2" s="48"/>
      <c r="G2" s="48"/>
      <c r="H2" s="48"/>
      <c r="I2" s="395"/>
      <c r="J2" s="48"/>
      <c r="K2" s="77"/>
      <c r="L2" s="48"/>
      <c r="M2" s="159"/>
      <c r="N2" s="48"/>
      <c r="O2" s="159"/>
      <c r="P2" s="48"/>
      <c r="Q2" s="159"/>
      <c r="R2" s="48"/>
      <c r="S2" s="159"/>
      <c r="T2" s="48"/>
      <c r="U2" s="159"/>
      <c r="V2" s="48"/>
      <c r="W2" s="15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  <c r="DW2" s="160"/>
      <c r="DX2" s="160"/>
      <c r="DY2" s="160"/>
      <c r="DZ2" s="160"/>
      <c r="EA2" s="160"/>
    </row>
    <row r="3" spans="1:131" s="68" customFormat="1" ht="6" customHeight="1" x14ac:dyDescent="0.25">
      <c r="A3" s="48"/>
      <c r="B3" s="48"/>
      <c r="C3" s="48"/>
      <c r="D3" s="48"/>
      <c r="E3" s="48"/>
      <c r="F3" s="48"/>
      <c r="G3" s="48"/>
      <c r="H3" s="48"/>
      <c r="I3" s="395"/>
      <c r="J3" s="48"/>
      <c r="K3" s="77"/>
      <c r="L3" s="48"/>
      <c r="M3" s="159"/>
      <c r="N3" s="48"/>
      <c r="O3" s="159"/>
      <c r="P3" s="48"/>
      <c r="Q3" s="159"/>
      <c r="R3" s="48"/>
      <c r="S3" s="159"/>
      <c r="T3" s="48"/>
      <c r="U3" s="159"/>
      <c r="V3" s="48"/>
      <c r="W3" s="15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</row>
    <row r="4" spans="1:131" s="68" customFormat="1" ht="11.25" customHeight="1" x14ac:dyDescent="0.25">
      <c r="A4" s="48" t="s">
        <v>414</v>
      </c>
      <c r="B4" s="69" t="s">
        <v>8</v>
      </c>
      <c r="C4" s="48"/>
      <c r="D4" s="48"/>
      <c r="E4" s="48"/>
      <c r="F4" s="48"/>
      <c r="G4" s="48"/>
      <c r="H4" s="48"/>
      <c r="I4" s="395"/>
      <c r="J4" s="48"/>
      <c r="K4" s="77"/>
      <c r="L4" s="48"/>
      <c r="M4" s="159"/>
      <c r="N4" s="48"/>
      <c r="O4" s="159"/>
      <c r="P4" s="48"/>
      <c r="Q4" s="159"/>
      <c r="R4" s="48"/>
      <c r="S4" s="159"/>
      <c r="T4" s="48"/>
      <c r="U4" s="179"/>
      <c r="V4" s="48"/>
      <c r="W4" s="174" t="s">
        <v>9</v>
      </c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0"/>
      <c r="DT4" s="160"/>
      <c r="DU4" s="160"/>
      <c r="DV4" s="160"/>
      <c r="DW4" s="160"/>
      <c r="DX4" s="160"/>
      <c r="DY4" s="160"/>
      <c r="DZ4" s="160"/>
      <c r="EA4" s="160"/>
    </row>
    <row r="5" spans="1:131" s="68" customFormat="1" ht="6" customHeight="1" x14ac:dyDescent="0.25">
      <c r="A5" s="165"/>
      <c r="B5" s="165"/>
      <c r="C5" s="165"/>
      <c r="D5" s="180"/>
      <c r="E5" s="165"/>
      <c r="F5" s="165"/>
      <c r="G5" s="165"/>
      <c r="H5" s="165"/>
      <c r="I5" s="397"/>
      <c r="J5" s="165"/>
      <c r="K5" s="181"/>
      <c r="L5" s="165"/>
      <c r="M5" s="182"/>
      <c r="N5" s="165"/>
      <c r="O5" s="182"/>
      <c r="P5" s="165"/>
      <c r="Q5" s="182"/>
      <c r="R5" s="165"/>
      <c r="S5" s="182"/>
      <c r="T5" s="165"/>
      <c r="U5" s="182"/>
      <c r="V5" s="165"/>
      <c r="W5" s="182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160"/>
      <c r="DR5" s="160"/>
      <c r="DS5" s="160"/>
      <c r="DT5" s="160"/>
      <c r="DU5" s="160"/>
      <c r="DV5" s="160"/>
      <c r="DW5" s="160"/>
      <c r="DX5" s="160"/>
      <c r="DY5" s="160"/>
      <c r="DZ5" s="160"/>
      <c r="EA5" s="160"/>
    </row>
    <row r="6" spans="1:131" s="68" customFormat="1" ht="6.75" customHeight="1" x14ac:dyDescent="0.25">
      <c r="A6" s="48"/>
      <c r="B6" s="48"/>
      <c r="C6" s="48"/>
      <c r="D6" s="67"/>
      <c r="E6" s="48"/>
      <c r="F6" s="48"/>
      <c r="G6" s="48"/>
      <c r="H6" s="48"/>
      <c r="I6" s="395"/>
      <c r="K6" s="183"/>
      <c r="M6" s="159"/>
      <c r="N6" s="88"/>
      <c r="O6" s="159"/>
      <c r="P6" s="88"/>
      <c r="Q6" s="159"/>
      <c r="R6" s="88"/>
      <c r="S6" s="159"/>
      <c r="T6" s="88"/>
      <c r="U6" s="159"/>
      <c r="V6" s="88"/>
      <c r="W6" s="15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0"/>
      <c r="DU6" s="160"/>
      <c r="DV6" s="160"/>
      <c r="DW6" s="160"/>
      <c r="DX6" s="160"/>
      <c r="DY6" s="160"/>
      <c r="DZ6" s="160"/>
      <c r="EA6" s="160"/>
    </row>
    <row r="7" spans="1:131" s="68" customFormat="1" ht="16.5" customHeight="1" x14ac:dyDescent="0.25">
      <c r="A7" s="48"/>
      <c r="B7" s="48"/>
      <c r="C7" s="48"/>
      <c r="D7" s="48"/>
      <c r="E7" s="48"/>
      <c r="F7" s="48"/>
      <c r="G7" s="48"/>
      <c r="H7" s="48"/>
      <c r="I7" s="398"/>
      <c r="K7" s="183"/>
      <c r="Q7" s="179" t="s">
        <v>102</v>
      </c>
      <c r="S7" s="179"/>
      <c r="U7" s="179"/>
      <c r="W7" s="17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60"/>
      <c r="DZ7" s="160"/>
      <c r="EA7" s="160"/>
    </row>
    <row r="8" spans="1:131" s="68" customFormat="1" ht="11.25" customHeight="1" x14ac:dyDescent="0.25">
      <c r="A8" s="48"/>
      <c r="B8" s="48"/>
      <c r="C8" s="48"/>
      <c r="D8" s="48"/>
      <c r="E8" s="48"/>
      <c r="F8" s="48"/>
      <c r="G8" s="48"/>
      <c r="H8" s="48"/>
      <c r="I8" s="399"/>
      <c r="K8" s="183"/>
      <c r="M8" s="182"/>
      <c r="N8" s="166"/>
      <c r="O8" s="182"/>
      <c r="P8" s="166"/>
      <c r="Q8" s="182"/>
      <c r="R8" s="166"/>
      <c r="S8" s="182"/>
      <c r="T8" s="166"/>
      <c r="U8" s="182"/>
      <c r="V8" s="166"/>
      <c r="W8" s="182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</row>
    <row r="9" spans="1:131" s="167" customFormat="1" ht="13.5" customHeight="1" x14ac:dyDescent="0.25">
      <c r="A9" s="88"/>
      <c r="B9" s="88"/>
      <c r="E9" s="48"/>
      <c r="I9" s="395" t="s">
        <v>2</v>
      </c>
      <c r="K9" s="184"/>
      <c r="M9" s="159"/>
      <c r="N9" s="435"/>
      <c r="O9" s="159"/>
      <c r="P9" s="435"/>
      <c r="Q9" s="159"/>
      <c r="R9" s="435"/>
      <c r="S9" s="159"/>
      <c r="T9" s="435"/>
      <c r="U9" s="159"/>
      <c r="V9" s="435"/>
      <c r="W9" s="15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A9" s="160"/>
    </row>
    <row r="10" spans="1:131" s="167" customFormat="1" ht="14.25" customHeight="1" x14ac:dyDescent="0.25">
      <c r="A10" s="88"/>
      <c r="B10" s="48" t="s">
        <v>184</v>
      </c>
      <c r="C10" s="48" t="s">
        <v>1186</v>
      </c>
      <c r="D10" s="88"/>
      <c r="E10" s="48"/>
      <c r="G10" s="88"/>
      <c r="H10" s="88"/>
      <c r="I10" s="395" t="s">
        <v>109</v>
      </c>
      <c r="K10" s="391">
        <v>0.95</v>
      </c>
      <c r="M10" s="159"/>
      <c r="N10" s="435"/>
      <c r="O10" s="159"/>
      <c r="P10" s="435"/>
      <c r="Q10" s="159"/>
      <c r="R10" s="435"/>
      <c r="S10" s="159"/>
      <c r="T10" s="435"/>
      <c r="U10" s="159"/>
      <c r="V10" s="435"/>
      <c r="W10" s="15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0"/>
      <c r="DZ10" s="160"/>
      <c r="EA10" s="160"/>
    </row>
    <row r="11" spans="1:131" s="167" customFormat="1" ht="13.9" customHeight="1" x14ac:dyDescent="0.25">
      <c r="A11" s="88"/>
      <c r="C11" s="48" t="s">
        <v>1172</v>
      </c>
      <c r="D11" s="88"/>
      <c r="E11" s="48"/>
      <c r="G11" s="88"/>
      <c r="H11" s="88"/>
      <c r="I11" s="395" t="s">
        <v>110</v>
      </c>
      <c r="K11" s="164" t="s">
        <v>335</v>
      </c>
      <c r="M11" s="159" t="s">
        <v>103</v>
      </c>
      <c r="N11" s="435"/>
      <c r="O11" s="159"/>
      <c r="P11" s="435"/>
      <c r="Q11" s="159"/>
      <c r="R11" s="435"/>
      <c r="S11" s="159"/>
      <c r="T11" s="435"/>
      <c r="U11" s="159"/>
      <c r="V11" s="435"/>
      <c r="W11" s="15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</row>
    <row r="12" spans="1:131" s="167" customFormat="1" ht="15.6" customHeight="1" x14ac:dyDescent="0.25">
      <c r="A12" s="88"/>
      <c r="B12" s="88"/>
      <c r="C12" s="88"/>
      <c r="D12" s="88"/>
      <c r="E12" s="48"/>
      <c r="F12" s="88"/>
      <c r="G12" s="88"/>
      <c r="H12" s="88"/>
      <c r="I12" s="399" t="s">
        <v>111</v>
      </c>
      <c r="K12" s="164" t="s">
        <v>336</v>
      </c>
      <c r="M12" s="179">
        <v>18</v>
      </c>
      <c r="N12" s="73"/>
      <c r="O12" s="179" t="s">
        <v>112</v>
      </c>
      <c r="P12" s="73"/>
      <c r="Q12" s="179" t="s">
        <v>113</v>
      </c>
      <c r="R12" s="73"/>
      <c r="S12" s="179" t="s">
        <v>114</v>
      </c>
      <c r="T12" s="73"/>
      <c r="U12" s="179" t="s">
        <v>115</v>
      </c>
      <c r="V12" s="73"/>
      <c r="W12" s="179" t="s">
        <v>108</v>
      </c>
      <c r="X12" s="169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/>
      <c r="DV12" s="160"/>
      <c r="DW12" s="160"/>
      <c r="DX12" s="160"/>
      <c r="DY12" s="160"/>
      <c r="DZ12" s="160"/>
      <c r="EA12" s="160"/>
    </row>
    <row r="13" spans="1:131" ht="4.5" customHeight="1" x14ac:dyDescent="0.25">
      <c r="A13" s="175"/>
      <c r="B13" s="175"/>
      <c r="C13" s="175"/>
      <c r="D13" s="185"/>
      <c r="E13" s="165"/>
      <c r="F13" s="185"/>
      <c r="G13" s="185"/>
      <c r="H13" s="170"/>
      <c r="I13" s="397"/>
      <c r="J13" s="159"/>
      <c r="K13" s="392"/>
      <c r="L13" s="159"/>
      <c r="M13" s="182"/>
      <c r="N13" s="159"/>
      <c r="O13" s="182"/>
      <c r="P13" s="159"/>
      <c r="Q13" s="182"/>
      <c r="R13" s="159"/>
      <c r="S13" s="182"/>
      <c r="T13" s="159"/>
      <c r="U13" s="182"/>
      <c r="V13" s="159"/>
      <c r="W13" s="182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/>
      <c r="DV13" s="160"/>
      <c r="DW13" s="160"/>
      <c r="DX13" s="160"/>
      <c r="DY13" s="160"/>
      <c r="DZ13" s="160"/>
      <c r="EA13" s="160"/>
    </row>
    <row r="14" spans="1:131" ht="8.1" customHeight="1" x14ac:dyDescent="0.25">
      <c r="D14" s="170"/>
      <c r="E14" s="48"/>
      <c r="F14" s="170"/>
      <c r="G14" s="170"/>
      <c r="H14" s="170"/>
      <c r="I14" s="400"/>
      <c r="J14" s="170"/>
      <c r="K14" s="186"/>
      <c r="L14" s="170"/>
      <c r="M14" s="187"/>
      <c r="N14" s="170"/>
      <c r="O14" s="187"/>
      <c r="P14" s="170"/>
      <c r="Q14" s="187"/>
      <c r="R14" s="170"/>
      <c r="S14" s="187"/>
      <c r="T14" s="170"/>
      <c r="U14" s="187"/>
      <c r="V14" s="170"/>
      <c r="W14" s="187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60"/>
      <c r="DT14" s="160"/>
      <c r="DU14" s="160"/>
      <c r="DV14" s="160"/>
      <c r="DW14" s="160"/>
      <c r="DX14" s="160"/>
      <c r="DY14" s="160"/>
      <c r="DZ14" s="160"/>
      <c r="EA14" s="160"/>
    </row>
    <row r="15" spans="1:131" ht="15" customHeight="1" x14ac:dyDescent="0.25">
      <c r="A15" s="229" t="s">
        <v>449</v>
      </c>
      <c r="B15" s="229"/>
      <c r="C15" s="229"/>
      <c r="D15" s="229"/>
      <c r="E15" s="229"/>
      <c r="F15" s="229"/>
      <c r="G15" s="229"/>
      <c r="H15" s="229"/>
      <c r="I15" s="602">
        <f t="shared" ref="I15:I78" si="0">SUM(M15:W15)</f>
        <v>184571</v>
      </c>
      <c r="J15" s="464"/>
      <c r="K15" s="603" t="s">
        <v>1833</v>
      </c>
      <c r="L15" s="404"/>
      <c r="M15" s="488">
        <v>11048</v>
      </c>
      <c r="N15" s="488"/>
      <c r="O15" s="488">
        <v>16407</v>
      </c>
      <c r="P15" s="488"/>
      <c r="Q15" s="488">
        <v>52722</v>
      </c>
      <c r="R15" s="488"/>
      <c r="S15" s="488">
        <v>44157</v>
      </c>
      <c r="T15" s="488"/>
      <c r="U15" s="488">
        <v>32108</v>
      </c>
      <c r="V15" s="488"/>
      <c r="W15" s="488">
        <v>28129</v>
      </c>
      <c r="Y15" s="3"/>
      <c r="Z15" s="3"/>
      <c r="AA15" s="3"/>
      <c r="AB15" s="53"/>
      <c r="AC15" s="53"/>
      <c r="AD15" s="53"/>
      <c r="AE15" s="53"/>
      <c r="AF15" s="53"/>
      <c r="AG15" s="53"/>
      <c r="AH15" s="3"/>
      <c r="AI15" s="160"/>
      <c r="AJ15" s="160"/>
      <c r="AK15" s="160"/>
      <c r="AL15" s="160"/>
      <c r="AM15" s="160"/>
      <c r="AN15" s="160">
        <f t="shared" ref="AN15:AS15" si="1">SUM(R15-AC15)</f>
        <v>0</v>
      </c>
      <c r="AO15" s="160">
        <f t="shared" si="1"/>
        <v>44157</v>
      </c>
      <c r="AP15" s="160">
        <f t="shared" si="1"/>
        <v>0</v>
      </c>
      <c r="AQ15" s="160">
        <f t="shared" si="1"/>
        <v>32108</v>
      </c>
      <c r="AR15" s="160">
        <f t="shared" si="1"/>
        <v>0</v>
      </c>
      <c r="AS15" s="160">
        <f t="shared" si="1"/>
        <v>28129</v>
      </c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160"/>
      <c r="DT15" s="160"/>
      <c r="DU15" s="160"/>
      <c r="DV15" s="160"/>
      <c r="DW15" s="160"/>
      <c r="DX15" s="160"/>
      <c r="DY15" s="160"/>
      <c r="DZ15" s="160"/>
      <c r="EA15" s="160"/>
    </row>
    <row r="16" spans="1:131" ht="9" customHeight="1" x14ac:dyDescent="0.25">
      <c r="A16" s="229"/>
      <c r="B16" s="229"/>
      <c r="C16" s="229"/>
      <c r="D16" s="229"/>
      <c r="E16" s="229"/>
      <c r="F16" s="229"/>
      <c r="G16" s="229"/>
      <c r="H16" s="229"/>
      <c r="I16" s="602"/>
      <c r="J16" s="464"/>
      <c r="K16" s="604"/>
      <c r="L16" s="404"/>
      <c r="M16" s="488"/>
      <c r="N16" s="488"/>
      <c r="O16" s="488"/>
      <c r="P16" s="488"/>
      <c r="Q16" s="488"/>
      <c r="R16" s="488"/>
      <c r="S16" s="488"/>
      <c r="T16" s="488"/>
      <c r="U16" s="488"/>
      <c r="V16" s="488"/>
      <c r="W16" s="488"/>
      <c r="Y16" s="3"/>
      <c r="Z16" s="3"/>
      <c r="AA16" s="3"/>
      <c r="AB16" s="53"/>
      <c r="AC16" s="53"/>
      <c r="AD16" s="53"/>
      <c r="AE16" s="53"/>
      <c r="AF16" s="53"/>
      <c r="AG16" s="53"/>
      <c r="AH16" s="3"/>
      <c r="AI16" s="160"/>
      <c r="AJ16" s="160"/>
      <c r="AK16" s="160"/>
      <c r="AL16" s="160"/>
      <c r="AM16" s="160"/>
      <c r="AN16" s="160">
        <f t="shared" ref="AN16:AN79" si="2">SUM(R16-AC16)</f>
        <v>0</v>
      </c>
      <c r="AO16" s="160">
        <f t="shared" ref="AO16:AO79" si="3">SUM(S16-AD16)</f>
        <v>0</v>
      </c>
      <c r="AP16" s="160">
        <f t="shared" ref="AP16:AP79" si="4">SUM(T16-AE16)</f>
        <v>0</v>
      </c>
      <c r="AQ16" s="160">
        <f t="shared" ref="AQ16:AQ79" si="5">SUM(U16-AF16)</f>
        <v>0</v>
      </c>
      <c r="AR16" s="160">
        <f t="shared" ref="AR16:AR79" si="6">SUM(V16-AG16)</f>
        <v>0</v>
      </c>
      <c r="AS16" s="160">
        <f t="shared" ref="AS16:AS79" si="7">SUM(W16-AH16)</f>
        <v>0</v>
      </c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0"/>
      <c r="DN16" s="160"/>
      <c r="DO16" s="160"/>
      <c r="DP16" s="160"/>
      <c r="DQ16" s="160"/>
      <c r="DR16" s="160"/>
      <c r="DS16" s="160"/>
      <c r="DT16" s="160"/>
      <c r="DU16" s="160"/>
      <c r="DV16" s="160"/>
      <c r="DW16" s="160"/>
      <c r="DX16" s="160"/>
      <c r="DY16" s="160"/>
      <c r="DZ16" s="160"/>
      <c r="EA16" s="160"/>
    </row>
    <row r="17" spans="1:131" s="173" customFormat="1" ht="13.5" customHeight="1" x14ac:dyDescent="0.25">
      <c r="A17" s="229"/>
      <c r="B17" s="229" t="s">
        <v>450</v>
      </c>
      <c r="C17" s="229"/>
      <c r="D17" s="229"/>
      <c r="E17" s="229"/>
      <c r="F17" s="229"/>
      <c r="G17" s="229"/>
      <c r="H17" s="229"/>
      <c r="I17" s="602">
        <f t="shared" si="0"/>
        <v>176238</v>
      </c>
      <c r="J17" s="464"/>
      <c r="K17" s="604" t="s">
        <v>1834</v>
      </c>
      <c r="L17" s="404"/>
      <c r="M17" s="488">
        <v>10432</v>
      </c>
      <c r="N17" s="488"/>
      <c r="O17" s="488">
        <v>15629</v>
      </c>
      <c r="P17" s="488"/>
      <c r="Q17" s="488">
        <v>50123</v>
      </c>
      <c r="R17" s="488"/>
      <c r="S17" s="488">
        <v>42142</v>
      </c>
      <c r="T17" s="488"/>
      <c r="U17" s="488">
        <v>30824</v>
      </c>
      <c r="V17" s="488"/>
      <c r="W17" s="488">
        <v>27088</v>
      </c>
      <c r="X17" s="169"/>
      <c r="Y17" s="3"/>
      <c r="Z17" s="3"/>
      <c r="AA17" s="3"/>
      <c r="AB17" s="53"/>
      <c r="AC17" s="53"/>
      <c r="AD17" s="53"/>
      <c r="AE17" s="53"/>
      <c r="AF17" s="53"/>
      <c r="AG17" s="53"/>
      <c r="AH17" s="3"/>
      <c r="AI17" s="160"/>
      <c r="AJ17" s="160"/>
      <c r="AK17" s="160"/>
      <c r="AL17" s="160"/>
      <c r="AM17" s="160"/>
      <c r="AN17" s="160">
        <f t="shared" si="2"/>
        <v>0</v>
      </c>
      <c r="AO17" s="160">
        <f t="shared" si="3"/>
        <v>42142</v>
      </c>
      <c r="AP17" s="160">
        <f t="shared" si="4"/>
        <v>0</v>
      </c>
      <c r="AQ17" s="160">
        <f t="shared" si="5"/>
        <v>30824</v>
      </c>
      <c r="AR17" s="160">
        <f t="shared" si="6"/>
        <v>0</v>
      </c>
      <c r="AS17" s="160">
        <f t="shared" si="7"/>
        <v>27088</v>
      </c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0"/>
      <c r="DN17" s="160"/>
      <c r="DO17" s="160"/>
      <c r="DP17" s="160"/>
      <c r="DQ17" s="160"/>
      <c r="DR17" s="160"/>
      <c r="DS17" s="160"/>
      <c r="DT17" s="160"/>
      <c r="DU17" s="160"/>
      <c r="DV17" s="160"/>
      <c r="DW17" s="160"/>
      <c r="DX17" s="160"/>
      <c r="DY17" s="160"/>
      <c r="DZ17" s="160"/>
      <c r="EA17" s="160"/>
    </row>
    <row r="18" spans="1:131" ht="9" customHeight="1" x14ac:dyDescent="0.25">
      <c r="A18" s="48"/>
      <c r="B18" s="48"/>
      <c r="C18" s="48"/>
      <c r="D18" s="48"/>
      <c r="E18" s="48"/>
      <c r="F18" s="48"/>
      <c r="G18" s="48"/>
      <c r="H18" s="48"/>
      <c r="I18" s="602"/>
      <c r="J18" s="464"/>
      <c r="K18" s="604"/>
      <c r="L18" s="404"/>
      <c r="M18" s="488"/>
      <c r="N18" s="488"/>
      <c r="O18" s="488"/>
      <c r="P18" s="488"/>
      <c r="Q18" s="488"/>
      <c r="R18" s="488"/>
      <c r="S18" s="488"/>
      <c r="T18" s="488"/>
      <c r="U18" s="488"/>
      <c r="V18" s="488"/>
      <c r="W18" s="488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160"/>
      <c r="AJ18" s="160"/>
      <c r="AK18" s="160"/>
      <c r="AL18" s="160"/>
      <c r="AM18" s="160"/>
      <c r="AN18" s="160">
        <f t="shared" si="2"/>
        <v>0</v>
      </c>
      <c r="AO18" s="160">
        <f t="shared" si="3"/>
        <v>0</v>
      </c>
      <c r="AP18" s="160">
        <f t="shared" si="4"/>
        <v>0</v>
      </c>
      <c r="AQ18" s="160">
        <f t="shared" si="5"/>
        <v>0</v>
      </c>
      <c r="AR18" s="160">
        <f t="shared" si="6"/>
        <v>0</v>
      </c>
      <c r="AS18" s="160">
        <f t="shared" si="7"/>
        <v>0</v>
      </c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160"/>
      <c r="DH18" s="160"/>
      <c r="DI18" s="160"/>
      <c r="DJ18" s="160"/>
      <c r="DK18" s="160"/>
      <c r="DL18" s="160"/>
      <c r="DM18" s="160"/>
      <c r="DN18" s="160"/>
      <c r="DO18" s="160"/>
      <c r="DP18" s="160"/>
      <c r="DQ18" s="160"/>
      <c r="DR18" s="160"/>
      <c r="DS18" s="160"/>
      <c r="DT18" s="160"/>
      <c r="DU18" s="160"/>
      <c r="DV18" s="160"/>
      <c r="DW18" s="160"/>
      <c r="DX18" s="160"/>
      <c r="DY18" s="160"/>
      <c r="DZ18" s="160"/>
      <c r="EA18" s="160"/>
    </row>
    <row r="19" spans="1:131" s="173" customFormat="1" ht="17.25" customHeight="1" x14ac:dyDescent="0.25">
      <c r="A19" s="229"/>
      <c r="B19" s="229"/>
      <c r="C19" s="229" t="s">
        <v>451</v>
      </c>
      <c r="D19" s="229" t="s">
        <v>452</v>
      </c>
      <c r="E19" s="229" t="s">
        <v>453</v>
      </c>
      <c r="F19" s="229"/>
      <c r="G19" s="229"/>
      <c r="H19" s="229"/>
      <c r="I19" s="602">
        <f t="shared" si="0"/>
        <v>47045</v>
      </c>
      <c r="J19" s="464"/>
      <c r="K19" s="604" t="s">
        <v>1835</v>
      </c>
      <c r="L19" s="404"/>
      <c r="M19" s="488">
        <v>3322</v>
      </c>
      <c r="N19" s="488"/>
      <c r="O19" s="488">
        <v>4444</v>
      </c>
      <c r="P19" s="488"/>
      <c r="Q19" s="488">
        <v>14253</v>
      </c>
      <c r="R19" s="488"/>
      <c r="S19" s="488">
        <v>11278</v>
      </c>
      <c r="T19" s="488"/>
      <c r="U19" s="488">
        <v>7599</v>
      </c>
      <c r="V19" s="488"/>
      <c r="W19" s="488">
        <v>6149</v>
      </c>
      <c r="X19" s="169"/>
      <c r="Y19" s="3"/>
      <c r="Z19" s="3"/>
      <c r="AA19" s="3"/>
      <c r="AB19" s="53"/>
      <c r="AC19" s="53"/>
      <c r="AD19" s="53"/>
      <c r="AE19" s="53"/>
      <c r="AF19" s="53"/>
      <c r="AG19" s="53"/>
      <c r="AH19" s="3"/>
      <c r="AI19" s="160"/>
      <c r="AJ19" s="160"/>
      <c r="AK19" s="160"/>
      <c r="AL19" s="160"/>
      <c r="AM19" s="160"/>
      <c r="AN19" s="160">
        <f t="shared" si="2"/>
        <v>0</v>
      </c>
      <c r="AO19" s="160">
        <f t="shared" si="3"/>
        <v>11278</v>
      </c>
      <c r="AP19" s="160">
        <f t="shared" si="4"/>
        <v>0</v>
      </c>
      <c r="AQ19" s="160">
        <f t="shared" si="5"/>
        <v>7599</v>
      </c>
      <c r="AR19" s="160">
        <f t="shared" si="6"/>
        <v>0</v>
      </c>
      <c r="AS19" s="160">
        <f t="shared" si="7"/>
        <v>6149</v>
      </c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M19" s="160"/>
      <c r="DN19" s="160"/>
      <c r="DO19" s="160"/>
      <c r="DP19" s="160"/>
      <c r="DQ19" s="160"/>
      <c r="DR19" s="160"/>
      <c r="DS19" s="160"/>
      <c r="DT19" s="160"/>
      <c r="DU19" s="160"/>
      <c r="DV19" s="160"/>
      <c r="DW19" s="160"/>
      <c r="DX19" s="160"/>
      <c r="DY19" s="160"/>
      <c r="DZ19" s="160"/>
      <c r="EA19" s="160"/>
    </row>
    <row r="20" spans="1:131" ht="12" customHeight="1" x14ac:dyDescent="0.25">
      <c r="A20" s="48"/>
      <c r="B20" s="48"/>
      <c r="C20" s="48"/>
      <c r="D20" s="48"/>
      <c r="E20" s="48"/>
      <c r="F20" s="48"/>
      <c r="G20" s="48"/>
      <c r="H20" s="48"/>
      <c r="I20" s="602"/>
      <c r="J20" s="3"/>
      <c r="K20" s="605"/>
      <c r="L20" s="73"/>
      <c r="M20" s="606"/>
      <c r="N20" s="606"/>
      <c r="O20" s="606"/>
      <c r="P20" s="606"/>
      <c r="Q20" s="606"/>
      <c r="R20" s="606"/>
      <c r="S20" s="606"/>
      <c r="T20" s="606"/>
      <c r="U20" s="606"/>
      <c r="V20" s="606"/>
      <c r="W20" s="606"/>
      <c r="Y20" s="3"/>
      <c r="Z20" s="3"/>
      <c r="AA20" s="3"/>
      <c r="AB20" s="53"/>
      <c r="AC20" s="53"/>
      <c r="AD20" s="53"/>
      <c r="AE20" s="53"/>
      <c r="AF20" s="53"/>
      <c r="AG20" s="53"/>
      <c r="AH20" s="3"/>
      <c r="AI20" s="160"/>
      <c r="AJ20" s="160"/>
      <c r="AK20" s="160"/>
      <c r="AL20" s="160"/>
      <c r="AM20" s="160"/>
      <c r="AN20" s="160">
        <f t="shared" si="2"/>
        <v>0</v>
      </c>
      <c r="AO20" s="160">
        <f t="shared" si="3"/>
        <v>0</v>
      </c>
      <c r="AP20" s="160">
        <f t="shared" si="4"/>
        <v>0</v>
      </c>
      <c r="AQ20" s="160">
        <f t="shared" si="5"/>
        <v>0</v>
      </c>
      <c r="AR20" s="160">
        <f t="shared" si="6"/>
        <v>0</v>
      </c>
      <c r="AS20" s="160">
        <f t="shared" si="7"/>
        <v>0</v>
      </c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60"/>
      <c r="DI20" s="160"/>
      <c r="DJ20" s="160"/>
      <c r="DK20" s="160"/>
      <c r="DL20" s="160"/>
      <c r="DM20" s="160"/>
      <c r="DN20" s="160"/>
      <c r="DO20" s="160"/>
      <c r="DP20" s="160"/>
      <c r="DQ20" s="160"/>
      <c r="DR20" s="160"/>
      <c r="DS20" s="160"/>
      <c r="DT20" s="160"/>
      <c r="DU20" s="160"/>
      <c r="DV20" s="160"/>
      <c r="DW20" s="160"/>
      <c r="DX20" s="160"/>
      <c r="DY20" s="160"/>
      <c r="DZ20" s="160"/>
      <c r="EA20" s="160"/>
    </row>
    <row r="21" spans="1:131" ht="12" customHeight="1" x14ac:dyDescent="0.25">
      <c r="A21" s="48"/>
      <c r="B21" s="48"/>
      <c r="C21" s="48" t="s">
        <v>454</v>
      </c>
      <c r="D21" s="48" t="s">
        <v>455</v>
      </c>
      <c r="E21" s="48" t="s">
        <v>456</v>
      </c>
      <c r="F21" s="48"/>
      <c r="G21" s="48"/>
      <c r="H21" s="48"/>
      <c r="I21" s="602">
        <f t="shared" si="0"/>
        <v>3508</v>
      </c>
      <c r="J21" s="3"/>
      <c r="K21" s="604" t="s">
        <v>1836</v>
      </c>
      <c r="L21" s="404"/>
      <c r="M21" s="488">
        <v>233</v>
      </c>
      <c r="N21" s="488"/>
      <c r="O21" s="488">
        <v>345</v>
      </c>
      <c r="P21" s="488"/>
      <c r="Q21" s="488">
        <v>1024</v>
      </c>
      <c r="R21" s="488"/>
      <c r="S21" s="488">
        <v>841</v>
      </c>
      <c r="T21" s="488"/>
      <c r="U21" s="488">
        <v>545</v>
      </c>
      <c r="V21" s="488"/>
      <c r="W21" s="488">
        <v>520</v>
      </c>
      <c r="Y21" s="3"/>
      <c r="Z21" s="3"/>
      <c r="AA21" s="3"/>
      <c r="AB21" s="53"/>
      <c r="AC21" s="53"/>
      <c r="AD21" s="53"/>
      <c r="AE21" s="53"/>
      <c r="AF21" s="53"/>
      <c r="AG21" s="53"/>
      <c r="AH21" s="3"/>
      <c r="AI21" s="160"/>
      <c r="AJ21" s="160"/>
      <c r="AK21" s="160"/>
      <c r="AL21" s="160"/>
      <c r="AM21" s="160"/>
      <c r="AN21" s="160">
        <f t="shared" si="2"/>
        <v>0</v>
      </c>
      <c r="AO21" s="160">
        <f t="shared" si="3"/>
        <v>841</v>
      </c>
      <c r="AP21" s="160">
        <f t="shared" si="4"/>
        <v>0</v>
      </c>
      <c r="AQ21" s="160">
        <f t="shared" si="5"/>
        <v>545</v>
      </c>
      <c r="AR21" s="160">
        <f t="shared" si="6"/>
        <v>0</v>
      </c>
      <c r="AS21" s="160">
        <f t="shared" si="7"/>
        <v>520</v>
      </c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160"/>
      <c r="DH21" s="160"/>
      <c r="DI21" s="160"/>
      <c r="DJ21" s="160"/>
      <c r="DK21" s="160"/>
      <c r="DL21" s="160"/>
      <c r="DM21" s="160"/>
      <c r="DN21" s="160"/>
      <c r="DO21" s="160"/>
      <c r="DP21" s="160"/>
      <c r="DQ21" s="160"/>
      <c r="DR21" s="160"/>
      <c r="DS21" s="160"/>
      <c r="DT21" s="160"/>
      <c r="DU21" s="160"/>
      <c r="DV21" s="160"/>
      <c r="DW21" s="160"/>
      <c r="DX21" s="160"/>
      <c r="DY21" s="160"/>
      <c r="DZ21" s="160"/>
      <c r="EA21" s="160"/>
    </row>
    <row r="22" spans="1:131" ht="15.75" customHeight="1" x14ac:dyDescent="0.25">
      <c r="A22" s="48"/>
      <c r="B22" s="48"/>
      <c r="C22" s="48" t="s">
        <v>457</v>
      </c>
      <c r="D22" s="48" t="s">
        <v>458</v>
      </c>
      <c r="E22" s="48"/>
      <c r="F22" s="48" t="s">
        <v>459</v>
      </c>
      <c r="G22" s="48"/>
      <c r="H22" s="48"/>
      <c r="I22" s="602">
        <f t="shared" si="0"/>
        <v>402</v>
      </c>
      <c r="J22" s="3"/>
      <c r="K22" s="605" t="s">
        <v>1719</v>
      </c>
      <c r="L22" s="73"/>
      <c r="M22" s="606">
        <v>18</v>
      </c>
      <c r="N22" s="606"/>
      <c r="O22" s="606">
        <v>44</v>
      </c>
      <c r="P22" s="606"/>
      <c r="Q22" s="606">
        <v>122</v>
      </c>
      <c r="R22" s="606"/>
      <c r="S22" s="606">
        <v>81</v>
      </c>
      <c r="T22" s="606"/>
      <c r="U22" s="606">
        <v>58</v>
      </c>
      <c r="V22" s="606"/>
      <c r="W22" s="606">
        <v>79</v>
      </c>
      <c r="Y22" s="3"/>
      <c r="Z22" s="3"/>
      <c r="AA22" s="3"/>
      <c r="AB22" s="53"/>
      <c r="AC22" s="53"/>
      <c r="AD22" s="53"/>
      <c r="AE22" s="53"/>
      <c r="AF22" s="53"/>
      <c r="AG22" s="53"/>
      <c r="AH22" s="3"/>
      <c r="AI22" s="160"/>
      <c r="AJ22" s="160"/>
      <c r="AK22" s="160"/>
      <c r="AL22" s="160"/>
      <c r="AM22" s="160"/>
      <c r="AN22" s="160">
        <f t="shared" si="2"/>
        <v>0</v>
      </c>
      <c r="AO22" s="160">
        <f t="shared" si="3"/>
        <v>81</v>
      </c>
      <c r="AP22" s="160">
        <f t="shared" si="4"/>
        <v>0</v>
      </c>
      <c r="AQ22" s="160">
        <f t="shared" si="5"/>
        <v>58</v>
      </c>
      <c r="AR22" s="160">
        <f t="shared" si="6"/>
        <v>0</v>
      </c>
      <c r="AS22" s="160">
        <f t="shared" si="7"/>
        <v>79</v>
      </c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  <c r="DP22" s="160"/>
      <c r="DQ22" s="160"/>
      <c r="DR22" s="160"/>
      <c r="DS22" s="160"/>
      <c r="DT22" s="160"/>
      <c r="DU22" s="160"/>
      <c r="DV22" s="160"/>
      <c r="DW22" s="160"/>
      <c r="DX22" s="160"/>
      <c r="DY22" s="160"/>
      <c r="DZ22" s="160"/>
      <c r="EA22" s="160"/>
    </row>
    <row r="23" spans="1:131" ht="12" customHeight="1" x14ac:dyDescent="0.25">
      <c r="A23" s="48"/>
      <c r="B23" s="48"/>
      <c r="C23" s="48" t="s">
        <v>460</v>
      </c>
      <c r="D23" s="48" t="s">
        <v>461</v>
      </c>
      <c r="E23" s="48"/>
      <c r="F23" s="48" t="s">
        <v>462</v>
      </c>
      <c r="G23" s="48"/>
      <c r="H23" s="48"/>
      <c r="I23" s="602">
        <f t="shared" si="0"/>
        <v>447</v>
      </c>
      <c r="J23" s="3"/>
      <c r="K23" s="605" t="s">
        <v>1720</v>
      </c>
      <c r="L23" s="73"/>
      <c r="M23" s="606">
        <v>36</v>
      </c>
      <c r="N23" s="606"/>
      <c r="O23" s="606">
        <v>50</v>
      </c>
      <c r="P23" s="606"/>
      <c r="Q23" s="606">
        <v>127</v>
      </c>
      <c r="R23" s="606"/>
      <c r="S23" s="606">
        <v>105</v>
      </c>
      <c r="T23" s="606"/>
      <c r="U23" s="606">
        <v>69</v>
      </c>
      <c r="V23" s="606"/>
      <c r="W23" s="606">
        <v>60</v>
      </c>
      <c r="Y23" s="3"/>
      <c r="Z23" s="3"/>
      <c r="AA23" s="3"/>
      <c r="AB23" s="53"/>
      <c r="AC23" s="53"/>
      <c r="AD23" s="53"/>
      <c r="AE23" s="53"/>
      <c r="AF23" s="53"/>
      <c r="AG23" s="53"/>
      <c r="AH23" s="3"/>
      <c r="AI23" s="160"/>
      <c r="AJ23" s="160"/>
      <c r="AK23" s="160"/>
      <c r="AL23" s="160"/>
      <c r="AM23" s="160"/>
      <c r="AN23" s="160">
        <f t="shared" si="2"/>
        <v>0</v>
      </c>
      <c r="AO23" s="160">
        <f t="shared" si="3"/>
        <v>105</v>
      </c>
      <c r="AP23" s="160">
        <f t="shared" si="4"/>
        <v>0</v>
      </c>
      <c r="AQ23" s="160">
        <f t="shared" si="5"/>
        <v>69</v>
      </c>
      <c r="AR23" s="160">
        <f t="shared" si="6"/>
        <v>0</v>
      </c>
      <c r="AS23" s="160">
        <f t="shared" si="7"/>
        <v>60</v>
      </c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  <c r="DQ23" s="160"/>
      <c r="DR23" s="160"/>
      <c r="DS23" s="160"/>
      <c r="DT23" s="160"/>
      <c r="DU23" s="160"/>
      <c r="DV23" s="160"/>
      <c r="DW23" s="160"/>
      <c r="DX23" s="160"/>
      <c r="DY23" s="160"/>
      <c r="DZ23" s="160"/>
      <c r="EA23" s="160"/>
    </row>
    <row r="24" spans="1:131" ht="12" customHeight="1" x14ac:dyDescent="0.25">
      <c r="A24" s="48"/>
      <c r="B24" s="48"/>
      <c r="C24" s="48" t="s">
        <v>463</v>
      </c>
      <c r="D24" s="48" t="s">
        <v>464</v>
      </c>
      <c r="E24" s="48"/>
      <c r="F24" s="48" t="s">
        <v>465</v>
      </c>
      <c r="G24" s="48"/>
      <c r="H24" s="48"/>
      <c r="I24" s="602">
        <f t="shared" si="0"/>
        <v>253</v>
      </c>
      <c r="J24" s="3"/>
      <c r="K24" s="605" t="s">
        <v>1606</v>
      </c>
      <c r="L24" s="73"/>
      <c r="M24" s="606">
        <v>16</v>
      </c>
      <c r="N24" s="606"/>
      <c r="O24" s="606">
        <v>26</v>
      </c>
      <c r="P24" s="606"/>
      <c r="Q24" s="606">
        <v>77</v>
      </c>
      <c r="R24" s="606"/>
      <c r="S24" s="606">
        <v>57</v>
      </c>
      <c r="T24" s="606"/>
      <c r="U24" s="606">
        <v>41</v>
      </c>
      <c r="V24" s="606"/>
      <c r="W24" s="606">
        <v>36</v>
      </c>
      <c r="Y24" s="3"/>
      <c r="Z24" s="3"/>
      <c r="AA24" s="3"/>
      <c r="AB24" s="53"/>
      <c r="AC24" s="53"/>
      <c r="AD24" s="53"/>
      <c r="AE24" s="53"/>
      <c r="AF24" s="53"/>
      <c r="AG24" s="53"/>
      <c r="AH24" s="3"/>
      <c r="AI24" s="160"/>
      <c r="AJ24" s="160"/>
      <c r="AK24" s="160"/>
      <c r="AL24" s="160"/>
      <c r="AM24" s="160"/>
      <c r="AN24" s="160">
        <f t="shared" si="2"/>
        <v>0</v>
      </c>
      <c r="AO24" s="160">
        <f t="shared" si="3"/>
        <v>57</v>
      </c>
      <c r="AP24" s="160">
        <f t="shared" si="4"/>
        <v>0</v>
      </c>
      <c r="AQ24" s="160">
        <f t="shared" si="5"/>
        <v>41</v>
      </c>
      <c r="AR24" s="160">
        <f t="shared" si="6"/>
        <v>0</v>
      </c>
      <c r="AS24" s="160">
        <f t="shared" si="7"/>
        <v>36</v>
      </c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0"/>
      <c r="DN24" s="160"/>
      <c r="DO24" s="160"/>
      <c r="DP24" s="160"/>
      <c r="DQ24" s="160"/>
      <c r="DR24" s="160"/>
      <c r="DS24" s="160"/>
      <c r="DT24" s="160"/>
      <c r="DU24" s="160"/>
      <c r="DV24" s="160"/>
      <c r="DW24" s="160"/>
      <c r="DX24" s="160"/>
      <c r="DY24" s="160"/>
      <c r="DZ24" s="160"/>
      <c r="EA24" s="160"/>
    </row>
    <row r="25" spans="1:131" ht="12" customHeight="1" x14ac:dyDescent="0.25">
      <c r="A25" s="48"/>
      <c r="B25" s="48"/>
      <c r="C25" s="48" t="s">
        <v>466</v>
      </c>
      <c r="D25" s="48" t="s">
        <v>467</v>
      </c>
      <c r="E25" s="48"/>
      <c r="F25" s="48" t="s">
        <v>468</v>
      </c>
      <c r="G25" s="48"/>
      <c r="H25" s="48"/>
      <c r="I25" s="602">
        <f t="shared" si="0"/>
        <v>613</v>
      </c>
      <c r="J25" s="3"/>
      <c r="K25" s="605" t="s">
        <v>1582</v>
      </c>
      <c r="L25" s="73"/>
      <c r="M25" s="606">
        <v>41</v>
      </c>
      <c r="N25" s="606"/>
      <c r="O25" s="606">
        <v>52</v>
      </c>
      <c r="P25" s="606"/>
      <c r="Q25" s="606">
        <v>156</v>
      </c>
      <c r="R25" s="606"/>
      <c r="S25" s="606">
        <v>172</v>
      </c>
      <c r="T25" s="606"/>
      <c r="U25" s="606">
        <v>93</v>
      </c>
      <c r="V25" s="606"/>
      <c r="W25" s="606">
        <v>99</v>
      </c>
      <c r="X25" s="3"/>
      <c r="Y25" s="3"/>
      <c r="Z25" s="3"/>
      <c r="AA25" s="3"/>
      <c r="AB25" s="53"/>
      <c r="AC25" s="53"/>
      <c r="AD25" s="53"/>
      <c r="AE25" s="53"/>
      <c r="AF25" s="53"/>
      <c r="AG25" s="53"/>
      <c r="AH25" s="3"/>
      <c r="AI25" s="160"/>
      <c r="AJ25" s="160"/>
      <c r="AK25" s="160"/>
      <c r="AL25" s="160"/>
      <c r="AM25" s="160"/>
      <c r="AN25" s="160">
        <f t="shared" si="2"/>
        <v>0</v>
      </c>
      <c r="AO25" s="160">
        <f t="shared" si="3"/>
        <v>172</v>
      </c>
      <c r="AP25" s="160">
        <f t="shared" si="4"/>
        <v>0</v>
      </c>
      <c r="AQ25" s="160">
        <f t="shared" si="5"/>
        <v>93</v>
      </c>
      <c r="AR25" s="160">
        <f t="shared" si="6"/>
        <v>0</v>
      </c>
      <c r="AS25" s="160">
        <f t="shared" si="7"/>
        <v>99</v>
      </c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  <c r="DP25" s="160"/>
      <c r="DQ25" s="160"/>
      <c r="DR25" s="160"/>
      <c r="DS25" s="160"/>
      <c r="DT25" s="160"/>
      <c r="DU25" s="160"/>
      <c r="DV25" s="160"/>
      <c r="DW25" s="160"/>
      <c r="DX25" s="160"/>
      <c r="DY25" s="160"/>
      <c r="DZ25" s="160"/>
      <c r="EA25" s="160"/>
    </row>
    <row r="26" spans="1:131" ht="12" customHeight="1" x14ac:dyDescent="0.25">
      <c r="A26" s="48"/>
      <c r="B26" s="48"/>
      <c r="C26" s="48" t="s">
        <v>469</v>
      </c>
      <c r="D26" s="48" t="s">
        <v>470</v>
      </c>
      <c r="E26" s="48"/>
      <c r="F26" s="48" t="s">
        <v>471</v>
      </c>
      <c r="G26" s="48"/>
      <c r="H26" s="48"/>
      <c r="I26" s="602">
        <f t="shared" si="0"/>
        <v>641</v>
      </c>
      <c r="J26" s="3"/>
      <c r="K26" s="605" t="s">
        <v>1585</v>
      </c>
      <c r="L26" s="73"/>
      <c r="M26" s="606">
        <v>38</v>
      </c>
      <c r="N26" s="606"/>
      <c r="O26" s="606">
        <v>57</v>
      </c>
      <c r="P26" s="606"/>
      <c r="Q26" s="606">
        <v>210</v>
      </c>
      <c r="R26" s="606"/>
      <c r="S26" s="606">
        <v>137</v>
      </c>
      <c r="T26" s="606"/>
      <c r="U26" s="606">
        <v>103</v>
      </c>
      <c r="V26" s="606"/>
      <c r="W26" s="606">
        <v>96</v>
      </c>
      <c r="Y26" s="3"/>
      <c r="Z26" s="3"/>
      <c r="AA26" s="3"/>
      <c r="AB26" s="53"/>
      <c r="AC26" s="53"/>
      <c r="AD26" s="53"/>
      <c r="AE26" s="53"/>
      <c r="AF26" s="53"/>
      <c r="AG26" s="53"/>
      <c r="AH26" s="3"/>
      <c r="AI26" s="160"/>
      <c r="AJ26" s="160"/>
      <c r="AK26" s="160"/>
      <c r="AL26" s="160"/>
      <c r="AM26" s="160"/>
      <c r="AN26" s="160">
        <f t="shared" si="2"/>
        <v>0</v>
      </c>
      <c r="AO26" s="160">
        <f t="shared" si="3"/>
        <v>137</v>
      </c>
      <c r="AP26" s="160">
        <f t="shared" si="4"/>
        <v>0</v>
      </c>
      <c r="AQ26" s="160">
        <f t="shared" si="5"/>
        <v>103</v>
      </c>
      <c r="AR26" s="160">
        <f t="shared" si="6"/>
        <v>0</v>
      </c>
      <c r="AS26" s="160">
        <f t="shared" si="7"/>
        <v>96</v>
      </c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B26" s="160"/>
      <c r="DC26" s="160"/>
      <c r="DD26" s="160"/>
      <c r="DE26" s="160"/>
      <c r="DF26" s="160"/>
      <c r="DG26" s="160"/>
      <c r="DH26" s="160"/>
      <c r="DI26" s="160"/>
      <c r="DJ26" s="160"/>
      <c r="DK26" s="160"/>
      <c r="DL26" s="160"/>
      <c r="DM26" s="160"/>
      <c r="DN26" s="160"/>
      <c r="DO26" s="160"/>
      <c r="DP26" s="160"/>
      <c r="DQ26" s="160"/>
      <c r="DR26" s="160"/>
      <c r="DS26" s="160"/>
      <c r="DT26" s="160"/>
      <c r="DU26" s="160"/>
      <c r="DV26" s="160"/>
      <c r="DW26" s="160"/>
      <c r="DX26" s="160"/>
      <c r="DY26" s="160"/>
      <c r="DZ26" s="160"/>
      <c r="EA26" s="160"/>
    </row>
    <row r="27" spans="1:131" ht="12" customHeight="1" x14ac:dyDescent="0.25">
      <c r="A27" s="48"/>
      <c r="B27" s="48"/>
      <c r="C27" s="48" t="s">
        <v>472</v>
      </c>
      <c r="D27" s="48" t="s">
        <v>473</v>
      </c>
      <c r="E27" s="48"/>
      <c r="F27" s="48" t="s">
        <v>474</v>
      </c>
      <c r="G27" s="48"/>
      <c r="H27" s="48"/>
      <c r="I27" s="602">
        <f t="shared" si="0"/>
        <v>1152</v>
      </c>
      <c r="J27" s="3"/>
      <c r="K27" s="605" t="s">
        <v>1837</v>
      </c>
      <c r="L27" s="73"/>
      <c r="M27" s="606">
        <v>84</v>
      </c>
      <c r="N27" s="606"/>
      <c r="O27" s="606">
        <v>116</v>
      </c>
      <c r="P27" s="606"/>
      <c r="Q27" s="606">
        <v>332</v>
      </c>
      <c r="R27" s="606"/>
      <c r="S27" s="606">
        <v>289</v>
      </c>
      <c r="T27" s="606"/>
      <c r="U27" s="606">
        <v>181</v>
      </c>
      <c r="V27" s="606"/>
      <c r="W27" s="606">
        <v>150</v>
      </c>
      <c r="Y27" s="3"/>
      <c r="Z27" s="3"/>
      <c r="AA27" s="3"/>
      <c r="AB27" s="53"/>
      <c r="AC27" s="53"/>
      <c r="AD27" s="53"/>
      <c r="AE27" s="53"/>
      <c r="AF27" s="53"/>
      <c r="AG27" s="53"/>
      <c r="AH27" s="3"/>
      <c r="AI27" s="160"/>
      <c r="AJ27" s="160"/>
      <c r="AK27" s="160"/>
      <c r="AL27" s="160"/>
      <c r="AM27" s="160"/>
      <c r="AN27" s="160">
        <f t="shared" si="2"/>
        <v>0</v>
      </c>
      <c r="AO27" s="160">
        <f t="shared" si="3"/>
        <v>289</v>
      </c>
      <c r="AP27" s="160">
        <f t="shared" si="4"/>
        <v>0</v>
      </c>
      <c r="AQ27" s="160">
        <f t="shared" si="5"/>
        <v>181</v>
      </c>
      <c r="AR27" s="160">
        <f t="shared" si="6"/>
        <v>0</v>
      </c>
      <c r="AS27" s="160">
        <f t="shared" si="7"/>
        <v>150</v>
      </c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  <c r="DO27" s="160"/>
      <c r="DP27" s="160"/>
      <c r="DQ27" s="160"/>
      <c r="DR27" s="160"/>
      <c r="DS27" s="160"/>
      <c r="DT27" s="160"/>
      <c r="DU27" s="160"/>
      <c r="DV27" s="160"/>
      <c r="DW27" s="160"/>
      <c r="DX27" s="160"/>
      <c r="DY27" s="160"/>
      <c r="DZ27" s="160"/>
      <c r="EA27" s="160"/>
    </row>
    <row r="28" spans="1:131" ht="12" customHeight="1" x14ac:dyDescent="0.25">
      <c r="A28" s="48"/>
      <c r="B28" s="48"/>
      <c r="C28" s="48"/>
      <c r="D28" s="48"/>
      <c r="E28" s="48"/>
      <c r="F28" s="48"/>
      <c r="G28" s="48"/>
      <c r="H28" s="48"/>
      <c r="I28" s="602"/>
      <c r="J28" s="3"/>
      <c r="K28" s="605"/>
      <c r="L28" s="73"/>
      <c r="M28" s="606"/>
      <c r="N28" s="606"/>
      <c r="O28" s="606"/>
      <c r="P28" s="606"/>
      <c r="Q28" s="606"/>
      <c r="R28" s="606"/>
      <c r="S28" s="606"/>
      <c r="T28" s="606"/>
      <c r="U28" s="606"/>
      <c r="V28" s="606"/>
      <c r="W28" s="606"/>
      <c r="X28" s="3"/>
      <c r="Y28" s="3"/>
      <c r="Z28" s="3"/>
      <c r="AA28" s="3"/>
      <c r="AB28" s="53"/>
      <c r="AC28" s="53"/>
      <c r="AD28" s="53"/>
      <c r="AE28" s="53"/>
      <c r="AF28" s="53"/>
      <c r="AG28" s="53"/>
      <c r="AH28" s="3"/>
      <c r="AI28" s="160"/>
      <c r="AJ28" s="160"/>
      <c r="AK28" s="160"/>
      <c r="AL28" s="160"/>
      <c r="AM28" s="160"/>
      <c r="AN28" s="160">
        <f t="shared" si="2"/>
        <v>0</v>
      </c>
      <c r="AO28" s="160">
        <f t="shared" si="3"/>
        <v>0</v>
      </c>
      <c r="AP28" s="160">
        <f t="shared" si="4"/>
        <v>0</v>
      </c>
      <c r="AQ28" s="160">
        <f t="shared" si="5"/>
        <v>0</v>
      </c>
      <c r="AR28" s="160">
        <f t="shared" si="6"/>
        <v>0</v>
      </c>
      <c r="AS28" s="160">
        <f t="shared" si="7"/>
        <v>0</v>
      </c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0"/>
      <c r="DO28" s="160"/>
      <c r="DP28" s="160"/>
      <c r="DQ28" s="160"/>
      <c r="DR28" s="160"/>
      <c r="DS28" s="160"/>
      <c r="DT28" s="160"/>
      <c r="DU28" s="160"/>
      <c r="DV28" s="160"/>
      <c r="DW28" s="160"/>
      <c r="DX28" s="160"/>
      <c r="DY28" s="160"/>
      <c r="DZ28" s="160"/>
      <c r="EA28" s="160"/>
    </row>
    <row r="29" spans="1:131" ht="13.15" customHeight="1" x14ac:dyDescent="0.25">
      <c r="A29" s="48"/>
      <c r="B29" s="48"/>
      <c r="C29" s="48" t="s">
        <v>475</v>
      </c>
      <c r="D29" s="48" t="s">
        <v>476</v>
      </c>
      <c r="E29" s="48" t="s">
        <v>477</v>
      </c>
      <c r="F29" s="48"/>
      <c r="G29" s="48"/>
      <c r="H29" s="48"/>
      <c r="I29" s="602">
        <f t="shared" si="0"/>
        <v>3006</v>
      </c>
      <c r="J29" s="3"/>
      <c r="K29" s="604" t="s">
        <v>1838</v>
      </c>
      <c r="L29" s="404"/>
      <c r="M29" s="488">
        <v>219</v>
      </c>
      <c r="N29" s="488"/>
      <c r="O29" s="488">
        <v>297</v>
      </c>
      <c r="P29" s="488"/>
      <c r="Q29" s="488">
        <v>867</v>
      </c>
      <c r="R29" s="488"/>
      <c r="S29" s="488">
        <v>778</v>
      </c>
      <c r="T29" s="488"/>
      <c r="U29" s="488">
        <v>488</v>
      </c>
      <c r="V29" s="488"/>
      <c r="W29" s="488">
        <v>357</v>
      </c>
      <c r="X29" s="3"/>
      <c r="Y29" s="3"/>
      <c r="Z29" s="3"/>
      <c r="AA29" s="3"/>
      <c r="AB29" s="53"/>
      <c r="AC29" s="53"/>
      <c r="AD29" s="53"/>
      <c r="AE29" s="53"/>
      <c r="AF29" s="53"/>
      <c r="AG29" s="53"/>
      <c r="AH29" s="3"/>
      <c r="AI29" s="160"/>
      <c r="AJ29" s="160"/>
      <c r="AK29" s="160"/>
      <c r="AL29" s="160"/>
      <c r="AM29" s="160"/>
      <c r="AN29" s="160">
        <f t="shared" si="2"/>
        <v>0</v>
      </c>
      <c r="AO29" s="160">
        <f t="shared" si="3"/>
        <v>778</v>
      </c>
      <c r="AP29" s="160">
        <f t="shared" si="4"/>
        <v>0</v>
      </c>
      <c r="AQ29" s="160">
        <f t="shared" si="5"/>
        <v>488</v>
      </c>
      <c r="AR29" s="160">
        <f t="shared" si="6"/>
        <v>0</v>
      </c>
      <c r="AS29" s="160">
        <f t="shared" si="7"/>
        <v>357</v>
      </c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0"/>
      <c r="DO29" s="160"/>
      <c r="DP29" s="160"/>
      <c r="DQ29" s="160"/>
      <c r="DR29" s="160"/>
      <c r="DS29" s="160"/>
      <c r="DT29" s="160"/>
      <c r="DU29" s="160"/>
      <c r="DV29" s="160"/>
      <c r="DW29" s="160"/>
      <c r="DX29" s="160"/>
      <c r="DY29" s="160"/>
      <c r="DZ29" s="160"/>
      <c r="EA29" s="160"/>
    </row>
    <row r="30" spans="1:131" ht="15.75" customHeight="1" x14ac:dyDescent="0.25">
      <c r="A30" s="48"/>
      <c r="B30" s="48"/>
      <c r="C30" s="48" t="s">
        <v>478</v>
      </c>
      <c r="D30" s="48" t="s">
        <v>479</v>
      </c>
      <c r="E30" s="48"/>
      <c r="F30" s="48" t="s">
        <v>480</v>
      </c>
      <c r="G30" s="48"/>
      <c r="H30" s="48"/>
      <c r="I30" s="602">
        <f t="shared" si="0"/>
        <v>262</v>
      </c>
      <c r="J30" s="3"/>
      <c r="K30" s="605" t="s">
        <v>1721</v>
      </c>
      <c r="L30" s="73"/>
      <c r="M30" s="606">
        <v>17</v>
      </c>
      <c r="N30" s="606"/>
      <c r="O30" s="606">
        <v>27</v>
      </c>
      <c r="P30" s="606"/>
      <c r="Q30" s="606">
        <v>68</v>
      </c>
      <c r="R30" s="606"/>
      <c r="S30" s="606">
        <v>72</v>
      </c>
      <c r="T30" s="606"/>
      <c r="U30" s="606">
        <v>41</v>
      </c>
      <c r="V30" s="606"/>
      <c r="W30" s="606">
        <v>37</v>
      </c>
      <c r="X30" s="3"/>
      <c r="Y30" s="3"/>
      <c r="Z30" s="3"/>
      <c r="AA30" s="3"/>
      <c r="AB30" s="53"/>
      <c r="AC30" s="53"/>
      <c r="AD30" s="53"/>
      <c r="AE30" s="53"/>
      <c r="AF30" s="53"/>
      <c r="AG30" s="53"/>
      <c r="AH30" s="3"/>
      <c r="AI30" s="160"/>
      <c r="AJ30" s="160"/>
      <c r="AK30" s="160"/>
      <c r="AL30" s="160"/>
      <c r="AM30" s="160"/>
      <c r="AN30" s="160">
        <f t="shared" si="2"/>
        <v>0</v>
      </c>
      <c r="AO30" s="160">
        <f t="shared" si="3"/>
        <v>72</v>
      </c>
      <c r="AP30" s="160">
        <f t="shared" si="4"/>
        <v>0</v>
      </c>
      <c r="AQ30" s="160">
        <f t="shared" si="5"/>
        <v>41</v>
      </c>
      <c r="AR30" s="160">
        <f t="shared" si="6"/>
        <v>0</v>
      </c>
      <c r="AS30" s="160">
        <f t="shared" si="7"/>
        <v>37</v>
      </c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0"/>
      <c r="DI30" s="160"/>
      <c r="DJ30" s="160"/>
      <c r="DK30" s="160"/>
      <c r="DL30" s="160"/>
      <c r="DM30" s="160"/>
      <c r="DN30" s="160"/>
      <c r="DO30" s="160"/>
      <c r="DP30" s="160"/>
      <c r="DQ30" s="160"/>
      <c r="DR30" s="160"/>
      <c r="DS30" s="160"/>
      <c r="DT30" s="160"/>
      <c r="DU30" s="160"/>
      <c r="DV30" s="160"/>
      <c r="DW30" s="160"/>
      <c r="DX30" s="160"/>
      <c r="DY30" s="160"/>
      <c r="DZ30" s="160"/>
      <c r="EA30" s="160"/>
    </row>
    <row r="31" spans="1:131" ht="12" customHeight="1" x14ac:dyDescent="0.25">
      <c r="A31" s="48"/>
      <c r="B31" s="48"/>
      <c r="C31" s="48" t="s">
        <v>481</v>
      </c>
      <c r="D31" s="48" t="s">
        <v>482</v>
      </c>
      <c r="E31" s="48"/>
      <c r="F31" s="48" t="s">
        <v>483</v>
      </c>
      <c r="G31" s="48"/>
      <c r="H31" s="48"/>
      <c r="I31" s="602">
        <f t="shared" si="0"/>
        <v>620</v>
      </c>
      <c r="J31" s="3"/>
      <c r="K31" s="605" t="s">
        <v>1722</v>
      </c>
      <c r="L31" s="73"/>
      <c r="M31" s="606">
        <v>48</v>
      </c>
      <c r="N31" s="606"/>
      <c r="O31" s="606">
        <v>66</v>
      </c>
      <c r="P31" s="606"/>
      <c r="Q31" s="606">
        <v>182</v>
      </c>
      <c r="R31" s="606"/>
      <c r="S31" s="606">
        <v>150</v>
      </c>
      <c r="T31" s="606"/>
      <c r="U31" s="606">
        <v>93</v>
      </c>
      <c r="V31" s="606"/>
      <c r="W31" s="606">
        <v>81</v>
      </c>
      <c r="X31" s="3"/>
      <c r="Y31" s="3"/>
      <c r="Z31" s="3"/>
      <c r="AA31" s="3"/>
      <c r="AB31" s="53"/>
      <c r="AC31" s="53"/>
      <c r="AD31" s="53"/>
      <c r="AE31" s="53"/>
      <c r="AF31" s="53"/>
      <c r="AG31" s="53"/>
      <c r="AH31" s="3"/>
      <c r="AI31" s="160"/>
      <c r="AJ31" s="160"/>
      <c r="AK31" s="160"/>
      <c r="AL31" s="160"/>
      <c r="AM31" s="160"/>
      <c r="AN31" s="160">
        <f t="shared" si="2"/>
        <v>0</v>
      </c>
      <c r="AO31" s="160">
        <f t="shared" si="3"/>
        <v>150</v>
      </c>
      <c r="AP31" s="160">
        <f t="shared" si="4"/>
        <v>0</v>
      </c>
      <c r="AQ31" s="160">
        <f t="shared" si="5"/>
        <v>93</v>
      </c>
      <c r="AR31" s="160">
        <f t="shared" si="6"/>
        <v>0</v>
      </c>
      <c r="AS31" s="160">
        <f t="shared" si="7"/>
        <v>81</v>
      </c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/>
      <c r="DJ31" s="160"/>
      <c r="DK31" s="160"/>
      <c r="DL31" s="160"/>
      <c r="DM31" s="160"/>
      <c r="DN31" s="160"/>
      <c r="DO31" s="160"/>
      <c r="DP31" s="160"/>
      <c r="DQ31" s="160"/>
      <c r="DR31" s="160"/>
      <c r="DS31" s="160"/>
      <c r="DT31" s="160"/>
      <c r="DU31" s="160"/>
      <c r="DV31" s="160"/>
      <c r="DW31" s="160"/>
      <c r="DX31" s="160"/>
      <c r="DY31" s="160"/>
      <c r="DZ31" s="160"/>
      <c r="EA31" s="160"/>
    </row>
    <row r="32" spans="1:131" ht="12" customHeight="1" x14ac:dyDescent="0.25">
      <c r="A32" s="48"/>
      <c r="B32" s="48"/>
      <c r="C32" s="48" t="s">
        <v>484</v>
      </c>
      <c r="D32" s="48" t="s">
        <v>485</v>
      </c>
      <c r="E32" s="48"/>
      <c r="F32" s="48" t="s">
        <v>486</v>
      </c>
      <c r="G32" s="48"/>
      <c r="H32" s="48"/>
      <c r="I32" s="602">
        <f t="shared" si="0"/>
        <v>804</v>
      </c>
      <c r="J32" s="3"/>
      <c r="K32" s="605" t="s">
        <v>1588</v>
      </c>
      <c r="L32" s="73"/>
      <c r="M32" s="606">
        <v>71</v>
      </c>
      <c r="N32" s="606"/>
      <c r="O32" s="606">
        <v>75</v>
      </c>
      <c r="P32" s="606"/>
      <c r="Q32" s="606">
        <v>235</v>
      </c>
      <c r="R32" s="606"/>
      <c r="S32" s="606">
        <v>191</v>
      </c>
      <c r="T32" s="606"/>
      <c r="U32" s="606">
        <v>134</v>
      </c>
      <c r="V32" s="606"/>
      <c r="W32" s="606">
        <v>98</v>
      </c>
      <c r="X32" s="3"/>
      <c r="Y32" s="3"/>
      <c r="Z32" s="3"/>
      <c r="AA32" s="3"/>
      <c r="AB32" s="53"/>
      <c r="AC32" s="53"/>
      <c r="AD32" s="53"/>
      <c r="AE32" s="53"/>
      <c r="AF32" s="53"/>
      <c r="AG32" s="53"/>
      <c r="AH32" s="3"/>
      <c r="AI32" s="160"/>
      <c r="AJ32" s="160"/>
      <c r="AK32" s="160"/>
      <c r="AL32" s="160"/>
      <c r="AM32" s="160"/>
      <c r="AN32" s="160">
        <f t="shared" si="2"/>
        <v>0</v>
      </c>
      <c r="AO32" s="160">
        <f t="shared" si="3"/>
        <v>191</v>
      </c>
      <c r="AP32" s="160">
        <f t="shared" si="4"/>
        <v>0</v>
      </c>
      <c r="AQ32" s="160">
        <f t="shared" si="5"/>
        <v>134</v>
      </c>
      <c r="AR32" s="160">
        <f t="shared" si="6"/>
        <v>0</v>
      </c>
      <c r="AS32" s="160">
        <f t="shared" si="7"/>
        <v>98</v>
      </c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0"/>
      <c r="DJ32" s="160"/>
      <c r="DK32" s="160"/>
      <c r="DL32" s="160"/>
      <c r="DM32" s="160"/>
      <c r="DN32" s="160"/>
      <c r="DO32" s="160"/>
      <c r="DP32" s="160"/>
      <c r="DQ32" s="160"/>
      <c r="DR32" s="160"/>
      <c r="DS32" s="160"/>
      <c r="DT32" s="160"/>
      <c r="DU32" s="160"/>
      <c r="DV32" s="160"/>
      <c r="DW32" s="160"/>
      <c r="DX32" s="160"/>
      <c r="DY32" s="160"/>
      <c r="DZ32" s="160"/>
      <c r="EA32" s="160"/>
    </row>
    <row r="33" spans="1:131" ht="12" customHeight="1" x14ac:dyDescent="0.25">
      <c r="A33" s="48"/>
      <c r="B33" s="48"/>
      <c r="C33" s="48" t="s">
        <v>487</v>
      </c>
      <c r="D33" s="48" t="s">
        <v>488</v>
      </c>
      <c r="E33" s="48"/>
      <c r="F33" s="48" t="s">
        <v>489</v>
      </c>
      <c r="G33" s="48"/>
      <c r="H33" s="48"/>
      <c r="I33" s="602">
        <f t="shared" si="0"/>
        <v>500</v>
      </c>
      <c r="J33" s="3"/>
      <c r="K33" s="605" t="s">
        <v>1723</v>
      </c>
      <c r="L33" s="73"/>
      <c r="M33" s="606">
        <v>29</v>
      </c>
      <c r="N33" s="606"/>
      <c r="O33" s="606">
        <v>53</v>
      </c>
      <c r="P33" s="606"/>
      <c r="Q33" s="606">
        <v>140</v>
      </c>
      <c r="R33" s="606"/>
      <c r="S33" s="606">
        <v>129</v>
      </c>
      <c r="T33" s="606"/>
      <c r="U33" s="606">
        <v>83</v>
      </c>
      <c r="V33" s="606"/>
      <c r="W33" s="606">
        <v>66</v>
      </c>
      <c r="X33" s="3"/>
      <c r="Y33" s="3"/>
      <c r="Z33" s="3"/>
      <c r="AA33" s="3"/>
      <c r="AB33" s="53"/>
      <c r="AC33" s="53"/>
      <c r="AD33" s="53"/>
      <c r="AE33" s="53"/>
      <c r="AF33" s="53"/>
      <c r="AG33" s="53"/>
      <c r="AH33" s="3"/>
      <c r="AI33" s="160"/>
      <c r="AJ33" s="160"/>
      <c r="AK33" s="160"/>
      <c r="AL33" s="160"/>
      <c r="AM33" s="160"/>
      <c r="AN33" s="160">
        <f t="shared" si="2"/>
        <v>0</v>
      </c>
      <c r="AO33" s="160">
        <f t="shared" si="3"/>
        <v>129</v>
      </c>
      <c r="AP33" s="160">
        <f t="shared" si="4"/>
        <v>0</v>
      </c>
      <c r="AQ33" s="160">
        <f t="shared" si="5"/>
        <v>83</v>
      </c>
      <c r="AR33" s="160">
        <f t="shared" si="6"/>
        <v>0</v>
      </c>
      <c r="AS33" s="160">
        <f t="shared" si="7"/>
        <v>66</v>
      </c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  <c r="DQ33" s="160"/>
      <c r="DR33" s="160"/>
      <c r="DS33" s="160"/>
      <c r="DT33" s="160"/>
      <c r="DU33" s="160"/>
      <c r="DV33" s="160"/>
      <c r="DW33" s="160"/>
      <c r="DX33" s="160"/>
      <c r="DY33" s="160"/>
      <c r="DZ33" s="160"/>
      <c r="EA33" s="160"/>
    </row>
    <row r="34" spans="1:131" ht="12" customHeight="1" x14ac:dyDescent="0.25">
      <c r="A34" s="48"/>
      <c r="B34" s="48"/>
      <c r="C34" s="48" t="s">
        <v>490</v>
      </c>
      <c r="D34" s="48" t="s">
        <v>491</v>
      </c>
      <c r="E34" s="48"/>
      <c r="F34" s="48" t="s">
        <v>492</v>
      </c>
      <c r="G34" s="48"/>
      <c r="H34" s="48"/>
      <c r="I34" s="602">
        <f t="shared" si="0"/>
        <v>820</v>
      </c>
      <c r="J34" s="3"/>
      <c r="K34" s="605" t="s">
        <v>1724</v>
      </c>
      <c r="L34" s="73"/>
      <c r="M34" s="606">
        <v>54</v>
      </c>
      <c r="N34" s="606"/>
      <c r="O34" s="606">
        <v>76</v>
      </c>
      <c r="P34" s="606"/>
      <c r="Q34" s="606">
        <v>242</v>
      </c>
      <c r="R34" s="606"/>
      <c r="S34" s="606">
        <v>236</v>
      </c>
      <c r="T34" s="606"/>
      <c r="U34" s="606">
        <v>137</v>
      </c>
      <c r="V34" s="606"/>
      <c r="W34" s="606">
        <v>75</v>
      </c>
      <c r="X34" s="3"/>
      <c r="Y34" s="3"/>
      <c r="Z34" s="3"/>
      <c r="AA34" s="3"/>
      <c r="AB34" s="53"/>
      <c r="AC34" s="53"/>
      <c r="AD34" s="53"/>
      <c r="AE34" s="53"/>
      <c r="AF34" s="53"/>
      <c r="AG34" s="53"/>
      <c r="AH34" s="3"/>
      <c r="AI34" s="160"/>
      <c r="AJ34" s="160"/>
      <c r="AK34" s="160"/>
      <c r="AL34" s="160"/>
      <c r="AM34" s="160"/>
      <c r="AN34" s="160">
        <f t="shared" si="2"/>
        <v>0</v>
      </c>
      <c r="AO34" s="160">
        <f t="shared" si="3"/>
        <v>236</v>
      </c>
      <c r="AP34" s="160">
        <f t="shared" si="4"/>
        <v>0</v>
      </c>
      <c r="AQ34" s="160">
        <f t="shared" si="5"/>
        <v>137</v>
      </c>
      <c r="AR34" s="160">
        <f t="shared" si="6"/>
        <v>0</v>
      </c>
      <c r="AS34" s="160">
        <f t="shared" si="7"/>
        <v>75</v>
      </c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0"/>
      <c r="DN34" s="160"/>
      <c r="DO34" s="160"/>
      <c r="DP34" s="160"/>
      <c r="DQ34" s="160"/>
      <c r="DR34" s="160"/>
      <c r="DS34" s="160"/>
      <c r="DT34" s="160"/>
      <c r="DU34" s="160"/>
      <c r="DV34" s="160"/>
      <c r="DW34" s="160"/>
      <c r="DX34" s="160"/>
      <c r="DY34" s="160"/>
      <c r="DZ34" s="160"/>
      <c r="EA34" s="160"/>
    </row>
    <row r="35" spans="1:131" ht="12" customHeight="1" x14ac:dyDescent="0.25">
      <c r="A35" s="48"/>
      <c r="B35" s="48"/>
      <c r="C35" s="48"/>
      <c r="D35" s="48"/>
      <c r="E35" s="48"/>
      <c r="F35" s="48"/>
      <c r="G35" s="48"/>
      <c r="H35" s="48"/>
      <c r="I35" s="602"/>
      <c r="J35" s="3"/>
      <c r="K35" s="605"/>
      <c r="L35" s="73"/>
      <c r="M35" s="606"/>
      <c r="N35" s="606"/>
      <c r="O35" s="606"/>
      <c r="P35" s="606"/>
      <c r="Q35" s="606"/>
      <c r="R35" s="606"/>
      <c r="S35" s="606"/>
      <c r="T35" s="606"/>
      <c r="U35" s="606"/>
      <c r="V35" s="606"/>
      <c r="W35" s="606"/>
      <c r="X35" s="3"/>
      <c r="Y35" s="3"/>
      <c r="Z35" s="3"/>
      <c r="AA35" s="3"/>
      <c r="AB35" s="53"/>
      <c r="AC35" s="53"/>
      <c r="AD35" s="53"/>
      <c r="AE35" s="53"/>
      <c r="AF35" s="53"/>
      <c r="AG35" s="53"/>
      <c r="AH35" s="3"/>
      <c r="AI35" s="160"/>
      <c r="AJ35" s="160"/>
      <c r="AK35" s="160"/>
      <c r="AL35" s="160"/>
      <c r="AM35" s="160"/>
      <c r="AN35" s="160">
        <f t="shared" si="2"/>
        <v>0</v>
      </c>
      <c r="AO35" s="160">
        <f t="shared" si="3"/>
        <v>0</v>
      </c>
      <c r="AP35" s="160">
        <f t="shared" si="4"/>
        <v>0</v>
      </c>
      <c r="AQ35" s="160">
        <f t="shared" si="5"/>
        <v>0</v>
      </c>
      <c r="AR35" s="160">
        <f t="shared" si="6"/>
        <v>0</v>
      </c>
      <c r="AS35" s="160">
        <f t="shared" si="7"/>
        <v>0</v>
      </c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160"/>
      <c r="DA35" s="160"/>
      <c r="DB35" s="160"/>
      <c r="DC35" s="160"/>
      <c r="DD35" s="160"/>
      <c r="DE35" s="160"/>
      <c r="DF35" s="160"/>
      <c r="DG35" s="160"/>
      <c r="DH35" s="160"/>
      <c r="DI35" s="160"/>
      <c r="DJ35" s="160"/>
      <c r="DK35" s="160"/>
      <c r="DL35" s="160"/>
      <c r="DM35" s="160"/>
      <c r="DN35" s="160"/>
      <c r="DO35" s="160"/>
      <c r="DP35" s="160"/>
      <c r="DQ35" s="160"/>
      <c r="DR35" s="160"/>
      <c r="DS35" s="160"/>
      <c r="DT35" s="160"/>
      <c r="DU35" s="160"/>
      <c r="DV35" s="160"/>
      <c r="DW35" s="160"/>
      <c r="DX35" s="160"/>
      <c r="DY35" s="160"/>
      <c r="DZ35" s="160"/>
      <c r="EA35" s="160"/>
    </row>
    <row r="36" spans="1:131" ht="12.6" customHeight="1" x14ac:dyDescent="0.25">
      <c r="A36" s="48"/>
      <c r="B36" s="48"/>
      <c r="C36" s="48" t="s">
        <v>493</v>
      </c>
      <c r="D36" s="48" t="s">
        <v>494</v>
      </c>
      <c r="E36" s="48" t="s">
        <v>495</v>
      </c>
      <c r="F36" s="48"/>
      <c r="G36" s="48"/>
      <c r="H36" s="48"/>
      <c r="I36" s="602">
        <f t="shared" si="0"/>
        <v>10926</v>
      </c>
      <c r="J36" s="3"/>
      <c r="K36" s="604" t="s">
        <v>1839</v>
      </c>
      <c r="L36" s="404"/>
      <c r="M36" s="488">
        <v>683</v>
      </c>
      <c r="N36" s="488"/>
      <c r="O36" s="488">
        <v>933</v>
      </c>
      <c r="P36" s="488"/>
      <c r="Q36" s="488">
        <v>3238</v>
      </c>
      <c r="R36" s="488"/>
      <c r="S36" s="488">
        <v>2778</v>
      </c>
      <c r="T36" s="488"/>
      <c r="U36" s="488">
        <v>1870</v>
      </c>
      <c r="V36" s="488"/>
      <c r="W36" s="488">
        <v>1424</v>
      </c>
      <c r="X36" s="3"/>
      <c r="Y36" s="3"/>
      <c r="Z36" s="3"/>
      <c r="AA36" s="3"/>
      <c r="AB36" s="53"/>
      <c r="AC36" s="53"/>
      <c r="AD36" s="53"/>
      <c r="AE36" s="53"/>
      <c r="AF36" s="53"/>
      <c r="AG36" s="53"/>
      <c r="AH36" s="3"/>
      <c r="AI36" s="160"/>
      <c r="AJ36" s="160"/>
      <c r="AK36" s="160"/>
      <c r="AL36" s="160"/>
      <c r="AM36" s="160"/>
      <c r="AN36" s="160">
        <f t="shared" si="2"/>
        <v>0</v>
      </c>
      <c r="AO36" s="160">
        <f t="shared" si="3"/>
        <v>2778</v>
      </c>
      <c r="AP36" s="160">
        <f t="shared" si="4"/>
        <v>0</v>
      </c>
      <c r="AQ36" s="160">
        <f t="shared" si="5"/>
        <v>1870</v>
      </c>
      <c r="AR36" s="160">
        <f t="shared" si="6"/>
        <v>0</v>
      </c>
      <c r="AS36" s="160">
        <f t="shared" si="7"/>
        <v>1424</v>
      </c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60"/>
      <c r="CV36" s="160"/>
      <c r="CW36" s="160"/>
      <c r="CX36" s="160"/>
      <c r="CY36" s="160"/>
      <c r="CZ36" s="160"/>
      <c r="DA36" s="160"/>
      <c r="DB36" s="160"/>
      <c r="DC36" s="160"/>
      <c r="DD36" s="160"/>
      <c r="DE36" s="160"/>
      <c r="DF36" s="160"/>
      <c r="DG36" s="160"/>
      <c r="DH36" s="160"/>
      <c r="DI36" s="160"/>
      <c r="DJ36" s="160"/>
      <c r="DK36" s="160"/>
      <c r="DL36" s="160"/>
      <c r="DM36" s="160"/>
      <c r="DN36" s="160"/>
      <c r="DO36" s="160"/>
      <c r="DP36" s="160"/>
      <c r="DQ36" s="160"/>
      <c r="DR36" s="160"/>
      <c r="DS36" s="160"/>
      <c r="DT36" s="160"/>
      <c r="DU36" s="160"/>
      <c r="DV36" s="160"/>
      <c r="DW36" s="160"/>
      <c r="DX36" s="160"/>
      <c r="DY36" s="160"/>
      <c r="DZ36" s="160"/>
      <c r="EA36" s="160"/>
    </row>
    <row r="37" spans="1:131" ht="15.75" customHeight="1" x14ac:dyDescent="0.25">
      <c r="A37" s="48"/>
      <c r="B37" s="48"/>
      <c r="C37" s="48" t="s">
        <v>496</v>
      </c>
      <c r="D37" s="48" t="s">
        <v>497</v>
      </c>
      <c r="E37" s="48"/>
      <c r="F37" s="48" t="s">
        <v>498</v>
      </c>
      <c r="G37" s="48"/>
      <c r="H37" s="48"/>
      <c r="I37" s="602">
        <f t="shared" si="0"/>
        <v>1035</v>
      </c>
      <c r="J37" s="3"/>
      <c r="K37" s="605" t="s">
        <v>1597</v>
      </c>
      <c r="L37" s="73"/>
      <c r="M37" s="606">
        <v>56</v>
      </c>
      <c r="N37" s="606"/>
      <c r="O37" s="606">
        <v>78</v>
      </c>
      <c r="P37" s="606"/>
      <c r="Q37" s="606">
        <v>299</v>
      </c>
      <c r="R37" s="606"/>
      <c r="S37" s="606">
        <v>268</v>
      </c>
      <c r="T37" s="606"/>
      <c r="U37" s="606">
        <v>194</v>
      </c>
      <c r="V37" s="606"/>
      <c r="W37" s="606">
        <v>140</v>
      </c>
      <c r="X37" s="3"/>
      <c r="Y37" s="3"/>
      <c r="Z37" s="3"/>
      <c r="AA37" s="3"/>
      <c r="AB37" s="53"/>
      <c r="AC37" s="53"/>
      <c r="AD37" s="53"/>
      <c r="AE37" s="53"/>
      <c r="AF37" s="53"/>
      <c r="AG37" s="53"/>
      <c r="AH37" s="3"/>
      <c r="AI37" s="160"/>
      <c r="AJ37" s="160"/>
      <c r="AK37" s="160"/>
      <c r="AL37" s="160"/>
      <c r="AM37" s="160"/>
      <c r="AN37" s="160">
        <f t="shared" si="2"/>
        <v>0</v>
      </c>
      <c r="AO37" s="160">
        <f t="shared" si="3"/>
        <v>268</v>
      </c>
      <c r="AP37" s="160">
        <f t="shared" si="4"/>
        <v>0</v>
      </c>
      <c r="AQ37" s="160">
        <f t="shared" si="5"/>
        <v>194</v>
      </c>
      <c r="AR37" s="160">
        <f t="shared" si="6"/>
        <v>0</v>
      </c>
      <c r="AS37" s="160">
        <f t="shared" si="7"/>
        <v>140</v>
      </c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  <c r="CY37" s="160"/>
      <c r="CZ37" s="160"/>
      <c r="DA37" s="160"/>
      <c r="DB37" s="160"/>
      <c r="DC37" s="160"/>
      <c r="DD37" s="160"/>
      <c r="DE37" s="160"/>
      <c r="DF37" s="160"/>
      <c r="DG37" s="160"/>
      <c r="DH37" s="160"/>
      <c r="DI37" s="160"/>
      <c r="DJ37" s="160"/>
      <c r="DK37" s="160"/>
      <c r="DL37" s="160"/>
      <c r="DM37" s="160"/>
      <c r="DN37" s="160"/>
      <c r="DO37" s="160"/>
      <c r="DP37" s="160"/>
      <c r="DQ37" s="160"/>
      <c r="DR37" s="160"/>
      <c r="DS37" s="160"/>
      <c r="DT37" s="160"/>
      <c r="DU37" s="160"/>
      <c r="DV37" s="160"/>
      <c r="DW37" s="160"/>
      <c r="DX37" s="160"/>
      <c r="DY37" s="160"/>
      <c r="DZ37" s="160"/>
      <c r="EA37" s="160"/>
    </row>
    <row r="38" spans="1:131" ht="12" customHeight="1" x14ac:dyDescent="0.25">
      <c r="A38" s="48"/>
      <c r="B38" s="48"/>
      <c r="C38" s="48" t="s">
        <v>499</v>
      </c>
      <c r="D38" s="48" t="s">
        <v>500</v>
      </c>
      <c r="E38" s="48"/>
      <c r="F38" s="48" t="s">
        <v>501</v>
      </c>
      <c r="G38" s="48"/>
      <c r="H38" s="48"/>
      <c r="I38" s="602">
        <f t="shared" si="0"/>
        <v>656</v>
      </c>
      <c r="J38" s="3"/>
      <c r="K38" s="605" t="s">
        <v>1725</v>
      </c>
      <c r="L38" s="73"/>
      <c r="M38" s="606">
        <v>49</v>
      </c>
      <c r="N38" s="606"/>
      <c r="O38" s="606">
        <v>56</v>
      </c>
      <c r="P38" s="606"/>
      <c r="Q38" s="606">
        <v>172</v>
      </c>
      <c r="R38" s="606"/>
      <c r="S38" s="606">
        <v>169</v>
      </c>
      <c r="T38" s="606"/>
      <c r="U38" s="606">
        <v>110</v>
      </c>
      <c r="V38" s="606"/>
      <c r="W38" s="606">
        <v>100</v>
      </c>
      <c r="X38" s="3"/>
      <c r="Y38" s="3"/>
      <c r="Z38" s="3"/>
      <c r="AA38" s="3"/>
      <c r="AB38" s="53"/>
      <c r="AC38" s="53"/>
      <c r="AD38" s="53"/>
      <c r="AE38" s="53"/>
      <c r="AF38" s="53"/>
      <c r="AG38" s="53"/>
      <c r="AH38" s="3"/>
      <c r="AI38" s="160"/>
      <c r="AJ38" s="160"/>
      <c r="AK38" s="160"/>
      <c r="AL38" s="160"/>
      <c r="AM38" s="160"/>
      <c r="AN38" s="160">
        <f t="shared" si="2"/>
        <v>0</v>
      </c>
      <c r="AO38" s="160">
        <f t="shared" si="3"/>
        <v>169</v>
      </c>
      <c r="AP38" s="160">
        <f t="shared" si="4"/>
        <v>0</v>
      </c>
      <c r="AQ38" s="160">
        <f t="shared" si="5"/>
        <v>110</v>
      </c>
      <c r="AR38" s="160">
        <f t="shared" si="6"/>
        <v>0</v>
      </c>
      <c r="AS38" s="160">
        <f t="shared" si="7"/>
        <v>100</v>
      </c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  <c r="CY38" s="160"/>
      <c r="CZ38" s="160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0"/>
      <c r="DM38" s="160"/>
      <c r="DN38" s="160"/>
      <c r="DO38" s="160"/>
      <c r="DP38" s="160"/>
      <c r="DQ38" s="160"/>
      <c r="DR38" s="160"/>
      <c r="DS38" s="160"/>
      <c r="DT38" s="160"/>
      <c r="DU38" s="160"/>
      <c r="DV38" s="160"/>
      <c r="DW38" s="160"/>
      <c r="DX38" s="160"/>
      <c r="DY38" s="160"/>
      <c r="DZ38" s="160"/>
      <c r="EA38" s="160"/>
    </row>
    <row r="39" spans="1:131" ht="12" customHeight="1" x14ac:dyDescent="0.25">
      <c r="A39" s="48"/>
      <c r="B39" s="48"/>
      <c r="C39" s="48" t="s">
        <v>502</v>
      </c>
      <c r="D39" s="48" t="s">
        <v>503</v>
      </c>
      <c r="E39" s="48"/>
      <c r="F39" s="48" t="s">
        <v>504</v>
      </c>
      <c r="G39" s="48"/>
      <c r="H39" s="48"/>
      <c r="I39" s="602">
        <f t="shared" si="0"/>
        <v>1013</v>
      </c>
      <c r="J39" s="3"/>
      <c r="K39" s="605" t="s">
        <v>1840</v>
      </c>
      <c r="L39" s="73"/>
      <c r="M39" s="606">
        <v>37</v>
      </c>
      <c r="N39" s="606"/>
      <c r="O39" s="606">
        <v>85</v>
      </c>
      <c r="P39" s="606"/>
      <c r="Q39" s="606">
        <v>344</v>
      </c>
      <c r="R39" s="606"/>
      <c r="S39" s="606">
        <v>232</v>
      </c>
      <c r="T39" s="606"/>
      <c r="U39" s="606">
        <v>174</v>
      </c>
      <c r="V39" s="606"/>
      <c r="W39" s="606">
        <v>141</v>
      </c>
      <c r="X39" s="3"/>
      <c r="Y39" s="3"/>
      <c r="Z39" s="3"/>
      <c r="AA39" s="3"/>
      <c r="AB39" s="53"/>
      <c r="AC39" s="53"/>
      <c r="AD39" s="53"/>
      <c r="AE39" s="53"/>
      <c r="AF39" s="53"/>
      <c r="AG39" s="53"/>
      <c r="AH39" s="3"/>
      <c r="AI39" s="160"/>
      <c r="AJ39" s="160"/>
      <c r="AK39" s="160"/>
      <c r="AL39" s="160"/>
      <c r="AM39" s="160"/>
      <c r="AN39" s="160">
        <f t="shared" si="2"/>
        <v>0</v>
      </c>
      <c r="AO39" s="160">
        <f t="shared" si="3"/>
        <v>232</v>
      </c>
      <c r="AP39" s="160">
        <f t="shared" si="4"/>
        <v>0</v>
      </c>
      <c r="AQ39" s="160">
        <f t="shared" si="5"/>
        <v>174</v>
      </c>
      <c r="AR39" s="160">
        <f t="shared" si="6"/>
        <v>0</v>
      </c>
      <c r="AS39" s="160">
        <f t="shared" si="7"/>
        <v>141</v>
      </c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0"/>
      <c r="DK39" s="160"/>
      <c r="DL39" s="160"/>
      <c r="DM39" s="160"/>
      <c r="DN39" s="160"/>
      <c r="DO39" s="160"/>
      <c r="DP39" s="160"/>
      <c r="DQ39" s="160"/>
      <c r="DR39" s="160"/>
      <c r="DS39" s="160"/>
      <c r="DT39" s="160"/>
      <c r="DU39" s="160"/>
      <c r="DV39" s="160"/>
      <c r="DW39" s="160"/>
      <c r="DX39" s="160"/>
      <c r="DY39" s="160"/>
      <c r="DZ39" s="160"/>
      <c r="EA39" s="160"/>
    </row>
    <row r="40" spans="1:131" ht="12" customHeight="1" x14ac:dyDescent="0.25">
      <c r="A40" s="48"/>
      <c r="B40" s="48"/>
      <c r="C40" s="48" t="s">
        <v>505</v>
      </c>
      <c r="D40" s="48" t="s">
        <v>506</v>
      </c>
      <c r="E40" s="48"/>
      <c r="F40" s="48" t="s">
        <v>507</v>
      </c>
      <c r="G40" s="48"/>
      <c r="H40" s="48"/>
      <c r="I40" s="602">
        <f t="shared" si="0"/>
        <v>788</v>
      </c>
      <c r="J40" s="3"/>
      <c r="K40" s="605" t="s">
        <v>1726</v>
      </c>
      <c r="L40" s="73"/>
      <c r="M40" s="606">
        <v>68</v>
      </c>
      <c r="N40" s="606"/>
      <c r="O40" s="606">
        <v>75</v>
      </c>
      <c r="P40" s="606"/>
      <c r="Q40" s="606">
        <v>217</v>
      </c>
      <c r="R40" s="606"/>
      <c r="S40" s="606">
        <v>208</v>
      </c>
      <c r="T40" s="606"/>
      <c r="U40" s="606">
        <v>119</v>
      </c>
      <c r="V40" s="606"/>
      <c r="W40" s="606">
        <v>101</v>
      </c>
      <c r="X40" s="3"/>
      <c r="Y40" s="3"/>
      <c r="Z40" s="3"/>
      <c r="AA40" s="3"/>
      <c r="AB40" s="53"/>
      <c r="AC40" s="53"/>
      <c r="AD40" s="53"/>
      <c r="AE40" s="53"/>
      <c r="AF40" s="53"/>
      <c r="AG40" s="53"/>
      <c r="AH40" s="3"/>
      <c r="AI40" s="160"/>
      <c r="AJ40" s="160"/>
      <c r="AK40" s="160"/>
      <c r="AL40" s="160"/>
      <c r="AM40" s="160"/>
      <c r="AN40" s="160">
        <f t="shared" si="2"/>
        <v>0</v>
      </c>
      <c r="AO40" s="160">
        <f t="shared" si="3"/>
        <v>208</v>
      </c>
      <c r="AP40" s="160">
        <f t="shared" si="4"/>
        <v>0</v>
      </c>
      <c r="AQ40" s="160">
        <f t="shared" si="5"/>
        <v>119</v>
      </c>
      <c r="AR40" s="160">
        <f t="shared" si="6"/>
        <v>0</v>
      </c>
      <c r="AS40" s="160">
        <f t="shared" si="7"/>
        <v>101</v>
      </c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0"/>
      <c r="DH40" s="160"/>
      <c r="DI40" s="160"/>
      <c r="DJ40" s="160"/>
      <c r="DK40" s="160"/>
      <c r="DL40" s="160"/>
      <c r="DM40" s="160"/>
      <c r="DN40" s="160"/>
      <c r="DO40" s="160"/>
      <c r="DP40" s="160"/>
      <c r="DQ40" s="160"/>
      <c r="DR40" s="160"/>
      <c r="DS40" s="160"/>
      <c r="DT40" s="160"/>
      <c r="DU40" s="160"/>
      <c r="DV40" s="160"/>
      <c r="DW40" s="160"/>
      <c r="DX40" s="160"/>
      <c r="DY40" s="160"/>
      <c r="DZ40" s="160"/>
      <c r="EA40" s="160"/>
    </row>
    <row r="41" spans="1:131" ht="12" customHeight="1" x14ac:dyDescent="0.25">
      <c r="A41" s="48"/>
      <c r="B41" s="48"/>
      <c r="C41" s="48" t="s">
        <v>508</v>
      </c>
      <c r="D41" s="48" t="s">
        <v>509</v>
      </c>
      <c r="E41" s="48"/>
      <c r="F41" s="48" t="s">
        <v>510</v>
      </c>
      <c r="G41" s="48"/>
      <c r="H41" s="48"/>
      <c r="I41" s="602">
        <f t="shared" si="0"/>
        <v>1109</v>
      </c>
      <c r="J41" s="3"/>
      <c r="K41" s="605" t="s">
        <v>1841</v>
      </c>
      <c r="L41" s="73"/>
      <c r="M41" s="606">
        <v>56</v>
      </c>
      <c r="N41" s="606"/>
      <c r="O41" s="606">
        <v>89</v>
      </c>
      <c r="P41" s="606"/>
      <c r="Q41" s="606">
        <v>340</v>
      </c>
      <c r="R41" s="606"/>
      <c r="S41" s="606">
        <v>313</v>
      </c>
      <c r="T41" s="606"/>
      <c r="U41" s="606">
        <v>179</v>
      </c>
      <c r="V41" s="606"/>
      <c r="W41" s="606">
        <v>132</v>
      </c>
      <c r="X41" s="3"/>
      <c r="Y41" s="3"/>
      <c r="Z41" s="3"/>
      <c r="AA41" s="3"/>
      <c r="AB41" s="53"/>
      <c r="AC41" s="53"/>
      <c r="AD41" s="53"/>
      <c r="AE41" s="53"/>
      <c r="AF41" s="53"/>
      <c r="AG41" s="53"/>
      <c r="AH41" s="3"/>
      <c r="AI41" s="160"/>
      <c r="AJ41" s="160"/>
      <c r="AK41" s="160"/>
      <c r="AL41" s="160"/>
      <c r="AM41" s="160"/>
      <c r="AN41" s="160">
        <f t="shared" si="2"/>
        <v>0</v>
      </c>
      <c r="AO41" s="160">
        <f t="shared" si="3"/>
        <v>313</v>
      </c>
      <c r="AP41" s="160">
        <f t="shared" si="4"/>
        <v>0</v>
      </c>
      <c r="AQ41" s="160">
        <f t="shared" si="5"/>
        <v>179</v>
      </c>
      <c r="AR41" s="160">
        <f t="shared" si="6"/>
        <v>0</v>
      </c>
      <c r="AS41" s="160">
        <f t="shared" si="7"/>
        <v>132</v>
      </c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160"/>
      <c r="DH41" s="160"/>
      <c r="DI41" s="160"/>
      <c r="DJ41" s="160"/>
      <c r="DK41" s="160"/>
      <c r="DL41" s="160"/>
      <c r="DM41" s="160"/>
      <c r="DN41" s="160"/>
      <c r="DO41" s="160"/>
      <c r="DP41" s="160"/>
      <c r="DQ41" s="160"/>
      <c r="DR41" s="160"/>
      <c r="DS41" s="160"/>
      <c r="DT41" s="160"/>
      <c r="DU41" s="160"/>
      <c r="DV41" s="160"/>
      <c r="DW41" s="160"/>
      <c r="DX41" s="160"/>
      <c r="DY41" s="160"/>
      <c r="DZ41" s="160"/>
      <c r="EA41" s="160"/>
    </row>
    <row r="42" spans="1:131" ht="12" customHeight="1" x14ac:dyDescent="0.25">
      <c r="A42" s="48"/>
      <c r="B42" s="48"/>
      <c r="C42" s="48" t="s">
        <v>511</v>
      </c>
      <c r="D42" s="48" t="s">
        <v>512</v>
      </c>
      <c r="E42" s="48"/>
      <c r="F42" s="48" t="s">
        <v>513</v>
      </c>
      <c r="G42" s="48"/>
      <c r="H42" s="48"/>
      <c r="I42" s="602">
        <f t="shared" si="0"/>
        <v>919</v>
      </c>
      <c r="J42" s="3"/>
      <c r="K42" s="605" t="s">
        <v>1727</v>
      </c>
      <c r="L42" s="73"/>
      <c r="M42" s="606">
        <v>77</v>
      </c>
      <c r="N42" s="606"/>
      <c r="O42" s="606">
        <v>96</v>
      </c>
      <c r="P42" s="606"/>
      <c r="Q42" s="606">
        <v>249</v>
      </c>
      <c r="R42" s="606"/>
      <c r="S42" s="606">
        <v>235</v>
      </c>
      <c r="T42" s="606"/>
      <c r="U42" s="606">
        <v>161</v>
      </c>
      <c r="V42" s="606"/>
      <c r="W42" s="606">
        <v>101</v>
      </c>
      <c r="X42" s="3"/>
      <c r="Y42" s="3"/>
      <c r="Z42" s="3"/>
      <c r="AA42" s="3"/>
      <c r="AB42" s="53"/>
      <c r="AC42" s="53"/>
      <c r="AD42" s="53"/>
      <c r="AE42" s="53"/>
      <c r="AF42" s="53"/>
      <c r="AG42" s="53"/>
      <c r="AH42" s="3"/>
      <c r="AI42" s="160"/>
      <c r="AJ42" s="160"/>
      <c r="AK42" s="160"/>
      <c r="AL42" s="160"/>
      <c r="AM42" s="160"/>
      <c r="AN42" s="160">
        <f t="shared" si="2"/>
        <v>0</v>
      </c>
      <c r="AO42" s="160">
        <f t="shared" si="3"/>
        <v>235</v>
      </c>
      <c r="AP42" s="160">
        <f t="shared" si="4"/>
        <v>0</v>
      </c>
      <c r="AQ42" s="160">
        <f t="shared" si="5"/>
        <v>161</v>
      </c>
      <c r="AR42" s="160">
        <f t="shared" si="6"/>
        <v>0</v>
      </c>
      <c r="AS42" s="160">
        <f t="shared" si="7"/>
        <v>101</v>
      </c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  <c r="CO42" s="160"/>
      <c r="CP42" s="160"/>
      <c r="CQ42" s="160"/>
      <c r="CR42" s="160"/>
      <c r="CS42" s="160"/>
      <c r="CT42" s="160"/>
      <c r="CU42" s="160"/>
      <c r="CV42" s="160"/>
      <c r="CW42" s="160"/>
      <c r="CX42" s="160"/>
      <c r="CY42" s="160"/>
      <c r="CZ42" s="160"/>
      <c r="DA42" s="160"/>
      <c r="DB42" s="160"/>
      <c r="DC42" s="160"/>
      <c r="DD42" s="160"/>
      <c r="DE42" s="160"/>
      <c r="DF42" s="160"/>
      <c r="DG42" s="160"/>
      <c r="DH42" s="160"/>
      <c r="DI42" s="160"/>
      <c r="DJ42" s="160"/>
      <c r="DK42" s="160"/>
      <c r="DL42" s="160"/>
      <c r="DM42" s="160"/>
      <c r="DN42" s="160"/>
      <c r="DO42" s="160"/>
      <c r="DP42" s="160"/>
      <c r="DQ42" s="160"/>
      <c r="DR42" s="160"/>
      <c r="DS42" s="160"/>
      <c r="DT42" s="160"/>
      <c r="DU42" s="160"/>
      <c r="DV42" s="160"/>
      <c r="DW42" s="160"/>
      <c r="DX42" s="160"/>
      <c r="DY42" s="160"/>
      <c r="DZ42" s="160"/>
      <c r="EA42" s="160"/>
    </row>
    <row r="43" spans="1:131" s="173" customFormat="1" ht="12" customHeight="1" x14ac:dyDescent="0.25">
      <c r="A43" s="48"/>
      <c r="B43" s="48"/>
      <c r="C43" s="48" t="s">
        <v>514</v>
      </c>
      <c r="D43" s="48" t="s">
        <v>515</v>
      </c>
      <c r="E43" s="48"/>
      <c r="F43" s="48" t="s">
        <v>516</v>
      </c>
      <c r="G43" s="48"/>
      <c r="H43" s="48"/>
      <c r="I43" s="602">
        <f t="shared" si="0"/>
        <v>1183</v>
      </c>
      <c r="J43" s="3"/>
      <c r="K43" s="605" t="s">
        <v>1842</v>
      </c>
      <c r="L43" s="73"/>
      <c r="M43" s="606">
        <v>74</v>
      </c>
      <c r="N43" s="606"/>
      <c r="O43" s="606">
        <v>99</v>
      </c>
      <c r="P43" s="606"/>
      <c r="Q43" s="606">
        <v>390</v>
      </c>
      <c r="R43" s="606"/>
      <c r="S43" s="606">
        <v>287</v>
      </c>
      <c r="T43" s="606"/>
      <c r="U43" s="606">
        <v>205</v>
      </c>
      <c r="V43" s="606"/>
      <c r="W43" s="606">
        <v>128</v>
      </c>
      <c r="X43" s="3"/>
      <c r="Y43" s="3"/>
      <c r="Z43" s="3"/>
      <c r="AA43" s="3"/>
      <c r="AB43" s="53"/>
      <c r="AC43" s="53"/>
      <c r="AD43" s="53"/>
      <c r="AE43" s="53"/>
      <c r="AF43" s="53"/>
      <c r="AG43" s="53"/>
      <c r="AH43" s="3"/>
      <c r="AI43" s="160"/>
      <c r="AJ43" s="160"/>
      <c r="AK43" s="160"/>
      <c r="AL43" s="160"/>
      <c r="AM43" s="160"/>
      <c r="AN43" s="160">
        <f t="shared" si="2"/>
        <v>0</v>
      </c>
      <c r="AO43" s="160">
        <f t="shared" si="3"/>
        <v>287</v>
      </c>
      <c r="AP43" s="160">
        <f t="shared" si="4"/>
        <v>0</v>
      </c>
      <c r="AQ43" s="160">
        <f t="shared" si="5"/>
        <v>205</v>
      </c>
      <c r="AR43" s="160">
        <f t="shared" si="6"/>
        <v>0</v>
      </c>
      <c r="AS43" s="160">
        <f t="shared" si="7"/>
        <v>128</v>
      </c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160"/>
      <c r="CO43" s="160"/>
      <c r="CP43" s="160"/>
      <c r="CQ43" s="160"/>
      <c r="CR43" s="160"/>
      <c r="CS43" s="160"/>
      <c r="CT43" s="160"/>
      <c r="CU43" s="160"/>
      <c r="CV43" s="160"/>
      <c r="CW43" s="160"/>
      <c r="CX43" s="160"/>
      <c r="CY43" s="160"/>
      <c r="CZ43" s="160"/>
      <c r="DA43" s="160"/>
      <c r="DB43" s="160"/>
      <c r="DC43" s="160"/>
      <c r="DD43" s="160"/>
      <c r="DE43" s="160"/>
      <c r="DF43" s="160"/>
      <c r="DG43" s="160"/>
      <c r="DH43" s="160"/>
      <c r="DI43" s="160"/>
      <c r="DJ43" s="160"/>
      <c r="DK43" s="160"/>
      <c r="DL43" s="160"/>
      <c r="DM43" s="160"/>
      <c r="DN43" s="160"/>
      <c r="DO43" s="160"/>
      <c r="DP43" s="160"/>
      <c r="DQ43" s="160"/>
      <c r="DR43" s="160"/>
      <c r="DS43" s="160"/>
      <c r="DT43" s="160"/>
      <c r="DU43" s="160"/>
      <c r="DV43" s="160"/>
      <c r="DW43" s="160"/>
      <c r="DX43" s="160"/>
      <c r="DY43" s="160"/>
      <c r="DZ43" s="160"/>
      <c r="EA43" s="160"/>
    </row>
    <row r="44" spans="1:131" ht="12" customHeight="1" x14ac:dyDescent="0.25">
      <c r="A44" s="48"/>
      <c r="B44" s="48"/>
      <c r="C44" s="48" t="s">
        <v>517</v>
      </c>
      <c r="D44" s="48" t="s">
        <v>518</v>
      </c>
      <c r="E44" s="48"/>
      <c r="F44" s="48" t="s">
        <v>519</v>
      </c>
      <c r="G44" s="48"/>
      <c r="H44" s="48"/>
      <c r="I44" s="602">
        <f t="shared" si="0"/>
        <v>756</v>
      </c>
      <c r="J44" s="3"/>
      <c r="K44" s="605" t="s">
        <v>1728</v>
      </c>
      <c r="L44" s="73"/>
      <c r="M44" s="606">
        <v>32</v>
      </c>
      <c r="N44" s="606"/>
      <c r="O44" s="606">
        <v>42</v>
      </c>
      <c r="P44" s="606"/>
      <c r="Q44" s="606">
        <v>237</v>
      </c>
      <c r="R44" s="606"/>
      <c r="S44" s="606">
        <v>226</v>
      </c>
      <c r="T44" s="606"/>
      <c r="U44" s="606">
        <v>122</v>
      </c>
      <c r="V44" s="606"/>
      <c r="W44" s="606">
        <v>97</v>
      </c>
      <c r="X44" s="3"/>
      <c r="Y44" s="3"/>
      <c r="Z44" s="3"/>
      <c r="AA44" s="3"/>
      <c r="AB44" s="53"/>
      <c r="AC44" s="53"/>
      <c r="AD44" s="53"/>
      <c r="AE44" s="53"/>
      <c r="AF44" s="53"/>
      <c r="AG44" s="53"/>
      <c r="AH44" s="3"/>
      <c r="AI44" s="160"/>
      <c r="AJ44" s="160"/>
      <c r="AK44" s="160"/>
      <c r="AL44" s="160"/>
      <c r="AM44" s="160"/>
      <c r="AN44" s="160">
        <f t="shared" si="2"/>
        <v>0</v>
      </c>
      <c r="AO44" s="160">
        <f t="shared" si="3"/>
        <v>226</v>
      </c>
      <c r="AP44" s="160">
        <f t="shared" si="4"/>
        <v>0</v>
      </c>
      <c r="AQ44" s="160">
        <f t="shared" si="5"/>
        <v>122</v>
      </c>
      <c r="AR44" s="160">
        <f t="shared" si="6"/>
        <v>0</v>
      </c>
      <c r="AS44" s="160">
        <f t="shared" si="7"/>
        <v>97</v>
      </c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160"/>
      <c r="CM44" s="160"/>
      <c r="CN44" s="160"/>
      <c r="CO44" s="160"/>
      <c r="CP44" s="160"/>
      <c r="CQ44" s="160"/>
      <c r="CR44" s="160"/>
      <c r="CS44" s="160"/>
      <c r="CT44" s="160"/>
      <c r="CU44" s="160"/>
      <c r="CV44" s="160"/>
      <c r="CW44" s="160"/>
      <c r="CX44" s="160"/>
      <c r="CY44" s="160"/>
      <c r="CZ44" s="160"/>
      <c r="DA44" s="160"/>
      <c r="DB44" s="160"/>
      <c r="DC44" s="160"/>
      <c r="DD44" s="160"/>
      <c r="DE44" s="160"/>
      <c r="DF44" s="160"/>
      <c r="DG44" s="160"/>
      <c r="DH44" s="160"/>
      <c r="DI44" s="160"/>
      <c r="DJ44" s="160"/>
      <c r="DK44" s="160"/>
      <c r="DL44" s="160"/>
      <c r="DM44" s="160"/>
      <c r="DN44" s="160"/>
      <c r="DO44" s="160"/>
      <c r="DP44" s="160"/>
      <c r="DQ44" s="160"/>
      <c r="DR44" s="160"/>
      <c r="DS44" s="160"/>
      <c r="DT44" s="160"/>
      <c r="DU44" s="160"/>
      <c r="DV44" s="160"/>
      <c r="DW44" s="160"/>
      <c r="DX44" s="160"/>
      <c r="DY44" s="160"/>
      <c r="DZ44" s="160"/>
      <c r="EA44" s="160"/>
    </row>
    <row r="45" spans="1:131" ht="12" customHeight="1" x14ac:dyDescent="0.25">
      <c r="A45" s="48"/>
      <c r="B45" s="48"/>
      <c r="C45" s="48" t="s">
        <v>520</v>
      </c>
      <c r="D45" s="48" t="s">
        <v>521</v>
      </c>
      <c r="E45" s="48"/>
      <c r="F45" s="48" t="s">
        <v>522</v>
      </c>
      <c r="G45" s="48"/>
      <c r="H45" s="48"/>
      <c r="I45" s="602">
        <f t="shared" si="0"/>
        <v>847</v>
      </c>
      <c r="J45" s="3"/>
      <c r="K45" s="605" t="s">
        <v>1729</v>
      </c>
      <c r="L45" s="73"/>
      <c r="M45" s="606">
        <v>56</v>
      </c>
      <c r="N45" s="606"/>
      <c r="O45" s="606">
        <v>76</v>
      </c>
      <c r="P45" s="606"/>
      <c r="Q45" s="606">
        <v>242</v>
      </c>
      <c r="R45" s="606"/>
      <c r="S45" s="606">
        <v>192</v>
      </c>
      <c r="T45" s="606"/>
      <c r="U45" s="606">
        <v>155</v>
      </c>
      <c r="V45" s="606"/>
      <c r="W45" s="606">
        <v>126</v>
      </c>
      <c r="X45" s="3"/>
      <c r="Y45" s="3"/>
      <c r="Z45" s="3"/>
      <c r="AA45" s="3"/>
      <c r="AB45" s="53"/>
      <c r="AC45" s="53"/>
      <c r="AD45" s="53"/>
      <c r="AE45" s="53"/>
      <c r="AF45" s="53"/>
      <c r="AG45" s="53"/>
      <c r="AH45" s="3"/>
      <c r="AI45" s="160"/>
      <c r="AJ45" s="160"/>
      <c r="AK45" s="160"/>
      <c r="AL45" s="160"/>
      <c r="AM45" s="160"/>
      <c r="AN45" s="160">
        <f t="shared" si="2"/>
        <v>0</v>
      </c>
      <c r="AO45" s="160">
        <f t="shared" si="3"/>
        <v>192</v>
      </c>
      <c r="AP45" s="160">
        <f t="shared" si="4"/>
        <v>0</v>
      </c>
      <c r="AQ45" s="160">
        <f t="shared" si="5"/>
        <v>155</v>
      </c>
      <c r="AR45" s="160">
        <f t="shared" si="6"/>
        <v>0</v>
      </c>
      <c r="AS45" s="160">
        <f t="shared" si="7"/>
        <v>126</v>
      </c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0"/>
      <c r="CL45" s="160"/>
      <c r="CM45" s="160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60"/>
      <c r="DC45" s="160"/>
      <c r="DD45" s="160"/>
      <c r="DE45" s="160"/>
      <c r="DF45" s="160"/>
      <c r="DG45" s="160"/>
      <c r="DH45" s="160"/>
      <c r="DI45" s="160"/>
      <c r="DJ45" s="160"/>
      <c r="DK45" s="160"/>
      <c r="DL45" s="160"/>
      <c r="DM45" s="160"/>
      <c r="DN45" s="160"/>
      <c r="DO45" s="160"/>
      <c r="DP45" s="160"/>
      <c r="DQ45" s="160"/>
      <c r="DR45" s="160"/>
      <c r="DS45" s="160"/>
      <c r="DT45" s="160"/>
      <c r="DU45" s="160"/>
      <c r="DV45" s="160"/>
      <c r="DW45" s="160"/>
      <c r="DX45" s="160"/>
      <c r="DY45" s="160"/>
      <c r="DZ45" s="160"/>
      <c r="EA45" s="160"/>
    </row>
    <row r="46" spans="1:131" ht="12" customHeight="1" x14ac:dyDescent="0.25">
      <c r="A46" s="48"/>
      <c r="B46" s="48"/>
      <c r="C46" s="48" t="s">
        <v>523</v>
      </c>
      <c r="D46" s="48" t="s">
        <v>524</v>
      </c>
      <c r="E46" s="48"/>
      <c r="F46" s="48" t="s">
        <v>525</v>
      </c>
      <c r="G46" s="48"/>
      <c r="H46" s="48"/>
      <c r="I46" s="602">
        <f t="shared" si="0"/>
        <v>907</v>
      </c>
      <c r="J46" s="3"/>
      <c r="K46" s="605" t="s">
        <v>1730</v>
      </c>
      <c r="L46" s="73"/>
      <c r="M46" s="606">
        <v>53</v>
      </c>
      <c r="N46" s="606"/>
      <c r="O46" s="606">
        <v>82</v>
      </c>
      <c r="P46" s="606"/>
      <c r="Q46" s="606">
        <v>299</v>
      </c>
      <c r="R46" s="606"/>
      <c r="S46" s="606">
        <v>215</v>
      </c>
      <c r="T46" s="606"/>
      <c r="U46" s="606">
        <v>136</v>
      </c>
      <c r="V46" s="606"/>
      <c r="W46" s="606">
        <v>122</v>
      </c>
      <c r="X46" s="3"/>
      <c r="Y46" s="3"/>
      <c r="Z46" s="3"/>
      <c r="AA46" s="3"/>
      <c r="AB46" s="53"/>
      <c r="AC46" s="53"/>
      <c r="AD46" s="53"/>
      <c r="AE46" s="53"/>
      <c r="AF46" s="53"/>
      <c r="AG46" s="53"/>
      <c r="AH46" s="3"/>
      <c r="AI46" s="160"/>
      <c r="AJ46" s="160"/>
      <c r="AK46" s="160"/>
      <c r="AL46" s="160"/>
      <c r="AM46" s="160"/>
      <c r="AN46" s="160">
        <f t="shared" si="2"/>
        <v>0</v>
      </c>
      <c r="AO46" s="160">
        <f t="shared" si="3"/>
        <v>215</v>
      </c>
      <c r="AP46" s="160">
        <f t="shared" si="4"/>
        <v>0</v>
      </c>
      <c r="AQ46" s="160">
        <f t="shared" si="5"/>
        <v>136</v>
      </c>
      <c r="AR46" s="160">
        <f t="shared" si="6"/>
        <v>0</v>
      </c>
      <c r="AS46" s="160">
        <f t="shared" si="7"/>
        <v>122</v>
      </c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60"/>
      <c r="BP46" s="160"/>
      <c r="BQ46" s="160"/>
      <c r="BR46" s="160"/>
      <c r="BS46" s="160"/>
      <c r="BT46" s="160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160"/>
      <c r="CI46" s="160"/>
      <c r="CJ46" s="160"/>
      <c r="CK46" s="160"/>
      <c r="CL46" s="160"/>
      <c r="CM46" s="160"/>
      <c r="CN46" s="160"/>
      <c r="CO46" s="160"/>
      <c r="CP46" s="160"/>
      <c r="CQ46" s="160"/>
      <c r="CR46" s="160"/>
      <c r="CS46" s="160"/>
      <c r="CT46" s="160"/>
      <c r="CU46" s="160"/>
      <c r="CV46" s="160"/>
      <c r="CW46" s="160"/>
      <c r="CX46" s="160"/>
      <c r="CY46" s="160"/>
      <c r="CZ46" s="160"/>
      <c r="DA46" s="160"/>
      <c r="DB46" s="160"/>
      <c r="DC46" s="160"/>
      <c r="DD46" s="160"/>
      <c r="DE46" s="160"/>
      <c r="DF46" s="160"/>
      <c r="DG46" s="160"/>
      <c r="DH46" s="160"/>
      <c r="DI46" s="160"/>
      <c r="DJ46" s="160"/>
      <c r="DK46" s="160"/>
      <c r="DL46" s="160"/>
      <c r="DM46" s="160"/>
      <c r="DN46" s="160"/>
      <c r="DO46" s="160"/>
      <c r="DP46" s="160"/>
      <c r="DQ46" s="160"/>
      <c r="DR46" s="160"/>
      <c r="DS46" s="160"/>
      <c r="DT46" s="160"/>
      <c r="DU46" s="160"/>
      <c r="DV46" s="160"/>
      <c r="DW46" s="160"/>
      <c r="DX46" s="160"/>
      <c r="DY46" s="160"/>
      <c r="DZ46" s="160"/>
      <c r="EA46" s="160"/>
    </row>
    <row r="47" spans="1:131" ht="12" customHeight="1" x14ac:dyDescent="0.25">
      <c r="A47" s="48"/>
      <c r="B47" s="48"/>
      <c r="C47" s="48" t="s">
        <v>526</v>
      </c>
      <c r="D47" s="48" t="s">
        <v>527</v>
      </c>
      <c r="E47" s="48"/>
      <c r="F47" s="48" t="s">
        <v>528</v>
      </c>
      <c r="G47" s="48"/>
      <c r="H47" s="48"/>
      <c r="I47" s="602">
        <f t="shared" si="0"/>
        <v>772</v>
      </c>
      <c r="J47" s="3"/>
      <c r="K47" s="605" t="s">
        <v>1731</v>
      </c>
      <c r="L47" s="73"/>
      <c r="M47" s="606">
        <v>37</v>
      </c>
      <c r="N47" s="606"/>
      <c r="O47" s="606">
        <v>63</v>
      </c>
      <c r="P47" s="606"/>
      <c r="Q47" s="606">
        <v>216</v>
      </c>
      <c r="R47" s="606"/>
      <c r="S47" s="606">
        <v>199</v>
      </c>
      <c r="T47" s="606"/>
      <c r="U47" s="606">
        <v>135</v>
      </c>
      <c r="V47" s="606"/>
      <c r="W47" s="606">
        <v>122</v>
      </c>
      <c r="X47" s="3"/>
      <c r="Y47" s="3"/>
      <c r="Z47" s="3"/>
      <c r="AA47" s="3"/>
      <c r="AB47" s="53"/>
      <c r="AC47" s="53"/>
      <c r="AD47" s="53"/>
      <c r="AE47" s="53"/>
      <c r="AF47" s="53"/>
      <c r="AG47" s="53"/>
      <c r="AH47" s="3"/>
      <c r="AI47" s="160"/>
      <c r="AJ47" s="160"/>
      <c r="AK47" s="160"/>
      <c r="AL47" s="160"/>
      <c r="AM47" s="160"/>
      <c r="AN47" s="160">
        <f t="shared" si="2"/>
        <v>0</v>
      </c>
      <c r="AO47" s="160">
        <f t="shared" si="3"/>
        <v>199</v>
      </c>
      <c r="AP47" s="160">
        <f t="shared" si="4"/>
        <v>0</v>
      </c>
      <c r="AQ47" s="160">
        <f t="shared" si="5"/>
        <v>135</v>
      </c>
      <c r="AR47" s="160">
        <f t="shared" si="6"/>
        <v>0</v>
      </c>
      <c r="AS47" s="160">
        <f t="shared" si="7"/>
        <v>122</v>
      </c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160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  <c r="DE47" s="160"/>
      <c r="DF47" s="160"/>
      <c r="DG47" s="160"/>
      <c r="DH47" s="160"/>
      <c r="DI47" s="160"/>
      <c r="DJ47" s="160"/>
      <c r="DK47" s="160"/>
      <c r="DL47" s="160"/>
      <c r="DM47" s="160"/>
      <c r="DN47" s="160"/>
      <c r="DO47" s="160"/>
      <c r="DP47" s="160"/>
      <c r="DQ47" s="160"/>
      <c r="DR47" s="160"/>
      <c r="DS47" s="160"/>
      <c r="DT47" s="160"/>
      <c r="DU47" s="160"/>
      <c r="DV47" s="160"/>
      <c r="DW47" s="160"/>
      <c r="DX47" s="160"/>
      <c r="DY47" s="160"/>
      <c r="DZ47" s="160"/>
      <c r="EA47" s="160"/>
    </row>
    <row r="48" spans="1:131" ht="12" customHeight="1" x14ac:dyDescent="0.25">
      <c r="A48" s="48"/>
      <c r="B48" s="48"/>
      <c r="C48" s="48" t="s">
        <v>529</v>
      </c>
      <c r="D48" s="48" t="s">
        <v>530</v>
      </c>
      <c r="E48" s="48"/>
      <c r="F48" s="48" t="s">
        <v>531</v>
      </c>
      <c r="G48" s="48"/>
      <c r="H48" s="48"/>
      <c r="I48" s="602">
        <f t="shared" si="0"/>
        <v>941</v>
      </c>
      <c r="J48" s="3"/>
      <c r="K48" s="605" t="s">
        <v>1843</v>
      </c>
      <c r="L48" s="73"/>
      <c r="M48" s="606">
        <v>88</v>
      </c>
      <c r="N48" s="606"/>
      <c r="O48" s="606">
        <v>92</v>
      </c>
      <c r="P48" s="606"/>
      <c r="Q48" s="606">
        <v>233</v>
      </c>
      <c r="R48" s="606"/>
      <c r="S48" s="606">
        <v>234</v>
      </c>
      <c r="T48" s="606"/>
      <c r="U48" s="606">
        <v>180</v>
      </c>
      <c r="V48" s="606"/>
      <c r="W48" s="606">
        <v>114</v>
      </c>
      <c r="X48" s="3"/>
      <c r="Y48" s="3"/>
      <c r="Z48" s="3"/>
      <c r="AA48" s="3"/>
      <c r="AB48" s="53"/>
      <c r="AC48" s="53"/>
      <c r="AD48" s="53"/>
      <c r="AE48" s="53"/>
      <c r="AF48" s="53"/>
      <c r="AG48" s="53"/>
      <c r="AH48" s="3"/>
      <c r="AI48" s="160"/>
      <c r="AJ48" s="160"/>
      <c r="AK48" s="160"/>
      <c r="AL48" s="160"/>
      <c r="AM48" s="160"/>
      <c r="AN48" s="160">
        <f t="shared" si="2"/>
        <v>0</v>
      </c>
      <c r="AO48" s="160">
        <f t="shared" si="3"/>
        <v>234</v>
      </c>
      <c r="AP48" s="160">
        <f t="shared" si="4"/>
        <v>0</v>
      </c>
      <c r="AQ48" s="160">
        <f t="shared" si="5"/>
        <v>180</v>
      </c>
      <c r="AR48" s="160">
        <f t="shared" si="6"/>
        <v>0</v>
      </c>
      <c r="AS48" s="160">
        <f t="shared" si="7"/>
        <v>114</v>
      </c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160"/>
      <c r="CZ48" s="160"/>
      <c r="DA48" s="160"/>
      <c r="DB48" s="160"/>
      <c r="DC48" s="160"/>
      <c r="DD48" s="160"/>
      <c r="DE48" s="160"/>
      <c r="DF48" s="160"/>
      <c r="DG48" s="160"/>
      <c r="DH48" s="160"/>
      <c r="DI48" s="160"/>
      <c r="DJ48" s="160"/>
      <c r="DK48" s="160"/>
      <c r="DL48" s="160"/>
      <c r="DM48" s="160"/>
      <c r="DN48" s="160"/>
      <c r="DO48" s="160"/>
      <c r="DP48" s="160"/>
      <c r="DQ48" s="160"/>
      <c r="DR48" s="160"/>
      <c r="DS48" s="160"/>
      <c r="DT48" s="160"/>
      <c r="DU48" s="160"/>
      <c r="DV48" s="160"/>
      <c r="DW48" s="160"/>
      <c r="DX48" s="160"/>
      <c r="DY48" s="160"/>
      <c r="DZ48" s="160"/>
      <c r="EA48" s="160"/>
    </row>
    <row r="49" spans="1:131" ht="12" customHeight="1" x14ac:dyDescent="0.25">
      <c r="A49" s="48"/>
      <c r="B49" s="48"/>
      <c r="C49" s="48"/>
      <c r="D49" s="48"/>
      <c r="E49" s="48"/>
      <c r="F49" s="48"/>
      <c r="G49" s="48"/>
      <c r="H49" s="48"/>
      <c r="I49" s="602"/>
      <c r="J49" s="3"/>
      <c r="K49" s="605"/>
      <c r="L49" s="73"/>
      <c r="M49" s="606"/>
      <c r="N49" s="606"/>
      <c r="O49" s="606"/>
      <c r="P49" s="606"/>
      <c r="Q49" s="606"/>
      <c r="R49" s="606"/>
      <c r="S49" s="606"/>
      <c r="T49" s="606"/>
      <c r="U49" s="606"/>
      <c r="V49" s="606"/>
      <c r="W49" s="606"/>
      <c r="X49" s="3"/>
      <c r="Y49" s="3"/>
      <c r="Z49" s="3"/>
      <c r="AA49" s="3"/>
      <c r="AB49" s="53"/>
      <c r="AC49" s="53"/>
      <c r="AD49" s="53"/>
      <c r="AE49" s="53"/>
      <c r="AF49" s="53"/>
      <c r="AG49" s="53"/>
      <c r="AH49" s="3"/>
      <c r="AI49" s="160"/>
      <c r="AJ49" s="160"/>
      <c r="AK49" s="160"/>
      <c r="AL49" s="160"/>
      <c r="AM49" s="160"/>
      <c r="AN49" s="160">
        <f t="shared" si="2"/>
        <v>0</v>
      </c>
      <c r="AO49" s="160">
        <f t="shared" si="3"/>
        <v>0</v>
      </c>
      <c r="AP49" s="160">
        <f t="shared" si="4"/>
        <v>0</v>
      </c>
      <c r="AQ49" s="160">
        <f t="shared" si="5"/>
        <v>0</v>
      </c>
      <c r="AR49" s="160">
        <f t="shared" si="6"/>
        <v>0</v>
      </c>
      <c r="AS49" s="160">
        <f t="shared" si="7"/>
        <v>0</v>
      </c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0"/>
      <c r="BQ49" s="160"/>
      <c r="BR49" s="160"/>
      <c r="BS49" s="160"/>
      <c r="BT49" s="160"/>
      <c r="BU49" s="160"/>
      <c r="BV49" s="160"/>
      <c r="BW49" s="160"/>
      <c r="BX49" s="160"/>
      <c r="BY49" s="160"/>
      <c r="BZ49" s="160"/>
      <c r="CA49" s="160"/>
      <c r="CB49" s="160"/>
      <c r="CC49" s="160"/>
      <c r="CD49" s="160"/>
      <c r="CE49" s="160"/>
      <c r="CF49" s="160"/>
      <c r="CG49" s="160"/>
      <c r="CH49" s="160"/>
      <c r="CI49" s="160"/>
      <c r="CJ49" s="160"/>
      <c r="CK49" s="160"/>
      <c r="CL49" s="160"/>
      <c r="CM49" s="160"/>
      <c r="CN49" s="160"/>
      <c r="CO49" s="160"/>
      <c r="CP49" s="160"/>
      <c r="CQ49" s="160"/>
      <c r="CR49" s="160"/>
      <c r="CS49" s="160"/>
      <c r="CT49" s="160"/>
      <c r="CU49" s="160"/>
      <c r="CV49" s="160"/>
      <c r="CW49" s="160"/>
      <c r="CX49" s="160"/>
      <c r="CY49" s="160"/>
      <c r="CZ49" s="160"/>
      <c r="DA49" s="160"/>
      <c r="DB49" s="160"/>
      <c r="DC49" s="160"/>
      <c r="DD49" s="160"/>
      <c r="DE49" s="160"/>
      <c r="DF49" s="160"/>
      <c r="DG49" s="160"/>
      <c r="DH49" s="160"/>
      <c r="DI49" s="160"/>
      <c r="DJ49" s="160"/>
      <c r="DK49" s="160"/>
      <c r="DL49" s="160"/>
      <c r="DM49" s="160"/>
      <c r="DN49" s="160"/>
      <c r="DO49" s="160"/>
      <c r="DP49" s="160"/>
      <c r="DQ49" s="160"/>
      <c r="DR49" s="160"/>
      <c r="DS49" s="160"/>
      <c r="DT49" s="160"/>
      <c r="DU49" s="160"/>
      <c r="DV49" s="160"/>
      <c r="DW49" s="160"/>
      <c r="DX49" s="160"/>
      <c r="DY49" s="160"/>
      <c r="DZ49" s="160"/>
      <c r="EA49" s="160"/>
    </row>
    <row r="50" spans="1:131" ht="12" customHeight="1" x14ac:dyDescent="0.25">
      <c r="A50" s="48"/>
      <c r="B50" s="48"/>
      <c r="C50" s="48" t="s">
        <v>532</v>
      </c>
      <c r="D50" s="48" t="s">
        <v>533</v>
      </c>
      <c r="E50" s="48" t="s">
        <v>534</v>
      </c>
      <c r="F50" s="48"/>
      <c r="G50" s="48"/>
      <c r="H50" s="48"/>
      <c r="I50" s="602">
        <f t="shared" si="0"/>
        <v>4605</v>
      </c>
      <c r="J50" s="3"/>
      <c r="K50" s="604" t="s">
        <v>1844</v>
      </c>
      <c r="L50" s="404"/>
      <c r="M50" s="488">
        <v>353</v>
      </c>
      <c r="N50" s="488"/>
      <c r="O50" s="488">
        <v>486</v>
      </c>
      <c r="P50" s="488"/>
      <c r="Q50" s="488">
        <v>1470</v>
      </c>
      <c r="R50" s="488"/>
      <c r="S50" s="488">
        <v>1011</v>
      </c>
      <c r="T50" s="488"/>
      <c r="U50" s="488">
        <v>679</v>
      </c>
      <c r="V50" s="488"/>
      <c r="W50" s="488">
        <v>606</v>
      </c>
      <c r="X50" s="3"/>
      <c r="Y50" s="3"/>
      <c r="Z50" s="3"/>
      <c r="AA50" s="3"/>
      <c r="AB50" s="53"/>
      <c r="AC50" s="53"/>
      <c r="AD50" s="53"/>
      <c r="AE50" s="53"/>
      <c r="AF50" s="53"/>
      <c r="AG50" s="53"/>
      <c r="AH50" s="3"/>
      <c r="AI50" s="160"/>
      <c r="AJ50" s="160"/>
      <c r="AK50" s="160"/>
      <c r="AL50" s="160"/>
      <c r="AM50" s="160"/>
      <c r="AN50" s="160">
        <f t="shared" si="2"/>
        <v>0</v>
      </c>
      <c r="AO50" s="160">
        <f t="shared" si="3"/>
        <v>1011</v>
      </c>
      <c r="AP50" s="160">
        <f t="shared" si="4"/>
        <v>0</v>
      </c>
      <c r="AQ50" s="160">
        <f t="shared" si="5"/>
        <v>679</v>
      </c>
      <c r="AR50" s="160">
        <f t="shared" si="6"/>
        <v>0</v>
      </c>
      <c r="AS50" s="160">
        <f t="shared" si="7"/>
        <v>606</v>
      </c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160"/>
      <c r="CH50" s="160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0"/>
      <c r="CV50" s="160"/>
      <c r="CW50" s="160"/>
      <c r="CX50" s="160"/>
      <c r="CY50" s="160"/>
      <c r="CZ50" s="160"/>
      <c r="DA50" s="160"/>
      <c r="DB50" s="160"/>
      <c r="DC50" s="160"/>
      <c r="DD50" s="160"/>
      <c r="DE50" s="160"/>
      <c r="DF50" s="160"/>
      <c r="DG50" s="160"/>
      <c r="DH50" s="160"/>
      <c r="DI50" s="160"/>
      <c r="DJ50" s="160"/>
      <c r="DK50" s="160"/>
      <c r="DL50" s="160"/>
      <c r="DM50" s="160"/>
      <c r="DN50" s="160"/>
      <c r="DO50" s="160"/>
      <c r="DP50" s="160"/>
      <c r="DQ50" s="160"/>
      <c r="DR50" s="160"/>
      <c r="DS50" s="160"/>
      <c r="DT50" s="160"/>
      <c r="DU50" s="160"/>
      <c r="DV50" s="160"/>
      <c r="DW50" s="160"/>
      <c r="DX50" s="160"/>
      <c r="DY50" s="160"/>
      <c r="DZ50" s="160"/>
      <c r="EA50" s="160"/>
    </row>
    <row r="51" spans="1:131" ht="13.15" customHeight="1" x14ac:dyDescent="0.25">
      <c r="A51" s="48"/>
      <c r="B51" s="48"/>
      <c r="C51" s="48" t="s">
        <v>535</v>
      </c>
      <c r="D51" s="48" t="s">
        <v>536</v>
      </c>
      <c r="E51" s="48"/>
      <c r="F51" s="48" t="s">
        <v>537</v>
      </c>
      <c r="G51" s="48"/>
      <c r="H51" s="48"/>
      <c r="I51" s="602">
        <f t="shared" si="0"/>
        <v>528</v>
      </c>
      <c r="J51" s="3"/>
      <c r="K51" s="605" t="s">
        <v>1732</v>
      </c>
      <c r="L51" s="73"/>
      <c r="M51" s="606">
        <v>26</v>
      </c>
      <c r="N51" s="606"/>
      <c r="O51" s="606">
        <v>48</v>
      </c>
      <c r="P51" s="606"/>
      <c r="Q51" s="606">
        <v>174</v>
      </c>
      <c r="R51" s="606"/>
      <c r="S51" s="606">
        <v>127</v>
      </c>
      <c r="T51" s="606"/>
      <c r="U51" s="606">
        <v>82</v>
      </c>
      <c r="V51" s="606"/>
      <c r="W51" s="606">
        <v>71</v>
      </c>
      <c r="X51" s="3"/>
      <c r="Y51" s="3"/>
      <c r="Z51" s="3"/>
      <c r="AA51" s="3"/>
      <c r="AB51" s="53"/>
      <c r="AC51" s="53"/>
      <c r="AD51" s="53"/>
      <c r="AE51" s="53"/>
      <c r="AF51" s="53"/>
      <c r="AG51" s="53"/>
      <c r="AH51" s="3"/>
      <c r="AI51" s="160"/>
      <c r="AJ51" s="160"/>
      <c r="AK51" s="160"/>
      <c r="AL51" s="160"/>
      <c r="AM51" s="160"/>
      <c r="AN51" s="160">
        <f t="shared" si="2"/>
        <v>0</v>
      </c>
      <c r="AO51" s="160">
        <f t="shared" si="3"/>
        <v>127</v>
      </c>
      <c r="AP51" s="160">
        <f t="shared" si="4"/>
        <v>0</v>
      </c>
      <c r="AQ51" s="160">
        <f t="shared" si="5"/>
        <v>82</v>
      </c>
      <c r="AR51" s="160">
        <f t="shared" si="6"/>
        <v>0</v>
      </c>
      <c r="AS51" s="160">
        <f t="shared" si="7"/>
        <v>71</v>
      </c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160"/>
      <c r="BU51" s="160"/>
      <c r="BV51" s="160"/>
      <c r="BW51" s="160"/>
      <c r="BX51" s="160"/>
      <c r="BY51" s="160"/>
      <c r="BZ51" s="160"/>
      <c r="CA51" s="160"/>
      <c r="CB51" s="160"/>
      <c r="CC51" s="160"/>
      <c r="CD51" s="160"/>
      <c r="CE51" s="160"/>
      <c r="CF51" s="160"/>
      <c r="CG51" s="160"/>
      <c r="CH51" s="160"/>
      <c r="CI51" s="160"/>
      <c r="CJ51" s="160"/>
      <c r="CK51" s="160"/>
      <c r="CL51" s="160"/>
      <c r="CM51" s="160"/>
      <c r="CN51" s="160"/>
      <c r="CO51" s="160"/>
      <c r="CP51" s="160"/>
      <c r="CQ51" s="160"/>
      <c r="CR51" s="160"/>
      <c r="CS51" s="160"/>
      <c r="CT51" s="160"/>
      <c r="CU51" s="160"/>
      <c r="CV51" s="160"/>
      <c r="CW51" s="160"/>
      <c r="CX51" s="160"/>
      <c r="CY51" s="160"/>
      <c r="CZ51" s="160"/>
      <c r="DA51" s="160"/>
      <c r="DB51" s="160"/>
      <c r="DC51" s="160"/>
      <c r="DD51" s="160"/>
      <c r="DE51" s="160"/>
      <c r="DF51" s="160"/>
      <c r="DG51" s="160"/>
      <c r="DH51" s="160"/>
      <c r="DI51" s="160"/>
      <c r="DJ51" s="160"/>
      <c r="DK51" s="160"/>
      <c r="DL51" s="160"/>
      <c r="DM51" s="160"/>
      <c r="DN51" s="160"/>
      <c r="DO51" s="160"/>
      <c r="DP51" s="160"/>
      <c r="DQ51" s="160"/>
      <c r="DR51" s="160"/>
      <c r="DS51" s="160"/>
      <c r="DT51" s="160"/>
      <c r="DU51" s="160"/>
      <c r="DV51" s="160"/>
      <c r="DW51" s="160"/>
      <c r="DX51" s="160"/>
      <c r="DY51" s="160"/>
      <c r="DZ51" s="160"/>
      <c r="EA51" s="160"/>
    </row>
    <row r="52" spans="1:131" ht="13.15" customHeight="1" x14ac:dyDescent="0.25">
      <c r="A52" s="48"/>
      <c r="B52" s="48"/>
      <c r="C52" s="48" t="s">
        <v>538</v>
      </c>
      <c r="D52" s="48" t="s">
        <v>539</v>
      </c>
      <c r="E52" s="48"/>
      <c r="F52" s="48" t="s">
        <v>540</v>
      </c>
      <c r="G52" s="48"/>
      <c r="H52" s="48"/>
      <c r="I52" s="602">
        <f t="shared" si="0"/>
        <v>508</v>
      </c>
      <c r="J52" s="3"/>
      <c r="K52" s="605" t="s">
        <v>1733</v>
      </c>
      <c r="L52" s="73"/>
      <c r="M52" s="606">
        <v>40</v>
      </c>
      <c r="N52" s="606"/>
      <c r="O52" s="606">
        <v>61</v>
      </c>
      <c r="P52" s="606"/>
      <c r="Q52" s="606">
        <v>149</v>
      </c>
      <c r="R52" s="606"/>
      <c r="S52" s="606">
        <v>126</v>
      </c>
      <c r="T52" s="606"/>
      <c r="U52" s="606">
        <v>74</v>
      </c>
      <c r="V52" s="606"/>
      <c r="W52" s="606">
        <v>58</v>
      </c>
      <c r="X52" s="3"/>
      <c r="Y52" s="3"/>
      <c r="Z52" s="3"/>
      <c r="AA52" s="3"/>
      <c r="AB52" s="53"/>
      <c r="AC52" s="53"/>
      <c r="AD52" s="53"/>
      <c r="AE52" s="53"/>
      <c r="AF52" s="53"/>
      <c r="AG52" s="53"/>
      <c r="AH52" s="3"/>
      <c r="AI52" s="160"/>
      <c r="AJ52" s="160"/>
      <c r="AK52" s="160"/>
      <c r="AL52" s="160"/>
      <c r="AM52" s="160"/>
      <c r="AN52" s="160">
        <f t="shared" si="2"/>
        <v>0</v>
      </c>
      <c r="AO52" s="160">
        <f t="shared" si="3"/>
        <v>126</v>
      </c>
      <c r="AP52" s="160">
        <f t="shared" si="4"/>
        <v>0</v>
      </c>
      <c r="AQ52" s="160">
        <f t="shared" si="5"/>
        <v>74</v>
      </c>
      <c r="AR52" s="160">
        <f t="shared" si="6"/>
        <v>0</v>
      </c>
      <c r="AS52" s="160">
        <f t="shared" si="7"/>
        <v>58</v>
      </c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0"/>
      <c r="BW52" s="160"/>
      <c r="BX52" s="160"/>
      <c r="BY52" s="160"/>
      <c r="BZ52" s="160"/>
      <c r="CA52" s="160"/>
      <c r="CB52" s="160"/>
      <c r="CC52" s="160"/>
      <c r="CD52" s="160"/>
      <c r="CE52" s="160"/>
      <c r="CF52" s="160"/>
      <c r="CG52" s="160"/>
      <c r="CH52" s="160"/>
      <c r="CI52" s="160"/>
      <c r="CJ52" s="160"/>
      <c r="CK52" s="160"/>
      <c r="CL52" s="160"/>
      <c r="CM52" s="160"/>
      <c r="CN52" s="160"/>
      <c r="CO52" s="160"/>
      <c r="CP52" s="160"/>
      <c r="CQ52" s="160"/>
      <c r="CR52" s="160"/>
      <c r="CS52" s="160"/>
      <c r="CT52" s="160"/>
      <c r="CU52" s="160"/>
      <c r="CV52" s="160"/>
      <c r="CW52" s="160"/>
      <c r="CX52" s="160"/>
      <c r="CY52" s="160"/>
      <c r="CZ52" s="160"/>
      <c r="DA52" s="160"/>
      <c r="DB52" s="160"/>
      <c r="DC52" s="160"/>
      <c r="DD52" s="160"/>
      <c r="DE52" s="160"/>
      <c r="DF52" s="160"/>
      <c r="DG52" s="160"/>
      <c r="DH52" s="160"/>
      <c r="DI52" s="160"/>
      <c r="DJ52" s="160"/>
      <c r="DK52" s="160"/>
      <c r="DL52" s="160"/>
      <c r="DM52" s="160"/>
      <c r="DN52" s="160"/>
      <c r="DO52" s="160"/>
      <c r="DP52" s="160"/>
      <c r="DQ52" s="160"/>
      <c r="DR52" s="160"/>
      <c r="DS52" s="160"/>
      <c r="DT52" s="160"/>
      <c r="DU52" s="160"/>
      <c r="DV52" s="160"/>
      <c r="DW52" s="160"/>
      <c r="DX52" s="160"/>
      <c r="DY52" s="160"/>
      <c r="DZ52" s="160"/>
      <c r="EA52" s="160"/>
    </row>
    <row r="53" spans="1:131" ht="13.15" customHeight="1" x14ac:dyDescent="0.25">
      <c r="A53" s="48"/>
      <c r="B53" s="48"/>
      <c r="C53" s="48" t="s">
        <v>541</v>
      </c>
      <c r="D53" s="48" t="s">
        <v>542</v>
      </c>
      <c r="E53" s="48"/>
      <c r="F53" s="48" t="s">
        <v>543</v>
      </c>
      <c r="G53" s="48"/>
      <c r="H53" s="48"/>
      <c r="I53" s="602">
        <f t="shared" si="0"/>
        <v>481</v>
      </c>
      <c r="J53" s="3"/>
      <c r="K53" s="605" t="s">
        <v>1590</v>
      </c>
      <c r="L53" s="73"/>
      <c r="M53" s="606">
        <v>37</v>
      </c>
      <c r="N53" s="606"/>
      <c r="O53" s="606">
        <v>54</v>
      </c>
      <c r="P53" s="606"/>
      <c r="Q53" s="606">
        <v>159</v>
      </c>
      <c r="R53" s="606"/>
      <c r="S53" s="606">
        <v>103</v>
      </c>
      <c r="T53" s="606"/>
      <c r="U53" s="606">
        <v>63</v>
      </c>
      <c r="V53" s="606"/>
      <c r="W53" s="606">
        <v>65</v>
      </c>
      <c r="X53" s="3"/>
      <c r="Y53" s="3"/>
      <c r="Z53" s="3"/>
      <c r="AA53" s="3"/>
      <c r="AB53" s="53"/>
      <c r="AC53" s="53"/>
      <c r="AD53" s="53"/>
      <c r="AE53" s="53"/>
      <c r="AF53" s="53"/>
      <c r="AG53" s="53"/>
      <c r="AH53" s="3"/>
      <c r="AI53" s="160"/>
      <c r="AJ53" s="160"/>
      <c r="AK53" s="160"/>
      <c r="AL53" s="160"/>
      <c r="AM53" s="160"/>
      <c r="AN53" s="160">
        <f t="shared" si="2"/>
        <v>0</v>
      </c>
      <c r="AO53" s="160">
        <f t="shared" si="3"/>
        <v>103</v>
      </c>
      <c r="AP53" s="160">
        <f t="shared" si="4"/>
        <v>0</v>
      </c>
      <c r="AQ53" s="160">
        <f t="shared" si="5"/>
        <v>63</v>
      </c>
      <c r="AR53" s="160">
        <f t="shared" si="6"/>
        <v>0</v>
      </c>
      <c r="AS53" s="160">
        <f t="shared" si="7"/>
        <v>65</v>
      </c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/>
      <c r="BX53" s="160"/>
      <c r="BY53" s="160"/>
      <c r="BZ53" s="160"/>
      <c r="CA53" s="160"/>
      <c r="CB53" s="160"/>
      <c r="CC53" s="160"/>
      <c r="CD53" s="160"/>
      <c r="CE53" s="160"/>
      <c r="CF53" s="160"/>
      <c r="CG53" s="160"/>
      <c r="CH53" s="160"/>
      <c r="CI53" s="160"/>
      <c r="CJ53" s="160"/>
      <c r="CK53" s="160"/>
      <c r="CL53" s="160"/>
      <c r="CM53" s="160"/>
      <c r="CN53" s="160"/>
      <c r="CO53" s="160"/>
      <c r="CP53" s="160"/>
      <c r="CQ53" s="160"/>
      <c r="CR53" s="160"/>
      <c r="CS53" s="160"/>
      <c r="CT53" s="160"/>
      <c r="CU53" s="160"/>
      <c r="CV53" s="160"/>
      <c r="CW53" s="160"/>
      <c r="CX53" s="160"/>
      <c r="CY53" s="160"/>
      <c r="CZ53" s="160"/>
      <c r="DA53" s="160"/>
      <c r="DB53" s="160"/>
      <c r="DC53" s="160"/>
      <c r="DD53" s="160"/>
      <c r="DE53" s="160"/>
      <c r="DF53" s="160"/>
      <c r="DG53" s="160"/>
      <c r="DH53" s="160"/>
      <c r="DI53" s="160"/>
      <c r="DJ53" s="160"/>
      <c r="DK53" s="160"/>
      <c r="DL53" s="160"/>
      <c r="DM53" s="160"/>
      <c r="DN53" s="160"/>
      <c r="DO53" s="160"/>
      <c r="DP53" s="160"/>
      <c r="DQ53" s="160"/>
      <c r="DR53" s="160"/>
      <c r="DS53" s="160"/>
      <c r="DT53" s="160"/>
      <c r="DU53" s="160"/>
      <c r="DV53" s="160"/>
      <c r="DW53" s="160"/>
      <c r="DX53" s="160"/>
      <c r="DY53" s="160"/>
      <c r="DZ53" s="160"/>
      <c r="EA53" s="160"/>
    </row>
    <row r="54" spans="1:131" ht="13.15" customHeight="1" x14ac:dyDescent="0.25">
      <c r="A54" s="48"/>
      <c r="B54" s="48"/>
      <c r="C54" s="48" t="s">
        <v>544</v>
      </c>
      <c r="D54" s="48" t="s">
        <v>545</v>
      </c>
      <c r="E54" s="48"/>
      <c r="F54" s="48" t="s">
        <v>546</v>
      </c>
      <c r="G54" s="48"/>
      <c r="H54" s="48"/>
      <c r="I54" s="602">
        <f t="shared" si="0"/>
        <v>1282</v>
      </c>
      <c r="J54" s="3"/>
      <c r="K54" s="605" t="s">
        <v>1845</v>
      </c>
      <c r="L54" s="73"/>
      <c r="M54" s="606">
        <v>111</v>
      </c>
      <c r="N54" s="606"/>
      <c r="O54" s="606">
        <v>121</v>
      </c>
      <c r="P54" s="606"/>
      <c r="Q54" s="606">
        <v>396</v>
      </c>
      <c r="R54" s="606"/>
      <c r="S54" s="606">
        <v>284</v>
      </c>
      <c r="T54" s="606"/>
      <c r="U54" s="606">
        <v>194</v>
      </c>
      <c r="V54" s="606"/>
      <c r="W54" s="606">
        <v>176</v>
      </c>
      <c r="X54" s="3"/>
      <c r="Y54" s="3"/>
      <c r="Z54" s="3"/>
      <c r="AA54" s="3"/>
      <c r="AB54" s="53"/>
      <c r="AC54" s="53"/>
      <c r="AD54" s="53"/>
      <c r="AE54" s="53"/>
      <c r="AF54" s="53"/>
      <c r="AG54" s="53"/>
      <c r="AH54" s="3"/>
      <c r="AI54" s="160"/>
      <c r="AJ54" s="160"/>
      <c r="AK54" s="160"/>
      <c r="AL54" s="160"/>
      <c r="AM54" s="160"/>
      <c r="AN54" s="160">
        <f t="shared" si="2"/>
        <v>0</v>
      </c>
      <c r="AO54" s="160">
        <f t="shared" si="3"/>
        <v>284</v>
      </c>
      <c r="AP54" s="160">
        <f t="shared" si="4"/>
        <v>0</v>
      </c>
      <c r="AQ54" s="160">
        <f t="shared" si="5"/>
        <v>194</v>
      </c>
      <c r="AR54" s="160">
        <f t="shared" si="6"/>
        <v>0</v>
      </c>
      <c r="AS54" s="160">
        <f t="shared" si="7"/>
        <v>176</v>
      </c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  <c r="BO54" s="160"/>
      <c r="BP54" s="160"/>
      <c r="BQ54" s="160"/>
      <c r="BR54" s="160"/>
      <c r="BS54" s="160"/>
      <c r="BT54" s="160"/>
      <c r="BU54" s="160"/>
      <c r="BV54" s="160"/>
      <c r="BW54" s="160"/>
      <c r="BX54" s="160"/>
      <c r="BY54" s="160"/>
      <c r="BZ54" s="160"/>
      <c r="CA54" s="160"/>
      <c r="CB54" s="160"/>
      <c r="CC54" s="160"/>
      <c r="CD54" s="160"/>
      <c r="CE54" s="160"/>
      <c r="CF54" s="160"/>
      <c r="CG54" s="160"/>
      <c r="CH54" s="160"/>
      <c r="CI54" s="160"/>
      <c r="CJ54" s="160"/>
      <c r="CK54" s="160"/>
      <c r="CL54" s="160"/>
      <c r="CM54" s="160"/>
      <c r="CN54" s="160"/>
      <c r="CO54" s="160"/>
      <c r="CP54" s="160"/>
      <c r="CQ54" s="160"/>
      <c r="CR54" s="160"/>
      <c r="CS54" s="160"/>
      <c r="CT54" s="160"/>
      <c r="CU54" s="160"/>
      <c r="CV54" s="160"/>
      <c r="CW54" s="160"/>
      <c r="CX54" s="160"/>
      <c r="CY54" s="160"/>
      <c r="CZ54" s="160"/>
      <c r="DA54" s="160"/>
      <c r="DB54" s="160"/>
      <c r="DC54" s="160"/>
      <c r="DD54" s="160"/>
      <c r="DE54" s="160"/>
      <c r="DF54" s="160"/>
      <c r="DG54" s="160"/>
      <c r="DH54" s="160"/>
      <c r="DI54" s="160"/>
      <c r="DJ54" s="160"/>
      <c r="DK54" s="160"/>
      <c r="DL54" s="160"/>
      <c r="DM54" s="160"/>
      <c r="DN54" s="160"/>
      <c r="DO54" s="160"/>
      <c r="DP54" s="160"/>
      <c r="DQ54" s="160"/>
      <c r="DR54" s="160"/>
      <c r="DS54" s="160"/>
      <c r="DT54" s="160"/>
      <c r="DU54" s="160"/>
      <c r="DV54" s="160"/>
      <c r="DW54" s="160"/>
      <c r="DX54" s="160"/>
      <c r="DY54" s="160"/>
      <c r="DZ54" s="160"/>
      <c r="EA54" s="160"/>
    </row>
    <row r="55" spans="1:131" ht="13.15" customHeight="1" x14ac:dyDescent="0.25">
      <c r="A55" s="48"/>
      <c r="B55" s="48"/>
      <c r="C55" s="48" t="s">
        <v>547</v>
      </c>
      <c r="D55" s="48" t="s">
        <v>548</v>
      </c>
      <c r="E55" s="48"/>
      <c r="F55" s="48" t="s">
        <v>549</v>
      </c>
      <c r="G55" s="48"/>
      <c r="H55" s="48"/>
      <c r="I55" s="602">
        <f t="shared" si="0"/>
        <v>433</v>
      </c>
      <c r="J55" s="3"/>
      <c r="K55" s="605" t="s">
        <v>1734</v>
      </c>
      <c r="L55" s="73"/>
      <c r="M55" s="606">
        <v>37</v>
      </c>
      <c r="N55" s="606"/>
      <c r="O55" s="606">
        <v>48</v>
      </c>
      <c r="P55" s="606"/>
      <c r="Q55" s="606">
        <v>134</v>
      </c>
      <c r="R55" s="606"/>
      <c r="S55" s="606">
        <v>87</v>
      </c>
      <c r="T55" s="606"/>
      <c r="U55" s="606">
        <v>71</v>
      </c>
      <c r="V55" s="606"/>
      <c r="W55" s="606">
        <v>56</v>
      </c>
      <c r="X55" s="3"/>
      <c r="Y55" s="3"/>
      <c r="Z55" s="3"/>
      <c r="AA55" s="3"/>
      <c r="AB55" s="53"/>
      <c r="AC55" s="53"/>
      <c r="AD55" s="53"/>
      <c r="AE55" s="53"/>
      <c r="AF55" s="53"/>
      <c r="AG55" s="53"/>
      <c r="AH55" s="3"/>
      <c r="AI55" s="160"/>
      <c r="AJ55" s="160"/>
      <c r="AK55" s="160"/>
      <c r="AL55" s="160"/>
      <c r="AM55" s="160"/>
      <c r="AN55" s="160">
        <f t="shared" si="2"/>
        <v>0</v>
      </c>
      <c r="AO55" s="160">
        <f t="shared" si="3"/>
        <v>87</v>
      </c>
      <c r="AP55" s="160">
        <f t="shared" si="4"/>
        <v>0</v>
      </c>
      <c r="AQ55" s="160">
        <f t="shared" si="5"/>
        <v>71</v>
      </c>
      <c r="AR55" s="160">
        <f t="shared" si="6"/>
        <v>0</v>
      </c>
      <c r="AS55" s="160">
        <f t="shared" si="7"/>
        <v>56</v>
      </c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60"/>
      <c r="BQ55" s="160"/>
      <c r="BR55" s="160"/>
      <c r="BS55" s="160"/>
      <c r="BT55" s="160"/>
      <c r="BU55" s="160"/>
      <c r="BV55" s="160"/>
      <c r="BW55" s="160"/>
      <c r="BX55" s="160"/>
      <c r="BY55" s="160"/>
      <c r="BZ55" s="160"/>
      <c r="CA55" s="160"/>
      <c r="CB55" s="160"/>
      <c r="CC55" s="160"/>
      <c r="CD55" s="160"/>
      <c r="CE55" s="160"/>
      <c r="CF55" s="160"/>
      <c r="CG55" s="160"/>
      <c r="CH55" s="160"/>
      <c r="CI55" s="160"/>
      <c r="CJ55" s="160"/>
      <c r="CK55" s="160"/>
      <c r="CL55" s="160"/>
      <c r="CM55" s="160"/>
      <c r="CN55" s="160"/>
      <c r="CO55" s="160"/>
      <c r="CP55" s="160"/>
      <c r="CQ55" s="160"/>
      <c r="CR55" s="160"/>
      <c r="CS55" s="160"/>
      <c r="CT55" s="160"/>
      <c r="CU55" s="160"/>
      <c r="CV55" s="160"/>
      <c r="CW55" s="160"/>
      <c r="CX55" s="160"/>
      <c r="CY55" s="160"/>
      <c r="CZ55" s="160"/>
      <c r="DA55" s="160"/>
      <c r="DB55" s="160"/>
      <c r="DC55" s="160"/>
      <c r="DD55" s="160"/>
      <c r="DE55" s="160"/>
      <c r="DF55" s="160"/>
      <c r="DG55" s="160"/>
      <c r="DH55" s="160"/>
      <c r="DI55" s="160"/>
      <c r="DJ55" s="160"/>
      <c r="DK55" s="160"/>
      <c r="DL55" s="160"/>
      <c r="DM55" s="160"/>
      <c r="DN55" s="160"/>
      <c r="DO55" s="160"/>
      <c r="DP55" s="160"/>
      <c r="DQ55" s="160"/>
      <c r="DR55" s="160"/>
      <c r="DS55" s="160"/>
      <c r="DT55" s="160"/>
      <c r="DU55" s="160"/>
      <c r="DV55" s="160"/>
      <c r="DW55" s="160"/>
      <c r="DX55" s="160"/>
      <c r="DY55" s="160"/>
      <c r="DZ55" s="160"/>
      <c r="EA55" s="160"/>
    </row>
    <row r="56" spans="1:131" ht="13.15" customHeight="1" x14ac:dyDescent="0.25">
      <c r="A56" s="48"/>
      <c r="B56" s="48"/>
      <c r="C56" s="48" t="s">
        <v>550</v>
      </c>
      <c r="D56" s="48" t="s">
        <v>551</v>
      </c>
      <c r="E56" s="48"/>
      <c r="F56" s="48" t="s">
        <v>552</v>
      </c>
      <c r="G56" s="48"/>
      <c r="H56" s="48"/>
      <c r="I56" s="602">
        <f t="shared" si="0"/>
        <v>714</v>
      </c>
      <c r="J56" s="3"/>
      <c r="K56" s="605" t="s">
        <v>1600</v>
      </c>
      <c r="L56" s="73"/>
      <c r="M56" s="606">
        <v>59</v>
      </c>
      <c r="N56" s="606"/>
      <c r="O56" s="606">
        <v>73</v>
      </c>
      <c r="P56" s="606"/>
      <c r="Q56" s="606">
        <v>247</v>
      </c>
      <c r="R56" s="606"/>
      <c r="S56" s="606">
        <v>152</v>
      </c>
      <c r="T56" s="606"/>
      <c r="U56" s="606">
        <v>102</v>
      </c>
      <c r="V56" s="606"/>
      <c r="W56" s="606">
        <v>81</v>
      </c>
      <c r="X56" s="3"/>
      <c r="Y56" s="3"/>
      <c r="Z56" s="3"/>
      <c r="AA56" s="3"/>
      <c r="AB56" s="53"/>
      <c r="AC56" s="53"/>
      <c r="AD56" s="53"/>
      <c r="AE56" s="53"/>
      <c r="AF56" s="53"/>
      <c r="AG56" s="53"/>
      <c r="AH56" s="3"/>
      <c r="AI56" s="160"/>
      <c r="AJ56" s="160"/>
      <c r="AK56" s="160"/>
      <c r="AL56" s="160"/>
      <c r="AM56" s="160"/>
      <c r="AN56" s="160">
        <f t="shared" si="2"/>
        <v>0</v>
      </c>
      <c r="AO56" s="160">
        <f t="shared" si="3"/>
        <v>152</v>
      </c>
      <c r="AP56" s="160">
        <f t="shared" si="4"/>
        <v>0</v>
      </c>
      <c r="AQ56" s="160">
        <f t="shared" si="5"/>
        <v>102</v>
      </c>
      <c r="AR56" s="160">
        <f t="shared" si="6"/>
        <v>0</v>
      </c>
      <c r="AS56" s="160">
        <f t="shared" si="7"/>
        <v>81</v>
      </c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160"/>
      <c r="BQ56" s="160"/>
      <c r="BR56" s="160"/>
      <c r="BS56" s="160"/>
      <c r="BT56" s="160"/>
      <c r="BU56" s="160"/>
      <c r="BV56" s="160"/>
      <c r="BW56" s="160"/>
      <c r="BX56" s="160"/>
      <c r="BY56" s="160"/>
      <c r="BZ56" s="160"/>
      <c r="CA56" s="160"/>
      <c r="CB56" s="160"/>
      <c r="CC56" s="160"/>
      <c r="CD56" s="160"/>
      <c r="CE56" s="160"/>
      <c r="CF56" s="160"/>
      <c r="CG56" s="160"/>
      <c r="CH56" s="160"/>
      <c r="CI56" s="160"/>
      <c r="CJ56" s="160"/>
      <c r="CK56" s="160"/>
      <c r="CL56" s="160"/>
      <c r="CM56" s="160"/>
      <c r="CN56" s="160"/>
      <c r="CO56" s="160"/>
      <c r="CP56" s="160"/>
      <c r="CQ56" s="160"/>
      <c r="CR56" s="160"/>
      <c r="CS56" s="160"/>
      <c r="CT56" s="160"/>
      <c r="CU56" s="160"/>
      <c r="CV56" s="160"/>
      <c r="CW56" s="160"/>
      <c r="CX56" s="160"/>
      <c r="CY56" s="160"/>
      <c r="CZ56" s="160"/>
      <c r="DA56" s="160"/>
      <c r="DB56" s="160"/>
      <c r="DC56" s="160"/>
      <c r="DD56" s="160"/>
      <c r="DE56" s="160"/>
      <c r="DF56" s="160"/>
      <c r="DG56" s="160"/>
      <c r="DH56" s="160"/>
      <c r="DI56" s="160"/>
      <c r="DJ56" s="160"/>
      <c r="DK56" s="160"/>
      <c r="DL56" s="160"/>
      <c r="DM56" s="160"/>
      <c r="DN56" s="160"/>
      <c r="DO56" s="160"/>
      <c r="DP56" s="160"/>
      <c r="DQ56" s="160"/>
      <c r="DR56" s="160"/>
      <c r="DS56" s="160"/>
      <c r="DT56" s="160"/>
      <c r="DU56" s="160"/>
      <c r="DV56" s="160"/>
      <c r="DW56" s="160"/>
      <c r="DX56" s="160"/>
      <c r="DY56" s="160"/>
      <c r="DZ56" s="160"/>
      <c r="EA56" s="160"/>
    </row>
    <row r="57" spans="1:131" ht="13.15" customHeight="1" x14ac:dyDescent="0.25">
      <c r="A57" s="48"/>
      <c r="B57" s="48"/>
      <c r="C57" s="48" t="s">
        <v>553</v>
      </c>
      <c r="D57" s="48" t="s">
        <v>554</v>
      </c>
      <c r="E57" s="48"/>
      <c r="F57" s="48" t="s">
        <v>555</v>
      </c>
      <c r="G57" s="48"/>
      <c r="H57" s="48"/>
      <c r="I57" s="602">
        <f t="shared" si="0"/>
        <v>341</v>
      </c>
      <c r="J57" s="3"/>
      <c r="K57" s="605" t="s">
        <v>1735</v>
      </c>
      <c r="L57" s="73"/>
      <c r="M57" s="606">
        <v>22</v>
      </c>
      <c r="N57" s="606"/>
      <c r="O57" s="606">
        <v>44</v>
      </c>
      <c r="P57" s="606"/>
      <c r="Q57" s="606">
        <v>114</v>
      </c>
      <c r="R57" s="606"/>
      <c r="S57" s="606">
        <v>65</v>
      </c>
      <c r="T57" s="606"/>
      <c r="U57" s="606">
        <v>49</v>
      </c>
      <c r="V57" s="606"/>
      <c r="W57" s="606">
        <v>47</v>
      </c>
      <c r="X57" s="3"/>
      <c r="Y57" s="3"/>
      <c r="Z57" s="3"/>
      <c r="AA57" s="3"/>
      <c r="AB57" s="53"/>
      <c r="AC57" s="53"/>
      <c r="AD57" s="53"/>
      <c r="AE57" s="53"/>
      <c r="AF57" s="53"/>
      <c r="AG57" s="53"/>
      <c r="AH57" s="3"/>
      <c r="AI57" s="160"/>
      <c r="AJ57" s="160"/>
      <c r="AK57" s="160"/>
      <c r="AL57" s="160"/>
      <c r="AM57" s="160"/>
      <c r="AN57" s="160">
        <f t="shared" si="2"/>
        <v>0</v>
      </c>
      <c r="AO57" s="160">
        <f t="shared" si="3"/>
        <v>65</v>
      </c>
      <c r="AP57" s="160">
        <f t="shared" si="4"/>
        <v>0</v>
      </c>
      <c r="AQ57" s="160">
        <f t="shared" si="5"/>
        <v>49</v>
      </c>
      <c r="AR57" s="160">
        <f t="shared" si="6"/>
        <v>0</v>
      </c>
      <c r="AS57" s="160">
        <f t="shared" si="7"/>
        <v>47</v>
      </c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  <c r="BM57" s="160"/>
      <c r="BN57" s="160"/>
      <c r="BO57" s="160"/>
      <c r="BP57" s="160"/>
      <c r="BQ57" s="160"/>
      <c r="BR57" s="160"/>
      <c r="BS57" s="160"/>
      <c r="BT57" s="160"/>
      <c r="BU57" s="160"/>
      <c r="BV57" s="160"/>
      <c r="BW57" s="160"/>
      <c r="BX57" s="160"/>
      <c r="BY57" s="160"/>
      <c r="BZ57" s="160"/>
      <c r="CA57" s="160"/>
      <c r="CB57" s="160"/>
      <c r="CC57" s="160"/>
      <c r="CD57" s="160"/>
      <c r="CE57" s="160"/>
      <c r="CF57" s="160"/>
      <c r="CG57" s="160"/>
      <c r="CH57" s="160"/>
      <c r="CI57" s="160"/>
      <c r="CJ57" s="160"/>
      <c r="CK57" s="160"/>
      <c r="CL57" s="160"/>
      <c r="CM57" s="160"/>
      <c r="CN57" s="160"/>
      <c r="CO57" s="160"/>
      <c r="CP57" s="160"/>
      <c r="CQ57" s="160"/>
      <c r="CR57" s="160"/>
      <c r="CS57" s="160"/>
      <c r="CT57" s="160"/>
      <c r="CU57" s="160"/>
      <c r="CV57" s="160"/>
      <c r="CW57" s="160"/>
      <c r="CX57" s="160"/>
      <c r="CY57" s="160"/>
      <c r="CZ57" s="160"/>
      <c r="DA57" s="160"/>
      <c r="DB57" s="160"/>
      <c r="DC57" s="160"/>
      <c r="DD57" s="160"/>
      <c r="DE57" s="160"/>
      <c r="DF57" s="160"/>
      <c r="DG57" s="160"/>
      <c r="DH57" s="160"/>
      <c r="DI57" s="160"/>
      <c r="DJ57" s="160"/>
      <c r="DK57" s="160"/>
      <c r="DL57" s="160"/>
      <c r="DM57" s="160"/>
      <c r="DN57" s="160"/>
      <c r="DO57" s="160"/>
      <c r="DP57" s="160"/>
      <c r="DQ57" s="160"/>
      <c r="DR57" s="160"/>
      <c r="DS57" s="160"/>
      <c r="DT57" s="160"/>
      <c r="DU57" s="160"/>
      <c r="DV57" s="160"/>
      <c r="DW57" s="160"/>
      <c r="DX57" s="160"/>
      <c r="DY57" s="160"/>
      <c r="DZ57" s="160"/>
      <c r="EA57" s="160"/>
    </row>
    <row r="58" spans="1:131" ht="13.15" customHeight="1" x14ac:dyDescent="0.25">
      <c r="A58" s="48"/>
      <c r="B58" s="48"/>
      <c r="C58" s="48" t="s">
        <v>556</v>
      </c>
      <c r="D58" s="48" t="s">
        <v>557</v>
      </c>
      <c r="E58" s="48"/>
      <c r="F58" s="48" t="s">
        <v>558</v>
      </c>
      <c r="G58" s="48"/>
      <c r="H58" s="48"/>
      <c r="I58" s="602">
        <f t="shared" si="0"/>
        <v>318</v>
      </c>
      <c r="J58" s="3"/>
      <c r="K58" s="605" t="s">
        <v>1736</v>
      </c>
      <c r="L58" s="73"/>
      <c r="M58" s="606">
        <v>21</v>
      </c>
      <c r="N58" s="606"/>
      <c r="O58" s="606">
        <v>37</v>
      </c>
      <c r="P58" s="606"/>
      <c r="Q58" s="606">
        <v>97</v>
      </c>
      <c r="R58" s="606"/>
      <c r="S58" s="606">
        <v>67</v>
      </c>
      <c r="T58" s="606"/>
      <c r="U58" s="606">
        <v>44</v>
      </c>
      <c r="V58" s="606"/>
      <c r="W58" s="606">
        <v>52</v>
      </c>
      <c r="X58" s="3"/>
      <c r="Y58" s="3"/>
      <c r="Z58" s="3"/>
      <c r="AA58" s="3"/>
      <c r="AB58" s="53"/>
      <c r="AC58" s="53"/>
      <c r="AD58" s="53"/>
      <c r="AE58" s="53"/>
      <c r="AF58" s="53"/>
      <c r="AG58" s="53"/>
      <c r="AH58" s="3"/>
      <c r="AI58" s="160"/>
      <c r="AJ58" s="160"/>
      <c r="AK58" s="160"/>
      <c r="AL58" s="160"/>
      <c r="AM58" s="160"/>
      <c r="AN58" s="160">
        <f t="shared" si="2"/>
        <v>0</v>
      </c>
      <c r="AO58" s="160">
        <f t="shared" si="3"/>
        <v>67</v>
      </c>
      <c r="AP58" s="160">
        <f t="shared" si="4"/>
        <v>0</v>
      </c>
      <c r="AQ58" s="160">
        <f t="shared" si="5"/>
        <v>44</v>
      </c>
      <c r="AR58" s="160">
        <f t="shared" si="6"/>
        <v>0</v>
      </c>
      <c r="AS58" s="160">
        <f t="shared" si="7"/>
        <v>52</v>
      </c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160"/>
      <c r="BP58" s="160"/>
      <c r="BQ58" s="160"/>
      <c r="BR58" s="160"/>
      <c r="BS58" s="160"/>
      <c r="BT58" s="160"/>
      <c r="BU58" s="160"/>
      <c r="BV58" s="160"/>
      <c r="BW58" s="160"/>
      <c r="BX58" s="160"/>
      <c r="BY58" s="160"/>
      <c r="BZ58" s="160"/>
      <c r="CA58" s="160"/>
      <c r="CB58" s="160"/>
      <c r="CC58" s="160"/>
      <c r="CD58" s="160"/>
      <c r="CE58" s="160"/>
      <c r="CF58" s="160"/>
      <c r="CG58" s="160"/>
      <c r="CH58" s="160"/>
      <c r="CI58" s="160"/>
      <c r="CJ58" s="160"/>
      <c r="CK58" s="160"/>
      <c r="CL58" s="160"/>
      <c r="CM58" s="160"/>
      <c r="CN58" s="160"/>
      <c r="CO58" s="160"/>
      <c r="CP58" s="160"/>
      <c r="CQ58" s="160"/>
      <c r="CR58" s="160"/>
      <c r="CS58" s="160"/>
      <c r="CT58" s="160"/>
      <c r="CU58" s="160"/>
      <c r="CV58" s="160"/>
      <c r="CW58" s="160"/>
      <c r="CX58" s="160"/>
      <c r="CY58" s="160"/>
      <c r="CZ58" s="160"/>
      <c r="DA58" s="160"/>
      <c r="DB58" s="160"/>
      <c r="DC58" s="160"/>
      <c r="DD58" s="160"/>
      <c r="DE58" s="160"/>
      <c r="DF58" s="160"/>
      <c r="DG58" s="160"/>
      <c r="DH58" s="160"/>
      <c r="DI58" s="160"/>
      <c r="DJ58" s="160"/>
      <c r="DK58" s="160"/>
      <c r="DL58" s="160"/>
      <c r="DM58" s="160"/>
      <c r="DN58" s="160"/>
      <c r="DO58" s="160"/>
      <c r="DP58" s="160"/>
      <c r="DQ58" s="160"/>
      <c r="DR58" s="160"/>
      <c r="DS58" s="160"/>
      <c r="DT58" s="160"/>
      <c r="DU58" s="160"/>
      <c r="DV58" s="160"/>
      <c r="DW58" s="160"/>
      <c r="DX58" s="160"/>
      <c r="DY58" s="160"/>
      <c r="DZ58" s="160"/>
      <c r="EA58" s="160"/>
    </row>
    <row r="59" spans="1:131" ht="12" customHeight="1" x14ac:dyDescent="0.25">
      <c r="A59" s="48"/>
      <c r="B59" s="48"/>
      <c r="C59" s="48"/>
      <c r="D59" s="48"/>
      <c r="E59" s="48"/>
      <c r="F59" s="48"/>
      <c r="G59" s="48"/>
      <c r="H59" s="48"/>
      <c r="I59" s="602"/>
      <c r="J59" s="3"/>
      <c r="K59" s="605"/>
      <c r="L59" s="73"/>
      <c r="M59" s="606"/>
      <c r="N59" s="606"/>
      <c r="O59" s="606"/>
      <c r="P59" s="606"/>
      <c r="Q59" s="606"/>
      <c r="R59" s="606"/>
      <c r="S59" s="606"/>
      <c r="T59" s="606"/>
      <c r="U59" s="606"/>
      <c r="V59" s="606"/>
      <c r="W59" s="606"/>
      <c r="X59" s="3"/>
      <c r="Y59" s="3"/>
      <c r="Z59" s="3"/>
      <c r="AA59" s="3"/>
      <c r="AB59" s="53"/>
      <c r="AC59" s="53"/>
      <c r="AD59" s="53"/>
      <c r="AE59" s="53"/>
      <c r="AF59" s="53"/>
      <c r="AG59" s="53"/>
      <c r="AH59" s="3"/>
      <c r="AI59" s="160"/>
      <c r="AJ59" s="160"/>
      <c r="AK59" s="160"/>
      <c r="AL59" s="160"/>
      <c r="AM59" s="160"/>
      <c r="AN59" s="160">
        <f t="shared" si="2"/>
        <v>0</v>
      </c>
      <c r="AO59" s="160">
        <f t="shared" si="3"/>
        <v>0</v>
      </c>
      <c r="AP59" s="160">
        <f t="shared" si="4"/>
        <v>0</v>
      </c>
      <c r="AQ59" s="160">
        <f t="shared" si="5"/>
        <v>0</v>
      </c>
      <c r="AR59" s="160">
        <f t="shared" si="6"/>
        <v>0</v>
      </c>
      <c r="AS59" s="160">
        <f t="shared" si="7"/>
        <v>0</v>
      </c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  <c r="BN59" s="160"/>
      <c r="BO59" s="160"/>
      <c r="BP59" s="160"/>
      <c r="BQ59" s="160"/>
      <c r="BR59" s="160"/>
      <c r="BS59" s="160"/>
      <c r="BT59" s="160"/>
      <c r="BU59" s="160"/>
      <c r="BV59" s="160"/>
      <c r="BW59" s="160"/>
      <c r="BX59" s="160"/>
      <c r="BY59" s="160"/>
      <c r="BZ59" s="160"/>
      <c r="CA59" s="160"/>
      <c r="CB59" s="160"/>
      <c r="CC59" s="160"/>
      <c r="CD59" s="160"/>
      <c r="CE59" s="160"/>
      <c r="CF59" s="160"/>
      <c r="CG59" s="160"/>
      <c r="CH59" s="160"/>
      <c r="CI59" s="160"/>
      <c r="CJ59" s="160"/>
      <c r="CK59" s="160"/>
      <c r="CL59" s="160"/>
      <c r="CM59" s="160"/>
      <c r="CN59" s="160"/>
      <c r="CO59" s="160"/>
      <c r="CP59" s="160"/>
      <c r="CQ59" s="160"/>
      <c r="CR59" s="160"/>
      <c r="CS59" s="160"/>
      <c r="CT59" s="160"/>
      <c r="CU59" s="160"/>
      <c r="CV59" s="160"/>
      <c r="CW59" s="160"/>
      <c r="CX59" s="160"/>
      <c r="CY59" s="160"/>
      <c r="CZ59" s="160"/>
      <c r="DA59" s="160"/>
      <c r="DB59" s="160"/>
      <c r="DC59" s="160"/>
      <c r="DD59" s="160"/>
      <c r="DE59" s="160"/>
      <c r="DF59" s="160"/>
      <c r="DG59" s="160"/>
      <c r="DH59" s="160"/>
      <c r="DI59" s="160"/>
      <c r="DJ59" s="160"/>
      <c r="DK59" s="160"/>
      <c r="DL59" s="160"/>
      <c r="DM59" s="160"/>
      <c r="DN59" s="160"/>
      <c r="DO59" s="160"/>
      <c r="DP59" s="160"/>
      <c r="DQ59" s="160"/>
      <c r="DR59" s="160"/>
      <c r="DS59" s="160"/>
      <c r="DT59" s="160"/>
      <c r="DU59" s="160"/>
      <c r="DV59" s="160"/>
      <c r="DW59" s="160"/>
      <c r="DX59" s="160"/>
      <c r="DY59" s="160"/>
      <c r="DZ59" s="160"/>
      <c r="EA59" s="160"/>
    </row>
    <row r="60" spans="1:131" ht="12" customHeight="1" x14ac:dyDescent="0.25">
      <c r="A60" s="48"/>
      <c r="B60" s="48"/>
      <c r="C60" s="48" t="s">
        <v>559</v>
      </c>
      <c r="D60" s="48" t="s">
        <v>560</v>
      </c>
      <c r="E60" s="48" t="s">
        <v>561</v>
      </c>
      <c r="F60" s="48"/>
      <c r="G60" s="48"/>
      <c r="H60" s="48"/>
      <c r="I60" s="602">
        <f t="shared" si="0"/>
        <v>4958</v>
      </c>
      <c r="J60" s="3"/>
      <c r="K60" s="604" t="s">
        <v>1846</v>
      </c>
      <c r="L60" s="404"/>
      <c r="M60" s="488">
        <v>354</v>
      </c>
      <c r="N60" s="488"/>
      <c r="O60" s="488">
        <v>486</v>
      </c>
      <c r="P60" s="488"/>
      <c r="Q60" s="488">
        <v>1539</v>
      </c>
      <c r="R60" s="488"/>
      <c r="S60" s="488">
        <v>1191</v>
      </c>
      <c r="T60" s="488"/>
      <c r="U60" s="488">
        <v>803</v>
      </c>
      <c r="V60" s="488"/>
      <c r="W60" s="488">
        <v>585</v>
      </c>
      <c r="X60" s="3"/>
      <c r="Y60" s="3"/>
      <c r="Z60" s="3"/>
      <c r="AA60" s="3"/>
      <c r="AB60" s="53"/>
      <c r="AC60" s="53"/>
      <c r="AD60" s="53"/>
      <c r="AE60" s="53"/>
      <c r="AF60" s="53"/>
      <c r="AG60" s="53"/>
      <c r="AH60" s="3"/>
      <c r="AI60" s="160"/>
      <c r="AJ60" s="160"/>
      <c r="AK60" s="160"/>
      <c r="AL60" s="160"/>
      <c r="AM60" s="160"/>
      <c r="AN60" s="160">
        <f t="shared" si="2"/>
        <v>0</v>
      </c>
      <c r="AO60" s="160">
        <f t="shared" si="3"/>
        <v>1191</v>
      </c>
      <c r="AP60" s="160">
        <f t="shared" si="4"/>
        <v>0</v>
      </c>
      <c r="AQ60" s="160">
        <f t="shared" si="5"/>
        <v>803</v>
      </c>
      <c r="AR60" s="160">
        <f t="shared" si="6"/>
        <v>0</v>
      </c>
      <c r="AS60" s="160">
        <f t="shared" si="7"/>
        <v>585</v>
      </c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  <c r="BF60" s="160"/>
      <c r="BG60" s="160"/>
      <c r="BH60" s="160"/>
      <c r="BI60" s="160"/>
      <c r="BJ60" s="160"/>
      <c r="BK60" s="160"/>
      <c r="BL60" s="160"/>
      <c r="BM60" s="160"/>
      <c r="BN60" s="160"/>
      <c r="BO60" s="160"/>
      <c r="BP60" s="160"/>
      <c r="BQ60" s="160"/>
      <c r="BR60" s="160"/>
      <c r="BS60" s="160"/>
      <c r="BT60" s="160"/>
      <c r="BU60" s="160"/>
      <c r="BV60" s="160"/>
      <c r="BW60" s="160"/>
      <c r="BX60" s="160"/>
      <c r="BY60" s="160"/>
      <c r="BZ60" s="160"/>
      <c r="CA60" s="160"/>
      <c r="CB60" s="160"/>
      <c r="CC60" s="160"/>
      <c r="CD60" s="160"/>
      <c r="CE60" s="160"/>
      <c r="CF60" s="160"/>
      <c r="CG60" s="160"/>
      <c r="CH60" s="160"/>
      <c r="CI60" s="160"/>
      <c r="CJ60" s="160"/>
      <c r="CK60" s="160"/>
      <c r="CL60" s="160"/>
      <c r="CM60" s="160"/>
      <c r="CN60" s="160"/>
      <c r="CO60" s="160"/>
      <c r="CP60" s="160"/>
      <c r="CQ60" s="160"/>
      <c r="CR60" s="160"/>
      <c r="CS60" s="160"/>
      <c r="CT60" s="160"/>
      <c r="CU60" s="160"/>
      <c r="CV60" s="160"/>
      <c r="CW60" s="160"/>
      <c r="CX60" s="160"/>
      <c r="CY60" s="160"/>
      <c r="CZ60" s="160"/>
      <c r="DA60" s="160"/>
      <c r="DB60" s="160"/>
      <c r="DC60" s="160"/>
      <c r="DD60" s="160"/>
      <c r="DE60" s="160"/>
      <c r="DF60" s="160"/>
      <c r="DG60" s="160"/>
      <c r="DH60" s="160"/>
      <c r="DI60" s="160"/>
      <c r="DJ60" s="160"/>
      <c r="DK60" s="160"/>
      <c r="DL60" s="160"/>
      <c r="DM60" s="160"/>
      <c r="DN60" s="160"/>
      <c r="DO60" s="160"/>
      <c r="DP60" s="160"/>
      <c r="DQ60" s="160"/>
      <c r="DR60" s="160"/>
      <c r="DS60" s="160"/>
      <c r="DT60" s="160"/>
      <c r="DU60" s="160"/>
      <c r="DV60" s="160"/>
      <c r="DW60" s="160"/>
      <c r="DX60" s="160"/>
      <c r="DY60" s="160"/>
      <c r="DZ60" s="160"/>
      <c r="EA60" s="160"/>
    </row>
    <row r="61" spans="1:131" ht="15" customHeight="1" x14ac:dyDescent="0.25">
      <c r="A61" s="48"/>
      <c r="B61" s="48"/>
      <c r="C61" s="48" t="s">
        <v>562</v>
      </c>
      <c r="D61" s="48" t="s">
        <v>563</v>
      </c>
      <c r="E61" s="48"/>
      <c r="F61" s="48" t="s">
        <v>564</v>
      </c>
      <c r="G61" s="48"/>
      <c r="H61" s="48"/>
      <c r="I61" s="602">
        <f t="shared" si="0"/>
        <v>482</v>
      </c>
      <c r="J61" s="3"/>
      <c r="K61" s="605" t="s">
        <v>1605</v>
      </c>
      <c r="L61" s="73"/>
      <c r="M61" s="606">
        <v>32</v>
      </c>
      <c r="N61" s="606"/>
      <c r="O61" s="606">
        <v>61</v>
      </c>
      <c r="P61" s="606"/>
      <c r="Q61" s="606">
        <v>155</v>
      </c>
      <c r="R61" s="606"/>
      <c r="S61" s="606">
        <v>103</v>
      </c>
      <c r="T61" s="606"/>
      <c r="U61" s="606">
        <v>74</v>
      </c>
      <c r="V61" s="606"/>
      <c r="W61" s="606">
        <v>57</v>
      </c>
      <c r="X61" s="3"/>
      <c r="Y61" s="3"/>
      <c r="Z61" s="3"/>
      <c r="AA61" s="3"/>
      <c r="AB61" s="53"/>
      <c r="AC61" s="53"/>
      <c r="AD61" s="53"/>
      <c r="AE61" s="53"/>
      <c r="AF61" s="53"/>
      <c r="AG61" s="53"/>
      <c r="AH61" s="3"/>
      <c r="AI61" s="160"/>
      <c r="AJ61" s="160"/>
      <c r="AK61" s="160"/>
      <c r="AL61" s="160"/>
      <c r="AM61" s="160"/>
      <c r="AN61" s="160">
        <f t="shared" si="2"/>
        <v>0</v>
      </c>
      <c r="AO61" s="160">
        <f t="shared" si="3"/>
        <v>103</v>
      </c>
      <c r="AP61" s="160">
        <f t="shared" si="4"/>
        <v>0</v>
      </c>
      <c r="AQ61" s="160">
        <f t="shared" si="5"/>
        <v>74</v>
      </c>
      <c r="AR61" s="160">
        <f t="shared" si="6"/>
        <v>0</v>
      </c>
      <c r="AS61" s="160">
        <f t="shared" si="7"/>
        <v>57</v>
      </c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60"/>
      <c r="CA61" s="160"/>
      <c r="CB61" s="160"/>
      <c r="CC61" s="160"/>
      <c r="CD61" s="160"/>
      <c r="CE61" s="160"/>
      <c r="CF61" s="160"/>
      <c r="CG61" s="160"/>
      <c r="CH61" s="160"/>
      <c r="CI61" s="160"/>
      <c r="CJ61" s="160"/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  <c r="CW61" s="160"/>
      <c r="CX61" s="160"/>
      <c r="CY61" s="160"/>
      <c r="CZ61" s="160"/>
      <c r="DA61" s="160"/>
      <c r="DB61" s="160"/>
      <c r="DC61" s="160"/>
      <c r="DD61" s="160"/>
      <c r="DE61" s="160"/>
      <c r="DF61" s="160"/>
      <c r="DG61" s="160"/>
      <c r="DH61" s="160"/>
      <c r="DI61" s="160"/>
      <c r="DJ61" s="160"/>
      <c r="DK61" s="160"/>
      <c r="DL61" s="160"/>
      <c r="DM61" s="160"/>
      <c r="DN61" s="160"/>
      <c r="DO61" s="160"/>
      <c r="DP61" s="160"/>
      <c r="DQ61" s="160"/>
      <c r="DR61" s="160"/>
      <c r="DS61" s="160"/>
      <c r="DT61" s="160"/>
      <c r="DU61" s="160"/>
      <c r="DV61" s="160"/>
      <c r="DW61" s="160"/>
      <c r="DX61" s="160"/>
      <c r="DY61" s="160"/>
      <c r="DZ61" s="160"/>
      <c r="EA61" s="160"/>
    </row>
    <row r="62" spans="1:131" ht="12" customHeight="1" x14ac:dyDescent="0.25">
      <c r="A62" s="48"/>
      <c r="B62" s="48"/>
      <c r="C62" s="48" t="s">
        <v>565</v>
      </c>
      <c r="D62" s="48" t="s">
        <v>566</v>
      </c>
      <c r="E62" s="48"/>
      <c r="F62" s="48" t="s">
        <v>567</v>
      </c>
      <c r="G62" s="48"/>
      <c r="H62" s="48"/>
      <c r="I62" s="602">
        <f t="shared" si="0"/>
        <v>676</v>
      </c>
      <c r="J62" s="3"/>
      <c r="K62" s="605" t="s">
        <v>1737</v>
      </c>
      <c r="L62" s="73"/>
      <c r="M62" s="606">
        <v>52</v>
      </c>
      <c r="N62" s="606"/>
      <c r="O62" s="606">
        <v>70</v>
      </c>
      <c r="P62" s="606"/>
      <c r="Q62" s="606">
        <v>204</v>
      </c>
      <c r="R62" s="606"/>
      <c r="S62" s="606">
        <v>159</v>
      </c>
      <c r="T62" s="606"/>
      <c r="U62" s="606">
        <v>113</v>
      </c>
      <c r="V62" s="606"/>
      <c r="W62" s="606">
        <v>78</v>
      </c>
      <c r="X62" s="3"/>
      <c r="Y62" s="3"/>
      <c r="Z62" s="3"/>
      <c r="AA62" s="3"/>
      <c r="AB62" s="53"/>
      <c r="AC62" s="53"/>
      <c r="AD62" s="53"/>
      <c r="AE62" s="53"/>
      <c r="AF62" s="53"/>
      <c r="AG62" s="53"/>
      <c r="AH62" s="3"/>
      <c r="AI62" s="160"/>
      <c r="AJ62" s="160"/>
      <c r="AK62" s="160"/>
      <c r="AL62" s="160"/>
      <c r="AM62" s="160"/>
      <c r="AN62" s="160">
        <f t="shared" si="2"/>
        <v>0</v>
      </c>
      <c r="AO62" s="160">
        <f t="shared" si="3"/>
        <v>159</v>
      </c>
      <c r="AP62" s="160">
        <f t="shared" si="4"/>
        <v>0</v>
      </c>
      <c r="AQ62" s="160">
        <f t="shared" si="5"/>
        <v>113</v>
      </c>
      <c r="AR62" s="160">
        <f t="shared" si="6"/>
        <v>0</v>
      </c>
      <c r="AS62" s="160">
        <f t="shared" si="7"/>
        <v>78</v>
      </c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/>
      <c r="BT62" s="160"/>
      <c r="BU62" s="160"/>
      <c r="BV62" s="160"/>
      <c r="BW62" s="160"/>
      <c r="BX62" s="160"/>
      <c r="BY62" s="160"/>
      <c r="BZ62" s="160"/>
      <c r="CA62" s="160"/>
      <c r="CB62" s="160"/>
      <c r="CC62" s="160"/>
      <c r="CD62" s="160"/>
      <c r="CE62" s="160"/>
      <c r="CF62" s="160"/>
      <c r="CG62" s="160"/>
      <c r="CH62" s="160"/>
      <c r="CI62" s="160"/>
      <c r="CJ62" s="160"/>
      <c r="CK62" s="160"/>
      <c r="CL62" s="160"/>
      <c r="CM62" s="160"/>
      <c r="CN62" s="160"/>
      <c r="CO62" s="160"/>
      <c r="CP62" s="160"/>
      <c r="CQ62" s="160"/>
      <c r="CR62" s="160"/>
      <c r="CS62" s="160"/>
      <c r="CT62" s="160"/>
      <c r="CU62" s="160"/>
      <c r="CV62" s="160"/>
      <c r="CW62" s="160"/>
      <c r="CX62" s="160"/>
      <c r="CY62" s="160"/>
      <c r="CZ62" s="160"/>
      <c r="DA62" s="160"/>
      <c r="DB62" s="160"/>
      <c r="DC62" s="160"/>
      <c r="DD62" s="160"/>
      <c r="DE62" s="160"/>
      <c r="DF62" s="160"/>
      <c r="DG62" s="160"/>
      <c r="DH62" s="160"/>
      <c r="DI62" s="160"/>
      <c r="DJ62" s="160"/>
      <c r="DK62" s="160"/>
      <c r="DL62" s="160"/>
      <c r="DM62" s="160"/>
      <c r="DN62" s="160"/>
      <c r="DO62" s="160"/>
      <c r="DP62" s="160"/>
      <c r="DQ62" s="160"/>
      <c r="DR62" s="160"/>
      <c r="DS62" s="160"/>
      <c r="DT62" s="160"/>
      <c r="DU62" s="160"/>
      <c r="DV62" s="160"/>
      <c r="DW62" s="160"/>
      <c r="DX62" s="160"/>
      <c r="DY62" s="160"/>
      <c r="DZ62" s="160"/>
      <c r="EA62" s="160"/>
    </row>
    <row r="63" spans="1:131" ht="12" customHeight="1" x14ac:dyDescent="0.25">
      <c r="A63" s="48"/>
      <c r="B63" s="48"/>
      <c r="C63" s="48" t="s">
        <v>568</v>
      </c>
      <c r="D63" s="48" t="s">
        <v>569</v>
      </c>
      <c r="E63" s="48"/>
      <c r="F63" s="48" t="s">
        <v>570</v>
      </c>
      <c r="G63" s="48"/>
      <c r="H63" s="48"/>
      <c r="I63" s="602">
        <f t="shared" si="0"/>
        <v>2302</v>
      </c>
      <c r="J63" s="3"/>
      <c r="K63" s="605" t="s">
        <v>1847</v>
      </c>
      <c r="L63" s="73"/>
      <c r="M63" s="606">
        <v>155</v>
      </c>
      <c r="N63" s="606"/>
      <c r="O63" s="606">
        <v>211</v>
      </c>
      <c r="P63" s="606"/>
      <c r="Q63" s="606">
        <v>749</v>
      </c>
      <c r="R63" s="606"/>
      <c r="S63" s="606">
        <v>543</v>
      </c>
      <c r="T63" s="606"/>
      <c r="U63" s="606">
        <v>382</v>
      </c>
      <c r="V63" s="606"/>
      <c r="W63" s="606">
        <v>262</v>
      </c>
      <c r="X63" s="3"/>
      <c r="Y63" s="3"/>
      <c r="Z63" s="3"/>
      <c r="AA63" s="3"/>
      <c r="AB63" s="53"/>
      <c r="AC63" s="53"/>
      <c r="AD63" s="53"/>
      <c r="AE63" s="53"/>
      <c r="AF63" s="53"/>
      <c r="AG63" s="53"/>
      <c r="AH63" s="3"/>
      <c r="AI63" s="160"/>
      <c r="AJ63" s="160"/>
      <c r="AK63" s="160"/>
      <c r="AL63" s="160"/>
      <c r="AM63" s="160"/>
      <c r="AN63" s="160">
        <f t="shared" si="2"/>
        <v>0</v>
      </c>
      <c r="AO63" s="160">
        <f t="shared" si="3"/>
        <v>543</v>
      </c>
      <c r="AP63" s="160">
        <f t="shared" si="4"/>
        <v>0</v>
      </c>
      <c r="AQ63" s="160">
        <f t="shared" si="5"/>
        <v>382</v>
      </c>
      <c r="AR63" s="160">
        <f t="shared" si="6"/>
        <v>0</v>
      </c>
      <c r="AS63" s="160">
        <f t="shared" si="7"/>
        <v>262</v>
      </c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  <c r="BG63" s="160"/>
      <c r="BH63" s="160"/>
      <c r="BI63" s="160"/>
      <c r="BJ63" s="160"/>
      <c r="BK63" s="160"/>
      <c r="BL63" s="160"/>
      <c r="BM63" s="160"/>
      <c r="BN63" s="160"/>
      <c r="BO63" s="160"/>
      <c r="BP63" s="160"/>
      <c r="BQ63" s="160"/>
      <c r="BR63" s="160"/>
      <c r="BS63" s="160"/>
      <c r="BT63" s="160"/>
      <c r="BU63" s="160"/>
      <c r="BV63" s="160"/>
      <c r="BW63" s="160"/>
      <c r="BX63" s="160"/>
      <c r="BY63" s="160"/>
      <c r="BZ63" s="160"/>
      <c r="CA63" s="160"/>
      <c r="CB63" s="160"/>
      <c r="CC63" s="160"/>
      <c r="CD63" s="160"/>
      <c r="CE63" s="160"/>
      <c r="CF63" s="160"/>
      <c r="CG63" s="160"/>
      <c r="CH63" s="160"/>
      <c r="CI63" s="160"/>
      <c r="CJ63" s="160"/>
      <c r="CK63" s="160"/>
      <c r="CL63" s="160"/>
      <c r="CM63" s="160"/>
      <c r="CN63" s="160"/>
      <c r="CO63" s="160"/>
      <c r="CP63" s="160"/>
      <c r="CQ63" s="160"/>
      <c r="CR63" s="160"/>
      <c r="CS63" s="160"/>
      <c r="CT63" s="160"/>
      <c r="CU63" s="160"/>
      <c r="CV63" s="160"/>
      <c r="CW63" s="160"/>
      <c r="CX63" s="160"/>
      <c r="CY63" s="160"/>
      <c r="CZ63" s="160"/>
      <c r="DA63" s="160"/>
      <c r="DB63" s="160"/>
      <c r="DC63" s="160"/>
      <c r="DD63" s="160"/>
      <c r="DE63" s="160"/>
      <c r="DF63" s="160"/>
      <c r="DG63" s="160"/>
      <c r="DH63" s="160"/>
      <c r="DI63" s="160"/>
      <c r="DJ63" s="160"/>
      <c r="DK63" s="160"/>
      <c r="DL63" s="160"/>
      <c r="DM63" s="160"/>
      <c r="DN63" s="160"/>
      <c r="DO63" s="160"/>
      <c r="DP63" s="160"/>
      <c r="DQ63" s="160"/>
      <c r="DR63" s="160"/>
      <c r="DS63" s="160"/>
      <c r="DT63" s="160"/>
      <c r="DU63" s="160"/>
      <c r="DV63" s="160"/>
      <c r="DW63" s="160"/>
      <c r="DX63" s="160"/>
      <c r="DY63" s="160"/>
      <c r="DZ63" s="160"/>
      <c r="EA63" s="160"/>
    </row>
    <row r="64" spans="1:131" ht="12" customHeight="1" x14ac:dyDescent="0.25">
      <c r="A64" s="48"/>
      <c r="B64" s="48"/>
      <c r="C64" s="48" t="s">
        <v>571</v>
      </c>
      <c r="D64" s="48" t="s">
        <v>572</v>
      </c>
      <c r="E64" s="48"/>
      <c r="F64" s="48" t="s">
        <v>573</v>
      </c>
      <c r="G64" s="48"/>
      <c r="H64" s="48"/>
      <c r="I64" s="602">
        <f t="shared" si="0"/>
        <v>622</v>
      </c>
      <c r="J64" s="3"/>
      <c r="K64" s="605" t="s">
        <v>1738</v>
      </c>
      <c r="L64" s="73"/>
      <c r="M64" s="606">
        <v>33</v>
      </c>
      <c r="N64" s="606"/>
      <c r="O64" s="606">
        <v>59</v>
      </c>
      <c r="P64" s="606"/>
      <c r="Q64" s="606">
        <v>188</v>
      </c>
      <c r="R64" s="606"/>
      <c r="S64" s="606">
        <v>166</v>
      </c>
      <c r="T64" s="606"/>
      <c r="U64" s="606">
        <v>104</v>
      </c>
      <c r="V64" s="606"/>
      <c r="W64" s="606">
        <v>72</v>
      </c>
      <c r="X64" s="3"/>
      <c r="Y64" s="3"/>
      <c r="Z64" s="3"/>
      <c r="AA64" s="3"/>
      <c r="AB64" s="53"/>
      <c r="AC64" s="53"/>
      <c r="AD64" s="53"/>
      <c r="AE64" s="53"/>
      <c r="AF64" s="53"/>
      <c r="AG64" s="53"/>
      <c r="AH64" s="3"/>
      <c r="AI64" s="160"/>
      <c r="AJ64" s="160"/>
      <c r="AK64" s="160"/>
      <c r="AL64" s="160"/>
      <c r="AM64" s="160"/>
      <c r="AN64" s="160">
        <f t="shared" si="2"/>
        <v>0</v>
      </c>
      <c r="AO64" s="160">
        <f t="shared" si="3"/>
        <v>166</v>
      </c>
      <c r="AP64" s="160">
        <f t="shared" si="4"/>
        <v>0</v>
      </c>
      <c r="AQ64" s="160">
        <f t="shared" si="5"/>
        <v>104</v>
      </c>
      <c r="AR64" s="160">
        <f t="shared" si="6"/>
        <v>0</v>
      </c>
      <c r="AS64" s="160">
        <f t="shared" si="7"/>
        <v>72</v>
      </c>
      <c r="AT64" s="160"/>
      <c r="AU64" s="160"/>
      <c r="AV64" s="160"/>
      <c r="AW64" s="160"/>
      <c r="AX64" s="160"/>
      <c r="AY64" s="160"/>
      <c r="AZ64" s="160"/>
      <c r="BA64" s="160"/>
      <c r="BB64" s="160"/>
      <c r="BC64" s="160"/>
      <c r="BD64" s="160"/>
      <c r="BE64" s="160"/>
      <c r="BF64" s="160"/>
      <c r="BG64" s="160"/>
      <c r="BH64" s="160"/>
      <c r="BI64" s="160"/>
      <c r="BJ64" s="160"/>
      <c r="BK64" s="160"/>
      <c r="BL64" s="160"/>
      <c r="BM64" s="160"/>
      <c r="BN64" s="160"/>
      <c r="BO64" s="160"/>
      <c r="BP64" s="160"/>
      <c r="BQ64" s="160"/>
      <c r="BR64" s="160"/>
      <c r="BS64" s="160"/>
      <c r="BT64" s="160"/>
      <c r="BU64" s="160"/>
      <c r="BV64" s="160"/>
      <c r="BW64" s="160"/>
      <c r="BX64" s="160"/>
      <c r="BY64" s="160"/>
      <c r="BZ64" s="160"/>
      <c r="CA64" s="160"/>
      <c r="CB64" s="160"/>
      <c r="CC64" s="160"/>
      <c r="CD64" s="160"/>
      <c r="CE64" s="160"/>
      <c r="CF64" s="160"/>
      <c r="CG64" s="160"/>
      <c r="CH64" s="160"/>
      <c r="CI64" s="160"/>
      <c r="CJ64" s="160"/>
      <c r="CK64" s="160"/>
      <c r="CL64" s="160"/>
      <c r="CM64" s="160"/>
      <c r="CN64" s="160"/>
      <c r="CO64" s="160"/>
      <c r="CP64" s="160"/>
      <c r="CQ64" s="160"/>
      <c r="CR64" s="160"/>
      <c r="CS64" s="160"/>
      <c r="CT64" s="160"/>
      <c r="CU64" s="160"/>
      <c r="CV64" s="160"/>
      <c r="CW64" s="160"/>
      <c r="CX64" s="160"/>
      <c r="CY64" s="160"/>
      <c r="CZ64" s="160"/>
      <c r="DA64" s="160"/>
      <c r="DB64" s="160"/>
      <c r="DC64" s="160"/>
      <c r="DD64" s="160"/>
      <c r="DE64" s="160"/>
      <c r="DF64" s="160"/>
      <c r="DG64" s="160"/>
      <c r="DH64" s="160"/>
      <c r="DI64" s="160"/>
      <c r="DJ64" s="160"/>
      <c r="DK64" s="160"/>
      <c r="DL64" s="160"/>
      <c r="DM64" s="160"/>
      <c r="DN64" s="160"/>
      <c r="DO64" s="160"/>
      <c r="DP64" s="160"/>
      <c r="DQ64" s="160"/>
      <c r="DR64" s="160"/>
      <c r="DS64" s="160"/>
      <c r="DT64" s="160"/>
      <c r="DU64" s="160"/>
      <c r="DV64" s="160"/>
      <c r="DW64" s="160"/>
      <c r="DX64" s="160"/>
      <c r="DY64" s="160"/>
      <c r="DZ64" s="160"/>
      <c r="EA64" s="160"/>
    </row>
    <row r="65" spans="1:131" ht="12" customHeight="1" x14ac:dyDescent="0.25">
      <c r="A65" s="48"/>
      <c r="B65" s="48"/>
      <c r="C65" s="48" t="s">
        <v>574</v>
      </c>
      <c r="D65" s="48" t="s">
        <v>575</v>
      </c>
      <c r="E65" s="48"/>
      <c r="F65" s="48" t="s">
        <v>576</v>
      </c>
      <c r="G65" s="48"/>
      <c r="H65" s="48"/>
      <c r="I65" s="602">
        <f t="shared" si="0"/>
        <v>259</v>
      </c>
      <c r="J65" s="3"/>
      <c r="K65" s="605" t="s">
        <v>1587</v>
      </c>
      <c r="L65" s="73"/>
      <c r="M65" s="606">
        <v>21</v>
      </c>
      <c r="N65" s="606"/>
      <c r="O65" s="606">
        <v>21</v>
      </c>
      <c r="P65" s="606"/>
      <c r="Q65" s="606">
        <v>69</v>
      </c>
      <c r="R65" s="606"/>
      <c r="S65" s="606">
        <v>73</v>
      </c>
      <c r="T65" s="606"/>
      <c r="U65" s="606">
        <v>38</v>
      </c>
      <c r="V65" s="606"/>
      <c r="W65" s="606">
        <v>37</v>
      </c>
      <c r="X65" s="3"/>
      <c r="Y65" s="3"/>
      <c r="Z65" s="3"/>
      <c r="AA65" s="3"/>
      <c r="AB65" s="53"/>
      <c r="AC65" s="53"/>
      <c r="AD65" s="53"/>
      <c r="AE65" s="53"/>
      <c r="AF65" s="53"/>
      <c r="AG65" s="53"/>
      <c r="AH65" s="3"/>
      <c r="AI65" s="160"/>
      <c r="AJ65" s="160"/>
      <c r="AK65" s="160"/>
      <c r="AL65" s="160"/>
      <c r="AM65" s="160"/>
      <c r="AN65" s="160">
        <f t="shared" si="2"/>
        <v>0</v>
      </c>
      <c r="AO65" s="160">
        <f t="shared" si="3"/>
        <v>73</v>
      </c>
      <c r="AP65" s="160">
        <f t="shared" si="4"/>
        <v>0</v>
      </c>
      <c r="AQ65" s="160">
        <f t="shared" si="5"/>
        <v>38</v>
      </c>
      <c r="AR65" s="160">
        <f t="shared" si="6"/>
        <v>0</v>
      </c>
      <c r="AS65" s="160">
        <f t="shared" si="7"/>
        <v>37</v>
      </c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  <c r="BE65" s="160"/>
      <c r="BF65" s="160"/>
      <c r="BG65" s="160"/>
      <c r="BH65" s="160"/>
      <c r="BI65" s="160"/>
      <c r="BJ65" s="160"/>
      <c r="BK65" s="160"/>
      <c r="BL65" s="160"/>
      <c r="BM65" s="160"/>
      <c r="BN65" s="160"/>
      <c r="BO65" s="160"/>
      <c r="BP65" s="160"/>
      <c r="BQ65" s="160"/>
      <c r="BR65" s="160"/>
      <c r="BS65" s="160"/>
      <c r="BT65" s="160"/>
      <c r="BU65" s="160"/>
      <c r="BV65" s="160"/>
      <c r="BW65" s="160"/>
      <c r="BX65" s="160"/>
      <c r="BY65" s="160"/>
      <c r="BZ65" s="160"/>
      <c r="CA65" s="160"/>
      <c r="CB65" s="160"/>
      <c r="CC65" s="160"/>
      <c r="CD65" s="160"/>
      <c r="CE65" s="160"/>
      <c r="CF65" s="160"/>
      <c r="CG65" s="160"/>
      <c r="CH65" s="160"/>
      <c r="CI65" s="160"/>
      <c r="CJ65" s="160"/>
      <c r="CK65" s="160"/>
      <c r="CL65" s="160"/>
      <c r="CM65" s="160"/>
      <c r="CN65" s="160"/>
      <c r="CO65" s="160"/>
      <c r="CP65" s="160"/>
      <c r="CQ65" s="160"/>
      <c r="CR65" s="160"/>
      <c r="CS65" s="160"/>
      <c r="CT65" s="160"/>
      <c r="CU65" s="160"/>
      <c r="CV65" s="160"/>
      <c r="CW65" s="160"/>
      <c r="CX65" s="160"/>
      <c r="CY65" s="160"/>
      <c r="CZ65" s="160"/>
      <c r="DA65" s="160"/>
      <c r="DB65" s="160"/>
      <c r="DC65" s="160"/>
      <c r="DD65" s="160"/>
      <c r="DE65" s="160"/>
      <c r="DF65" s="160"/>
      <c r="DG65" s="160"/>
      <c r="DH65" s="160"/>
      <c r="DI65" s="160"/>
      <c r="DJ65" s="160"/>
      <c r="DK65" s="160"/>
      <c r="DL65" s="160"/>
      <c r="DM65" s="160"/>
      <c r="DN65" s="160"/>
      <c r="DO65" s="160"/>
      <c r="DP65" s="160"/>
      <c r="DQ65" s="160"/>
      <c r="DR65" s="160"/>
      <c r="DS65" s="160"/>
      <c r="DT65" s="160"/>
      <c r="DU65" s="160"/>
      <c r="DV65" s="160"/>
      <c r="DW65" s="160"/>
      <c r="DX65" s="160"/>
      <c r="DY65" s="160"/>
      <c r="DZ65" s="160"/>
      <c r="EA65" s="160"/>
    </row>
    <row r="66" spans="1:131" ht="12" customHeight="1" x14ac:dyDescent="0.25">
      <c r="A66" s="48"/>
      <c r="B66" s="48"/>
      <c r="C66" s="48" t="s">
        <v>577</v>
      </c>
      <c r="D66" s="48" t="s">
        <v>578</v>
      </c>
      <c r="E66" s="48"/>
      <c r="F66" s="48" t="s">
        <v>579</v>
      </c>
      <c r="G66" s="48"/>
      <c r="H66" s="48"/>
      <c r="I66" s="602">
        <f t="shared" si="0"/>
        <v>617</v>
      </c>
      <c r="J66" s="3"/>
      <c r="K66" s="605" t="s">
        <v>1739</v>
      </c>
      <c r="L66" s="73"/>
      <c r="M66" s="606">
        <v>61</v>
      </c>
      <c r="N66" s="606"/>
      <c r="O66" s="606">
        <v>64</v>
      </c>
      <c r="P66" s="606"/>
      <c r="Q66" s="606">
        <v>174</v>
      </c>
      <c r="R66" s="606"/>
      <c r="S66" s="606">
        <v>147</v>
      </c>
      <c r="T66" s="606"/>
      <c r="U66" s="606">
        <v>92</v>
      </c>
      <c r="V66" s="606"/>
      <c r="W66" s="606">
        <v>79</v>
      </c>
      <c r="X66" s="3"/>
      <c r="Y66" s="3"/>
      <c r="Z66" s="3"/>
      <c r="AA66" s="3"/>
      <c r="AB66" s="53"/>
      <c r="AC66" s="53"/>
      <c r="AD66" s="53"/>
      <c r="AE66" s="53"/>
      <c r="AF66" s="53"/>
      <c r="AG66" s="53"/>
      <c r="AH66" s="3"/>
      <c r="AI66" s="160"/>
      <c r="AJ66" s="160"/>
      <c r="AK66" s="160"/>
      <c r="AL66" s="160"/>
      <c r="AM66" s="160"/>
      <c r="AN66" s="160">
        <f t="shared" si="2"/>
        <v>0</v>
      </c>
      <c r="AO66" s="160">
        <f t="shared" si="3"/>
        <v>147</v>
      </c>
      <c r="AP66" s="160">
        <f t="shared" si="4"/>
        <v>0</v>
      </c>
      <c r="AQ66" s="160">
        <f t="shared" si="5"/>
        <v>92</v>
      </c>
      <c r="AR66" s="160">
        <f t="shared" si="6"/>
        <v>0</v>
      </c>
      <c r="AS66" s="160">
        <f t="shared" si="7"/>
        <v>79</v>
      </c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160"/>
      <c r="BR66" s="160"/>
      <c r="BS66" s="160"/>
      <c r="BT66" s="160"/>
      <c r="BU66" s="160"/>
      <c r="BV66" s="160"/>
      <c r="BW66" s="160"/>
      <c r="BX66" s="160"/>
      <c r="BY66" s="160"/>
      <c r="BZ66" s="160"/>
      <c r="CA66" s="160"/>
      <c r="CB66" s="160"/>
      <c r="CC66" s="160"/>
      <c r="CD66" s="160"/>
      <c r="CE66" s="160"/>
      <c r="CF66" s="160"/>
      <c r="CG66" s="160"/>
      <c r="CH66" s="160"/>
      <c r="CI66" s="160"/>
      <c r="CJ66" s="160"/>
      <c r="CK66" s="160"/>
      <c r="CL66" s="160"/>
      <c r="CM66" s="160"/>
      <c r="CN66" s="160"/>
      <c r="CO66" s="160"/>
      <c r="CP66" s="160"/>
      <c r="CQ66" s="160"/>
      <c r="CR66" s="160"/>
      <c r="CS66" s="160"/>
      <c r="CT66" s="160"/>
      <c r="CU66" s="160"/>
      <c r="CV66" s="160"/>
      <c r="CW66" s="160"/>
      <c r="CX66" s="160"/>
      <c r="CY66" s="160"/>
      <c r="CZ66" s="160"/>
      <c r="DA66" s="160"/>
      <c r="DB66" s="160"/>
      <c r="DC66" s="160"/>
      <c r="DD66" s="160"/>
      <c r="DE66" s="160"/>
      <c r="DF66" s="160"/>
      <c r="DG66" s="160"/>
      <c r="DH66" s="160"/>
      <c r="DI66" s="160"/>
      <c r="DJ66" s="160"/>
      <c r="DK66" s="160"/>
      <c r="DL66" s="160"/>
      <c r="DM66" s="160"/>
      <c r="DN66" s="160"/>
      <c r="DO66" s="160"/>
      <c r="DP66" s="160"/>
      <c r="DQ66" s="160"/>
      <c r="DR66" s="160"/>
      <c r="DS66" s="160"/>
      <c r="DT66" s="160"/>
      <c r="DU66" s="160"/>
      <c r="DV66" s="160"/>
      <c r="DW66" s="160"/>
      <c r="DX66" s="160"/>
      <c r="DY66" s="160"/>
      <c r="DZ66" s="160"/>
      <c r="EA66" s="160"/>
    </row>
    <row r="67" spans="1:131" ht="12" customHeight="1" x14ac:dyDescent="0.25">
      <c r="A67" s="48"/>
      <c r="B67" s="48"/>
      <c r="C67" s="48"/>
      <c r="D67" s="48"/>
      <c r="E67" s="48"/>
      <c r="F67" s="48"/>
      <c r="G67" s="48"/>
      <c r="H67" s="48"/>
      <c r="I67" s="602"/>
      <c r="J67" s="3"/>
      <c r="K67" s="605"/>
      <c r="L67" s="73"/>
      <c r="M67" s="606"/>
      <c r="N67" s="606"/>
      <c r="O67" s="606"/>
      <c r="P67" s="606"/>
      <c r="Q67" s="606"/>
      <c r="R67" s="606"/>
      <c r="S67" s="606"/>
      <c r="T67" s="606"/>
      <c r="U67" s="606"/>
      <c r="V67" s="606"/>
      <c r="W67" s="606"/>
      <c r="X67" s="3"/>
      <c r="Y67" s="3"/>
      <c r="Z67" s="3"/>
      <c r="AA67" s="3"/>
      <c r="AB67" s="53"/>
      <c r="AC67" s="53"/>
      <c r="AD67" s="53"/>
      <c r="AE67" s="53"/>
      <c r="AF67" s="53"/>
      <c r="AG67" s="53"/>
      <c r="AH67" s="3"/>
      <c r="AI67" s="160"/>
      <c r="AJ67" s="160"/>
      <c r="AK67" s="160"/>
      <c r="AL67" s="160"/>
      <c r="AM67" s="160"/>
      <c r="AN67" s="160">
        <f t="shared" si="2"/>
        <v>0</v>
      </c>
      <c r="AO67" s="160">
        <f t="shared" si="3"/>
        <v>0</v>
      </c>
      <c r="AP67" s="160">
        <f t="shared" si="4"/>
        <v>0</v>
      </c>
      <c r="AQ67" s="160">
        <f t="shared" si="5"/>
        <v>0</v>
      </c>
      <c r="AR67" s="160">
        <f t="shared" si="6"/>
        <v>0</v>
      </c>
      <c r="AS67" s="160">
        <f t="shared" si="7"/>
        <v>0</v>
      </c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  <c r="BY67" s="160"/>
      <c r="BZ67" s="160"/>
      <c r="CA67" s="160"/>
      <c r="CB67" s="160"/>
      <c r="CC67" s="160"/>
      <c r="CD67" s="160"/>
      <c r="CE67" s="160"/>
      <c r="CF67" s="160"/>
      <c r="CG67" s="160"/>
      <c r="CH67" s="160"/>
      <c r="CI67" s="160"/>
      <c r="CJ67" s="160"/>
      <c r="CK67" s="160"/>
      <c r="CL67" s="160"/>
      <c r="CM67" s="160"/>
      <c r="CN67" s="160"/>
      <c r="CO67" s="160"/>
      <c r="CP67" s="160"/>
      <c r="CQ67" s="160"/>
      <c r="CR67" s="160"/>
      <c r="CS67" s="160"/>
      <c r="CT67" s="160"/>
      <c r="CU67" s="160"/>
      <c r="CV67" s="160"/>
      <c r="CW67" s="160"/>
      <c r="CX67" s="160"/>
      <c r="CY67" s="160"/>
      <c r="CZ67" s="160"/>
      <c r="DA67" s="160"/>
      <c r="DB67" s="160"/>
      <c r="DC67" s="160"/>
      <c r="DD67" s="160"/>
      <c r="DE67" s="160"/>
      <c r="DF67" s="160"/>
      <c r="DG67" s="160"/>
      <c r="DH67" s="160"/>
      <c r="DI67" s="160"/>
      <c r="DJ67" s="160"/>
      <c r="DK67" s="160"/>
      <c r="DL67" s="160"/>
      <c r="DM67" s="160"/>
      <c r="DN67" s="160"/>
      <c r="DO67" s="160"/>
      <c r="DP67" s="160"/>
      <c r="DQ67" s="160"/>
      <c r="DR67" s="160"/>
      <c r="DS67" s="160"/>
      <c r="DT67" s="160"/>
      <c r="DU67" s="160"/>
      <c r="DV67" s="160"/>
      <c r="DW67" s="160"/>
      <c r="DX67" s="160"/>
      <c r="DY67" s="160"/>
      <c r="DZ67" s="160"/>
      <c r="EA67" s="160"/>
    </row>
    <row r="68" spans="1:131" ht="12" customHeight="1" x14ac:dyDescent="0.25">
      <c r="A68" s="48"/>
      <c r="B68" s="48"/>
      <c r="C68" s="48" t="s">
        <v>580</v>
      </c>
      <c r="D68" s="48" t="s">
        <v>581</v>
      </c>
      <c r="E68" s="48" t="s">
        <v>582</v>
      </c>
      <c r="F68" s="48"/>
      <c r="G68" s="48"/>
      <c r="H68" s="48"/>
      <c r="I68" s="602">
        <f t="shared" si="0"/>
        <v>4841</v>
      </c>
      <c r="J68" s="3"/>
      <c r="K68" s="604" t="s">
        <v>1848</v>
      </c>
      <c r="L68" s="404"/>
      <c r="M68" s="488">
        <v>364</v>
      </c>
      <c r="N68" s="488"/>
      <c r="O68" s="488">
        <v>441</v>
      </c>
      <c r="P68" s="488"/>
      <c r="Q68" s="488">
        <v>1510</v>
      </c>
      <c r="R68" s="488"/>
      <c r="S68" s="488">
        <v>1113</v>
      </c>
      <c r="T68" s="488"/>
      <c r="U68" s="488">
        <v>803</v>
      </c>
      <c r="V68" s="488"/>
      <c r="W68" s="488">
        <v>610</v>
      </c>
      <c r="X68" s="3"/>
      <c r="Y68" s="3"/>
      <c r="Z68" s="3"/>
      <c r="AA68" s="3"/>
      <c r="AB68" s="53"/>
      <c r="AC68" s="53"/>
      <c r="AD68" s="53"/>
      <c r="AE68" s="53"/>
      <c r="AF68" s="53"/>
      <c r="AG68" s="53"/>
      <c r="AH68" s="3"/>
      <c r="AI68" s="160"/>
      <c r="AJ68" s="160"/>
      <c r="AK68" s="160"/>
      <c r="AL68" s="160"/>
      <c r="AM68" s="160"/>
      <c r="AN68" s="160">
        <f t="shared" si="2"/>
        <v>0</v>
      </c>
      <c r="AO68" s="160">
        <f t="shared" si="3"/>
        <v>1113</v>
      </c>
      <c r="AP68" s="160">
        <f t="shared" si="4"/>
        <v>0</v>
      </c>
      <c r="AQ68" s="160">
        <f t="shared" si="5"/>
        <v>803</v>
      </c>
      <c r="AR68" s="160">
        <f t="shared" si="6"/>
        <v>0</v>
      </c>
      <c r="AS68" s="160">
        <f t="shared" si="7"/>
        <v>610</v>
      </c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  <c r="BL68" s="160"/>
      <c r="BM68" s="160"/>
      <c r="BN68" s="160"/>
      <c r="BO68" s="160"/>
      <c r="BP68" s="160"/>
      <c r="BQ68" s="160"/>
      <c r="BR68" s="160"/>
      <c r="BS68" s="160"/>
      <c r="BT68" s="160"/>
      <c r="BU68" s="160"/>
      <c r="BV68" s="160"/>
      <c r="BW68" s="160"/>
      <c r="BX68" s="160"/>
      <c r="BY68" s="160"/>
      <c r="BZ68" s="160"/>
      <c r="CA68" s="160"/>
      <c r="CB68" s="160"/>
      <c r="CC68" s="160"/>
      <c r="CD68" s="160"/>
      <c r="CE68" s="160"/>
      <c r="CF68" s="160"/>
      <c r="CG68" s="160"/>
      <c r="CH68" s="160"/>
      <c r="CI68" s="160"/>
      <c r="CJ68" s="160"/>
      <c r="CK68" s="160"/>
      <c r="CL68" s="160"/>
      <c r="CM68" s="160"/>
      <c r="CN68" s="160"/>
      <c r="CO68" s="160"/>
      <c r="CP68" s="160"/>
      <c r="CQ68" s="160"/>
      <c r="CR68" s="160"/>
      <c r="CS68" s="160"/>
      <c r="CT68" s="160"/>
      <c r="CU68" s="160"/>
      <c r="CV68" s="160"/>
      <c r="CW68" s="160"/>
      <c r="CX68" s="160"/>
      <c r="CY68" s="160"/>
      <c r="CZ68" s="160"/>
      <c r="DA68" s="160"/>
      <c r="DB68" s="160"/>
      <c r="DC68" s="160"/>
      <c r="DD68" s="160"/>
      <c r="DE68" s="160"/>
      <c r="DF68" s="160"/>
      <c r="DG68" s="160"/>
      <c r="DH68" s="160"/>
      <c r="DI68" s="160"/>
      <c r="DJ68" s="160"/>
      <c r="DK68" s="160"/>
      <c r="DL68" s="160"/>
      <c r="DM68" s="160"/>
      <c r="DN68" s="160"/>
      <c r="DO68" s="160"/>
      <c r="DP68" s="160"/>
      <c r="DQ68" s="160"/>
      <c r="DR68" s="160"/>
      <c r="DS68" s="160"/>
      <c r="DT68" s="160"/>
      <c r="DU68" s="160"/>
      <c r="DV68" s="160"/>
      <c r="DW68" s="160"/>
      <c r="DX68" s="160"/>
      <c r="DY68" s="160"/>
      <c r="DZ68" s="160"/>
      <c r="EA68" s="160"/>
    </row>
    <row r="69" spans="1:131" ht="15" customHeight="1" x14ac:dyDescent="0.25">
      <c r="A69" s="48"/>
      <c r="B69" s="48"/>
      <c r="C69" s="48" t="s">
        <v>583</v>
      </c>
      <c r="D69" s="48" t="s">
        <v>584</v>
      </c>
      <c r="E69" s="48"/>
      <c r="F69" s="48" t="s">
        <v>585</v>
      </c>
      <c r="G69" s="48"/>
      <c r="H69" s="48"/>
      <c r="I69" s="602">
        <f t="shared" si="0"/>
        <v>1052</v>
      </c>
      <c r="J69" s="3"/>
      <c r="K69" s="605" t="s">
        <v>1849</v>
      </c>
      <c r="L69" s="73"/>
      <c r="M69" s="606">
        <v>78</v>
      </c>
      <c r="N69" s="606"/>
      <c r="O69" s="606">
        <v>102</v>
      </c>
      <c r="P69" s="606"/>
      <c r="Q69" s="606">
        <v>322</v>
      </c>
      <c r="R69" s="606"/>
      <c r="S69" s="606">
        <v>223</v>
      </c>
      <c r="T69" s="606"/>
      <c r="U69" s="606">
        <v>170</v>
      </c>
      <c r="V69" s="606"/>
      <c r="W69" s="606">
        <v>157</v>
      </c>
      <c r="X69" s="3"/>
      <c r="Y69" s="3"/>
      <c r="Z69" s="3"/>
      <c r="AA69" s="3"/>
      <c r="AB69" s="53"/>
      <c r="AC69" s="53"/>
      <c r="AD69" s="53"/>
      <c r="AE69" s="53"/>
      <c r="AF69" s="53"/>
      <c r="AG69" s="53"/>
      <c r="AH69" s="3"/>
      <c r="AI69" s="160"/>
      <c r="AJ69" s="160"/>
      <c r="AK69" s="160"/>
      <c r="AL69" s="160"/>
      <c r="AM69" s="160"/>
      <c r="AN69" s="160">
        <f t="shared" si="2"/>
        <v>0</v>
      </c>
      <c r="AO69" s="160">
        <f t="shared" si="3"/>
        <v>223</v>
      </c>
      <c r="AP69" s="160">
        <f t="shared" si="4"/>
        <v>0</v>
      </c>
      <c r="AQ69" s="160">
        <f t="shared" si="5"/>
        <v>170</v>
      </c>
      <c r="AR69" s="160">
        <f t="shared" si="6"/>
        <v>0</v>
      </c>
      <c r="AS69" s="160">
        <f t="shared" si="7"/>
        <v>157</v>
      </c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  <c r="BY69" s="160"/>
      <c r="BZ69" s="160"/>
      <c r="CA69" s="160"/>
      <c r="CB69" s="160"/>
      <c r="CC69" s="160"/>
      <c r="CD69" s="160"/>
      <c r="CE69" s="160"/>
      <c r="CF69" s="160"/>
      <c r="CG69" s="160"/>
      <c r="CH69" s="160"/>
      <c r="CI69" s="160"/>
      <c r="CJ69" s="160"/>
      <c r="CK69" s="160"/>
      <c r="CL69" s="160"/>
      <c r="CM69" s="160"/>
      <c r="CN69" s="160"/>
      <c r="CO69" s="160"/>
      <c r="CP69" s="160"/>
      <c r="CQ69" s="160"/>
      <c r="CR69" s="160"/>
      <c r="CS69" s="160"/>
      <c r="CT69" s="160"/>
      <c r="CU69" s="160"/>
      <c r="CV69" s="160"/>
      <c r="CW69" s="160"/>
      <c r="CX69" s="160"/>
      <c r="CY69" s="160"/>
      <c r="CZ69" s="160"/>
      <c r="DA69" s="160"/>
      <c r="DB69" s="160"/>
      <c r="DC69" s="160"/>
      <c r="DD69" s="160"/>
      <c r="DE69" s="160"/>
      <c r="DF69" s="160"/>
      <c r="DG69" s="160"/>
      <c r="DH69" s="160"/>
      <c r="DI69" s="160"/>
      <c r="DJ69" s="160"/>
      <c r="DK69" s="160"/>
      <c r="DL69" s="160"/>
      <c r="DM69" s="160"/>
      <c r="DN69" s="160"/>
      <c r="DO69" s="160"/>
      <c r="DP69" s="160"/>
      <c r="DQ69" s="160"/>
      <c r="DR69" s="160"/>
      <c r="DS69" s="160"/>
      <c r="DT69" s="160"/>
      <c r="DU69" s="160"/>
      <c r="DV69" s="160"/>
      <c r="DW69" s="160"/>
      <c r="DX69" s="160"/>
      <c r="DY69" s="160"/>
      <c r="DZ69" s="160"/>
      <c r="EA69" s="160"/>
    </row>
    <row r="70" spans="1:131" ht="12" customHeight="1" x14ac:dyDescent="0.25">
      <c r="A70" s="48"/>
      <c r="B70" s="48"/>
      <c r="C70" s="48" t="s">
        <v>586</v>
      </c>
      <c r="D70" s="48" t="s">
        <v>587</v>
      </c>
      <c r="E70" s="48"/>
      <c r="F70" s="48" t="s">
        <v>588</v>
      </c>
      <c r="G70" s="48"/>
      <c r="H70" s="48"/>
      <c r="I70" s="602">
        <f t="shared" si="0"/>
        <v>513</v>
      </c>
      <c r="J70" s="3"/>
      <c r="K70" s="605" t="s">
        <v>1609</v>
      </c>
      <c r="L70" s="73"/>
      <c r="M70" s="606">
        <v>51</v>
      </c>
      <c r="N70" s="606"/>
      <c r="O70" s="606">
        <v>32</v>
      </c>
      <c r="P70" s="606"/>
      <c r="Q70" s="606">
        <v>167</v>
      </c>
      <c r="R70" s="606"/>
      <c r="S70" s="606">
        <v>116</v>
      </c>
      <c r="T70" s="606"/>
      <c r="U70" s="606">
        <v>79</v>
      </c>
      <c r="V70" s="606"/>
      <c r="W70" s="606">
        <v>68</v>
      </c>
      <c r="X70" s="3"/>
      <c r="Y70" s="3"/>
      <c r="Z70" s="3"/>
      <c r="AA70" s="3"/>
      <c r="AB70" s="53"/>
      <c r="AC70" s="53"/>
      <c r="AD70" s="53"/>
      <c r="AE70" s="53"/>
      <c r="AF70" s="53"/>
      <c r="AG70" s="53"/>
      <c r="AH70" s="3"/>
      <c r="AI70" s="160"/>
      <c r="AJ70" s="160"/>
      <c r="AK70" s="160"/>
      <c r="AL70" s="160"/>
      <c r="AM70" s="160"/>
      <c r="AN70" s="160">
        <f t="shared" si="2"/>
        <v>0</v>
      </c>
      <c r="AO70" s="160">
        <f t="shared" si="3"/>
        <v>116</v>
      </c>
      <c r="AP70" s="160">
        <f t="shared" si="4"/>
        <v>0</v>
      </c>
      <c r="AQ70" s="160">
        <f t="shared" si="5"/>
        <v>79</v>
      </c>
      <c r="AR70" s="160">
        <f t="shared" si="6"/>
        <v>0</v>
      </c>
      <c r="AS70" s="160">
        <f t="shared" si="7"/>
        <v>68</v>
      </c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  <c r="BY70" s="160"/>
      <c r="BZ70" s="160"/>
      <c r="CA70" s="160"/>
      <c r="CB70" s="160"/>
      <c r="CC70" s="160"/>
      <c r="CD70" s="160"/>
      <c r="CE70" s="160"/>
      <c r="CF70" s="160"/>
      <c r="CG70" s="160"/>
      <c r="CH70" s="160"/>
      <c r="CI70" s="160"/>
      <c r="CJ70" s="160"/>
      <c r="CK70" s="160"/>
      <c r="CL70" s="160"/>
      <c r="CM70" s="160"/>
      <c r="CN70" s="160"/>
      <c r="CO70" s="160"/>
      <c r="CP70" s="160"/>
      <c r="CQ70" s="160"/>
      <c r="CR70" s="160"/>
      <c r="CS70" s="160"/>
      <c r="CT70" s="160"/>
      <c r="CU70" s="160"/>
      <c r="CV70" s="160"/>
      <c r="CW70" s="160"/>
      <c r="CX70" s="160"/>
      <c r="CY70" s="160"/>
      <c r="CZ70" s="160"/>
      <c r="DA70" s="160"/>
      <c r="DB70" s="160"/>
      <c r="DC70" s="160"/>
      <c r="DD70" s="160"/>
      <c r="DE70" s="160"/>
      <c r="DF70" s="160"/>
      <c r="DG70" s="160"/>
      <c r="DH70" s="160"/>
      <c r="DI70" s="160"/>
      <c r="DJ70" s="160"/>
      <c r="DK70" s="160"/>
      <c r="DL70" s="160"/>
      <c r="DM70" s="160"/>
      <c r="DN70" s="160"/>
      <c r="DO70" s="160"/>
      <c r="DP70" s="160"/>
      <c r="DQ70" s="160"/>
      <c r="DR70" s="160"/>
      <c r="DS70" s="160"/>
      <c r="DT70" s="160"/>
      <c r="DU70" s="160"/>
      <c r="DV70" s="160"/>
      <c r="DW70" s="160"/>
      <c r="DX70" s="160"/>
      <c r="DY70" s="160"/>
      <c r="DZ70" s="160"/>
      <c r="EA70" s="160"/>
    </row>
    <row r="71" spans="1:131" ht="12" customHeight="1" x14ac:dyDescent="0.25">
      <c r="A71" s="48"/>
      <c r="B71" s="48"/>
      <c r="C71" s="48" t="s">
        <v>589</v>
      </c>
      <c r="D71" s="48" t="s">
        <v>590</v>
      </c>
      <c r="E71" s="48"/>
      <c r="F71" s="48" t="s">
        <v>591</v>
      </c>
      <c r="G71" s="48"/>
      <c r="H71" s="48"/>
      <c r="I71" s="602">
        <f t="shared" si="0"/>
        <v>459</v>
      </c>
      <c r="J71" s="3"/>
      <c r="K71" s="605" t="s">
        <v>1740</v>
      </c>
      <c r="L71" s="73"/>
      <c r="M71" s="606">
        <v>19</v>
      </c>
      <c r="N71" s="606"/>
      <c r="O71" s="606">
        <v>50</v>
      </c>
      <c r="P71" s="606"/>
      <c r="Q71" s="606">
        <v>147</v>
      </c>
      <c r="R71" s="606"/>
      <c r="S71" s="606">
        <v>104</v>
      </c>
      <c r="T71" s="606"/>
      <c r="U71" s="606">
        <v>84</v>
      </c>
      <c r="V71" s="606"/>
      <c r="W71" s="606">
        <v>55</v>
      </c>
      <c r="X71" s="3"/>
      <c r="Y71" s="3"/>
      <c r="Z71" s="3"/>
      <c r="AA71" s="3"/>
      <c r="AB71" s="53"/>
      <c r="AC71" s="53"/>
      <c r="AD71" s="53"/>
      <c r="AE71" s="53"/>
      <c r="AF71" s="53"/>
      <c r="AG71" s="53"/>
      <c r="AH71" s="3"/>
      <c r="AI71" s="160"/>
      <c r="AJ71" s="160"/>
      <c r="AK71" s="160"/>
      <c r="AL71" s="160"/>
      <c r="AM71" s="160"/>
      <c r="AN71" s="160">
        <f t="shared" si="2"/>
        <v>0</v>
      </c>
      <c r="AO71" s="160">
        <f t="shared" si="3"/>
        <v>104</v>
      </c>
      <c r="AP71" s="160">
        <f t="shared" si="4"/>
        <v>0</v>
      </c>
      <c r="AQ71" s="160">
        <f t="shared" si="5"/>
        <v>84</v>
      </c>
      <c r="AR71" s="160">
        <f t="shared" si="6"/>
        <v>0</v>
      </c>
      <c r="AS71" s="160">
        <f t="shared" si="7"/>
        <v>55</v>
      </c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0"/>
      <c r="BO71" s="160"/>
      <c r="BP71" s="160"/>
      <c r="BQ71" s="160"/>
      <c r="BR71" s="160"/>
      <c r="BS71" s="160"/>
      <c r="BT71" s="160"/>
      <c r="BU71" s="160"/>
      <c r="BV71" s="160"/>
      <c r="BW71" s="160"/>
      <c r="BX71" s="160"/>
      <c r="BY71" s="160"/>
      <c r="BZ71" s="160"/>
      <c r="CA71" s="160"/>
      <c r="CB71" s="160"/>
      <c r="CC71" s="160"/>
      <c r="CD71" s="160"/>
      <c r="CE71" s="160"/>
      <c r="CF71" s="160"/>
      <c r="CG71" s="160"/>
      <c r="CH71" s="160"/>
      <c r="CI71" s="160"/>
      <c r="CJ71" s="160"/>
      <c r="CK71" s="160"/>
      <c r="CL71" s="160"/>
      <c r="CM71" s="160"/>
      <c r="CN71" s="160"/>
      <c r="CO71" s="160"/>
      <c r="CP71" s="160"/>
      <c r="CQ71" s="160"/>
      <c r="CR71" s="160"/>
      <c r="CS71" s="160"/>
      <c r="CT71" s="160"/>
      <c r="CU71" s="160"/>
      <c r="CV71" s="160"/>
      <c r="CW71" s="160"/>
      <c r="CX71" s="160"/>
      <c r="CY71" s="160"/>
      <c r="CZ71" s="160"/>
      <c r="DA71" s="160"/>
      <c r="DB71" s="160"/>
      <c r="DC71" s="160"/>
      <c r="DD71" s="160"/>
      <c r="DE71" s="160"/>
      <c r="DF71" s="160"/>
      <c r="DG71" s="160"/>
      <c r="DH71" s="160"/>
      <c r="DI71" s="160"/>
      <c r="DJ71" s="160"/>
      <c r="DK71" s="160"/>
      <c r="DL71" s="160"/>
      <c r="DM71" s="160"/>
      <c r="DN71" s="160"/>
      <c r="DO71" s="160"/>
      <c r="DP71" s="160"/>
      <c r="DQ71" s="160"/>
      <c r="DR71" s="160"/>
      <c r="DS71" s="160"/>
      <c r="DT71" s="160"/>
      <c r="DU71" s="160"/>
      <c r="DV71" s="160"/>
      <c r="DW71" s="160"/>
      <c r="DX71" s="160"/>
      <c r="DY71" s="160"/>
      <c r="DZ71" s="160"/>
      <c r="EA71" s="160"/>
    </row>
    <row r="72" spans="1:131" ht="12" customHeight="1" x14ac:dyDescent="0.25">
      <c r="A72" s="48"/>
      <c r="B72" s="48"/>
      <c r="C72" s="48" t="s">
        <v>592</v>
      </c>
      <c r="D72" s="48" t="s">
        <v>593</v>
      </c>
      <c r="E72" s="48"/>
      <c r="F72" s="48" t="s">
        <v>594</v>
      </c>
      <c r="G72" s="48"/>
      <c r="H72" s="48"/>
      <c r="I72" s="602">
        <f t="shared" si="0"/>
        <v>485</v>
      </c>
      <c r="J72" s="3"/>
      <c r="K72" s="605" t="s">
        <v>1608</v>
      </c>
      <c r="L72" s="73"/>
      <c r="M72" s="606">
        <v>40</v>
      </c>
      <c r="N72" s="606"/>
      <c r="O72" s="606">
        <v>42</v>
      </c>
      <c r="P72" s="606"/>
      <c r="Q72" s="606">
        <v>147</v>
      </c>
      <c r="R72" s="606"/>
      <c r="S72" s="606">
        <v>118</v>
      </c>
      <c r="T72" s="606"/>
      <c r="U72" s="606">
        <v>76</v>
      </c>
      <c r="V72" s="606"/>
      <c r="W72" s="606">
        <v>62</v>
      </c>
      <c r="X72" s="3"/>
      <c r="Y72" s="3"/>
      <c r="Z72" s="3"/>
      <c r="AA72" s="3"/>
      <c r="AB72" s="53"/>
      <c r="AC72" s="53"/>
      <c r="AD72" s="53"/>
      <c r="AE72" s="53"/>
      <c r="AF72" s="53"/>
      <c r="AG72" s="53"/>
      <c r="AH72" s="3"/>
      <c r="AI72" s="160"/>
      <c r="AJ72" s="160"/>
      <c r="AK72" s="160"/>
      <c r="AL72" s="160"/>
      <c r="AM72" s="160"/>
      <c r="AN72" s="160">
        <f t="shared" si="2"/>
        <v>0</v>
      </c>
      <c r="AO72" s="160">
        <f t="shared" si="3"/>
        <v>118</v>
      </c>
      <c r="AP72" s="160">
        <f t="shared" si="4"/>
        <v>0</v>
      </c>
      <c r="AQ72" s="160">
        <f t="shared" si="5"/>
        <v>76</v>
      </c>
      <c r="AR72" s="160">
        <f t="shared" si="6"/>
        <v>0</v>
      </c>
      <c r="AS72" s="160">
        <f t="shared" si="7"/>
        <v>62</v>
      </c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  <c r="BO72" s="160"/>
      <c r="BP72" s="160"/>
      <c r="BQ72" s="160"/>
      <c r="BR72" s="160"/>
      <c r="BS72" s="160"/>
      <c r="BT72" s="160"/>
      <c r="BU72" s="160"/>
      <c r="BV72" s="160"/>
      <c r="BW72" s="160"/>
      <c r="BX72" s="160"/>
      <c r="BY72" s="160"/>
      <c r="BZ72" s="160"/>
      <c r="CA72" s="160"/>
      <c r="CB72" s="160"/>
      <c r="CC72" s="160"/>
      <c r="CD72" s="160"/>
      <c r="CE72" s="160"/>
      <c r="CF72" s="160"/>
      <c r="CG72" s="160"/>
      <c r="CH72" s="160"/>
      <c r="CI72" s="160"/>
      <c r="CJ72" s="160"/>
      <c r="CK72" s="160"/>
      <c r="CL72" s="160"/>
      <c r="CM72" s="160"/>
      <c r="CN72" s="160"/>
      <c r="CO72" s="160"/>
      <c r="CP72" s="160"/>
      <c r="CQ72" s="160"/>
      <c r="CR72" s="160"/>
      <c r="CS72" s="160"/>
      <c r="CT72" s="160"/>
      <c r="CU72" s="160"/>
      <c r="CV72" s="160"/>
      <c r="CW72" s="160"/>
      <c r="CX72" s="160"/>
      <c r="CY72" s="160"/>
      <c r="CZ72" s="160"/>
      <c r="DA72" s="160"/>
      <c r="DB72" s="160"/>
      <c r="DC72" s="160"/>
      <c r="DD72" s="160"/>
      <c r="DE72" s="160"/>
      <c r="DF72" s="160"/>
      <c r="DG72" s="160"/>
      <c r="DH72" s="160"/>
      <c r="DI72" s="160"/>
      <c r="DJ72" s="160"/>
      <c r="DK72" s="160"/>
      <c r="DL72" s="160"/>
      <c r="DM72" s="160"/>
      <c r="DN72" s="160"/>
      <c r="DO72" s="160"/>
      <c r="DP72" s="160"/>
      <c r="DQ72" s="160"/>
      <c r="DR72" s="160"/>
      <c r="DS72" s="160"/>
      <c r="DT72" s="160"/>
      <c r="DU72" s="160"/>
      <c r="DV72" s="160"/>
      <c r="DW72" s="160"/>
      <c r="DX72" s="160"/>
      <c r="DY72" s="160"/>
      <c r="DZ72" s="160"/>
      <c r="EA72" s="160"/>
    </row>
    <row r="73" spans="1:131" ht="12" customHeight="1" x14ac:dyDescent="0.25">
      <c r="A73" s="48"/>
      <c r="B73" s="48"/>
      <c r="C73" s="48" t="s">
        <v>595</v>
      </c>
      <c r="D73" s="48" t="s">
        <v>596</v>
      </c>
      <c r="E73" s="48"/>
      <c r="F73" s="48" t="s">
        <v>597</v>
      </c>
      <c r="G73" s="48"/>
      <c r="H73" s="48"/>
      <c r="I73" s="602">
        <f t="shared" si="0"/>
        <v>493</v>
      </c>
      <c r="J73" s="3"/>
      <c r="K73" s="605" t="s">
        <v>1577</v>
      </c>
      <c r="L73" s="73"/>
      <c r="M73" s="606">
        <v>27</v>
      </c>
      <c r="N73" s="606"/>
      <c r="O73" s="606">
        <v>46</v>
      </c>
      <c r="P73" s="606"/>
      <c r="Q73" s="606">
        <v>155</v>
      </c>
      <c r="R73" s="606"/>
      <c r="S73" s="606">
        <v>115</v>
      </c>
      <c r="T73" s="606"/>
      <c r="U73" s="606">
        <v>83</v>
      </c>
      <c r="V73" s="606"/>
      <c r="W73" s="606">
        <v>67</v>
      </c>
      <c r="X73" s="3"/>
      <c r="Y73" s="3"/>
      <c r="Z73" s="3"/>
      <c r="AA73" s="3"/>
      <c r="AB73" s="53"/>
      <c r="AC73" s="53"/>
      <c r="AD73" s="53"/>
      <c r="AE73" s="53"/>
      <c r="AF73" s="53"/>
      <c r="AG73" s="53"/>
      <c r="AH73" s="3"/>
      <c r="AI73" s="160"/>
      <c r="AJ73" s="160"/>
      <c r="AK73" s="160"/>
      <c r="AL73" s="160"/>
      <c r="AM73" s="160"/>
      <c r="AN73" s="160">
        <f t="shared" si="2"/>
        <v>0</v>
      </c>
      <c r="AO73" s="160">
        <f t="shared" si="3"/>
        <v>115</v>
      </c>
      <c r="AP73" s="160">
        <f t="shared" si="4"/>
        <v>0</v>
      </c>
      <c r="AQ73" s="160">
        <f t="shared" si="5"/>
        <v>83</v>
      </c>
      <c r="AR73" s="160">
        <f t="shared" si="6"/>
        <v>0</v>
      </c>
      <c r="AS73" s="160">
        <f t="shared" si="7"/>
        <v>67</v>
      </c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0"/>
      <c r="BX73" s="160"/>
      <c r="BY73" s="160"/>
      <c r="BZ73" s="160"/>
      <c r="CA73" s="160"/>
      <c r="CB73" s="160"/>
      <c r="CC73" s="160"/>
      <c r="CD73" s="160"/>
      <c r="CE73" s="160"/>
      <c r="CF73" s="160"/>
      <c r="CG73" s="160"/>
      <c r="CH73" s="160"/>
      <c r="CI73" s="160"/>
      <c r="CJ73" s="160"/>
      <c r="CK73" s="160"/>
      <c r="CL73" s="160"/>
      <c r="CM73" s="160"/>
      <c r="CN73" s="160"/>
      <c r="CO73" s="160"/>
      <c r="CP73" s="160"/>
      <c r="CQ73" s="160"/>
      <c r="CR73" s="160"/>
      <c r="CS73" s="160"/>
      <c r="CT73" s="160"/>
      <c r="CU73" s="160"/>
      <c r="CV73" s="160"/>
      <c r="CW73" s="160"/>
      <c r="CX73" s="160"/>
      <c r="CY73" s="160"/>
      <c r="CZ73" s="160"/>
      <c r="DA73" s="160"/>
      <c r="DB73" s="160"/>
      <c r="DC73" s="160"/>
      <c r="DD73" s="160"/>
      <c r="DE73" s="160"/>
      <c r="DF73" s="160"/>
      <c r="DG73" s="160"/>
      <c r="DH73" s="160"/>
      <c r="DI73" s="160"/>
      <c r="DJ73" s="160"/>
      <c r="DK73" s="160"/>
      <c r="DL73" s="160"/>
      <c r="DM73" s="160"/>
      <c r="DN73" s="160"/>
      <c r="DO73" s="160"/>
      <c r="DP73" s="160"/>
      <c r="DQ73" s="160"/>
      <c r="DR73" s="160"/>
      <c r="DS73" s="160"/>
      <c r="DT73" s="160"/>
      <c r="DU73" s="160"/>
      <c r="DV73" s="160"/>
      <c r="DW73" s="160"/>
      <c r="DX73" s="160"/>
      <c r="DY73" s="160"/>
      <c r="DZ73" s="160"/>
      <c r="EA73" s="160"/>
    </row>
    <row r="74" spans="1:131" ht="12" customHeight="1" x14ac:dyDescent="0.25">
      <c r="A74" s="48"/>
      <c r="B74" s="48"/>
      <c r="C74" s="48" t="s">
        <v>598</v>
      </c>
      <c r="D74" s="48" t="s">
        <v>599</v>
      </c>
      <c r="E74" s="48"/>
      <c r="F74" s="48" t="s">
        <v>600</v>
      </c>
      <c r="G74" s="48"/>
      <c r="H74" s="48"/>
      <c r="I74" s="602">
        <f t="shared" si="0"/>
        <v>642</v>
      </c>
      <c r="J74" s="3"/>
      <c r="K74" s="605" t="s">
        <v>1741</v>
      </c>
      <c r="L74" s="73"/>
      <c r="M74" s="606">
        <v>47</v>
      </c>
      <c r="N74" s="606"/>
      <c r="O74" s="606">
        <v>66</v>
      </c>
      <c r="P74" s="606"/>
      <c r="Q74" s="606">
        <v>186</v>
      </c>
      <c r="R74" s="606"/>
      <c r="S74" s="606">
        <v>151</v>
      </c>
      <c r="T74" s="606"/>
      <c r="U74" s="606">
        <v>124</v>
      </c>
      <c r="V74" s="606"/>
      <c r="W74" s="606">
        <v>68</v>
      </c>
      <c r="X74" s="3"/>
      <c r="Y74" s="3"/>
      <c r="Z74" s="3"/>
      <c r="AA74" s="3"/>
      <c r="AB74" s="53"/>
      <c r="AC74" s="53"/>
      <c r="AD74" s="53"/>
      <c r="AE74" s="53"/>
      <c r="AF74" s="53"/>
      <c r="AG74" s="53"/>
      <c r="AH74" s="3"/>
      <c r="AI74" s="160"/>
      <c r="AJ74" s="160"/>
      <c r="AK74" s="160"/>
      <c r="AL74" s="160"/>
      <c r="AM74" s="160"/>
      <c r="AN74" s="160">
        <f t="shared" si="2"/>
        <v>0</v>
      </c>
      <c r="AO74" s="160">
        <f t="shared" si="3"/>
        <v>151</v>
      </c>
      <c r="AP74" s="160">
        <f t="shared" si="4"/>
        <v>0</v>
      </c>
      <c r="AQ74" s="160">
        <f t="shared" si="5"/>
        <v>124</v>
      </c>
      <c r="AR74" s="160">
        <f t="shared" si="6"/>
        <v>0</v>
      </c>
      <c r="AS74" s="160">
        <f t="shared" si="7"/>
        <v>68</v>
      </c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0"/>
      <c r="BY74" s="160"/>
      <c r="BZ74" s="160"/>
      <c r="CA74" s="160"/>
      <c r="CB74" s="160"/>
      <c r="CC74" s="160"/>
      <c r="CD74" s="160"/>
      <c r="CE74" s="160"/>
      <c r="CF74" s="160"/>
      <c r="CG74" s="160"/>
      <c r="CH74" s="160"/>
      <c r="CI74" s="160"/>
      <c r="CJ74" s="160"/>
      <c r="CK74" s="160"/>
      <c r="CL74" s="160"/>
      <c r="CM74" s="160"/>
      <c r="CN74" s="160"/>
      <c r="CO74" s="160"/>
      <c r="CP74" s="160"/>
      <c r="CQ74" s="160"/>
      <c r="CR74" s="160"/>
      <c r="CS74" s="160"/>
      <c r="CT74" s="160"/>
      <c r="CU74" s="160"/>
      <c r="CV74" s="160"/>
      <c r="CW74" s="160"/>
      <c r="CX74" s="160"/>
      <c r="CY74" s="160"/>
      <c r="CZ74" s="160"/>
      <c r="DA74" s="160"/>
      <c r="DB74" s="160"/>
      <c r="DC74" s="160"/>
      <c r="DD74" s="160"/>
      <c r="DE74" s="160"/>
      <c r="DF74" s="160"/>
      <c r="DG74" s="160"/>
      <c r="DH74" s="160"/>
      <c r="DI74" s="160"/>
      <c r="DJ74" s="160"/>
      <c r="DK74" s="160"/>
      <c r="DL74" s="160"/>
      <c r="DM74" s="160"/>
      <c r="DN74" s="160"/>
      <c r="DO74" s="160"/>
      <c r="DP74" s="160"/>
      <c r="DQ74" s="160"/>
      <c r="DR74" s="160"/>
      <c r="DS74" s="160"/>
      <c r="DT74" s="160"/>
      <c r="DU74" s="160"/>
      <c r="DV74" s="160"/>
      <c r="DW74" s="160"/>
      <c r="DX74" s="160"/>
      <c r="DY74" s="160"/>
      <c r="DZ74" s="160"/>
      <c r="EA74" s="160"/>
    </row>
    <row r="75" spans="1:131" ht="12" customHeight="1" x14ac:dyDescent="0.25">
      <c r="A75" s="48"/>
      <c r="B75" s="48"/>
      <c r="C75" s="48" t="s">
        <v>601</v>
      </c>
      <c r="D75" s="48" t="s">
        <v>602</v>
      </c>
      <c r="E75" s="48"/>
      <c r="F75" s="48" t="s">
        <v>603</v>
      </c>
      <c r="G75" s="48"/>
      <c r="H75" s="48"/>
      <c r="I75" s="602">
        <f t="shared" si="0"/>
        <v>366</v>
      </c>
      <c r="J75" s="3"/>
      <c r="K75" s="605" t="s">
        <v>1742</v>
      </c>
      <c r="L75" s="73"/>
      <c r="M75" s="606">
        <v>29</v>
      </c>
      <c r="N75" s="606"/>
      <c r="O75" s="606">
        <v>33</v>
      </c>
      <c r="P75" s="606"/>
      <c r="Q75" s="606">
        <v>126</v>
      </c>
      <c r="R75" s="606"/>
      <c r="S75" s="606">
        <v>81</v>
      </c>
      <c r="T75" s="606"/>
      <c r="U75" s="606">
        <v>59</v>
      </c>
      <c r="V75" s="606"/>
      <c r="W75" s="606">
        <v>38</v>
      </c>
      <c r="X75" s="3"/>
      <c r="Y75" s="3"/>
      <c r="Z75" s="3"/>
      <c r="AA75" s="3"/>
      <c r="AB75" s="53"/>
      <c r="AC75" s="53"/>
      <c r="AD75" s="53"/>
      <c r="AE75" s="53"/>
      <c r="AF75" s="53"/>
      <c r="AG75" s="53"/>
      <c r="AH75" s="3"/>
      <c r="AI75" s="160"/>
      <c r="AJ75" s="160"/>
      <c r="AK75" s="160"/>
      <c r="AL75" s="160"/>
      <c r="AM75" s="160"/>
      <c r="AN75" s="160">
        <f t="shared" si="2"/>
        <v>0</v>
      </c>
      <c r="AO75" s="160">
        <f t="shared" si="3"/>
        <v>81</v>
      </c>
      <c r="AP75" s="160">
        <f t="shared" si="4"/>
        <v>0</v>
      </c>
      <c r="AQ75" s="160">
        <f t="shared" si="5"/>
        <v>59</v>
      </c>
      <c r="AR75" s="160">
        <f t="shared" si="6"/>
        <v>0</v>
      </c>
      <c r="AS75" s="160">
        <f t="shared" si="7"/>
        <v>38</v>
      </c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160"/>
      <c r="BP75" s="160"/>
      <c r="BQ75" s="160"/>
      <c r="BR75" s="160"/>
      <c r="BS75" s="160"/>
      <c r="BT75" s="160"/>
      <c r="BU75" s="160"/>
      <c r="BV75" s="160"/>
      <c r="BW75" s="160"/>
      <c r="BX75" s="160"/>
      <c r="BY75" s="160"/>
      <c r="BZ75" s="160"/>
      <c r="CA75" s="160"/>
      <c r="CB75" s="160"/>
      <c r="CC75" s="160"/>
      <c r="CD75" s="160"/>
      <c r="CE75" s="160"/>
      <c r="CF75" s="160"/>
      <c r="CG75" s="160"/>
      <c r="CH75" s="160"/>
      <c r="CI75" s="160"/>
      <c r="CJ75" s="160"/>
      <c r="CK75" s="160"/>
      <c r="CL75" s="160"/>
      <c r="CM75" s="160"/>
      <c r="CN75" s="160"/>
      <c r="CO75" s="160"/>
      <c r="CP75" s="160"/>
      <c r="CQ75" s="160"/>
      <c r="CR75" s="160"/>
      <c r="CS75" s="160"/>
      <c r="CT75" s="160"/>
      <c r="CU75" s="160"/>
      <c r="CV75" s="160"/>
      <c r="CW75" s="160"/>
      <c r="CX75" s="160"/>
      <c r="CY75" s="160"/>
      <c r="CZ75" s="160"/>
      <c r="DA75" s="160"/>
      <c r="DB75" s="160"/>
      <c r="DC75" s="160"/>
      <c r="DD75" s="160"/>
      <c r="DE75" s="160"/>
      <c r="DF75" s="160"/>
      <c r="DG75" s="160"/>
      <c r="DH75" s="160"/>
      <c r="DI75" s="160"/>
      <c r="DJ75" s="160"/>
      <c r="DK75" s="160"/>
      <c r="DL75" s="160"/>
      <c r="DM75" s="160"/>
      <c r="DN75" s="160"/>
      <c r="DO75" s="160"/>
      <c r="DP75" s="160"/>
      <c r="DQ75" s="160"/>
      <c r="DR75" s="160"/>
      <c r="DS75" s="160"/>
      <c r="DT75" s="160"/>
      <c r="DU75" s="160"/>
      <c r="DV75" s="160"/>
      <c r="DW75" s="160"/>
      <c r="DX75" s="160"/>
      <c r="DY75" s="160"/>
      <c r="DZ75" s="160"/>
      <c r="EA75" s="160"/>
    </row>
    <row r="76" spans="1:131" ht="12" customHeight="1" x14ac:dyDescent="0.25">
      <c r="A76" s="48"/>
      <c r="B76" s="48"/>
      <c r="C76" s="48" t="s">
        <v>604</v>
      </c>
      <c r="D76" s="48" t="s">
        <v>605</v>
      </c>
      <c r="E76" s="48"/>
      <c r="F76" s="48" t="s">
        <v>606</v>
      </c>
      <c r="G76" s="48"/>
      <c r="H76" s="48"/>
      <c r="I76" s="602">
        <f t="shared" si="0"/>
        <v>831</v>
      </c>
      <c r="J76" s="3"/>
      <c r="K76" s="605" t="s">
        <v>1743</v>
      </c>
      <c r="L76" s="73"/>
      <c r="M76" s="606">
        <v>73</v>
      </c>
      <c r="N76" s="606"/>
      <c r="O76" s="606">
        <v>70</v>
      </c>
      <c r="P76" s="606"/>
      <c r="Q76" s="606">
        <v>260</v>
      </c>
      <c r="R76" s="606"/>
      <c r="S76" s="606">
        <v>205</v>
      </c>
      <c r="T76" s="606"/>
      <c r="U76" s="606">
        <v>128</v>
      </c>
      <c r="V76" s="606"/>
      <c r="W76" s="606">
        <v>95</v>
      </c>
      <c r="X76" s="3"/>
      <c r="Y76" s="3"/>
      <c r="Z76" s="3"/>
      <c r="AA76" s="3"/>
      <c r="AB76" s="53"/>
      <c r="AC76" s="53"/>
      <c r="AD76" s="53"/>
      <c r="AE76" s="53"/>
      <c r="AF76" s="53"/>
      <c r="AG76" s="53"/>
      <c r="AH76" s="3"/>
      <c r="AI76" s="160"/>
      <c r="AJ76" s="160"/>
      <c r="AK76" s="160"/>
      <c r="AL76" s="160"/>
      <c r="AM76" s="160"/>
      <c r="AN76" s="160">
        <f t="shared" si="2"/>
        <v>0</v>
      </c>
      <c r="AO76" s="160">
        <f t="shared" si="3"/>
        <v>205</v>
      </c>
      <c r="AP76" s="160">
        <f t="shared" si="4"/>
        <v>0</v>
      </c>
      <c r="AQ76" s="160">
        <f t="shared" si="5"/>
        <v>128</v>
      </c>
      <c r="AR76" s="160">
        <f t="shared" si="6"/>
        <v>0</v>
      </c>
      <c r="AS76" s="160">
        <f t="shared" si="7"/>
        <v>95</v>
      </c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160"/>
      <c r="BW76" s="160"/>
      <c r="BX76" s="160"/>
      <c r="BY76" s="160"/>
      <c r="BZ76" s="160"/>
      <c r="CA76" s="160"/>
      <c r="CB76" s="160"/>
      <c r="CC76" s="160"/>
      <c r="CD76" s="160"/>
      <c r="CE76" s="160"/>
      <c r="CF76" s="160"/>
      <c r="CG76" s="160"/>
      <c r="CH76" s="160"/>
      <c r="CI76" s="160"/>
      <c r="CJ76" s="160"/>
      <c r="CK76" s="160"/>
      <c r="CL76" s="160"/>
      <c r="CM76" s="160"/>
      <c r="CN76" s="160"/>
      <c r="CO76" s="160"/>
      <c r="CP76" s="160"/>
      <c r="CQ76" s="160"/>
      <c r="CR76" s="160"/>
      <c r="CS76" s="160"/>
      <c r="CT76" s="160"/>
      <c r="CU76" s="160"/>
      <c r="CV76" s="160"/>
      <c r="CW76" s="160"/>
      <c r="CX76" s="160"/>
      <c r="CY76" s="160"/>
      <c r="CZ76" s="160"/>
      <c r="DA76" s="160"/>
      <c r="DB76" s="160"/>
      <c r="DC76" s="160"/>
      <c r="DD76" s="160"/>
      <c r="DE76" s="160"/>
      <c r="DF76" s="160"/>
      <c r="DG76" s="160"/>
      <c r="DH76" s="160"/>
      <c r="DI76" s="160"/>
      <c r="DJ76" s="160"/>
      <c r="DK76" s="160"/>
      <c r="DL76" s="160"/>
      <c r="DM76" s="160"/>
      <c r="DN76" s="160"/>
      <c r="DO76" s="160"/>
      <c r="DP76" s="160"/>
      <c r="DQ76" s="160"/>
      <c r="DR76" s="160"/>
      <c r="DS76" s="160"/>
      <c r="DT76" s="160"/>
      <c r="DU76" s="160"/>
      <c r="DV76" s="160"/>
      <c r="DW76" s="160"/>
      <c r="DX76" s="160"/>
      <c r="DY76" s="160"/>
      <c r="DZ76" s="160"/>
      <c r="EA76" s="160"/>
    </row>
    <row r="77" spans="1:131" ht="12" customHeight="1" x14ac:dyDescent="0.25">
      <c r="A77" s="48"/>
      <c r="B77" s="48"/>
      <c r="C77" s="48"/>
      <c r="D77" s="48"/>
      <c r="E77" s="48"/>
      <c r="F77" s="48"/>
      <c r="G77" s="48"/>
      <c r="H77" s="48"/>
      <c r="I77" s="602"/>
      <c r="J77" s="3"/>
      <c r="K77" s="605"/>
      <c r="L77" s="73"/>
      <c r="M77" s="606"/>
      <c r="N77" s="606"/>
      <c r="O77" s="606"/>
      <c r="P77" s="606"/>
      <c r="Q77" s="606"/>
      <c r="R77" s="606"/>
      <c r="S77" s="606"/>
      <c r="T77" s="606"/>
      <c r="U77" s="606"/>
      <c r="V77" s="606"/>
      <c r="W77" s="606"/>
      <c r="X77" s="3"/>
      <c r="Y77" s="3"/>
      <c r="Z77" s="3"/>
      <c r="AA77" s="3"/>
      <c r="AB77" s="53"/>
      <c r="AC77" s="53"/>
      <c r="AD77" s="53"/>
      <c r="AE77" s="53"/>
      <c r="AF77" s="53"/>
      <c r="AG77" s="53"/>
      <c r="AH77" s="3"/>
      <c r="AI77" s="160"/>
      <c r="AJ77" s="160"/>
      <c r="AK77" s="160"/>
      <c r="AL77" s="160"/>
      <c r="AM77" s="160"/>
      <c r="AN77" s="160">
        <f t="shared" si="2"/>
        <v>0</v>
      </c>
      <c r="AO77" s="160">
        <f t="shared" si="3"/>
        <v>0</v>
      </c>
      <c r="AP77" s="160">
        <f t="shared" si="4"/>
        <v>0</v>
      </c>
      <c r="AQ77" s="160">
        <f t="shared" si="5"/>
        <v>0</v>
      </c>
      <c r="AR77" s="160">
        <f t="shared" si="6"/>
        <v>0</v>
      </c>
      <c r="AS77" s="160">
        <f t="shared" si="7"/>
        <v>0</v>
      </c>
      <c r="AT77" s="160"/>
      <c r="AU77" s="160"/>
      <c r="AV77" s="160"/>
      <c r="AW77" s="160"/>
      <c r="AX77" s="160"/>
      <c r="AY77" s="160"/>
      <c r="AZ77" s="160"/>
      <c r="BA77" s="160"/>
      <c r="BB77" s="160"/>
      <c r="BC77" s="160"/>
      <c r="BD77" s="160"/>
      <c r="BE77" s="160"/>
      <c r="BF77" s="160"/>
      <c r="BG77" s="160"/>
      <c r="BH77" s="160"/>
      <c r="BI77" s="160"/>
      <c r="BJ77" s="160"/>
      <c r="BK77" s="160"/>
      <c r="BL77" s="160"/>
      <c r="BM77" s="160"/>
      <c r="BN77" s="160"/>
      <c r="BO77" s="160"/>
      <c r="BP77" s="160"/>
      <c r="BQ77" s="160"/>
      <c r="BR77" s="160"/>
      <c r="BS77" s="160"/>
      <c r="BT77" s="160"/>
      <c r="BU77" s="160"/>
      <c r="BV77" s="160"/>
      <c r="BW77" s="160"/>
      <c r="BX77" s="160"/>
      <c r="BY77" s="160"/>
      <c r="BZ77" s="160"/>
      <c r="CA77" s="160"/>
      <c r="CB77" s="160"/>
      <c r="CC77" s="160"/>
      <c r="CD77" s="160"/>
      <c r="CE77" s="160"/>
      <c r="CF77" s="160"/>
      <c r="CG77" s="160"/>
      <c r="CH77" s="160"/>
      <c r="CI77" s="160"/>
      <c r="CJ77" s="160"/>
      <c r="CK77" s="160"/>
      <c r="CL77" s="160"/>
      <c r="CM77" s="160"/>
      <c r="CN77" s="160"/>
      <c r="CO77" s="160"/>
      <c r="CP77" s="160"/>
      <c r="CQ77" s="160"/>
      <c r="CR77" s="160"/>
      <c r="CS77" s="160"/>
      <c r="CT77" s="160"/>
      <c r="CU77" s="160"/>
      <c r="CV77" s="160"/>
      <c r="CW77" s="160"/>
      <c r="CX77" s="160"/>
      <c r="CY77" s="160"/>
      <c r="CZ77" s="160"/>
      <c r="DA77" s="160"/>
      <c r="DB77" s="160"/>
      <c r="DC77" s="160"/>
      <c r="DD77" s="160"/>
      <c r="DE77" s="160"/>
      <c r="DF77" s="160"/>
      <c r="DG77" s="160"/>
      <c r="DH77" s="160"/>
      <c r="DI77" s="160"/>
      <c r="DJ77" s="160"/>
      <c r="DK77" s="160"/>
      <c r="DL77" s="160"/>
      <c r="DM77" s="160"/>
      <c r="DN77" s="160"/>
      <c r="DO77" s="160"/>
      <c r="DP77" s="160"/>
      <c r="DQ77" s="160"/>
      <c r="DR77" s="160"/>
      <c r="DS77" s="160"/>
      <c r="DT77" s="160"/>
      <c r="DU77" s="160"/>
      <c r="DV77" s="160"/>
      <c r="DW77" s="160"/>
      <c r="DX77" s="160"/>
      <c r="DY77" s="160"/>
      <c r="DZ77" s="160"/>
      <c r="EA77" s="160"/>
    </row>
    <row r="78" spans="1:131" ht="12" customHeight="1" x14ac:dyDescent="0.2">
      <c r="A78" s="48"/>
      <c r="B78" s="48"/>
      <c r="C78" s="48" t="s">
        <v>607</v>
      </c>
      <c r="D78" s="48" t="s">
        <v>608</v>
      </c>
      <c r="E78" s="48" t="s">
        <v>609</v>
      </c>
      <c r="F78" s="48"/>
      <c r="G78" s="48"/>
      <c r="H78" s="48"/>
      <c r="I78" s="174">
        <f t="shared" si="0"/>
        <v>3779</v>
      </c>
      <c r="J78" s="54"/>
      <c r="K78" s="605" t="s">
        <v>1850</v>
      </c>
      <c r="L78" s="737"/>
      <c r="M78" s="606">
        <v>272</v>
      </c>
      <c r="N78" s="606"/>
      <c r="O78" s="606">
        <v>363</v>
      </c>
      <c r="P78" s="606"/>
      <c r="Q78" s="606">
        <v>1166</v>
      </c>
      <c r="R78" s="606"/>
      <c r="S78" s="606">
        <v>871</v>
      </c>
      <c r="T78" s="606"/>
      <c r="U78" s="606">
        <v>600</v>
      </c>
      <c r="V78" s="606"/>
      <c r="W78" s="606">
        <v>507</v>
      </c>
      <c r="X78" s="3"/>
      <c r="Y78" s="3"/>
      <c r="Z78" s="3"/>
      <c r="AA78" s="3"/>
      <c r="AB78" s="53"/>
      <c r="AC78" s="53"/>
      <c r="AD78" s="53"/>
      <c r="AE78" s="53"/>
      <c r="AF78" s="53"/>
      <c r="AG78" s="53"/>
      <c r="AH78" s="3"/>
      <c r="AI78" s="160"/>
      <c r="AJ78" s="160"/>
      <c r="AK78" s="160"/>
      <c r="AL78" s="160"/>
      <c r="AM78" s="160"/>
      <c r="AN78" s="160">
        <f t="shared" si="2"/>
        <v>0</v>
      </c>
      <c r="AO78" s="160">
        <f t="shared" si="3"/>
        <v>871</v>
      </c>
      <c r="AP78" s="160">
        <f t="shared" si="4"/>
        <v>0</v>
      </c>
      <c r="AQ78" s="160">
        <f t="shared" si="5"/>
        <v>600</v>
      </c>
      <c r="AR78" s="160">
        <f t="shared" si="6"/>
        <v>0</v>
      </c>
      <c r="AS78" s="160">
        <f t="shared" si="7"/>
        <v>507</v>
      </c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0"/>
      <c r="BT78" s="160"/>
      <c r="BU78" s="160"/>
      <c r="BV78" s="160"/>
      <c r="BW78" s="160"/>
      <c r="BX78" s="160"/>
      <c r="BY78" s="160"/>
      <c r="BZ78" s="160"/>
      <c r="CA78" s="160"/>
      <c r="CB78" s="160"/>
      <c r="CC78" s="160"/>
      <c r="CD78" s="160"/>
      <c r="CE78" s="160"/>
      <c r="CF78" s="160"/>
      <c r="CG78" s="160"/>
      <c r="CH78" s="160"/>
      <c r="CI78" s="160"/>
      <c r="CJ78" s="160"/>
      <c r="CK78" s="160"/>
      <c r="CL78" s="160"/>
      <c r="CM78" s="160"/>
      <c r="CN78" s="160"/>
      <c r="CO78" s="160"/>
      <c r="CP78" s="160"/>
      <c r="CQ78" s="160"/>
      <c r="CR78" s="160"/>
      <c r="CS78" s="160"/>
      <c r="CT78" s="160"/>
      <c r="CU78" s="160"/>
      <c r="CV78" s="160"/>
      <c r="CW78" s="160"/>
      <c r="CX78" s="160"/>
      <c r="CY78" s="160"/>
      <c r="CZ78" s="160"/>
      <c r="DA78" s="160"/>
      <c r="DB78" s="160"/>
      <c r="DC78" s="160"/>
      <c r="DD78" s="160"/>
      <c r="DE78" s="160"/>
      <c r="DF78" s="160"/>
      <c r="DG78" s="160"/>
      <c r="DH78" s="160"/>
      <c r="DI78" s="160"/>
      <c r="DJ78" s="160"/>
      <c r="DK78" s="160"/>
      <c r="DL78" s="160"/>
      <c r="DM78" s="160"/>
      <c r="DN78" s="160"/>
      <c r="DO78" s="160"/>
      <c r="DP78" s="160"/>
      <c r="DQ78" s="160"/>
      <c r="DR78" s="160"/>
      <c r="DS78" s="160"/>
      <c r="DT78" s="160"/>
      <c r="DU78" s="160"/>
      <c r="DV78" s="160"/>
      <c r="DW78" s="160"/>
      <c r="DX78" s="160"/>
      <c r="DY78" s="160"/>
      <c r="DZ78" s="160"/>
      <c r="EA78" s="160"/>
    </row>
    <row r="79" spans="1:131" ht="17.25" customHeight="1" x14ac:dyDescent="0.25">
      <c r="A79" s="48"/>
      <c r="B79" s="48"/>
      <c r="C79" s="48" t="s">
        <v>610</v>
      </c>
      <c r="D79" s="48" t="s">
        <v>611</v>
      </c>
      <c r="E79" s="48"/>
      <c r="F79" s="48" t="s">
        <v>612</v>
      </c>
      <c r="G79" s="48"/>
      <c r="H79" s="48"/>
      <c r="I79" s="602">
        <f t="shared" ref="I79:I142" si="8">SUM(M79:W79)</f>
        <v>595</v>
      </c>
      <c r="J79" s="3"/>
      <c r="K79" s="605" t="s">
        <v>1744</v>
      </c>
      <c r="L79" s="73"/>
      <c r="M79" s="606">
        <v>44</v>
      </c>
      <c r="N79" s="606"/>
      <c r="O79" s="606">
        <v>73</v>
      </c>
      <c r="P79" s="606"/>
      <c r="Q79" s="606">
        <v>169</v>
      </c>
      <c r="R79" s="606"/>
      <c r="S79" s="606">
        <v>123</v>
      </c>
      <c r="T79" s="606"/>
      <c r="U79" s="606">
        <v>90</v>
      </c>
      <c r="V79" s="606"/>
      <c r="W79" s="606">
        <v>96</v>
      </c>
      <c r="X79" s="3"/>
      <c r="Y79" s="3"/>
      <c r="Z79" s="3"/>
      <c r="AA79" s="3"/>
      <c r="AB79" s="53"/>
      <c r="AC79" s="53"/>
      <c r="AD79" s="53"/>
      <c r="AE79" s="53"/>
      <c r="AF79" s="53"/>
      <c r="AG79" s="53"/>
      <c r="AH79" s="3"/>
      <c r="AI79" s="160"/>
      <c r="AJ79" s="160"/>
      <c r="AK79" s="160"/>
      <c r="AL79" s="160"/>
      <c r="AM79" s="160"/>
      <c r="AN79" s="160">
        <f t="shared" si="2"/>
        <v>0</v>
      </c>
      <c r="AO79" s="160">
        <f t="shared" si="3"/>
        <v>123</v>
      </c>
      <c r="AP79" s="160">
        <f t="shared" si="4"/>
        <v>0</v>
      </c>
      <c r="AQ79" s="160">
        <f t="shared" si="5"/>
        <v>90</v>
      </c>
      <c r="AR79" s="160">
        <f t="shared" si="6"/>
        <v>0</v>
      </c>
      <c r="AS79" s="160">
        <f t="shared" si="7"/>
        <v>96</v>
      </c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0"/>
      <c r="BJ79" s="160"/>
      <c r="BK79" s="160"/>
      <c r="BL79" s="160"/>
      <c r="BM79" s="160"/>
      <c r="BN79" s="160"/>
      <c r="BO79" s="160"/>
      <c r="BP79" s="160"/>
      <c r="BQ79" s="160"/>
      <c r="BR79" s="160"/>
      <c r="BS79" s="160"/>
      <c r="BT79" s="160"/>
      <c r="BU79" s="160"/>
      <c r="BV79" s="160"/>
      <c r="BW79" s="160"/>
      <c r="BX79" s="160"/>
      <c r="BY79" s="160"/>
      <c r="BZ79" s="160"/>
      <c r="CA79" s="160"/>
      <c r="CB79" s="160"/>
      <c r="CC79" s="160"/>
      <c r="CD79" s="160"/>
      <c r="CE79" s="160"/>
      <c r="CF79" s="160"/>
      <c r="CG79" s="160"/>
      <c r="CH79" s="160"/>
      <c r="CI79" s="160"/>
      <c r="CJ79" s="160"/>
      <c r="CK79" s="160"/>
      <c r="CL79" s="160"/>
      <c r="CM79" s="160"/>
      <c r="CN79" s="160"/>
      <c r="CO79" s="160"/>
      <c r="CP79" s="160"/>
      <c r="CQ79" s="160"/>
      <c r="CR79" s="160"/>
      <c r="CS79" s="160"/>
      <c r="CT79" s="160"/>
      <c r="CU79" s="160"/>
      <c r="CV79" s="160"/>
      <c r="CW79" s="160"/>
      <c r="CX79" s="160"/>
      <c r="CY79" s="160"/>
      <c r="CZ79" s="160"/>
      <c r="DA79" s="160"/>
      <c r="DB79" s="160"/>
      <c r="DC79" s="160"/>
      <c r="DD79" s="160"/>
      <c r="DE79" s="160"/>
      <c r="DF79" s="160"/>
      <c r="DG79" s="160"/>
      <c r="DH79" s="160"/>
      <c r="DI79" s="160"/>
      <c r="DJ79" s="160"/>
      <c r="DK79" s="160"/>
      <c r="DL79" s="160"/>
      <c r="DM79" s="160"/>
      <c r="DN79" s="160"/>
      <c r="DO79" s="160"/>
      <c r="DP79" s="160"/>
      <c r="DQ79" s="160"/>
      <c r="DR79" s="160"/>
      <c r="DS79" s="160"/>
      <c r="DT79" s="160"/>
      <c r="DU79" s="160"/>
      <c r="DV79" s="160"/>
      <c r="DW79" s="160"/>
      <c r="DX79" s="160"/>
      <c r="DY79" s="160"/>
      <c r="DZ79" s="160"/>
      <c r="EA79" s="160"/>
    </row>
    <row r="80" spans="1:131" ht="12" customHeight="1" x14ac:dyDescent="0.25">
      <c r="A80" s="48"/>
      <c r="B80" s="48"/>
      <c r="C80" s="48" t="s">
        <v>613</v>
      </c>
      <c r="D80" s="48" t="s">
        <v>614</v>
      </c>
      <c r="E80" s="48"/>
      <c r="F80" s="48" t="s">
        <v>615</v>
      </c>
      <c r="G80" s="48"/>
      <c r="H80" s="48"/>
      <c r="I80" s="602">
        <f t="shared" si="8"/>
        <v>278</v>
      </c>
      <c r="J80" s="3"/>
      <c r="K80" s="605" t="s">
        <v>1745</v>
      </c>
      <c r="L80" s="73"/>
      <c r="M80" s="606">
        <v>27</v>
      </c>
      <c r="N80" s="606"/>
      <c r="O80" s="606">
        <v>23</v>
      </c>
      <c r="P80" s="606"/>
      <c r="Q80" s="606">
        <v>82</v>
      </c>
      <c r="R80" s="606"/>
      <c r="S80" s="606">
        <v>58</v>
      </c>
      <c r="T80" s="606"/>
      <c r="U80" s="606">
        <v>43</v>
      </c>
      <c r="V80" s="606"/>
      <c r="W80" s="606">
        <v>45</v>
      </c>
      <c r="X80" s="3"/>
      <c r="Y80" s="3"/>
      <c r="Z80" s="3"/>
      <c r="AA80" s="3"/>
      <c r="AB80" s="53"/>
      <c r="AC80" s="53"/>
      <c r="AD80" s="53"/>
      <c r="AE80" s="53"/>
      <c r="AF80" s="53"/>
      <c r="AG80" s="53"/>
      <c r="AH80" s="3"/>
      <c r="AI80" s="160"/>
      <c r="AJ80" s="160"/>
      <c r="AK80" s="160"/>
      <c r="AL80" s="160"/>
      <c r="AM80" s="160"/>
      <c r="AN80" s="160">
        <f t="shared" ref="AN80:AN143" si="9">SUM(R80-AC80)</f>
        <v>0</v>
      </c>
      <c r="AO80" s="160">
        <f t="shared" ref="AO80:AO143" si="10">SUM(S80-AD80)</f>
        <v>58</v>
      </c>
      <c r="AP80" s="160">
        <f t="shared" ref="AP80:AP143" si="11">SUM(T80-AE80)</f>
        <v>0</v>
      </c>
      <c r="AQ80" s="160">
        <f t="shared" ref="AQ80:AQ143" si="12">SUM(U80-AF80)</f>
        <v>43</v>
      </c>
      <c r="AR80" s="160">
        <f t="shared" ref="AR80:AR143" si="13">SUM(V80-AG80)</f>
        <v>0</v>
      </c>
      <c r="AS80" s="160">
        <f t="shared" ref="AS80:AS143" si="14">SUM(W80-AH80)</f>
        <v>45</v>
      </c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0"/>
      <c r="BT80" s="160"/>
      <c r="BU80" s="160"/>
      <c r="BV80" s="160"/>
      <c r="BW80" s="160"/>
      <c r="BX80" s="160"/>
      <c r="BY80" s="160"/>
      <c r="BZ80" s="160"/>
      <c r="CA80" s="160"/>
      <c r="CB80" s="160"/>
      <c r="CC80" s="160"/>
      <c r="CD80" s="160"/>
      <c r="CE80" s="160"/>
      <c r="CF80" s="160"/>
      <c r="CG80" s="160"/>
      <c r="CH80" s="160"/>
      <c r="CI80" s="160"/>
      <c r="CJ80" s="160"/>
      <c r="CK80" s="160"/>
      <c r="CL80" s="160"/>
      <c r="CM80" s="160"/>
      <c r="CN80" s="160"/>
      <c r="CO80" s="160"/>
      <c r="CP80" s="160"/>
      <c r="CQ80" s="160"/>
      <c r="CR80" s="160"/>
      <c r="CS80" s="160"/>
      <c r="CT80" s="160"/>
      <c r="CU80" s="160"/>
      <c r="CV80" s="160"/>
      <c r="CW80" s="160"/>
      <c r="CX80" s="160"/>
      <c r="CY80" s="160"/>
      <c r="CZ80" s="160"/>
      <c r="DA80" s="160"/>
      <c r="DB80" s="160"/>
      <c r="DC80" s="160"/>
      <c r="DD80" s="160"/>
      <c r="DE80" s="160"/>
      <c r="DF80" s="160"/>
      <c r="DG80" s="160"/>
      <c r="DH80" s="160"/>
      <c r="DI80" s="160"/>
      <c r="DJ80" s="160"/>
      <c r="DK80" s="160"/>
      <c r="DL80" s="160"/>
      <c r="DM80" s="160"/>
      <c r="DN80" s="160"/>
      <c r="DO80" s="160"/>
      <c r="DP80" s="160"/>
      <c r="DQ80" s="160"/>
      <c r="DR80" s="160"/>
      <c r="DS80" s="160"/>
      <c r="DT80" s="160"/>
      <c r="DU80" s="160"/>
      <c r="DV80" s="160"/>
      <c r="DW80" s="160"/>
      <c r="DX80" s="160"/>
      <c r="DY80" s="160"/>
      <c r="DZ80" s="160"/>
      <c r="EA80" s="160"/>
    </row>
    <row r="81" spans="1:131" ht="12" customHeight="1" x14ac:dyDescent="0.25">
      <c r="A81" s="48"/>
      <c r="B81" s="48"/>
      <c r="C81" s="48" t="s">
        <v>616</v>
      </c>
      <c r="D81" s="48" t="s">
        <v>617</v>
      </c>
      <c r="E81" s="48"/>
      <c r="F81" s="48" t="s">
        <v>618</v>
      </c>
      <c r="G81" s="48"/>
      <c r="H81" s="48"/>
      <c r="I81" s="602">
        <f t="shared" si="8"/>
        <v>290</v>
      </c>
      <c r="J81" s="3"/>
      <c r="K81" s="605" t="s">
        <v>1746</v>
      </c>
      <c r="L81" s="73"/>
      <c r="M81" s="606">
        <v>16</v>
      </c>
      <c r="N81" s="606"/>
      <c r="O81" s="606">
        <v>27</v>
      </c>
      <c r="P81" s="606"/>
      <c r="Q81" s="606">
        <v>86</v>
      </c>
      <c r="R81" s="606"/>
      <c r="S81" s="606">
        <v>66</v>
      </c>
      <c r="T81" s="606"/>
      <c r="U81" s="606">
        <v>44</v>
      </c>
      <c r="V81" s="606"/>
      <c r="W81" s="606">
        <v>51</v>
      </c>
      <c r="X81" s="3"/>
      <c r="Y81" s="3"/>
      <c r="Z81" s="3"/>
      <c r="AA81" s="3"/>
      <c r="AB81" s="53"/>
      <c r="AC81" s="53"/>
      <c r="AD81" s="53"/>
      <c r="AE81" s="53"/>
      <c r="AF81" s="53"/>
      <c r="AG81" s="53"/>
      <c r="AH81" s="3"/>
      <c r="AI81" s="160"/>
      <c r="AJ81" s="160"/>
      <c r="AK81" s="160"/>
      <c r="AL81" s="160"/>
      <c r="AM81" s="160"/>
      <c r="AN81" s="160">
        <f t="shared" si="9"/>
        <v>0</v>
      </c>
      <c r="AO81" s="160">
        <f t="shared" si="10"/>
        <v>66</v>
      </c>
      <c r="AP81" s="160">
        <f t="shared" si="11"/>
        <v>0</v>
      </c>
      <c r="AQ81" s="160">
        <f t="shared" si="12"/>
        <v>44</v>
      </c>
      <c r="AR81" s="160">
        <f t="shared" si="13"/>
        <v>0</v>
      </c>
      <c r="AS81" s="160">
        <f t="shared" si="14"/>
        <v>51</v>
      </c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160"/>
      <c r="BI81" s="160"/>
      <c r="BJ81" s="160"/>
      <c r="BK81" s="160"/>
      <c r="BL81" s="160"/>
      <c r="BM81" s="160"/>
      <c r="BN81" s="160"/>
      <c r="BO81" s="160"/>
      <c r="BP81" s="160"/>
      <c r="BQ81" s="160"/>
      <c r="BR81" s="160"/>
      <c r="BS81" s="160"/>
      <c r="BT81" s="160"/>
      <c r="BU81" s="160"/>
      <c r="BV81" s="160"/>
      <c r="BW81" s="160"/>
      <c r="BX81" s="160"/>
      <c r="BY81" s="160"/>
      <c r="BZ81" s="160"/>
      <c r="CA81" s="160"/>
      <c r="CB81" s="160"/>
      <c r="CC81" s="160"/>
      <c r="CD81" s="160"/>
      <c r="CE81" s="160"/>
      <c r="CF81" s="160"/>
      <c r="CG81" s="160"/>
      <c r="CH81" s="160"/>
      <c r="CI81" s="160"/>
      <c r="CJ81" s="160"/>
      <c r="CK81" s="160"/>
      <c r="CL81" s="160"/>
      <c r="CM81" s="160"/>
      <c r="CN81" s="160"/>
      <c r="CO81" s="160"/>
      <c r="CP81" s="160"/>
      <c r="CQ81" s="160"/>
      <c r="CR81" s="160"/>
      <c r="CS81" s="160"/>
      <c r="CT81" s="160"/>
      <c r="CU81" s="160"/>
      <c r="CV81" s="160"/>
      <c r="CW81" s="160"/>
      <c r="CX81" s="160"/>
      <c r="CY81" s="160"/>
      <c r="CZ81" s="160"/>
      <c r="DA81" s="160"/>
      <c r="DB81" s="160"/>
      <c r="DC81" s="160"/>
      <c r="DD81" s="160"/>
      <c r="DE81" s="160"/>
      <c r="DF81" s="160"/>
      <c r="DG81" s="160"/>
      <c r="DH81" s="160"/>
      <c r="DI81" s="160"/>
      <c r="DJ81" s="160"/>
      <c r="DK81" s="160"/>
      <c r="DL81" s="160"/>
      <c r="DM81" s="160"/>
      <c r="DN81" s="160"/>
      <c r="DO81" s="160"/>
      <c r="DP81" s="160"/>
      <c r="DQ81" s="160"/>
      <c r="DR81" s="160"/>
      <c r="DS81" s="160"/>
      <c r="DT81" s="160"/>
      <c r="DU81" s="160"/>
      <c r="DV81" s="160"/>
      <c r="DW81" s="160"/>
      <c r="DX81" s="160"/>
      <c r="DY81" s="160"/>
      <c r="DZ81" s="160"/>
      <c r="EA81" s="160"/>
    </row>
    <row r="82" spans="1:131" ht="12" customHeight="1" x14ac:dyDescent="0.25">
      <c r="A82" s="48"/>
      <c r="B82" s="48"/>
      <c r="C82" s="48" t="s">
        <v>619</v>
      </c>
      <c r="D82" s="48" t="s">
        <v>620</v>
      </c>
      <c r="E82" s="48"/>
      <c r="F82" s="48" t="s">
        <v>621</v>
      </c>
      <c r="G82" s="48"/>
      <c r="H82" s="48"/>
      <c r="I82" s="602">
        <f t="shared" si="8"/>
        <v>832</v>
      </c>
      <c r="J82" s="3"/>
      <c r="K82" s="605" t="s">
        <v>1747</v>
      </c>
      <c r="L82" s="73"/>
      <c r="M82" s="606">
        <v>57</v>
      </c>
      <c r="N82" s="606"/>
      <c r="O82" s="606">
        <v>75</v>
      </c>
      <c r="P82" s="606"/>
      <c r="Q82" s="606">
        <v>278</v>
      </c>
      <c r="R82" s="606"/>
      <c r="S82" s="606">
        <v>203</v>
      </c>
      <c r="T82" s="606"/>
      <c r="U82" s="606">
        <v>120</v>
      </c>
      <c r="V82" s="606"/>
      <c r="W82" s="606">
        <v>99</v>
      </c>
      <c r="X82" s="3"/>
      <c r="Y82" s="3"/>
      <c r="Z82" s="3"/>
      <c r="AA82" s="3"/>
      <c r="AB82" s="53"/>
      <c r="AC82" s="53"/>
      <c r="AD82" s="53"/>
      <c r="AE82" s="53"/>
      <c r="AF82" s="53"/>
      <c r="AG82" s="53"/>
      <c r="AH82" s="3"/>
      <c r="AI82" s="160"/>
      <c r="AJ82" s="160"/>
      <c r="AK82" s="160"/>
      <c r="AL82" s="160"/>
      <c r="AM82" s="160"/>
      <c r="AN82" s="160">
        <f t="shared" si="9"/>
        <v>0</v>
      </c>
      <c r="AO82" s="160">
        <f t="shared" si="10"/>
        <v>203</v>
      </c>
      <c r="AP82" s="160">
        <f t="shared" si="11"/>
        <v>0</v>
      </c>
      <c r="AQ82" s="160">
        <f t="shared" si="12"/>
        <v>120</v>
      </c>
      <c r="AR82" s="160">
        <f t="shared" si="13"/>
        <v>0</v>
      </c>
      <c r="AS82" s="160">
        <f t="shared" si="14"/>
        <v>99</v>
      </c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0"/>
      <c r="BT82" s="160"/>
      <c r="BU82" s="160"/>
      <c r="BV82" s="160"/>
      <c r="BW82" s="160"/>
      <c r="BX82" s="160"/>
      <c r="BY82" s="160"/>
      <c r="BZ82" s="160"/>
      <c r="CA82" s="160"/>
      <c r="CB82" s="160"/>
      <c r="CC82" s="160"/>
      <c r="CD82" s="160"/>
      <c r="CE82" s="160"/>
      <c r="CF82" s="160"/>
      <c r="CG82" s="160"/>
      <c r="CH82" s="160"/>
      <c r="CI82" s="160"/>
      <c r="CJ82" s="160"/>
      <c r="CK82" s="160"/>
      <c r="CL82" s="160"/>
      <c r="CM82" s="160"/>
      <c r="CN82" s="160"/>
      <c r="CO82" s="160"/>
      <c r="CP82" s="160"/>
      <c r="CQ82" s="160"/>
      <c r="CR82" s="160"/>
      <c r="CS82" s="160"/>
      <c r="CT82" s="160"/>
      <c r="CU82" s="160"/>
      <c r="CV82" s="160"/>
      <c r="CW82" s="160"/>
      <c r="CX82" s="160"/>
      <c r="CY82" s="160"/>
      <c r="CZ82" s="160"/>
      <c r="DA82" s="160"/>
      <c r="DB82" s="160"/>
      <c r="DC82" s="160"/>
      <c r="DD82" s="160"/>
      <c r="DE82" s="160"/>
      <c r="DF82" s="160"/>
      <c r="DG82" s="160"/>
      <c r="DH82" s="160"/>
      <c r="DI82" s="160"/>
      <c r="DJ82" s="160"/>
      <c r="DK82" s="160"/>
      <c r="DL82" s="160"/>
      <c r="DM82" s="160"/>
      <c r="DN82" s="160"/>
      <c r="DO82" s="160"/>
      <c r="DP82" s="160"/>
      <c r="DQ82" s="160"/>
      <c r="DR82" s="160"/>
      <c r="DS82" s="160"/>
      <c r="DT82" s="160"/>
      <c r="DU82" s="160"/>
      <c r="DV82" s="160"/>
      <c r="DW82" s="160"/>
      <c r="DX82" s="160"/>
      <c r="DY82" s="160"/>
      <c r="DZ82" s="160"/>
      <c r="EA82" s="160"/>
    </row>
    <row r="83" spans="1:131" ht="12" customHeight="1" x14ac:dyDescent="0.25">
      <c r="A83" s="48"/>
      <c r="B83" s="48"/>
      <c r="C83" s="48" t="s">
        <v>622</v>
      </c>
      <c r="D83" s="48" t="s">
        <v>623</v>
      </c>
      <c r="E83" s="48"/>
      <c r="F83" s="48" t="s">
        <v>624</v>
      </c>
      <c r="G83" s="48"/>
      <c r="H83" s="48"/>
      <c r="I83" s="602">
        <f t="shared" si="8"/>
        <v>511</v>
      </c>
      <c r="J83" s="3"/>
      <c r="K83" s="605" t="s">
        <v>1748</v>
      </c>
      <c r="L83" s="73"/>
      <c r="M83" s="606">
        <v>47</v>
      </c>
      <c r="N83" s="606"/>
      <c r="O83" s="606">
        <v>32</v>
      </c>
      <c r="P83" s="606"/>
      <c r="Q83" s="606">
        <v>167</v>
      </c>
      <c r="R83" s="606"/>
      <c r="S83" s="606">
        <v>134</v>
      </c>
      <c r="T83" s="606"/>
      <c r="U83" s="606">
        <v>83</v>
      </c>
      <c r="V83" s="606"/>
      <c r="W83" s="606">
        <v>48</v>
      </c>
      <c r="X83" s="3"/>
      <c r="Y83" s="3"/>
      <c r="Z83" s="3"/>
      <c r="AA83" s="3"/>
      <c r="AB83" s="53"/>
      <c r="AC83" s="53"/>
      <c r="AD83" s="53"/>
      <c r="AE83" s="53"/>
      <c r="AF83" s="53"/>
      <c r="AG83" s="53"/>
      <c r="AH83" s="3"/>
      <c r="AI83" s="160"/>
      <c r="AJ83" s="160"/>
      <c r="AK83" s="160"/>
      <c r="AL83" s="160"/>
      <c r="AM83" s="160"/>
      <c r="AN83" s="160">
        <f t="shared" si="9"/>
        <v>0</v>
      </c>
      <c r="AO83" s="160">
        <f t="shared" si="10"/>
        <v>134</v>
      </c>
      <c r="AP83" s="160">
        <f t="shared" si="11"/>
        <v>0</v>
      </c>
      <c r="AQ83" s="160">
        <f t="shared" si="12"/>
        <v>83</v>
      </c>
      <c r="AR83" s="160">
        <f t="shared" si="13"/>
        <v>0</v>
      </c>
      <c r="AS83" s="160">
        <f t="shared" si="14"/>
        <v>48</v>
      </c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160"/>
      <c r="BI83" s="160"/>
      <c r="BJ83" s="160"/>
      <c r="BK83" s="160"/>
      <c r="BL83" s="160"/>
      <c r="BM83" s="160"/>
      <c r="BN83" s="160"/>
      <c r="BO83" s="160"/>
      <c r="BP83" s="160"/>
      <c r="BQ83" s="160"/>
      <c r="BR83" s="160"/>
      <c r="BS83" s="160"/>
      <c r="BT83" s="160"/>
      <c r="BU83" s="160"/>
      <c r="BV83" s="160"/>
      <c r="BW83" s="160"/>
      <c r="BX83" s="160"/>
      <c r="BY83" s="160"/>
      <c r="BZ83" s="160"/>
      <c r="CA83" s="160"/>
      <c r="CB83" s="160"/>
      <c r="CC83" s="160"/>
      <c r="CD83" s="160"/>
      <c r="CE83" s="160"/>
      <c r="CF83" s="160"/>
      <c r="CG83" s="160"/>
      <c r="CH83" s="160"/>
      <c r="CI83" s="160"/>
      <c r="CJ83" s="160"/>
      <c r="CK83" s="160"/>
      <c r="CL83" s="160"/>
      <c r="CM83" s="160"/>
      <c r="CN83" s="160"/>
      <c r="CO83" s="160"/>
      <c r="CP83" s="160"/>
      <c r="CQ83" s="160"/>
      <c r="CR83" s="160"/>
      <c r="CS83" s="160"/>
      <c r="CT83" s="160"/>
      <c r="CU83" s="160"/>
      <c r="CV83" s="160"/>
      <c r="CW83" s="160"/>
      <c r="CX83" s="160"/>
      <c r="CY83" s="160"/>
      <c r="CZ83" s="160"/>
      <c r="DA83" s="160"/>
      <c r="DB83" s="160"/>
      <c r="DC83" s="160"/>
      <c r="DD83" s="160"/>
      <c r="DE83" s="160"/>
      <c r="DF83" s="160"/>
      <c r="DG83" s="160"/>
      <c r="DH83" s="160"/>
      <c r="DI83" s="160"/>
      <c r="DJ83" s="160"/>
      <c r="DK83" s="160"/>
      <c r="DL83" s="160"/>
      <c r="DM83" s="160"/>
      <c r="DN83" s="160"/>
      <c r="DO83" s="160"/>
      <c r="DP83" s="160"/>
      <c r="DQ83" s="160"/>
      <c r="DR83" s="160"/>
      <c r="DS83" s="160"/>
      <c r="DT83" s="160"/>
      <c r="DU83" s="160"/>
      <c r="DV83" s="160"/>
      <c r="DW83" s="160"/>
      <c r="DX83" s="160"/>
      <c r="DY83" s="160"/>
      <c r="DZ83" s="160"/>
      <c r="EA83" s="160"/>
    </row>
    <row r="84" spans="1:131" ht="12" customHeight="1" x14ac:dyDescent="0.25">
      <c r="A84" s="48"/>
      <c r="B84" s="48"/>
      <c r="C84" s="48" t="s">
        <v>625</v>
      </c>
      <c r="D84" s="48" t="s">
        <v>626</v>
      </c>
      <c r="E84" s="48"/>
      <c r="F84" s="48" t="s">
        <v>627</v>
      </c>
      <c r="G84" s="48"/>
      <c r="H84" s="48"/>
      <c r="I84" s="602">
        <f t="shared" si="8"/>
        <v>391</v>
      </c>
      <c r="J84" s="3"/>
      <c r="K84" s="605" t="s">
        <v>1749</v>
      </c>
      <c r="L84" s="73"/>
      <c r="M84" s="606">
        <v>23</v>
      </c>
      <c r="N84" s="606"/>
      <c r="O84" s="606">
        <v>40</v>
      </c>
      <c r="P84" s="606"/>
      <c r="Q84" s="606">
        <v>116</v>
      </c>
      <c r="R84" s="606"/>
      <c r="S84" s="606">
        <v>99</v>
      </c>
      <c r="T84" s="606"/>
      <c r="U84" s="606">
        <v>63</v>
      </c>
      <c r="V84" s="606"/>
      <c r="W84" s="606">
        <v>50</v>
      </c>
      <c r="X84" s="3"/>
      <c r="Y84" s="3"/>
      <c r="Z84" s="3"/>
      <c r="AA84" s="3"/>
      <c r="AB84" s="53"/>
      <c r="AC84" s="53"/>
      <c r="AD84" s="53"/>
      <c r="AE84" s="53"/>
      <c r="AF84" s="53"/>
      <c r="AG84" s="53"/>
      <c r="AH84" s="3"/>
      <c r="AI84" s="160"/>
      <c r="AJ84" s="160"/>
      <c r="AK84" s="160"/>
      <c r="AL84" s="160"/>
      <c r="AM84" s="160"/>
      <c r="AN84" s="160">
        <f t="shared" si="9"/>
        <v>0</v>
      </c>
      <c r="AO84" s="160">
        <f t="shared" si="10"/>
        <v>99</v>
      </c>
      <c r="AP84" s="160">
        <f t="shared" si="11"/>
        <v>0</v>
      </c>
      <c r="AQ84" s="160">
        <f t="shared" si="12"/>
        <v>63</v>
      </c>
      <c r="AR84" s="160">
        <f t="shared" si="13"/>
        <v>0</v>
      </c>
      <c r="AS84" s="160">
        <f t="shared" si="14"/>
        <v>50</v>
      </c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0"/>
      <c r="BT84" s="160"/>
      <c r="BU84" s="160"/>
      <c r="BV84" s="160"/>
      <c r="BW84" s="160"/>
      <c r="BX84" s="160"/>
      <c r="BY84" s="160"/>
      <c r="BZ84" s="160"/>
      <c r="CA84" s="160"/>
      <c r="CB84" s="160"/>
      <c r="CC84" s="160"/>
      <c r="CD84" s="160"/>
      <c r="CE84" s="160"/>
      <c r="CF84" s="160"/>
      <c r="CG84" s="160"/>
      <c r="CH84" s="160"/>
      <c r="CI84" s="160"/>
      <c r="CJ84" s="160"/>
      <c r="CK84" s="160"/>
      <c r="CL84" s="160"/>
      <c r="CM84" s="160"/>
      <c r="CN84" s="160"/>
      <c r="CO84" s="160"/>
      <c r="CP84" s="160"/>
      <c r="CQ84" s="160"/>
      <c r="CR84" s="160"/>
      <c r="CS84" s="160"/>
      <c r="CT84" s="160"/>
      <c r="CU84" s="160"/>
      <c r="CV84" s="160"/>
      <c r="CW84" s="160"/>
      <c r="CX84" s="160"/>
      <c r="CY84" s="160"/>
      <c r="CZ84" s="160"/>
      <c r="DA84" s="160"/>
      <c r="DB84" s="160"/>
      <c r="DC84" s="160"/>
      <c r="DD84" s="160"/>
      <c r="DE84" s="160"/>
      <c r="DF84" s="160"/>
      <c r="DG84" s="160"/>
      <c r="DH84" s="160"/>
      <c r="DI84" s="160"/>
      <c r="DJ84" s="160"/>
      <c r="DK84" s="160"/>
      <c r="DL84" s="160"/>
      <c r="DM84" s="160"/>
      <c r="DN84" s="160"/>
      <c r="DO84" s="160"/>
      <c r="DP84" s="160"/>
      <c r="DQ84" s="160"/>
      <c r="DR84" s="160"/>
      <c r="DS84" s="160"/>
      <c r="DT84" s="160"/>
      <c r="DU84" s="160"/>
      <c r="DV84" s="160"/>
      <c r="DW84" s="160"/>
      <c r="DX84" s="160"/>
      <c r="DY84" s="160"/>
      <c r="DZ84" s="160"/>
      <c r="EA84" s="160"/>
    </row>
    <row r="85" spans="1:131" ht="12" customHeight="1" x14ac:dyDescent="0.25">
      <c r="A85" s="48"/>
      <c r="B85" s="48"/>
      <c r="C85" s="48" t="s">
        <v>628</v>
      </c>
      <c r="D85" s="48" t="s">
        <v>629</v>
      </c>
      <c r="E85" s="48"/>
      <c r="F85" s="48" t="s">
        <v>630</v>
      </c>
      <c r="G85" s="48"/>
      <c r="H85" s="48"/>
      <c r="I85" s="602">
        <f t="shared" si="8"/>
        <v>207</v>
      </c>
      <c r="J85" s="3"/>
      <c r="K85" s="605" t="s">
        <v>1750</v>
      </c>
      <c r="L85" s="73"/>
      <c r="M85" s="606">
        <v>17</v>
      </c>
      <c r="N85" s="606"/>
      <c r="O85" s="606">
        <v>16</v>
      </c>
      <c r="P85" s="606"/>
      <c r="Q85" s="606">
        <v>65</v>
      </c>
      <c r="R85" s="606"/>
      <c r="S85" s="606">
        <v>43</v>
      </c>
      <c r="T85" s="606"/>
      <c r="U85" s="606">
        <v>37</v>
      </c>
      <c r="V85" s="606"/>
      <c r="W85" s="606">
        <v>29</v>
      </c>
      <c r="X85" s="3"/>
      <c r="Y85" s="3"/>
      <c r="Z85" s="3"/>
      <c r="AA85" s="3"/>
      <c r="AB85" s="53"/>
      <c r="AC85" s="53"/>
      <c r="AD85" s="53"/>
      <c r="AE85" s="53"/>
      <c r="AF85" s="53"/>
      <c r="AG85" s="53"/>
      <c r="AH85" s="3"/>
      <c r="AI85" s="160"/>
      <c r="AJ85" s="160"/>
      <c r="AK85" s="160"/>
      <c r="AL85" s="160"/>
      <c r="AM85" s="160"/>
      <c r="AN85" s="160">
        <f t="shared" si="9"/>
        <v>0</v>
      </c>
      <c r="AO85" s="160">
        <f t="shared" si="10"/>
        <v>43</v>
      </c>
      <c r="AP85" s="160">
        <f t="shared" si="11"/>
        <v>0</v>
      </c>
      <c r="AQ85" s="160">
        <f t="shared" si="12"/>
        <v>37</v>
      </c>
      <c r="AR85" s="160">
        <f t="shared" si="13"/>
        <v>0</v>
      </c>
      <c r="AS85" s="160">
        <f t="shared" si="14"/>
        <v>29</v>
      </c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160"/>
      <c r="BI85" s="160"/>
      <c r="BJ85" s="160"/>
      <c r="BK85" s="160"/>
      <c r="BL85" s="160"/>
      <c r="BM85" s="160"/>
      <c r="BN85" s="160"/>
      <c r="BO85" s="160"/>
      <c r="BP85" s="160"/>
      <c r="BQ85" s="160"/>
      <c r="BR85" s="160"/>
      <c r="BS85" s="160"/>
      <c r="BT85" s="160"/>
      <c r="BU85" s="160"/>
      <c r="BV85" s="160"/>
      <c r="BW85" s="160"/>
      <c r="BX85" s="160"/>
      <c r="BY85" s="160"/>
      <c r="BZ85" s="160"/>
      <c r="CA85" s="160"/>
      <c r="CB85" s="160"/>
      <c r="CC85" s="160"/>
      <c r="CD85" s="160"/>
      <c r="CE85" s="160"/>
      <c r="CF85" s="160"/>
      <c r="CG85" s="160"/>
      <c r="CH85" s="160"/>
      <c r="CI85" s="160"/>
      <c r="CJ85" s="160"/>
      <c r="CK85" s="160"/>
      <c r="CL85" s="160"/>
      <c r="CM85" s="160"/>
      <c r="CN85" s="160"/>
      <c r="CO85" s="160"/>
      <c r="CP85" s="160"/>
      <c r="CQ85" s="160"/>
      <c r="CR85" s="160"/>
      <c r="CS85" s="160"/>
      <c r="CT85" s="160"/>
      <c r="CU85" s="160"/>
      <c r="CV85" s="160"/>
      <c r="CW85" s="160"/>
      <c r="CX85" s="160"/>
      <c r="CY85" s="160"/>
      <c r="CZ85" s="160"/>
      <c r="DA85" s="160"/>
      <c r="DB85" s="160"/>
      <c r="DC85" s="160"/>
      <c r="DD85" s="160"/>
      <c r="DE85" s="160"/>
      <c r="DF85" s="160"/>
      <c r="DG85" s="160"/>
      <c r="DH85" s="160"/>
      <c r="DI85" s="160"/>
      <c r="DJ85" s="160"/>
      <c r="DK85" s="160"/>
      <c r="DL85" s="160"/>
      <c r="DM85" s="160"/>
      <c r="DN85" s="160"/>
      <c r="DO85" s="160"/>
      <c r="DP85" s="160"/>
      <c r="DQ85" s="160"/>
      <c r="DR85" s="160"/>
      <c r="DS85" s="160"/>
      <c r="DT85" s="160"/>
      <c r="DU85" s="160"/>
      <c r="DV85" s="160"/>
      <c r="DW85" s="160"/>
      <c r="DX85" s="160"/>
      <c r="DY85" s="160"/>
      <c r="DZ85" s="160"/>
      <c r="EA85" s="160"/>
    </row>
    <row r="86" spans="1:131" ht="12" customHeight="1" x14ac:dyDescent="0.25">
      <c r="A86" s="48"/>
      <c r="B86" s="48"/>
      <c r="C86" s="48" t="s">
        <v>631</v>
      </c>
      <c r="D86" s="48" t="s">
        <v>632</v>
      </c>
      <c r="E86" s="48"/>
      <c r="F86" s="48" t="s">
        <v>633</v>
      </c>
      <c r="G86" s="48"/>
      <c r="H86" s="48"/>
      <c r="I86" s="602">
        <f t="shared" si="8"/>
        <v>675</v>
      </c>
      <c r="J86" s="3"/>
      <c r="K86" s="605" t="s">
        <v>1592</v>
      </c>
      <c r="L86" s="73"/>
      <c r="M86" s="606">
        <v>41</v>
      </c>
      <c r="N86" s="606"/>
      <c r="O86" s="606">
        <v>77</v>
      </c>
      <c r="P86" s="606"/>
      <c r="Q86" s="606">
        <v>203</v>
      </c>
      <c r="R86" s="606"/>
      <c r="S86" s="606">
        <v>145</v>
      </c>
      <c r="T86" s="606"/>
      <c r="U86" s="606">
        <v>120</v>
      </c>
      <c r="V86" s="606"/>
      <c r="W86" s="606">
        <v>89</v>
      </c>
      <c r="X86" s="3"/>
      <c r="Y86" s="3"/>
      <c r="Z86" s="3"/>
      <c r="AA86" s="3"/>
      <c r="AB86" s="53"/>
      <c r="AC86" s="53"/>
      <c r="AD86" s="53"/>
      <c r="AE86" s="53"/>
      <c r="AF86" s="53"/>
      <c r="AG86" s="53"/>
      <c r="AH86" s="3"/>
      <c r="AI86" s="160"/>
      <c r="AJ86" s="160"/>
      <c r="AK86" s="160"/>
      <c r="AL86" s="160"/>
      <c r="AM86" s="160"/>
      <c r="AN86" s="160">
        <f t="shared" si="9"/>
        <v>0</v>
      </c>
      <c r="AO86" s="160">
        <f t="shared" si="10"/>
        <v>145</v>
      </c>
      <c r="AP86" s="160">
        <f t="shared" si="11"/>
        <v>0</v>
      </c>
      <c r="AQ86" s="160">
        <f t="shared" si="12"/>
        <v>120</v>
      </c>
      <c r="AR86" s="160">
        <f t="shared" si="13"/>
        <v>0</v>
      </c>
      <c r="AS86" s="160">
        <f t="shared" si="14"/>
        <v>89</v>
      </c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0"/>
      <c r="BT86" s="160"/>
      <c r="BU86" s="160"/>
      <c r="BV86" s="160"/>
      <c r="BW86" s="160"/>
      <c r="BX86" s="160"/>
      <c r="BY86" s="160"/>
      <c r="BZ86" s="160"/>
      <c r="CA86" s="160"/>
      <c r="CB86" s="160"/>
      <c r="CC86" s="160"/>
      <c r="CD86" s="160"/>
      <c r="CE86" s="160"/>
      <c r="CF86" s="160"/>
      <c r="CG86" s="160"/>
      <c r="CH86" s="160"/>
      <c r="CI86" s="160"/>
      <c r="CJ86" s="160"/>
      <c r="CK86" s="160"/>
      <c r="CL86" s="160"/>
      <c r="CM86" s="160"/>
      <c r="CN86" s="160"/>
      <c r="CO86" s="160"/>
      <c r="CP86" s="160"/>
      <c r="CQ86" s="160"/>
      <c r="CR86" s="160"/>
      <c r="CS86" s="160"/>
      <c r="CT86" s="160"/>
      <c r="CU86" s="160"/>
      <c r="CV86" s="160"/>
      <c r="CW86" s="160"/>
      <c r="CX86" s="160"/>
      <c r="CY86" s="160"/>
      <c r="CZ86" s="160"/>
      <c r="DA86" s="160"/>
      <c r="DB86" s="160"/>
      <c r="DC86" s="160"/>
      <c r="DD86" s="160"/>
      <c r="DE86" s="160"/>
      <c r="DF86" s="160"/>
      <c r="DG86" s="160"/>
      <c r="DH86" s="160"/>
      <c r="DI86" s="160"/>
      <c r="DJ86" s="160"/>
      <c r="DK86" s="160"/>
      <c r="DL86" s="160"/>
      <c r="DM86" s="160"/>
      <c r="DN86" s="160"/>
      <c r="DO86" s="160"/>
      <c r="DP86" s="160"/>
      <c r="DQ86" s="160"/>
      <c r="DR86" s="160"/>
      <c r="DS86" s="160"/>
      <c r="DT86" s="160"/>
      <c r="DU86" s="160"/>
      <c r="DV86" s="160"/>
      <c r="DW86" s="160"/>
      <c r="DX86" s="160"/>
      <c r="DY86" s="160"/>
      <c r="DZ86" s="160"/>
      <c r="EA86" s="160"/>
    </row>
    <row r="87" spans="1:131" ht="12" customHeight="1" x14ac:dyDescent="0.25">
      <c r="A87" s="48"/>
      <c r="B87" s="48"/>
      <c r="C87" s="48"/>
      <c r="D87" s="48"/>
      <c r="E87" s="48"/>
      <c r="F87" s="48"/>
      <c r="G87" s="48"/>
      <c r="H87" s="48"/>
      <c r="I87" s="602"/>
      <c r="J87" s="3"/>
      <c r="K87" s="605"/>
      <c r="L87" s="73"/>
      <c r="M87" s="606"/>
      <c r="N87" s="606"/>
      <c r="O87" s="606"/>
      <c r="P87" s="606"/>
      <c r="Q87" s="606"/>
      <c r="R87" s="606"/>
      <c r="S87" s="606"/>
      <c r="T87" s="606"/>
      <c r="U87" s="606"/>
      <c r="V87" s="606"/>
      <c r="W87" s="606"/>
      <c r="X87" s="3"/>
      <c r="Y87" s="3"/>
      <c r="Z87" s="3"/>
      <c r="AA87" s="3"/>
      <c r="AB87" s="53"/>
      <c r="AC87" s="53"/>
      <c r="AD87" s="53"/>
      <c r="AE87" s="53"/>
      <c r="AF87" s="53"/>
      <c r="AG87" s="53"/>
      <c r="AH87" s="3"/>
      <c r="AI87" s="160"/>
      <c r="AJ87" s="160"/>
      <c r="AK87" s="160"/>
      <c r="AL87" s="160"/>
      <c r="AM87" s="160"/>
      <c r="AN87" s="160">
        <f t="shared" si="9"/>
        <v>0</v>
      </c>
      <c r="AO87" s="160">
        <f t="shared" si="10"/>
        <v>0</v>
      </c>
      <c r="AP87" s="160">
        <f t="shared" si="11"/>
        <v>0</v>
      </c>
      <c r="AQ87" s="160">
        <f t="shared" si="12"/>
        <v>0</v>
      </c>
      <c r="AR87" s="160">
        <f t="shared" si="13"/>
        <v>0</v>
      </c>
      <c r="AS87" s="160">
        <f t="shared" si="14"/>
        <v>0</v>
      </c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160"/>
      <c r="BI87" s="160"/>
      <c r="BJ87" s="160"/>
      <c r="BK87" s="160"/>
      <c r="BL87" s="160"/>
      <c r="BM87" s="160"/>
      <c r="BN87" s="160"/>
      <c r="BO87" s="160"/>
      <c r="BP87" s="160"/>
      <c r="BQ87" s="160"/>
      <c r="BR87" s="160"/>
      <c r="BS87" s="160"/>
      <c r="BT87" s="160"/>
      <c r="BU87" s="160"/>
      <c r="BV87" s="160"/>
      <c r="BW87" s="160"/>
      <c r="BX87" s="160"/>
      <c r="BY87" s="160"/>
      <c r="BZ87" s="160"/>
      <c r="CA87" s="160"/>
      <c r="CB87" s="160"/>
      <c r="CC87" s="160"/>
      <c r="CD87" s="160"/>
      <c r="CE87" s="160"/>
      <c r="CF87" s="160"/>
      <c r="CG87" s="160"/>
      <c r="CH87" s="160"/>
      <c r="CI87" s="160"/>
      <c r="CJ87" s="160"/>
      <c r="CK87" s="160"/>
      <c r="CL87" s="160"/>
      <c r="CM87" s="160"/>
      <c r="CN87" s="160"/>
      <c r="CO87" s="160"/>
      <c r="CP87" s="160"/>
      <c r="CQ87" s="160"/>
      <c r="CR87" s="160"/>
      <c r="CS87" s="160"/>
      <c r="CT87" s="160"/>
      <c r="CU87" s="160"/>
      <c r="CV87" s="160"/>
      <c r="CW87" s="160"/>
      <c r="CX87" s="160"/>
      <c r="CY87" s="160"/>
      <c r="CZ87" s="160"/>
      <c r="DA87" s="160"/>
      <c r="DB87" s="160"/>
      <c r="DC87" s="160"/>
      <c r="DD87" s="160"/>
      <c r="DE87" s="160"/>
      <c r="DF87" s="160"/>
      <c r="DG87" s="160"/>
      <c r="DH87" s="160"/>
      <c r="DI87" s="160"/>
      <c r="DJ87" s="160"/>
      <c r="DK87" s="160"/>
      <c r="DL87" s="160"/>
      <c r="DM87" s="160"/>
      <c r="DN87" s="160"/>
      <c r="DO87" s="160"/>
      <c r="DP87" s="160"/>
      <c r="DQ87" s="160"/>
      <c r="DR87" s="160"/>
      <c r="DS87" s="160"/>
      <c r="DT87" s="160"/>
      <c r="DU87" s="160"/>
      <c r="DV87" s="160"/>
      <c r="DW87" s="160"/>
      <c r="DX87" s="160"/>
      <c r="DY87" s="160"/>
      <c r="DZ87" s="160"/>
      <c r="EA87" s="160"/>
    </row>
    <row r="88" spans="1:131" ht="12" customHeight="1" x14ac:dyDescent="0.25">
      <c r="A88" s="48"/>
      <c r="B88" s="48"/>
      <c r="C88" s="48" t="s">
        <v>634</v>
      </c>
      <c r="D88" s="48" t="s">
        <v>635</v>
      </c>
      <c r="E88" s="48" t="s">
        <v>636</v>
      </c>
      <c r="F88" s="48"/>
      <c r="G88" s="48"/>
      <c r="H88" s="48"/>
      <c r="I88" s="602">
        <f t="shared" si="8"/>
        <v>4000</v>
      </c>
      <c r="J88" s="3"/>
      <c r="K88" s="605" t="s">
        <v>1851</v>
      </c>
      <c r="L88" s="73"/>
      <c r="M88" s="606">
        <v>337</v>
      </c>
      <c r="N88" s="606"/>
      <c r="O88" s="606">
        <v>382</v>
      </c>
      <c r="P88" s="606"/>
      <c r="Q88" s="606">
        <v>1222</v>
      </c>
      <c r="R88" s="606"/>
      <c r="S88" s="606">
        <v>933</v>
      </c>
      <c r="T88" s="606"/>
      <c r="U88" s="606">
        <v>600</v>
      </c>
      <c r="V88" s="606"/>
      <c r="W88" s="606">
        <v>526</v>
      </c>
      <c r="X88" s="3"/>
      <c r="Y88" s="3"/>
      <c r="Z88" s="3"/>
      <c r="AA88" s="3"/>
      <c r="AB88" s="53"/>
      <c r="AC88" s="53"/>
      <c r="AD88" s="53"/>
      <c r="AE88" s="53"/>
      <c r="AF88" s="53"/>
      <c r="AG88" s="53"/>
      <c r="AH88" s="3"/>
      <c r="AI88" s="160"/>
      <c r="AJ88" s="160"/>
      <c r="AK88" s="160"/>
      <c r="AL88" s="160"/>
      <c r="AM88" s="160"/>
      <c r="AN88" s="160">
        <f t="shared" si="9"/>
        <v>0</v>
      </c>
      <c r="AO88" s="160">
        <f t="shared" si="10"/>
        <v>933</v>
      </c>
      <c r="AP88" s="160">
        <f t="shared" si="11"/>
        <v>0</v>
      </c>
      <c r="AQ88" s="160">
        <f t="shared" si="12"/>
        <v>600</v>
      </c>
      <c r="AR88" s="160">
        <f t="shared" si="13"/>
        <v>0</v>
      </c>
      <c r="AS88" s="160">
        <f t="shared" si="14"/>
        <v>526</v>
      </c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0"/>
      <c r="BT88" s="160"/>
      <c r="BU88" s="160"/>
      <c r="BV88" s="160"/>
      <c r="BW88" s="160"/>
      <c r="BX88" s="160"/>
      <c r="BY88" s="160"/>
      <c r="BZ88" s="160"/>
      <c r="CA88" s="160"/>
      <c r="CB88" s="160"/>
      <c r="CC88" s="160"/>
      <c r="CD88" s="160"/>
      <c r="CE88" s="160"/>
      <c r="CF88" s="160"/>
      <c r="CG88" s="160"/>
      <c r="CH88" s="160"/>
      <c r="CI88" s="160"/>
      <c r="CJ88" s="160"/>
      <c r="CK88" s="160"/>
      <c r="CL88" s="160"/>
      <c r="CM88" s="160"/>
      <c r="CN88" s="160"/>
      <c r="CO88" s="160"/>
      <c r="CP88" s="160"/>
      <c r="CQ88" s="160"/>
      <c r="CR88" s="160"/>
      <c r="CS88" s="160"/>
      <c r="CT88" s="160"/>
      <c r="CU88" s="160"/>
      <c r="CV88" s="160"/>
      <c r="CW88" s="160"/>
      <c r="CX88" s="160"/>
      <c r="CY88" s="160"/>
      <c r="CZ88" s="160"/>
      <c r="DA88" s="160"/>
      <c r="DB88" s="160"/>
      <c r="DC88" s="160"/>
      <c r="DD88" s="160"/>
      <c r="DE88" s="160"/>
      <c r="DF88" s="160"/>
      <c r="DG88" s="160"/>
      <c r="DH88" s="160"/>
      <c r="DI88" s="160"/>
      <c r="DJ88" s="160"/>
      <c r="DK88" s="160"/>
      <c r="DL88" s="160"/>
      <c r="DM88" s="160"/>
      <c r="DN88" s="160"/>
      <c r="DO88" s="160"/>
      <c r="DP88" s="160"/>
      <c r="DQ88" s="160"/>
      <c r="DR88" s="160"/>
      <c r="DS88" s="160"/>
      <c r="DT88" s="160"/>
      <c r="DU88" s="160"/>
      <c r="DV88" s="160"/>
      <c r="DW88" s="160"/>
      <c r="DX88" s="160"/>
      <c r="DY88" s="160"/>
      <c r="DZ88" s="160"/>
      <c r="EA88" s="160"/>
    </row>
    <row r="89" spans="1:131" ht="16.5" customHeight="1" x14ac:dyDescent="0.25">
      <c r="A89" s="48"/>
      <c r="B89" s="48"/>
      <c r="C89" s="48" t="s">
        <v>637</v>
      </c>
      <c r="D89" s="48" t="s">
        <v>638</v>
      </c>
      <c r="E89" s="48"/>
      <c r="F89" s="48" t="s">
        <v>639</v>
      </c>
      <c r="G89" s="48"/>
      <c r="H89" s="48"/>
      <c r="I89" s="602">
        <f t="shared" si="8"/>
        <v>633</v>
      </c>
      <c r="J89" s="3"/>
      <c r="K89" s="605" t="s">
        <v>1751</v>
      </c>
      <c r="L89" s="73"/>
      <c r="M89" s="606">
        <v>62</v>
      </c>
      <c r="N89" s="606"/>
      <c r="O89" s="606">
        <v>59</v>
      </c>
      <c r="P89" s="606"/>
      <c r="Q89" s="606">
        <v>185</v>
      </c>
      <c r="R89" s="606"/>
      <c r="S89" s="606">
        <v>150</v>
      </c>
      <c r="T89" s="606"/>
      <c r="U89" s="606">
        <v>91</v>
      </c>
      <c r="V89" s="606"/>
      <c r="W89" s="606">
        <v>86</v>
      </c>
      <c r="X89" s="3"/>
      <c r="Y89" s="3"/>
      <c r="Z89" s="3"/>
      <c r="AA89" s="3"/>
      <c r="AB89" s="53"/>
      <c r="AC89" s="53"/>
      <c r="AD89" s="53"/>
      <c r="AE89" s="53"/>
      <c r="AF89" s="53"/>
      <c r="AG89" s="53"/>
      <c r="AH89" s="3"/>
      <c r="AI89" s="160"/>
      <c r="AJ89" s="160"/>
      <c r="AK89" s="160"/>
      <c r="AL89" s="160"/>
      <c r="AM89" s="160"/>
      <c r="AN89" s="160">
        <f t="shared" si="9"/>
        <v>0</v>
      </c>
      <c r="AO89" s="160">
        <f t="shared" si="10"/>
        <v>150</v>
      </c>
      <c r="AP89" s="160">
        <f t="shared" si="11"/>
        <v>0</v>
      </c>
      <c r="AQ89" s="160">
        <f t="shared" si="12"/>
        <v>91</v>
      </c>
      <c r="AR89" s="160">
        <f t="shared" si="13"/>
        <v>0</v>
      </c>
      <c r="AS89" s="160">
        <f t="shared" si="14"/>
        <v>86</v>
      </c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160"/>
      <c r="BI89" s="160"/>
      <c r="BJ89" s="160"/>
      <c r="BK89" s="160"/>
      <c r="BL89" s="160"/>
      <c r="BM89" s="160"/>
      <c r="BN89" s="160"/>
      <c r="BO89" s="160"/>
      <c r="BP89" s="160"/>
      <c r="BQ89" s="160"/>
      <c r="BR89" s="160"/>
      <c r="BS89" s="160"/>
      <c r="BT89" s="160"/>
      <c r="BU89" s="160"/>
      <c r="BV89" s="160"/>
      <c r="BW89" s="160"/>
      <c r="BX89" s="160"/>
      <c r="BY89" s="160"/>
      <c r="BZ89" s="160"/>
      <c r="CA89" s="160"/>
      <c r="CB89" s="160"/>
      <c r="CC89" s="160"/>
      <c r="CD89" s="160"/>
      <c r="CE89" s="160"/>
      <c r="CF89" s="160"/>
      <c r="CG89" s="160"/>
      <c r="CH89" s="160"/>
      <c r="CI89" s="160"/>
      <c r="CJ89" s="160"/>
      <c r="CK89" s="160"/>
      <c r="CL89" s="160"/>
      <c r="CM89" s="160"/>
      <c r="CN89" s="160"/>
      <c r="CO89" s="160"/>
      <c r="CP89" s="160"/>
      <c r="CQ89" s="160"/>
      <c r="CR89" s="160"/>
      <c r="CS89" s="160"/>
      <c r="CT89" s="160"/>
      <c r="CU89" s="160"/>
      <c r="CV89" s="160"/>
      <c r="CW89" s="160"/>
      <c r="CX89" s="160"/>
      <c r="CY89" s="160"/>
      <c r="CZ89" s="160"/>
      <c r="DA89" s="160"/>
      <c r="DB89" s="160"/>
      <c r="DC89" s="160"/>
      <c r="DD89" s="160"/>
      <c r="DE89" s="160"/>
      <c r="DF89" s="160"/>
      <c r="DG89" s="160"/>
      <c r="DH89" s="160"/>
      <c r="DI89" s="160"/>
      <c r="DJ89" s="160"/>
      <c r="DK89" s="160"/>
      <c r="DL89" s="160"/>
      <c r="DM89" s="160"/>
      <c r="DN89" s="160"/>
      <c r="DO89" s="160"/>
      <c r="DP89" s="160"/>
      <c r="DQ89" s="160"/>
      <c r="DR89" s="160"/>
      <c r="DS89" s="160"/>
      <c r="DT89" s="160"/>
      <c r="DU89" s="160"/>
      <c r="DV89" s="160"/>
      <c r="DW89" s="160"/>
      <c r="DX89" s="160"/>
      <c r="DY89" s="160"/>
      <c r="DZ89" s="160"/>
      <c r="EA89" s="160"/>
    </row>
    <row r="90" spans="1:131" ht="12" customHeight="1" x14ac:dyDescent="0.25">
      <c r="A90" s="48"/>
      <c r="B90" s="48"/>
      <c r="C90" s="48" t="s">
        <v>640</v>
      </c>
      <c r="D90" s="48" t="s">
        <v>641</v>
      </c>
      <c r="E90" s="48"/>
      <c r="F90" s="48" t="s">
        <v>642</v>
      </c>
      <c r="G90" s="48"/>
      <c r="H90" s="48"/>
      <c r="I90" s="602">
        <f t="shared" si="8"/>
        <v>225</v>
      </c>
      <c r="J90" s="3"/>
      <c r="K90" s="605" t="s">
        <v>1752</v>
      </c>
      <c r="L90" s="73"/>
      <c r="M90" s="606">
        <v>19</v>
      </c>
      <c r="N90" s="606"/>
      <c r="O90" s="606">
        <v>27</v>
      </c>
      <c r="P90" s="606"/>
      <c r="Q90" s="606">
        <v>68</v>
      </c>
      <c r="R90" s="606"/>
      <c r="S90" s="606">
        <v>41</v>
      </c>
      <c r="T90" s="606"/>
      <c r="U90" s="606">
        <v>33</v>
      </c>
      <c r="V90" s="606"/>
      <c r="W90" s="606">
        <v>37</v>
      </c>
      <c r="X90" s="3"/>
      <c r="Y90" s="3"/>
      <c r="Z90" s="3"/>
      <c r="AA90" s="3"/>
      <c r="AB90" s="53"/>
      <c r="AC90" s="53"/>
      <c r="AD90" s="53"/>
      <c r="AE90" s="53"/>
      <c r="AF90" s="53"/>
      <c r="AG90" s="53"/>
      <c r="AH90" s="3"/>
      <c r="AI90" s="160"/>
      <c r="AJ90" s="160"/>
      <c r="AK90" s="160"/>
      <c r="AL90" s="160"/>
      <c r="AM90" s="160"/>
      <c r="AN90" s="160">
        <f t="shared" si="9"/>
        <v>0</v>
      </c>
      <c r="AO90" s="160">
        <f t="shared" si="10"/>
        <v>41</v>
      </c>
      <c r="AP90" s="160">
        <f t="shared" si="11"/>
        <v>0</v>
      </c>
      <c r="AQ90" s="160">
        <f t="shared" si="12"/>
        <v>33</v>
      </c>
      <c r="AR90" s="160">
        <f t="shared" si="13"/>
        <v>0</v>
      </c>
      <c r="AS90" s="160">
        <f t="shared" si="14"/>
        <v>37</v>
      </c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0"/>
      <c r="BT90" s="160"/>
      <c r="BU90" s="160"/>
      <c r="BV90" s="160"/>
      <c r="BW90" s="160"/>
      <c r="BX90" s="160"/>
      <c r="BY90" s="160"/>
      <c r="BZ90" s="160"/>
      <c r="CA90" s="160"/>
      <c r="CB90" s="160"/>
      <c r="CC90" s="160"/>
      <c r="CD90" s="160"/>
      <c r="CE90" s="160"/>
      <c r="CF90" s="160"/>
      <c r="CG90" s="160"/>
      <c r="CH90" s="160"/>
      <c r="CI90" s="160"/>
      <c r="CJ90" s="160"/>
      <c r="CK90" s="160"/>
      <c r="CL90" s="160"/>
      <c r="CM90" s="160"/>
      <c r="CN90" s="160"/>
      <c r="CO90" s="160"/>
      <c r="CP90" s="160"/>
      <c r="CQ90" s="160"/>
      <c r="CR90" s="160"/>
      <c r="CS90" s="160"/>
      <c r="CT90" s="160"/>
      <c r="CU90" s="160"/>
      <c r="CV90" s="160"/>
      <c r="CW90" s="160"/>
      <c r="CX90" s="160"/>
      <c r="CY90" s="160"/>
      <c r="CZ90" s="160"/>
      <c r="DA90" s="160"/>
      <c r="DB90" s="160"/>
      <c r="DC90" s="160"/>
      <c r="DD90" s="160"/>
      <c r="DE90" s="160"/>
      <c r="DF90" s="160"/>
      <c r="DG90" s="160"/>
      <c r="DH90" s="160"/>
      <c r="DI90" s="160"/>
      <c r="DJ90" s="160"/>
      <c r="DK90" s="160"/>
      <c r="DL90" s="160"/>
      <c r="DM90" s="160"/>
      <c r="DN90" s="160"/>
      <c r="DO90" s="160"/>
      <c r="DP90" s="160"/>
      <c r="DQ90" s="160"/>
      <c r="DR90" s="160"/>
      <c r="DS90" s="160"/>
      <c r="DT90" s="160"/>
      <c r="DU90" s="160"/>
      <c r="DV90" s="160"/>
      <c r="DW90" s="160"/>
      <c r="DX90" s="160"/>
      <c r="DY90" s="160"/>
      <c r="DZ90" s="160"/>
      <c r="EA90" s="160"/>
    </row>
    <row r="91" spans="1:131" ht="12" customHeight="1" x14ac:dyDescent="0.25">
      <c r="A91" s="48"/>
      <c r="B91" s="48"/>
      <c r="C91" s="48" t="s">
        <v>643</v>
      </c>
      <c r="D91" s="48" t="s">
        <v>644</v>
      </c>
      <c r="E91" s="48"/>
      <c r="F91" s="48" t="s">
        <v>645</v>
      </c>
      <c r="G91" s="48"/>
      <c r="H91" s="48"/>
      <c r="I91" s="602">
        <f t="shared" si="8"/>
        <v>982</v>
      </c>
      <c r="J91" s="3"/>
      <c r="K91" s="605" t="s">
        <v>1852</v>
      </c>
      <c r="L91" s="73"/>
      <c r="M91" s="606">
        <v>83</v>
      </c>
      <c r="N91" s="606"/>
      <c r="O91" s="606">
        <v>88</v>
      </c>
      <c r="P91" s="606"/>
      <c r="Q91" s="606">
        <v>261</v>
      </c>
      <c r="R91" s="606"/>
      <c r="S91" s="606">
        <v>254</v>
      </c>
      <c r="T91" s="606"/>
      <c r="U91" s="606">
        <v>162</v>
      </c>
      <c r="V91" s="606"/>
      <c r="W91" s="606">
        <v>134</v>
      </c>
      <c r="X91" s="3"/>
      <c r="Y91" s="3"/>
      <c r="Z91" s="3"/>
      <c r="AA91" s="3"/>
      <c r="AB91" s="53"/>
      <c r="AC91" s="53"/>
      <c r="AD91" s="53"/>
      <c r="AE91" s="53"/>
      <c r="AF91" s="53"/>
      <c r="AG91" s="53"/>
      <c r="AH91" s="3"/>
      <c r="AI91" s="160"/>
      <c r="AJ91" s="160"/>
      <c r="AK91" s="160"/>
      <c r="AL91" s="160"/>
      <c r="AM91" s="160"/>
      <c r="AN91" s="160">
        <f t="shared" si="9"/>
        <v>0</v>
      </c>
      <c r="AO91" s="160">
        <f t="shared" si="10"/>
        <v>254</v>
      </c>
      <c r="AP91" s="160">
        <f t="shared" si="11"/>
        <v>0</v>
      </c>
      <c r="AQ91" s="160">
        <f t="shared" si="12"/>
        <v>162</v>
      </c>
      <c r="AR91" s="160">
        <f t="shared" si="13"/>
        <v>0</v>
      </c>
      <c r="AS91" s="160">
        <f t="shared" si="14"/>
        <v>134</v>
      </c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0"/>
      <c r="BE91" s="160"/>
      <c r="BF91" s="160"/>
      <c r="BG91" s="160"/>
      <c r="BH91" s="160"/>
      <c r="BI91" s="160"/>
      <c r="BJ91" s="160"/>
      <c r="BK91" s="160"/>
      <c r="BL91" s="160"/>
      <c r="BM91" s="160"/>
      <c r="BN91" s="160"/>
      <c r="BO91" s="160"/>
      <c r="BP91" s="160"/>
      <c r="BQ91" s="160"/>
      <c r="BR91" s="160"/>
      <c r="BS91" s="160"/>
      <c r="BT91" s="160"/>
      <c r="BU91" s="160"/>
      <c r="BV91" s="160"/>
      <c r="BW91" s="160"/>
      <c r="BX91" s="160"/>
      <c r="BY91" s="160"/>
      <c r="BZ91" s="160"/>
      <c r="CA91" s="160"/>
      <c r="CB91" s="160"/>
      <c r="CC91" s="160"/>
      <c r="CD91" s="160"/>
      <c r="CE91" s="160"/>
      <c r="CF91" s="160"/>
      <c r="CG91" s="160"/>
      <c r="CH91" s="160"/>
      <c r="CI91" s="160"/>
      <c r="CJ91" s="160"/>
      <c r="CK91" s="160"/>
      <c r="CL91" s="160"/>
      <c r="CM91" s="160"/>
      <c r="CN91" s="160"/>
      <c r="CO91" s="160"/>
      <c r="CP91" s="160"/>
      <c r="CQ91" s="160"/>
      <c r="CR91" s="160"/>
      <c r="CS91" s="160"/>
      <c r="CT91" s="160"/>
      <c r="CU91" s="160"/>
      <c r="CV91" s="160"/>
      <c r="CW91" s="160"/>
      <c r="CX91" s="160"/>
      <c r="CY91" s="160"/>
      <c r="CZ91" s="160"/>
      <c r="DA91" s="160"/>
      <c r="DB91" s="160"/>
      <c r="DC91" s="160"/>
      <c r="DD91" s="160"/>
      <c r="DE91" s="160"/>
      <c r="DF91" s="160"/>
      <c r="DG91" s="160"/>
      <c r="DH91" s="160"/>
      <c r="DI91" s="160"/>
      <c r="DJ91" s="160"/>
      <c r="DK91" s="160"/>
      <c r="DL91" s="160"/>
      <c r="DM91" s="160"/>
      <c r="DN91" s="160"/>
      <c r="DO91" s="160"/>
      <c r="DP91" s="160"/>
      <c r="DQ91" s="160"/>
      <c r="DR91" s="160"/>
      <c r="DS91" s="160"/>
      <c r="DT91" s="160"/>
      <c r="DU91" s="160"/>
      <c r="DV91" s="160"/>
      <c r="DW91" s="160"/>
      <c r="DX91" s="160"/>
      <c r="DY91" s="160"/>
      <c r="DZ91" s="160"/>
      <c r="EA91" s="160"/>
    </row>
    <row r="92" spans="1:131" ht="12" customHeight="1" x14ac:dyDescent="0.25">
      <c r="A92" s="48"/>
      <c r="B92" s="48"/>
      <c r="C92" s="48" t="s">
        <v>646</v>
      </c>
      <c r="D92" s="48" t="s">
        <v>647</v>
      </c>
      <c r="E92" s="48"/>
      <c r="F92" s="48" t="s">
        <v>648</v>
      </c>
      <c r="G92" s="48"/>
      <c r="H92" s="48"/>
      <c r="I92" s="602">
        <f t="shared" si="8"/>
        <v>621</v>
      </c>
      <c r="J92" s="3"/>
      <c r="K92" s="605" t="s">
        <v>1753</v>
      </c>
      <c r="L92" s="73"/>
      <c r="M92" s="606">
        <v>51</v>
      </c>
      <c r="N92" s="606"/>
      <c r="O92" s="606">
        <v>60</v>
      </c>
      <c r="P92" s="606"/>
      <c r="Q92" s="606">
        <v>186</v>
      </c>
      <c r="R92" s="606"/>
      <c r="S92" s="606">
        <v>144</v>
      </c>
      <c r="T92" s="606"/>
      <c r="U92" s="606">
        <v>99</v>
      </c>
      <c r="V92" s="606"/>
      <c r="W92" s="606">
        <v>81</v>
      </c>
      <c r="X92" s="3"/>
      <c r="Y92" s="3"/>
      <c r="Z92" s="3"/>
      <c r="AA92" s="3"/>
      <c r="AB92" s="53"/>
      <c r="AC92" s="53"/>
      <c r="AD92" s="53"/>
      <c r="AE92" s="53"/>
      <c r="AF92" s="53"/>
      <c r="AG92" s="53"/>
      <c r="AH92" s="3"/>
      <c r="AI92" s="160"/>
      <c r="AJ92" s="160"/>
      <c r="AK92" s="160"/>
      <c r="AL92" s="160"/>
      <c r="AM92" s="160"/>
      <c r="AN92" s="160">
        <f t="shared" si="9"/>
        <v>0</v>
      </c>
      <c r="AO92" s="160">
        <f t="shared" si="10"/>
        <v>144</v>
      </c>
      <c r="AP92" s="160">
        <f t="shared" si="11"/>
        <v>0</v>
      </c>
      <c r="AQ92" s="160">
        <f t="shared" si="12"/>
        <v>99</v>
      </c>
      <c r="AR92" s="160">
        <f t="shared" si="13"/>
        <v>0</v>
      </c>
      <c r="AS92" s="160">
        <f t="shared" si="14"/>
        <v>81</v>
      </c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0"/>
      <c r="BL92" s="160"/>
      <c r="BM92" s="160"/>
      <c r="BN92" s="160"/>
      <c r="BO92" s="160"/>
      <c r="BP92" s="160"/>
      <c r="BQ92" s="160"/>
      <c r="BR92" s="160"/>
      <c r="BS92" s="160"/>
      <c r="BT92" s="160"/>
      <c r="BU92" s="160"/>
      <c r="BV92" s="160"/>
      <c r="BW92" s="160"/>
      <c r="BX92" s="160"/>
      <c r="BY92" s="160"/>
      <c r="BZ92" s="160"/>
      <c r="CA92" s="160"/>
      <c r="CB92" s="160"/>
      <c r="CC92" s="160"/>
      <c r="CD92" s="160"/>
      <c r="CE92" s="160"/>
      <c r="CF92" s="160"/>
      <c r="CG92" s="160"/>
      <c r="CH92" s="160"/>
      <c r="CI92" s="160"/>
      <c r="CJ92" s="160"/>
      <c r="CK92" s="160"/>
      <c r="CL92" s="160"/>
      <c r="CM92" s="160"/>
      <c r="CN92" s="160"/>
      <c r="CO92" s="160"/>
      <c r="CP92" s="160"/>
      <c r="CQ92" s="160"/>
      <c r="CR92" s="160"/>
      <c r="CS92" s="160"/>
      <c r="CT92" s="160"/>
      <c r="CU92" s="160"/>
      <c r="CV92" s="160"/>
      <c r="CW92" s="160"/>
      <c r="CX92" s="160"/>
      <c r="CY92" s="160"/>
      <c r="CZ92" s="160"/>
      <c r="DA92" s="160"/>
      <c r="DB92" s="160"/>
      <c r="DC92" s="160"/>
      <c r="DD92" s="160"/>
      <c r="DE92" s="160"/>
      <c r="DF92" s="160"/>
      <c r="DG92" s="160"/>
      <c r="DH92" s="160"/>
      <c r="DI92" s="160"/>
      <c r="DJ92" s="160"/>
      <c r="DK92" s="160"/>
      <c r="DL92" s="160"/>
      <c r="DM92" s="160"/>
      <c r="DN92" s="160"/>
      <c r="DO92" s="160"/>
      <c r="DP92" s="160"/>
      <c r="DQ92" s="160"/>
      <c r="DR92" s="160"/>
      <c r="DS92" s="160"/>
      <c r="DT92" s="160"/>
      <c r="DU92" s="160"/>
      <c r="DV92" s="160"/>
      <c r="DW92" s="160"/>
      <c r="DX92" s="160"/>
      <c r="DY92" s="160"/>
      <c r="DZ92" s="160"/>
      <c r="EA92" s="160"/>
    </row>
    <row r="93" spans="1:131" ht="12" customHeight="1" x14ac:dyDescent="0.25">
      <c r="A93" s="48"/>
      <c r="B93" s="48"/>
      <c r="C93" s="48" t="s">
        <v>649</v>
      </c>
      <c r="D93" s="48" t="s">
        <v>650</v>
      </c>
      <c r="E93" s="48"/>
      <c r="F93" s="48" t="s">
        <v>651</v>
      </c>
      <c r="G93" s="48"/>
      <c r="H93" s="48"/>
      <c r="I93" s="602">
        <f t="shared" si="8"/>
        <v>1539</v>
      </c>
      <c r="J93" s="3"/>
      <c r="K93" s="605" t="s">
        <v>1853</v>
      </c>
      <c r="L93" s="73"/>
      <c r="M93" s="606">
        <v>122</v>
      </c>
      <c r="N93" s="606"/>
      <c r="O93" s="606">
        <v>148</v>
      </c>
      <c r="P93" s="606"/>
      <c r="Q93" s="606">
        <v>522</v>
      </c>
      <c r="R93" s="606"/>
      <c r="S93" s="606">
        <v>344</v>
      </c>
      <c r="T93" s="606"/>
      <c r="U93" s="606">
        <v>215</v>
      </c>
      <c r="V93" s="606"/>
      <c r="W93" s="606">
        <v>188</v>
      </c>
      <c r="X93" s="3"/>
      <c r="Y93" s="3"/>
      <c r="Z93" s="3"/>
      <c r="AA93" s="3"/>
      <c r="AB93" s="53"/>
      <c r="AC93" s="53"/>
      <c r="AD93" s="53"/>
      <c r="AE93" s="53"/>
      <c r="AF93" s="53"/>
      <c r="AG93" s="53"/>
      <c r="AH93" s="3"/>
      <c r="AI93" s="160"/>
      <c r="AJ93" s="160"/>
      <c r="AK93" s="160"/>
      <c r="AL93" s="160"/>
      <c r="AM93" s="160"/>
      <c r="AN93" s="160">
        <f t="shared" si="9"/>
        <v>0</v>
      </c>
      <c r="AO93" s="160">
        <f t="shared" si="10"/>
        <v>344</v>
      </c>
      <c r="AP93" s="160">
        <f t="shared" si="11"/>
        <v>0</v>
      </c>
      <c r="AQ93" s="160">
        <f t="shared" si="12"/>
        <v>215</v>
      </c>
      <c r="AR93" s="160">
        <f t="shared" si="13"/>
        <v>0</v>
      </c>
      <c r="AS93" s="160">
        <f t="shared" si="14"/>
        <v>188</v>
      </c>
      <c r="AT93" s="160"/>
      <c r="AU93" s="160"/>
      <c r="AV93" s="160"/>
      <c r="AW93" s="160"/>
      <c r="AX93" s="160"/>
      <c r="AY93" s="160"/>
      <c r="AZ93" s="160"/>
      <c r="BA93" s="160"/>
      <c r="BB93" s="160"/>
      <c r="BC93" s="160"/>
      <c r="BD93" s="160"/>
      <c r="BE93" s="160"/>
      <c r="BF93" s="160"/>
      <c r="BG93" s="160"/>
      <c r="BH93" s="160"/>
      <c r="BI93" s="160"/>
      <c r="BJ93" s="160"/>
      <c r="BK93" s="160"/>
      <c r="BL93" s="160"/>
      <c r="BM93" s="160"/>
      <c r="BN93" s="160"/>
      <c r="BO93" s="160"/>
      <c r="BP93" s="160"/>
      <c r="BQ93" s="160"/>
      <c r="BR93" s="160"/>
      <c r="BS93" s="160"/>
      <c r="BT93" s="160"/>
      <c r="BU93" s="160"/>
      <c r="BV93" s="160"/>
      <c r="BW93" s="160"/>
      <c r="BX93" s="160"/>
      <c r="BY93" s="160"/>
      <c r="BZ93" s="160"/>
      <c r="CA93" s="160"/>
      <c r="CB93" s="160"/>
      <c r="CC93" s="160"/>
      <c r="CD93" s="160"/>
      <c r="CE93" s="160"/>
      <c r="CF93" s="160"/>
      <c r="CG93" s="160"/>
      <c r="CH93" s="160"/>
      <c r="CI93" s="160"/>
      <c r="CJ93" s="160"/>
      <c r="CK93" s="160"/>
      <c r="CL93" s="160"/>
      <c r="CM93" s="160"/>
      <c r="CN93" s="160"/>
      <c r="CO93" s="160"/>
      <c r="CP93" s="160"/>
      <c r="CQ93" s="160"/>
      <c r="CR93" s="160"/>
      <c r="CS93" s="160"/>
      <c r="CT93" s="160"/>
      <c r="CU93" s="160"/>
      <c r="CV93" s="160"/>
      <c r="CW93" s="160"/>
      <c r="CX93" s="160"/>
      <c r="CY93" s="160"/>
      <c r="CZ93" s="160"/>
      <c r="DA93" s="160"/>
      <c r="DB93" s="160"/>
      <c r="DC93" s="160"/>
      <c r="DD93" s="160"/>
      <c r="DE93" s="160"/>
      <c r="DF93" s="160"/>
      <c r="DG93" s="160"/>
      <c r="DH93" s="160"/>
      <c r="DI93" s="160"/>
      <c r="DJ93" s="160"/>
      <c r="DK93" s="160"/>
      <c r="DL93" s="160"/>
      <c r="DM93" s="160"/>
      <c r="DN93" s="160"/>
      <c r="DO93" s="160"/>
      <c r="DP93" s="160"/>
      <c r="DQ93" s="160"/>
      <c r="DR93" s="160"/>
      <c r="DS93" s="160"/>
      <c r="DT93" s="160"/>
      <c r="DU93" s="160"/>
      <c r="DV93" s="160"/>
      <c r="DW93" s="160"/>
      <c r="DX93" s="160"/>
      <c r="DY93" s="160"/>
      <c r="DZ93" s="160"/>
      <c r="EA93" s="160"/>
    </row>
    <row r="94" spans="1:131" ht="12" customHeight="1" x14ac:dyDescent="0.25">
      <c r="A94" s="48"/>
      <c r="B94" s="48"/>
      <c r="C94" s="48"/>
      <c r="D94" s="48"/>
      <c r="E94" s="48"/>
      <c r="F94" s="48"/>
      <c r="G94" s="48"/>
      <c r="H94" s="48"/>
      <c r="I94" s="602"/>
      <c r="J94" s="3"/>
      <c r="K94" s="605"/>
      <c r="L94" s="73"/>
      <c r="M94" s="606"/>
      <c r="N94" s="606"/>
      <c r="O94" s="606"/>
      <c r="P94" s="606"/>
      <c r="Q94" s="606"/>
      <c r="R94" s="606"/>
      <c r="S94" s="606"/>
      <c r="T94" s="606"/>
      <c r="U94" s="606"/>
      <c r="V94" s="606"/>
      <c r="W94" s="606"/>
      <c r="X94" s="3"/>
      <c r="Y94" s="3"/>
      <c r="Z94" s="3"/>
      <c r="AA94" s="3"/>
      <c r="AB94" s="53"/>
      <c r="AC94" s="53"/>
      <c r="AD94" s="53"/>
      <c r="AE94" s="53"/>
      <c r="AF94" s="53"/>
      <c r="AG94" s="53"/>
      <c r="AH94" s="3"/>
      <c r="AI94" s="160"/>
      <c r="AJ94" s="160"/>
      <c r="AK94" s="160"/>
      <c r="AL94" s="160"/>
      <c r="AM94" s="160"/>
      <c r="AN94" s="160">
        <f t="shared" si="9"/>
        <v>0</v>
      </c>
      <c r="AO94" s="160">
        <f t="shared" si="10"/>
        <v>0</v>
      </c>
      <c r="AP94" s="160">
        <f t="shared" si="11"/>
        <v>0</v>
      </c>
      <c r="AQ94" s="160">
        <f t="shared" si="12"/>
        <v>0</v>
      </c>
      <c r="AR94" s="160">
        <f t="shared" si="13"/>
        <v>0</v>
      </c>
      <c r="AS94" s="160">
        <f t="shared" si="14"/>
        <v>0</v>
      </c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  <c r="BL94" s="160"/>
      <c r="BM94" s="160"/>
      <c r="BN94" s="160"/>
      <c r="BO94" s="160"/>
      <c r="BP94" s="160"/>
      <c r="BQ94" s="160"/>
      <c r="BR94" s="160"/>
      <c r="BS94" s="160"/>
      <c r="BT94" s="160"/>
      <c r="BU94" s="160"/>
      <c r="BV94" s="160"/>
      <c r="BW94" s="160"/>
      <c r="BX94" s="160"/>
      <c r="BY94" s="160"/>
      <c r="BZ94" s="160"/>
      <c r="CA94" s="160"/>
      <c r="CB94" s="160"/>
      <c r="CC94" s="160"/>
      <c r="CD94" s="160"/>
      <c r="CE94" s="160"/>
      <c r="CF94" s="160"/>
      <c r="CG94" s="160"/>
      <c r="CH94" s="160"/>
      <c r="CI94" s="160"/>
      <c r="CJ94" s="160"/>
      <c r="CK94" s="160"/>
      <c r="CL94" s="160"/>
      <c r="CM94" s="160"/>
      <c r="CN94" s="160"/>
      <c r="CO94" s="160"/>
      <c r="CP94" s="160"/>
      <c r="CQ94" s="160"/>
      <c r="CR94" s="160"/>
      <c r="CS94" s="160"/>
      <c r="CT94" s="160"/>
      <c r="CU94" s="160"/>
      <c r="CV94" s="160"/>
      <c r="CW94" s="160"/>
      <c r="CX94" s="160"/>
      <c r="CY94" s="160"/>
      <c r="CZ94" s="160"/>
      <c r="DA94" s="160"/>
      <c r="DB94" s="160"/>
      <c r="DC94" s="160"/>
      <c r="DD94" s="160"/>
      <c r="DE94" s="160"/>
      <c r="DF94" s="160"/>
      <c r="DG94" s="160"/>
      <c r="DH94" s="160"/>
      <c r="DI94" s="160"/>
      <c r="DJ94" s="160"/>
      <c r="DK94" s="160"/>
      <c r="DL94" s="160"/>
      <c r="DM94" s="160"/>
      <c r="DN94" s="160"/>
      <c r="DO94" s="160"/>
      <c r="DP94" s="160"/>
      <c r="DQ94" s="160"/>
      <c r="DR94" s="160"/>
      <c r="DS94" s="160"/>
      <c r="DT94" s="160"/>
      <c r="DU94" s="160"/>
      <c r="DV94" s="160"/>
      <c r="DW94" s="160"/>
      <c r="DX94" s="160"/>
      <c r="DY94" s="160"/>
      <c r="DZ94" s="160"/>
      <c r="EA94" s="160"/>
    </row>
    <row r="95" spans="1:131" s="173" customFormat="1" ht="12" customHeight="1" x14ac:dyDescent="0.25">
      <c r="A95" s="48"/>
      <c r="B95" s="48"/>
      <c r="C95" s="48" t="s">
        <v>652</v>
      </c>
      <c r="D95" s="48" t="s">
        <v>653</v>
      </c>
      <c r="E95" s="48" t="s">
        <v>654</v>
      </c>
      <c r="F95" s="48"/>
      <c r="G95" s="48"/>
      <c r="H95" s="48"/>
      <c r="I95" s="602">
        <f t="shared" si="8"/>
        <v>7422</v>
      </c>
      <c r="J95" s="464"/>
      <c r="K95" s="604" t="s">
        <v>1854</v>
      </c>
      <c r="L95" s="404"/>
      <c r="M95" s="488">
        <v>507</v>
      </c>
      <c r="N95" s="488"/>
      <c r="O95" s="488">
        <v>711</v>
      </c>
      <c r="P95" s="488"/>
      <c r="Q95" s="488">
        <v>2217</v>
      </c>
      <c r="R95" s="488"/>
      <c r="S95" s="488">
        <v>1762</v>
      </c>
      <c r="T95" s="488"/>
      <c r="U95" s="488">
        <v>1211</v>
      </c>
      <c r="V95" s="488"/>
      <c r="W95" s="488">
        <v>1014</v>
      </c>
      <c r="X95" s="3"/>
      <c r="Y95" s="3"/>
      <c r="Z95" s="3"/>
      <c r="AA95" s="3"/>
      <c r="AB95" s="53"/>
      <c r="AC95" s="53"/>
      <c r="AD95" s="53"/>
      <c r="AE95" s="53"/>
      <c r="AF95" s="53"/>
      <c r="AG95" s="53"/>
      <c r="AH95" s="3"/>
      <c r="AI95" s="160"/>
      <c r="AJ95" s="160"/>
      <c r="AK95" s="160"/>
      <c r="AL95" s="160"/>
      <c r="AM95" s="160"/>
      <c r="AN95" s="160">
        <f t="shared" si="9"/>
        <v>0</v>
      </c>
      <c r="AO95" s="160">
        <f t="shared" si="10"/>
        <v>1762</v>
      </c>
      <c r="AP95" s="160">
        <f t="shared" si="11"/>
        <v>0</v>
      </c>
      <c r="AQ95" s="160">
        <f t="shared" si="12"/>
        <v>1211</v>
      </c>
      <c r="AR95" s="160">
        <f t="shared" si="13"/>
        <v>0</v>
      </c>
      <c r="AS95" s="160">
        <f t="shared" si="14"/>
        <v>1014</v>
      </c>
      <c r="AT95" s="160"/>
      <c r="AU95" s="160"/>
      <c r="AV95" s="160"/>
      <c r="AW95" s="160"/>
      <c r="AX95" s="160"/>
      <c r="AY95" s="160"/>
      <c r="AZ95" s="160"/>
      <c r="BA95" s="160"/>
      <c r="BB95" s="160"/>
      <c r="BC95" s="160"/>
      <c r="BD95" s="160"/>
      <c r="BE95" s="160"/>
      <c r="BF95" s="160"/>
      <c r="BG95" s="160"/>
      <c r="BH95" s="160"/>
      <c r="BI95" s="160"/>
      <c r="BJ95" s="160"/>
      <c r="BK95" s="160"/>
      <c r="BL95" s="160"/>
      <c r="BM95" s="160"/>
      <c r="BN95" s="160"/>
      <c r="BO95" s="160"/>
      <c r="BP95" s="160"/>
      <c r="BQ95" s="160"/>
      <c r="BR95" s="160"/>
      <c r="BS95" s="160"/>
      <c r="BT95" s="160"/>
      <c r="BU95" s="160"/>
      <c r="BV95" s="160"/>
      <c r="BW95" s="160"/>
      <c r="BX95" s="160"/>
      <c r="BY95" s="160"/>
      <c r="BZ95" s="160"/>
      <c r="CA95" s="160"/>
      <c r="CB95" s="160"/>
      <c r="CC95" s="160"/>
      <c r="CD95" s="160"/>
      <c r="CE95" s="160"/>
      <c r="CF95" s="160"/>
      <c r="CG95" s="160"/>
      <c r="CH95" s="160"/>
      <c r="CI95" s="160"/>
      <c r="CJ95" s="160"/>
      <c r="CK95" s="160"/>
      <c r="CL95" s="160"/>
      <c r="CM95" s="160"/>
      <c r="CN95" s="160"/>
      <c r="CO95" s="160"/>
      <c r="CP95" s="160"/>
      <c r="CQ95" s="160"/>
      <c r="CR95" s="160"/>
      <c r="CS95" s="160"/>
      <c r="CT95" s="160"/>
      <c r="CU95" s="160"/>
      <c r="CV95" s="160"/>
      <c r="CW95" s="160"/>
      <c r="CX95" s="160"/>
      <c r="CY95" s="160"/>
      <c r="CZ95" s="160"/>
      <c r="DA95" s="160"/>
      <c r="DB95" s="160"/>
      <c r="DC95" s="160"/>
      <c r="DD95" s="160"/>
      <c r="DE95" s="160"/>
      <c r="DF95" s="160"/>
      <c r="DG95" s="160"/>
      <c r="DH95" s="160"/>
      <c r="DI95" s="160"/>
      <c r="DJ95" s="160"/>
      <c r="DK95" s="160"/>
      <c r="DL95" s="160"/>
      <c r="DM95" s="160"/>
      <c r="DN95" s="160"/>
      <c r="DO95" s="160"/>
      <c r="DP95" s="160"/>
      <c r="DQ95" s="160"/>
      <c r="DR95" s="160"/>
      <c r="DS95" s="160"/>
      <c r="DT95" s="160"/>
      <c r="DU95" s="160"/>
      <c r="DV95" s="160"/>
      <c r="DW95" s="160"/>
      <c r="DX95" s="160"/>
      <c r="DY95" s="160"/>
      <c r="DZ95" s="160"/>
      <c r="EA95" s="160"/>
    </row>
    <row r="96" spans="1:131" ht="16.5" customHeight="1" x14ac:dyDescent="0.25">
      <c r="A96" s="48"/>
      <c r="B96" s="48"/>
      <c r="C96" s="48" t="s">
        <v>655</v>
      </c>
      <c r="D96" s="48" t="s">
        <v>656</v>
      </c>
      <c r="E96" s="48"/>
      <c r="F96" s="48" t="s">
        <v>657</v>
      </c>
      <c r="G96" s="48"/>
      <c r="H96" s="48"/>
      <c r="I96" s="602">
        <f t="shared" si="8"/>
        <v>310</v>
      </c>
      <c r="J96" s="3"/>
      <c r="K96" s="605" t="s">
        <v>1607</v>
      </c>
      <c r="L96" s="73"/>
      <c r="M96" s="606">
        <v>31</v>
      </c>
      <c r="N96" s="606"/>
      <c r="O96" s="606">
        <v>31</v>
      </c>
      <c r="P96" s="606"/>
      <c r="Q96" s="606">
        <v>85</v>
      </c>
      <c r="R96" s="606"/>
      <c r="S96" s="606">
        <v>64</v>
      </c>
      <c r="T96" s="606"/>
      <c r="U96" s="606">
        <v>51</v>
      </c>
      <c r="V96" s="606"/>
      <c r="W96" s="606">
        <v>48</v>
      </c>
      <c r="X96" s="3"/>
      <c r="Y96" s="3"/>
      <c r="Z96" s="3"/>
      <c r="AA96" s="3"/>
      <c r="AB96" s="53"/>
      <c r="AC96" s="53"/>
      <c r="AD96" s="53"/>
      <c r="AE96" s="53"/>
      <c r="AF96" s="53"/>
      <c r="AG96" s="53"/>
      <c r="AH96" s="3"/>
      <c r="AI96" s="160"/>
      <c r="AJ96" s="160"/>
      <c r="AK96" s="160"/>
      <c r="AL96" s="160"/>
      <c r="AM96" s="160"/>
      <c r="AN96" s="160">
        <f t="shared" si="9"/>
        <v>0</v>
      </c>
      <c r="AO96" s="160">
        <f t="shared" si="10"/>
        <v>64</v>
      </c>
      <c r="AP96" s="160">
        <f t="shared" si="11"/>
        <v>0</v>
      </c>
      <c r="AQ96" s="160">
        <f t="shared" si="12"/>
        <v>51</v>
      </c>
      <c r="AR96" s="160">
        <f t="shared" si="13"/>
        <v>0</v>
      </c>
      <c r="AS96" s="160">
        <f t="shared" si="14"/>
        <v>48</v>
      </c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0"/>
      <c r="BM96" s="160"/>
      <c r="BN96" s="160"/>
      <c r="BO96" s="160"/>
      <c r="BP96" s="160"/>
      <c r="BQ96" s="160"/>
      <c r="BR96" s="160"/>
      <c r="BS96" s="160"/>
      <c r="BT96" s="160"/>
      <c r="BU96" s="160"/>
      <c r="BV96" s="160"/>
      <c r="BW96" s="160"/>
      <c r="BX96" s="160"/>
      <c r="BY96" s="160"/>
      <c r="BZ96" s="160"/>
      <c r="CA96" s="160"/>
      <c r="CB96" s="160"/>
      <c r="CC96" s="160"/>
      <c r="CD96" s="160"/>
      <c r="CE96" s="160"/>
      <c r="CF96" s="160"/>
      <c r="CG96" s="160"/>
      <c r="CH96" s="160"/>
      <c r="CI96" s="160"/>
      <c r="CJ96" s="160"/>
      <c r="CK96" s="160"/>
      <c r="CL96" s="160"/>
      <c r="CM96" s="160"/>
      <c r="CN96" s="160"/>
      <c r="CO96" s="160"/>
      <c r="CP96" s="160"/>
      <c r="CQ96" s="160"/>
      <c r="CR96" s="160"/>
      <c r="CS96" s="160"/>
      <c r="CT96" s="160"/>
      <c r="CU96" s="160"/>
      <c r="CV96" s="160"/>
      <c r="CW96" s="160"/>
      <c r="CX96" s="160"/>
      <c r="CY96" s="160"/>
      <c r="CZ96" s="160"/>
      <c r="DA96" s="160"/>
      <c r="DB96" s="160"/>
      <c r="DC96" s="160"/>
      <c r="DD96" s="160"/>
      <c r="DE96" s="160"/>
      <c r="DF96" s="160"/>
      <c r="DG96" s="160"/>
      <c r="DH96" s="160"/>
      <c r="DI96" s="160"/>
      <c r="DJ96" s="160"/>
      <c r="DK96" s="160"/>
      <c r="DL96" s="160"/>
      <c r="DM96" s="160"/>
      <c r="DN96" s="160"/>
      <c r="DO96" s="160"/>
      <c r="DP96" s="160"/>
      <c r="DQ96" s="160"/>
      <c r="DR96" s="160"/>
      <c r="DS96" s="160"/>
      <c r="DT96" s="160"/>
      <c r="DU96" s="160"/>
      <c r="DV96" s="160"/>
      <c r="DW96" s="160"/>
      <c r="DX96" s="160"/>
      <c r="DY96" s="160"/>
      <c r="DZ96" s="160"/>
      <c r="EA96" s="160"/>
    </row>
    <row r="97" spans="1:131" ht="12" customHeight="1" x14ac:dyDescent="0.25">
      <c r="A97" s="48"/>
      <c r="B97" s="48"/>
      <c r="C97" s="48" t="s">
        <v>658</v>
      </c>
      <c r="D97" s="48" t="s">
        <v>659</v>
      </c>
      <c r="E97" s="48"/>
      <c r="F97" s="48" t="s">
        <v>660</v>
      </c>
      <c r="G97" s="48"/>
      <c r="H97" s="48"/>
      <c r="I97" s="602">
        <v>369</v>
      </c>
      <c r="J97" s="3"/>
      <c r="K97" s="605" t="s">
        <v>1754</v>
      </c>
      <c r="L97" s="73"/>
      <c r="M97" s="607" t="s">
        <v>1556</v>
      </c>
      <c r="N97" s="607"/>
      <c r="O97" s="607" t="s">
        <v>1556</v>
      </c>
      <c r="P97" s="606"/>
      <c r="Q97" s="606">
        <v>114</v>
      </c>
      <c r="R97" s="606"/>
      <c r="S97" s="606">
        <v>91</v>
      </c>
      <c r="T97" s="606"/>
      <c r="U97" s="606">
        <v>77</v>
      </c>
      <c r="V97" s="606"/>
      <c r="W97" s="606">
        <v>47</v>
      </c>
      <c r="X97" s="3"/>
      <c r="Y97" s="3"/>
      <c r="Z97" s="3"/>
      <c r="AA97" s="3"/>
      <c r="AB97" s="53"/>
      <c r="AC97" s="53"/>
      <c r="AD97" s="53"/>
      <c r="AE97" s="53"/>
      <c r="AF97" s="53"/>
      <c r="AG97" s="53"/>
      <c r="AH97" s="3"/>
      <c r="AI97" s="160"/>
      <c r="AJ97" s="160"/>
      <c r="AK97" s="160"/>
      <c r="AL97" s="160"/>
      <c r="AM97" s="160"/>
      <c r="AN97" s="160">
        <f t="shared" si="9"/>
        <v>0</v>
      </c>
      <c r="AO97" s="160">
        <f t="shared" si="10"/>
        <v>91</v>
      </c>
      <c r="AP97" s="160">
        <f t="shared" si="11"/>
        <v>0</v>
      </c>
      <c r="AQ97" s="160">
        <f t="shared" si="12"/>
        <v>77</v>
      </c>
      <c r="AR97" s="160">
        <f t="shared" si="13"/>
        <v>0</v>
      </c>
      <c r="AS97" s="160">
        <f t="shared" si="14"/>
        <v>47</v>
      </c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  <c r="BF97" s="160"/>
      <c r="BG97" s="160"/>
      <c r="BH97" s="160"/>
      <c r="BI97" s="160"/>
      <c r="BJ97" s="160"/>
      <c r="BK97" s="160"/>
      <c r="BL97" s="160"/>
      <c r="BM97" s="160"/>
      <c r="BN97" s="160"/>
      <c r="BO97" s="160"/>
      <c r="BP97" s="160"/>
      <c r="BQ97" s="160"/>
      <c r="BR97" s="160"/>
      <c r="BS97" s="160"/>
      <c r="BT97" s="160"/>
      <c r="BU97" s="160"/>
      <c r="BV97" s="160"/>
      <c r="BW97" s="160"/>
      <c r="BX97" s="160"/>
      <c r="BY97" s="160"/>
      <c r="BZ97" s="160"/>
      <c r="CA97" s="160"/>
      <c r="CB97" s="160"/>
      <c r="CC97" s="160"/>
      <c r="CD97" s="160"/>
      <c r="CE97" s="160"/>
      <c r="CF97" s="160"/>
      <c r="CG97" s="160"/>
      <c r="CH97" s="160"/>
      <c r="CI97" s="160"/>
      <c r="CJ97" s="160"/>
      <c r="CK97" s="160"/>
      <c r="CL97" s="160"/>
      <c r="CM97" s="160"/>
      <c r="CN97" s="160"/>
      <c r="CO97" s="160"/>
      <c r="CP97" s="160"/>
      <c r="CQ97" s="160"/>
      <c r="CR97" s="160"/>
      <c r="CS97" s="160"/>
      <c r="CT97" s="160"/>
      <c r="CU97" s="160"/>
      <c r="CV97" s="160"/>
      <c r="CW97" s="160"/>
      <c r="CX97" s="160"/>
      <c r="CY97" s="160"/>
      <c r="CZ97" s="160"/>
      <c r="DA97" s="160"/>
      <c r="DB97" s="160"/>
      <c r="DC97" s="160"/>
      <c r="DD97" s="160"/>
      <c r="DE97" s="160"/>
      <c r="DF97" s="160"/>
      <c r="DG97" s="160"/>
      <c r="DH97" s="160"/>
      <c r="DI97" s="160"/>
      <c r="DJ97" s="160"/>
      <c r="DK97" s="160"/>
      <c r="DL97" s="160"/>
      <c r="DM97" s="160"/>
      <c r="DN97" s="160"/>
      <c r="DO97" s="160"/>
      <c r="DP97" s="160"/>
      <c r="DQ97" s="160"/>
      <c r="DR97" s="160"/>
      <c r="DS97" s="160"/>
      <c r="DT97" s="160"/>
      <c r="DU97" s="160"/>
      <c r="DV97" s="160"/>
      <c r="DW97" s="160"/>
      <c r="DX97" s="160"/>
      <c r="DY97" s="160"/>
      <c r="DZ97" s="160"/>
      <c r="EA97" s="160"/>
    </row>
    <row r="98" spans="1:131" ht="12" customHeight="1" x14ac:dyDescent="0.25">
      <c r="A98" s="48"/>
      <c r="B98" s="48"/>
      <c r="C98" s="48" t="s">
        <v>661</v>
      </c>
      <c r="D98" s="48" t="s">
        <v>662</v>
      </c>
      <c r="E98" s="48"/>
      <c r="F98" s="48" t="s">
        <v>663</v>
      </c>
      <c r="G98" s="48"/>
      <c r="H98" s="48"/>
      <c r="I98" s="602">
        <v>1199</v>
      </c>
      <c r="J98" s="3"/>
      <c r="K98" s="605" t="s">
        <v>1855</v>
      </c>
      <c r="L98" s="73"/>
      <c r="M98" s="607" t="s">
        <v>1556</v>
      </c>
      <c r="N98" s="607"/>
      <c r="O98" s="607" t="s">
        <v>1556</v>
      </c>
      <c r="P98" s="606"/>
      <c r="Q98" s="606">
        <v>324</v>
      </c>
      <c r="R98" s="606"/>
      <c r="S98" s="606">
        <v>306</v>
      </c>
      <c r="T98" s="606"/>
      <c r="U98" s="606">
        <v>222</v>
      </c>
      <c r="V98" s="606"/>
      <c r="W98" s="606">
        <v>143</v>
      </c>
      <c r="X98" s="3"/>
      <c r="Y98" s="3"/>
      <c r="Z98" s="3"/>
      <c r="AA98" s="3"/>
      <c r="AB98" s="53"/>
      <c r="AC98" s="53"/>
      <c r="AD98" s="53"/>
      <c r="AE98" s="53"/>
      <c r="AF98" s="53"/>
      <c r="AG98" s="53"/>
      <c r="AH98" s="3"/>
      <c r="AI98" s="160"/>
      <c r="AJ98" s="160"/>
      <c r="AK98" s="160"/>
      <c r="AL98" s="160"/>
      <c r="AM98" s="160"/>
      <c r="AN98" s="160">
        <f t="shared" si="9"/>
        <v>0</v>
      </c>
      <c r="AO98" s="160">
        <f t="shared" si="10"/>
        <v>306</v>
      </c>
      <c r="AP98" s="160">
        <f t="shared" si="11"/>
        <v>0</v>
      </c>
      <c r="AQ98" s="160">
        <f t="shared" si="12"/>
        <v>222</v>
      </c>
      <c r="AR98" s="160">
        <f t="shared" si="13"/>
        <v>0</v>
      </c>
      <c r="AS98" s="160">
        <f t="shared" si="14"/>
        <v>143</v>
      </c>
      <c r="AT98" s="160"/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  <c r="BF98" s="160"/>
      <c r="BG98" s="160"/>
      <c r="BH98" s="160"/>
      <c r="BI98" s="160"/>
      <c r="BJ98" s="160"/>
      <c r="BK98" s="160"/>
      <c r="BL98" s="160"/>
      <c r="BM98" s="160"/>
      <c r="BN98" s="160"/>
      <c r="BO98" s="160"/>
      <c r="BP98" s="160"/>
      <c r="BQ98" s="160"/>
      <c r="BR98" s="160"/>
      <c r="BS98" s="160"/>
      <c r="BT98" s="160"/>
      <c r="BU98" s="160"/>
      <c r="BV98" s="160"/>
      <c r="BW98" s="160"/>
      <c r="BX98" s="160"/>
      <c r="BY98" s="160"/>
      <c r="BZ98" s="160"/>
      <c r="CA98" s="160"/>
      <c r="CB98" s="160"/>
      <c r="CC98" s="160"/>
      <c r="CD98" s="160"/>
      <c r="CE98" s="160"/>
      <c r="CF98" s="160"/>
      <c r="CG98" s="160"/>
      <c r="CH98" s="160"/>
      <c r="CI98" s="160"/>
      <c r="CJ98" s="160"/>
      <c r="CK98" s="160"/>
      <c r="CL98" s="160"/>
      <c r="CM98" s="160"/>
      <c r="CN98" s="160"/>
      <c r="CO98" s="160"/>
      <c r="CP98" s="160"/>
      <c r="CQ98" s="160"/>
      <c r="CR98" s="160"/>
      <c r="CS98" s="160"/>
      <c r="CT98" s="160"/>
      <c r="CU98" s="160"/>
      <c r="CV98" s="160"/>
      <c r="CW98" s="160"/>
      <c r="CX98" s="160"/>
      <c r="CY98" s="160"/>
      <c r="CZ98" s="160"/>
      <c r="DA98" s="160"/>
      <c r="DB98" s="160"/>
      <c r="DC98" s="160"/>
      <c r="DD98" s="160"/>
      <c r="DE98" s="160"/>
      <c r="DF98" s="160"/>
      <c r="DG98" s="160"/>
      <c r="DH98" s="160"/>
      <c r="DI98" s="160"/>
      <c r="DJ98" s="160"/>
      <c r="DK98" s="160"/>
      <c r="DL98" s="160"/>
      <c r="DM98" s="160"/>
      <c r="DN98" s="160"/>
      <c r="DO98" s="160"/>
      <c r="DP98" s="160"/>
      <c r="DQ98" s="160"/>
      <c r="DR98" s="160"/>
      <c r="DS98" s="160"/>
      <c r="DT98" s="160"/>
      <c r="DU98" s="160"/>
      <c r="DV98" s="160"/>
      <c r="DW98" s="160"/>
      <c r="DX98" s="160"/>
      <c r="DY98" s="160"/>
      <c r="DZ98" s="160"/>
      <c r="EA98" s="160"/>
    </row>
    <row r="99" spans="1:131" ht="12" customHeight="1" x14ac:dyDescent="0.25">
      <c r="A99" s="48"/>
      <c r="B99" s="48"/>
      <c r="C99" s="48" t="s">
        <v>664</v>
      </c>
      <c r="D99" s="48" t="s">
        <v>665</v>
      </c>
      <c r="E99" s="48"/>
      <c r="F99" s="48" t="s">
        <v>666</v>
      </c>
      <c r="G99" s="48"/>
      <c r="H99" s="48"/>
      <c r="I99" s="602">
        <f t="shared" si="8"/>
        <v>617</v>
      </c>
      <c r="J99" s="3"/>
      <c r="K99" s="605" t="s">
        <v>1739</v>
      </c>
      <c r="L99" s="73"/>
      <c r="M99" s="606">
        <v>46</v>
      </c>
      <c r="N99" s="606"/>
      <c r="O99" s="606">
        <v>66</v>
      </c>
      <c r="P99" s="606"/>
      <c r="Q99" s="606">
        <v>171</v>
      </c>
      <c r="R99" s="606"/>
      <c r="S99" s="606">
        <v>145</v>
      </c>
      <c r="T99" s="606"/>
      <c r="U99" s="606">
        <v>94</v>
      </c>
      <c r="V99" s="606"/>
      <c r="W99" s="606">
        <v>95</v>
      </c>
      <c r="X99" s="3"/>
      <c r="Y99" s="3"/>
      <c r="Z99" s="3"/>
      <c r="AA99" s="3"/>
      <c r="AB99" s="53"/>
      <c r="AC99" s="53"/>
      <c r="AD99" s="53"/>
      <c r="AE99" s="53"/>
      <c r="AF99" s="53"/>
      <c r="AG99" s="53"/>
      <c r="AH99" s="3"/>
      <c r="AI99" s="160"/>
      <c r="AJ99" s="160"/>
      <c r="AK99" s="160"/>
      <c r="AL99" s="160"/>
      <c r="AM99" s="160"/>
      <c r="AN99" s="160">
        <f t="shared" si="9"/>
        <v>0</v>
      </c>
      <c r="AO99" s="160">
        <f t="shared" si="10"/>
        <v>145</v>
      </c>
      <c r="AP99" s="160">
        <f t="shared" si="11"/>
        <v>0</v>
      </c>
      <c r="AQ99" s="160">
        <f t="shared" si="12"/>
        <v>94</v>
      </c>
      <c r="AR99" s="160">
        <f t="shared" si="13"/>
        <v>0</v>
      </c>
      <c r="AS99" s="160">
        <f t="shared" si="14"/>
        <v>95</v>
      </c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  <c r="BJ99" s="160"/>
      <c r="BK99" s="160"/>
      <c r="BL99" s="160"/>
      <c r="BM99" s="160"/>
      <c r="BN99" s="160"/>
      <c r="BO99" s="160"/>
      <c r="BP99" s="160"/>
      <c r="BQ99" s="160"/>
      <c r="BR99" s="160"/>
      <c r="BS99" s="160"/>
      <c r="BT99" s="160"/>
      <c r="BU99" s="160"/>
      <c r="BV99" s="160"/>
      <c r="BW99" s="160"/>
      <c r="BX99" s="160"/>
      <c r="BY99" s="160"/>
      <c r="BZ99" s="160"/>
      <c r="CA99" s="160"/>
      <c r="CB99" s="160"/>
      <c r="CC99" s="160"/>
      <c r="CD99" s="160"/>
      <c r="CE99" s="160"/>
      <c r="CF99" s="160"/>
      <c r="CG99" s="160"/>
      <c r="CH99" s="160"/>
      <c r="CI99" s="160"/>
      <c r="CJ99" s="160"/>
      <c r="CK99" s="160"/>
      <c r="CL99" s="160"/>
      <c r="CM99" s="160"/>
      <c r="CN99" s="160"/>
      <c r="CO99" s="160"/>
      <c r="CP99" s="160"/>
      <c r="CQ99" s="160"/>
      <c r="CR99" s="160"/>
      <c r="CS99" s="160"/>
      <c r="CT99" s="160"/>
      <c r="CU99" s="160"/>
      <c r="CV99" s="160"/>
      <c r="CW99" s="160"/>
      <c r="CX99" s="160"/>
      <c r="CY99" s="160"/>
      <c r="CZ99" s="160"/>
      <c r="DA99" s="160"/>
      <c r="DB99" s="160"/>
      <c r="DC99" s="160"/>
      <c r="DD99" s="160"/>
      <c r="DE99" s="160"/>
      <c r="DF99" s="160"/>
      <c r="DG99" s="160"/>
      <c r="DH99" s="160"/>
      <c r="DI99" s="160"/>
      <c r="DJ99" s="160"/>
      <c r="DK99" s="160"/>
      <c r="DL99" s="160"/>
      <c r="DM99" s="160"/>
      <c r="DN99" s="160"/>
      <c r="DO99" s="160"/>
      <c r="DP99" s="160"/>
      <c r="DQ99" s="160"/>
      <c r="DR99" s="160"/>
      <c r="DS99" s="160"/>
      <c r="DT99" s="160"/>
      <c r="DU99" s="160"/>
      <c r="DV99" s="160"/>
      <c r="DW99" s="160"/>
      <c r="DX99" s="160"/>
      <c r="DY99" s="160"/>
      <c r="DZ99" s="160"/>
      <c r="EA99" s="160"/>
    </row>
    <row r="100" spans="1:131" ht="12" customHeight="1" x14ac:dyDescent="0.25">
      <c r="A100" s="48"/>
      <c r="B100" s="48"/>
      <c r="C100" s="48" t="s">
        <v>667</v>
      </c>
      <c r="D100" s="48" t="s">
        <v>668</v>
      </c>
      <c r="E100" s="48"/>
      <c r="F100" s="48" t="s">
        <v>669</v>
      </c>
      <c r="G100" s="48"/>
      <c r="H100" s="48"/>
      <c r="I100" s="602">
        <f t="shared" si="8"/>
        <v>682</v>
      </c>
      <c r="J100" s="3"/>
      <c r="K100" s="605" t="s">
        <v>1580</v>
      </c>
      <c r="L100" s="73"/>
      <c r="M100" s="606">
        <v>48</v>
      </c>
      <c r="N100" s="606"/>
      <c r="O100" s="606">
        <v>79</v>
      </c>
      <c r="P100" s="606"/>
      <c r="Q100" s="606">
        <v>198</v>
      </c>
      <c r="R100" s="606"/>
      <c r="S100" s="606">
        <v>147</v>
      </c>
      <c r="T100" s="606"/>
      <c r="U100" s="606">
        <v>108</v>
      </c>
      <c r="V100" s="606"/>
      <c r="W100" s="606">
        <v>102</v>
      </c>
      <c r="X100" s="3"/>
      <c r="Y100" s="3"/>
      <c r="Z100" s="3"/>
      <c r="AA100" s="3"/>
      <c r="AB100" s="53"/>
      <c r="AC100" s="53"/>
      <c r="AD100" s="53"/>
      <c r="AE100" s="53"/>
      <c r="AF100" s="53"/>
      <c r="AG100" s="53"/>
      <c r="AH100" s="3"/>
      <c r="AI100" s="160"/>
      <c r="AJ100" s="160"/>
      <c r="AK100" s="160"/>
      <c r="AL100" s="160"/>
      <c r="AM100" s="160"/>
      <c r="AN100" s="160">
        <f t="shared" si="9"/>
        <v>0</v>
      </c>
      <c r="AO100" s="160">
        <f t="shared" si="10"/>
        <v>147</v>
      </c>
      <c r="AP100" s="160">
        <f t="shared" si="11"/>
        <v>0</v>
      </c>
      <c r="AQ100" s="160">
        <f t="shared" si="12"/>
        <v>108</v>
      </c>
      <c r="AR100" s="160">
        <f t="shared" si="13"/>
        <v>0</v>
      </c>
      <c r="AS100" s="160">
        <f t="shared" si="14"/>
        <v>102</v>
      </c>
      <c r="AT100" s="160"/>
      <c r="AU100" s="160"/>
      <c r="AV100" s="160"/>
      <c r="AW100" s="160"/>
      <c r="AX100" s="160"/>
      <c r="AY100" s="160"/>
      <c r="AZ100" s="160"/>
      <c r="BA100" s="160"/>
      <c r="BB100" s="160"/>
      <c r="BC100" s="160"/>
      <c r="BD100" s="160"/>
      <c r="BE100" s="160"/>
      <c r="BF100" s="160"/>
      <c r="BG100" s="160"/>
      <c r="BH100" s="160"/>
      <c r="BI100" s="160"/>
      <c r="BJ100" s="160"/>
      <c r="BK100" s="160"/>
      <c r="BL100" s="160"/>
      <c r="BM100" s="160"/>
      <c r="BN100" s="160"/>
      <c r="BO100" s="160"/>
      <c r="BP100" s="160"/>
      <c r="BQ100" s="160"/>
      <c r="BR100" s="160"/>
      <c r="BS100" s="160"/>
      <c r="BT100" s="160"/>
      <c r="BU100" s="160"/>
      <c r="BV100" s="160"/>
      <c r="BW100" s="160"/>
      <c r="BX100" s="160"/>
      <c r="BY100" s="160"/>
      <c r="BZ100" s="160"/>
      <c r="CA100" s="160"/>
      <c r="CB100" s="160"/>
      <c r="CC100" s="160"/>
      <c r="CD100" s="160"/>
      <c r="CE100" s="160"/>
      <c r="CF100" s="160"/>
      <c r="CG100" s="160"/>
      <c r="CH100" s="160"/>
      <c r="CI100" s="160"/>
      <c r="CJ100" s="160"/>
      <c r="CK100" s="160"/>
      <c r="CL100" s="160"/>
      <c r="CM100" s="160"/>
      <c r="CN100" s="160"/>
      <c r="CO100" s="160"/>
      <c r="CP100" s="160"/>
      <c r="CQ100" s="160"/>
      <c r="CR100" s="160"/>
      <c r="CS100" s="160"/>
      <c r="CT100" s="160"/>
      <c r="CU100" s="160"/>
      <c r="CV100" s="160"/>
      <c r="CW100" s="160"/>
      <c r="CX100" s="160"/>
      <c r="CY100" s="160"/>
      <c r="CZ100" s="160"/>
      <c r="DA100" s="160"/>
      <c r="DB100" s="160"/>
      <c r="DC100" s="160"/>
      <c r="DD100" s="160"/>
      <c r="DE100" s="160"/>
      <c r="DF100" s="160"/>
      <c r="DG100" s="160"/>
      <c r="DH100" s="160"/>
      <c r="DI100" s="160"/>
      <c r="DJ100" s="160"/>
      <c r="DK100" s="160"/>
      <c r="DL100" s="160"/>
      <c r="DM100" s="160"/>
      <c r="DN100" s="160"/>
      <c r="DO100" s="160"/>
      <c r="DP100" s="160"/>
      <c r="DQ100" s="160"/>
      <c r="DR100" s="160"/>
      <c r="DS100" s="160"/>
      <c r="DT100" s="160"/>
      <c r="DU100" s="160"/>
      <c r="DV100" s="160"/>
      <c r="DW100" s="160"/>
      <c r="DX100" s="160"/>
      <c r="DY100" s="160"/>
      <c r="DZ100" s="160"/>
      <c r="EA100" s="160"/>
    </row>
    <row r="101" spans="1:131" ht="12" customHeight="1" x14ac:dyDescent="0.25">
      <c r="A101" s="48"/>
      <c r="B101" s="48"/>
      <c r="C101" s="48" t="s">
        <v>670</v>
      </c>
      <c r="D101" s="48" t="s">
        <v>671</v>
      </c>
      <c r="E101" s="48"/>
      <c r="F101" s="48" t="s">
        <v>672</v>
      </c>
      <c r="G101" s="48"/>
      <c r="H101" s="48"/>
      <c r="I101" s="602">
        <f t="shared" si="8"/>
        <v>588</v>
      </c>
      <c r="J101" s="3"/>
      <c r="K101" s="605" t="s">
        <v>1755</v>
      </c>
      <c r="L101" s="73"/>
      <c r="M101" s="606">
        <v>40</v>
      </c>
      <c r="N101" s="606"/>
      <c r="O101" s="606">
        <v>49</v>
      </c>
      <c r="P101" s="606"/>
      <c r="Q101" s="606">
        <v>160</v>
      </c>
      <c r="R101" s="606"/>
      <c r="S101" s="606">
        <v>132</v>
      </c>
      <c r="T101" s="606"/>
      <c r="U101" s="606">
        <v>107</v>
      </c>
      <c r="V101" s="606"/>
      <c r="W101" s="606">
        <v>100</v>
      </c>
      <c r="X101" s="3"/>
      <c r="Y101" s="3"/>
      <c r="Z101" s="3"/>
      <c r="AA101" s="3"/>
      <c r="AB101" s="53"/>
      <c r="AC101" s="53"/>
      <c r="AD101" s="53"/>
      <c r="AE101" s="53"/>
      <c r="AF101" s="53"/>
      <c r="AG101" s="53"/>
      <c r="AH101" s="3"/>
      <c r="AI101" s="160"/>
      <c r="AJ101" s="160"/>
      <c r="AK101" s="160"/>
      <c r="AL101" s="160"/>
      <c r="AM101" s="160"/>
      <c r="AN101" s="160">
        <f t="shared" si="9"/>
        <v>0</v>
      </c>
      <c r="AO101" s="160">
        <f t="shared" si="10"/>
        <v>132</v>
      </c>
      <c r="AP101" s="160">
        <f t="shared" si="11"/>
        <v>0</v>
      </c>
      <c r="AQ101" s="160">
        <f t="shared" si="12"/>
        <v>107</v>
      </c>
      <c r="AR101" s="160">
        <f t="shared" si="13"/>
        <v>0</v>
      </c>
      <c r="AS101" s="160">
        <f t="shared" si="14"/>
        <v>100</v>
      </c>
      <c r="AT101" s="160"/>
      <c r="AU101" s="160"/>
      <c r="AV101" s="160"/>
      <c r="AW101" s="160"/>
      <c r="AX101" s="160"/>
      <c r="AY101" s="160"/>
      <c r="AZ101" s="160"/>
      <c r="BA101" s="160"/>
      <c r="BB101" s="160"/>
      <c r="BC101" s="160"/>
      <c r="BD101" s="160"/>
      <c r="BE101" s="160"/>
      <c r="BF101" s="160"/>
      <c r="BG101" s="160"/>
      <c r="BH101" s="160"/>
      <c r="BI101" s="160"/>
      <c r="BJ101" s="160"/>
      <c r="BK101" s="160"/>
      <c r="BL101" s="160"/>
      <c r="BM101" s="160"/>
      <c r="BN101" s="160"/>
      <c r="BO101" s="160"/>
      <c r="BP101" s="160"/>
      <c r="BQ101" s="160"/>
      <c r="BR101" s="160"/>
      <c r="BS101" s="160"/>
      <c r="BT101" s="160"/>
      <c r="BU101" s="160"/>
      <c r="BV101" s="160"/>
      <c r="BW101" s="160"/>
      <c r="BX101" s="160"/>
      <c r="BY101" s="160"/>
      <c r="BZ101" s="160"/>
      <c r="CA101" s="160"/>
      <c r="CB101" s="160"/>
      <c r="CC101" s="160"/>
      <c r="CD101" s="160"/>
      <c r="CE101" s="160"/>
      <c r="CF101" s="160"/>
      <c r="CG101" s="160"/>
      <c r="CH101" s="160"/>
      <c r="CI101" s="160"/>
      <c r="CJ101" s="160"/>
      <c r="CK101" s="160"/>
      <c r="CL101" s="160"/>
      <c r="CM101" s="160"/>
      <c r="CN101" s="160"/>
      <c r="CO101" s="160"/>
      <c r="CP101" s="160"/>
      <c r="CQ101" s="160"/>
      <c r="CR101" s="160"/>
      <c r="CS101" s="160"/>
      <c r="CT101" s="160"/>
      <c r="CU101" s="160"/>
      <c r="CV101" s="160"/>
      <c r="CW101" s="160"/>
      <c r="CX101" s="160"/>
      <c r="CY101" s="160"/>
      <c r="CZ101" s="160"/>
      <c r="DA101" s="160"/>
      <c r="DB101" s="160"/>
      <c r="DC101" s="160"/>
      <c r="DD101" s="160"/>
      <c r="DE101" s="160"/>
      <c r="DF101" s="160"/>
      <c r="DG101" s="160"/>
      <c r="DH101" s="160"/>
      <c r="DI101" s="160"/>
      <c r="DJ101" s="160"/>
      <c r="DK101" s="160"/>
      <c r="DL101" s="160"/>
      <c r="DM101" s="160"/>
      <c r="DN101" s="160"/>
      <c r="DO101" s="160"/>
      <c r="DP101" s="160"/>
      <c r="DQ101" s="160"/>
      <c r="DR101" s="160"/>
      <c r="DS101" s="160"/>
      <c r="DT101" s="160"/>
      <c r="DU101" s="160"/>
      <c r="DV101" s="160"/>
      <c r="DW101" s="160"/>
      <c r="DX101" s="160"/>
      <c r="DY101" s="160"/>
      <c r="DZ101" s="160"/>
      <c r="EA101" s="160"/>
    </row>
    <row r="102" spans="1:131" ht="12" customHeight="1" x14ac:dyDescent="0.25">
      <c r="A102" s="48"/>
      <c r="B102" s="48"/>
      <c r="C102" s="48" t="s">
        <v>673</v>
      </c>
      <c r="D102" s="48" t="s">
        <v>674</v>
      </c>
      <c r="E102" s="48"/>
      <c r="F102" s="48" t="s">
        <v>675</v>
      </c>
      <c r="G102" s="48"/>
      <c r="H102" s="48"/>
      <c r="I102" s="602">
        <f t="shared" si="8"/>
        <v>1100</v>
      </c>
      <c r="J102" s="3"/>
      <c r="K102" s="605" t="s">
        <v>1856</v>
      </c>
      <c r="L102" s="73"/>
      <c r="M102" s="606">
        <v>70</v>
      </c>
      <c r="N102" s="606"/>
      <c r="O102" s="606">
        <v>119</v>
      </c>
      <c r="P102" s="606"/>
      <c r="Q102" s="606">
        <v>343</v>
      </c>
      <c r="R102" s="606"/>
      <c r="S102" s="606">
        <v>267</v>
      </c>
      <c r="T102" s="606"/>
      <c r="U102" s="606">
        <v>180</v>
      </c>
      <c r="V102" s="606"/>
      <c r="W102" s="606">
        <v>121</v>
      </c>
      <c r="X102" s="3"/>
      <c r="Y102" s="3"/>
      <c r="Z102" s="3"/>
      <c r="AA102" s="3"/>
      <c r="AB102" s="53"/>
      <c r="AC102" s="53"/>
      <c r="AD102" s="53"/>
      <c r="AE102" s="53"/>
      <c r="AF102" s="53"/>
      <c r="AG102" s="53"/>
      <c r="AH102" s="3"/>
      <c r="AI102" s="160"/>
      <c r="AJ102" s="160"/>
      <c r="AK102" s="160"/>
      <c r="AL102" s="160"/>
      <c r="AM102" s="160"/>
      <c r="AN102" s="160">
        <f t="shared" si="9"/>
        <v>0</v>
      </c>
      <c r="AO102" s="160">
        <f t="shared" si="10"/>
        <v>267</v>
      </c>
      <c r="AP102" s="160">
        <f t="shared" si="11"/>
        <v>0</v>
      </c>
      <c r="AQ102" s="160">
        <f t="shared" si="12"/>
        <v>180</v>
      </c>
      <c r="AR102" s="160">
        <f t="shared" si="13"/>
        <v>0</v>
      </c>
      <c r="AS102" s="160">
        <f t="shared" si="14"/>
        <v>121</v>
      </c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160"/>
      <c r="BL102" s="160"/>
      <c r="BM102" s="160"/>
      <c r="BN102" s="160"/>
      <c r="BO102" s="160"/>
      <c r="BP102" s="160"/>
      <c r="BQ102" s="160"/>
      <c r="BR102" s="160"/>
      <c r="BS102" s="160"/>
      <c r="BT102" s="160"/>
      <c r="BU102" s="160"/>
      <c r="BV102" s="160"/>
      <c r="BW102" s="160"/>
      <c r="BX102" s="160"/>
      <c r="BY102" s="160"/>
      <c r="BZ102" s="160"/>
      <c r="CA102" s="160"/>
      <c r="CB102" s="160"/>
      <c r="CC102" s="160"/>
      <c r="CD102" s="160"/>
      <c r="CE102" s="160"/>
      <c r="CF102" s="160"/>
      <c r="CG102" s="160"/>
      <c r="CH102" s="160"/>
      <c r="CI102" s="160"/>
      <c r="CJ102" s="160"/>
      <c r="CK102" s="160"/>
      <c r="CL102" s="160"/>
      <c r="CM102" s="160"/>
      <c r="CN102" s="160"/>
      <c r="CO102" s="160"/>
      <c r="CP102" s="160"/>
      <c r="CQ102" s="160"/>
      <c r="CR102" s="160"/>
      <c r="CS102" s="160"/>
      <c r="CT102" s="160"/>
      <c r="CU102" s="160"/>
      <c r="CV102" s="160"/>
      <c r="CW102" s="160"/>
      <c r="CX102" s="160"/>
      <c r="CY102" s="160"/>
      <c r="CZ102" s="160"/>
      <c r="DA102" s="160"/>
      <c r="DB102" s="160"/>
      <c r="DC102" s="160"/>
      <c r="DD102" s="160"/>
      <c r="DE102" s="160"/>
      <c r="DF102" s="160"/>
      <c r="DG102" s="160"/>
      <c r="DH102" s="160"/>
      <c r="DI102" s="160"/>
      <c r="DJ102" s="160"/>
      <c r="DK102" s="160"/>
      <c r="DL102" s="160"/>
      <c r="DM102" s="160"/>
      <c r="DN102" s="160"/>
      <c r="DO102" s="160"/>
      <c r="DP102" s="160"/>
      <c r="DQ102" s="160"/>
      <c r="DR102" s="160"/>
      <c r="DS102" s="160"/>
      <c r="DT102" s="160"/>
      <c r="DU102" s="160"/>
      <c r="DV102" s="160"/>
      <c r="DW102" s="160"/>
      <c r="DX102" s="160"/>
      <c r="DY102" s="160"/>
      <c r="DZ102" s="160"/>
      <c r="EA102" s="160"/>
    </row>
    <row r="103" spans="1:131" ht="12" customHeight="1" x14ac:dyDescent="0.25">
      <c r="A103" s="48"/>
      <c r="B103" s="48"/>
      <c r="C103" s="48" t="s">
        <v>676</v>
      </c>
      <c r="D103" s="48" t="s">
        <v>677</v>
      </c>
      <c r="E103" s="48"/>
      <c r="F103" s="48" t="s">
        <v>678</v>
      </c>
      <c r="G103" s="48"/>
      <c r="H103" s="48"/>
      <c r="I103" s="602">
        <f t="shared" si="8"/>
        <v>1110</v>
      </c>
      <c r="J103" s="3"/>
      <c r="K103" s="605" t="s">
        <v>1857</v>
      </c>
      <c r="L103" s="73"/>
      <c r="M103" s="606">
        <v>52</v>
      </c>
      <c r="N103" s="606"/>
      <c r="O103" s="606">
        <v>121</v>
      </c>
      <c r="P103" s="606"/>
      <c r="Q103" s="606">
        <v>392</v>
      </c>
      <c r="R103" s="606"/>
      <c r="S103" s="606">
        <v>260</v>
      </c>
      <c r="T103" s="606"/>
      <c r="U103" s="606">
        <v>153</v>
      </c>
      <c r="V103" s="606"/>
      <c r="W103" s="606">
        <v>132</v>
      </c>
      <c r="X103" s="3"/>
      <c r="Y103" s="3"/>
      <c r="Z103" s="3"/>
      <c r="AA103" s="3"/>
      <c r="AB103" s="53"/>
      <c r="AC103" s="53"/>
      <c r="AD103" s="53"/>
      <c r="AE103" s="53"/>
      <c r="AF103" s="53"/>
      <c r="AG103" s="53"/>
      <c r="AH103" s="3"/>
      <c r="AI103" s="160"/>
      <c r="AJ103" s="160"/>
      <c r="AK103" s="160"/>
      <c r="AL103" s="160"/>
      <c r="AM103" s="160"/>
      <c r="AN103" s="160">
        <f t="shared" si="9"/>
        <v>0</v>
      </c>
      <c r="AO103" s="160">
        <f t="shared" si="10"/>
        <v>260</v>
      </c>
      <c r="AP103" s="160">
        <f t="shared" si="11"/>
        <v>0</v>
      </c>
      <c r="AQ103" s="160">
        <f t="shared" si="12"/>
        <v>153</v>
      </c>
      <c r="AR103" s="160">
        <f t="shared" si="13"/>
        <v>0</v>
      </c>
      <c r="AS103" s="160">
        <f t="shared" si="14"/>
        <v>132</v>
      </c>
      <c r="AT103" s="160"/>
      <c r="AU103" s="160"/>
      <c r="AV103" s="160"/>
      <c r="AW103" s="160"/>
      <c r="AX103" s="160"/>
      <c r="AY103" s="160"/>
      <c r="AZ103" s="160"/>
      <c r="BA103" s="160"/>
      <c r="BB103" s="160"/>
      <c r="BC103" s="160"/>
      <c r="BD103" s="160"/>
      <c r="BE103" s="160"/>
      <c r="BF103" s="160"/>
      <c r="BG103" s="160"/>
      <c r="BH103" s="160"/>
      <c r="BI103" s="160"/>
      <c r="BJ103" s="160"/>
      <c r="BK103" s="160"/>
      <c r="BL103" s="160"/>
      <c r="BM103" s="160"/>
      <c r="BN103" s="160"/>
      <c r="BO103" s="160"/>
      <c r="BP103" s="160"/>
      <c r="BQ103" s="160"/>
      <c r="BR103" s="160"/>
      <c r="BS103" s="160"/>
      <c r="BT103" s="160"/>
      <c r="BU103" s="160"/>
      <c r="BV103" s="160"/>
      <c r="BW103" s="160"/>
      <c r="BX103" s="160"/>
      <c r="BY103" s="160"/>
      <c r="BZ103" s="160"/>
      <c r="CA103" s="160"/>
      <c r="CB103" s="160"/>
      <c r="CC103" s="160"/>
      <c r="CD103" s="160"/>
      <c r="CE103" s="160"/>
      <c r="CF103" s="160"/>
      <c r="CG103" s="160"/>
      <c r="CH103" s="160"/>
      <c r="CI103" s="160"/>
      <c r="CJ103" s="160"/>
      <c r="CK103" s="160"/>
      <c r="CL103" s="160"/>
      <c r="CM103" s="160"/>
      <c r="CN103" s="160"/>
      <c r="CO103" s="160"/>
      <c r="CP103" s="160"/>
      <c r="CQ103" s="160"/>
      <c r="CR103" s="160"/>
      <c r="CS103" s="160"/>
      <c r="CT103" s="160"/>
      <c r="CU103" s="160"/>
      <c r="CV103" s="160"/>
      <c r="CW103" s="160"/>
      <c r="CX103" s="160"/>
      <c r="CY103" s="160"/>
      <c r="CZ103" s="160"/>
      <c r="DA103" s="160"/>
      <c r="DB103" s="160"/>
      <c r="DC103" s="160"/>
      <c r="DD103" s="160"/>
      <c r="DE103" s="160"/>
      <c r="DF103" s="160"/>
      <c r="DG103" s="160"/>
      <c r="DH103" s="160"/>
      <c r="DI103" s="160"/>
      <c r="DJ103" s="160"/>
      <c r="DK103" s="160"/>
      <c r="DL103" s="160"/>
      <c r="DM103" s="160"/>
      <c r="DN103" s="160"/>
      <c r="DO103" s="160"/>
      <c r="DP103" s="160"/>
      <c r="DQ103" s="160"/>
      <c r="DR103" s="160"/>
      <c r="DS103" s="160"/>
      <c r="DT103" s="160"/>
      <c r="DU103" s="160"/>
      <c r="DV103" s="160"/>
      <c r="DW103" s="160"/>
      <c r="DX103" s="160"/>
      <c r="DY103" s="160"/>
      <c r="DZ103" s="160"/>
      <c r="EA103" s="160"/>
    </row>
    <row r="104" spans="1:131" ht="12" customHeight="1" x14ac:dyDescent="0.25">
      <c r="A104" s="48"/>
      <c r="B104" s="48"/>
      <c r="C104" s="48" t="s">
        <v>679</v>
      </c>
      <c r="D104" s="48" t="s">
        <v>680</v>
      </c>
      <c r="E104" s="48"/>
      <c r="F104" s="48" t="s">
        <v>681</v>
      </c>
      <c r="G104" s="48"/>
      <c r="H104" s="48"/>
      <c r="I104" s="602">
        <f t="shared" si="8"/>
        <v>570</v>
      </c>
      <c r="J104" s="3"/>
      <c r="K104" s="605" t="s">
        <v>1756</v>
      </c>
      <c r="L104" s="73"/>
      <c r="M104" s="606">
        <v>49</v>
      </c>
      <c r="N104" s="606"/>
      <c r="O104" s="606">
        <v>48</v>
      </c>
      <c r="P104" s="606"/>
      <c r="Q104" s="606">
        <v>161</v>
      </c>
      <c r="R104" s="606"/>
      <c r="S104" s="606">
        <v>126</v>
      </c>
      <c r="T104" s="606"/>
      <c r="U104" s="606">
        <v>83</v>
      </c>
      <c r="V104" s="606"/>
      <c r="W104" s="606">
        <v>103</v>
      </c>
      <c r="X104" s="3"/>
      <c r="Y104" s="3"/>
      <c r="Z104" s="3"/>
      <c r="AA104" s="3"/>
      <c r="AB104" s="53"/>
      <c r="AC104" s="53"/>
      <c r="AD104" s="53"/>
      <c r="AE104" s="53"/>
      <c r="AF104" s="53"/>
      <c r="AG104" s="53"/>
      <c r="AH104" s="3"/>
      <c r="AI104" s="160"/>
      <c r="AJ104" s="160"/>
      <c r="AK104" s="160"/>
      <c r="AL104" s="160"/>
      <c r="AM104" s="160"/>
      <c r="AN104" s="160">
        <f t="shared" si="9"/>
        <v>0</v>
      </c>
      <c r="AO104" s="160">
        <f t="shared" si="10"/>
        <v>126</v>
      </c>
      <c r="AP104" s="160">
        <f t="shared" si="11"/>
        <v>0</v>
      </c>
      <c r="AQ104" s="160">
        <f t="shared" si="12"/>
        <v>83</v>
      </c>
      <c r="AR104" s="160">
        <f t="shared" si="13"/>
        <v>0</v>
      </c>
      <c r="AS104" s="160">
        <f t="shared" si="14"/>
        <v>103</v>
      </c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  <c r="BE104" s="160"/>
      <c r="BF104" s="160"/>
      <c r="BG104" s="160"/>
      <c r="BH104" s="160"/>
      <c r="BI104" s="160"/>
      <c r="BJ104" s="160"/>
      <c r="BK104" s="160"/>
      <c r="BL104" s="160"/>
      <c r="BM104" s="160"/>
      <c r="BN104" s="160"/>
      <c r="BO104" s="160"/>
      <c r="BP104" s="160"/>
      <c r="BQ104" s="160"/>
      <c r="BR104" s="160"/>
      <c r="BS104" s="160"/>
      <c r="BT104" s="160"/>
      <c r="BU104" s="160"/>
      <c r="BV104" s="160"/>
      <c r="BW104" s="160"/>
      <c r="BX104" s="160"/>
      <c r="BY104" s="160"/>
      <c r="BZ104" s="160"/>
      <c r="CA104" s="160"/>
      <c r="CB104" s="160"/>
      <c r="CC104" s="160"/>
      <c r="CD104" s="160"/>
      <c r="CE104" s="160"/>
      <c r="CF104" s="160"/>
      <c r="CG104" s="160"/>
      <c r="CH104" s="160"/>
      <c r="CI104" s="160"/>
      <c r="CJ104" s="160"/>
      <c r="CK104" s="160"/>
      <c r="CL104" s="160"/>
      <c r="CM104" s="160"/>
      <c r="CN104" s="160"/>
      <c r="CO104" s="160"/>
      <c r="CP104" s="160"/>
      <c r="CQ104" s="160"/>
      <c r="CR104" s="160"/>
      <c r="CS104" s="160"/>
      <c r="CT104" s="160"/>
      <c r="CU104" s="160"/>
      <c r="CV104" s="160"/>
      <c r="CW104" s="160"/>
      <c r="CX104" s="160"/>
      <c r="CY104" s="160"/>
      <c r="CZ104" s="160"/>
      <c r="DA104" s="160"/>
      <c r="DB104" s="160"/>
      <c r="DC104" s="160"/>
      <c r="DD104" s="160"/>
      <c r="DE104" s="160"/>
      <c r="DF104" s="160"/>
      <c r="DG104" s="160"/>
      <c r="DH104" s="160"/>
      <c r="DI104" s="160"/>
      <c r="DJ104" s="160"/>
      <c r="DK104" s="160"/>
      <c r="DL104" s="160"/>
      <c r="DM104" s="160"/>
      <c r="DN104" s="160"/>
      <c r="DO104" s="160"/>
      <c r="DP104" s="160"/>
      <c r="DQ104" s="160"/>
      <c r="DR104" s="160"/>
      <c r="DS104" s="160"/>
      <c r="DT104" s="160"/>
      <c r="DU104" s="160"/>
      <c r="DV104" s="160"/>
      <c r="DW104" s="160"/>
      <c r="DX104" s="160"/>
      <c r="DY104" s="160"/>
      <c r="DZ104" s="160"/>
      <c r="EA104" s="160"/>
    </row>
    <row r="105" spans="1:131" ht="12" customHeight="1" x14ac:dyDescent="0.25">
      <c r="A105" s="48"/>
      <c r="B105" s="48"/>
      <c r="C105" s="48" t="s">
        <v>682</v>
      </c>
      <c r="D105" s="48" t="s">
        <v>683</v>
      </c>
      <c r="E105" s="48"/>
      <c r="F105" s="48" t="s">
        <v>684</v>
      </c>
      <c r="G105" s="48"/>
      <c r="H105" s="48"/>
      <c r="I105" s="602">
        <f t="shared" si="8"/>
        <v>877</v>
      </c>
      <c r="J105" s="3"/>
      <c r="K105" s="605" t="s">
        <v>1757</v>
      </c>
      <c r="L105" s="73"/>
      <c r="M105" s="606">
        <v>57</v>
      </c>
      <c r="N105" s="606"/>
      <c r="O105" s="606">
        <v>68</v>
      </c>
      <c r="P105" s="606"/>
      <c r="Q105" s="606">
        <v>269</v>
      </c>
      <c r="R105" s="606"/>
      <c r="S105" s="606">
        <v>224</v>
      </c>
      <c r="T105" s="606"/>
      <c r="U105" s="606">
        <v>136</v>
      </c>
      <c r="V105" s="606"/>
      <c r="W105" s="606">
        <v>123</v>
      </c>
      <c r="X105" s="3"/>
      <c r="Y105" s="3"/>
      <c r="Z105" s="3"/>
      <c r="AA105" s="3"/>
      <c r="AB105" s="53"/>
      <c r="AC105" s="53"/>
      <c r="AD105" s="53"/>
      <c r="AE105" s="53"/>
      <c r="AF105" s="53"/>
      <c r="AG105" s="53"/>
      <c r="AH105" s="3"/>
      <c r="AI105" s="160"/>
      <c r="AJ105" s="160"/>
      <c r="AK105" s="160"/>
      <c r="AL105" s="160"/>
      <c r="AM105" s="160"/>
      <c r="AN105" s="160">
        <f t="shared" si="9"/>
        <v>0</v>
      </c>
      <c r="AO105" s="160">
        <f t="shared" si="10"/>
        <v>224</v>
      </c>
      <c r="AP105" s="160">
        <f t="shared" si="11"/>
        <v>0</v>
      </c>
      <c r="AQ105" s="160">
        <f t="shared" si="12"/>
        <v>136</v>
      </c>
      <c r="AR105" s="160">
        <f t="shared" si="13"/>
        <v>0</v>
      </c>
      <c r="AS105" s="160">
        <f t="shared" si="14"/>
        <v>123</v>
      </c>
      <c r="AT105" s="160"/>
      <c r="AU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0"/>
      <c r="BL105" s="160"/>
      <c r="BM105" s="160"/>
      <c r="BN105" s="160"/>
      <c r="BO105" s="160"/>
      <c r="BP105" s="160"/>
      <c r="BQ105" s="160"/>
      <c r="BR105" s="160"/>
      <c r="BS105" s="160"/>
      <c r="BT105" s="160"/>
      <c r="BU105" s="160"/>
      <c r="BV105" s="160"/>
      <c r="BW105" s="160"/>
      <c r="BX105" s="160"/>
      <c r="BY105" s="160"/>
      <c r="BZ105" s="160"/>
      <c r="CA105" s="160"/>
      <c r="CB105" s="160"/>
      <c r="CC105" s="160"/>
      <c r="CD105" s="160"/>
      <c r="CE105" s="160"/>
      <c r="CF105" s="160"/>
      <c r="CG105" s="160"/>
      <c r="CH105" s="160"/>
      <c r="CI105" s="160"/>
      <c r="CJ105" s="160"/>
      <c r="CK105" s="160"/>
      <c r="CL105" s="160"/>
      <c r="CM105" s="160"/>
      <c r="CN105" s="160"/>
      <c r="CO105" s="160"/>
      <c r="CP105" s="160"/>
      <c r="CQ105" s="160"/>
      <c r="CR105" s="160"/>
      <c r="CS105" s="160"/>
      <c r="CT105" s="160"/>
      <c r="CU105" s="160"/>
      <c r="CV105" s="160"/>
      <c r="CW105" s="160"/>
      <c r="CX105" s="160"/>
      <c r="CY105" s="160"/>
      <c r="CZ105" s="160"/>
      <c r="DA105" s="160"/>
      <c r="DB105" s="160"/>
      <c r="DC105" s="160"/>
      <c r="DD105" s="160"/>
      <c r="DE105" s="160"/>
      <c r="DF105" s="160"/>
      <c r="DG105" s="160"/>
      <c r="DH105" s="160"/>
      <c r="DI105" s="160"/>
      <c r="DJ105" s="160"/>
      <c r="DK105" s="160"/>
      <c r="DL105" s="160"/>
      <c r="DM105" s="160"/>
      <c r="DN105" s="160"/>
      <c r="DO105" s="160"/>
      <c r="DP105" s="160"/>
      <c r="DQ105" s="160"/>
      <c r="DR105" s="160"/>
      <c r="DS105" s="160"/>
      <c r="DT105" s="160"/>
      <c r="DU105" s="160"/>
      <c r="DV105" s="160"/>
      <c r="DW105" s="160"/>
      <c r="DX105" s="160"/>
      <c r="DY105" s="160"/>
      <c r="DZ105" s="160"/>
      <c r="EA105" s="160"/>
    </row>
    <row r="106" spans="1:131" ht="12" customHeight="1" x14ac:dyDescent="0.25">
      <c r="A106" s="48"/>
      <c r="B106" s="48"/>
      <c r="C106" s="48"/>
      <c r="D106" s="48"/>
      <c r="E106" s="48"/>
      <c r="F106" s="48"/>
      <c r="G106" s="48"/>
      <c r="H106" s="48"/>
      <c r="I106" s="602"/>
      <c r="J106" s="3"/>
      <c r="K106" s="605"/>
      <c r="L106" s="73"/>
      <c r="M106" s="606"/>
      <c r="N106" s="606"/>
      <c r="O106" s="606"/>
      <c r="P106" s="606"/>
      <c r="Q106" s="606"/>
      <c r="R106" s="606"/>
      <c r="S106" s="606"/>
      <c r="T106" s="606"/>
      <c r="U106" s="606"/>
      <c r="V106" s="606"/>
      <c r="W106" s="606"/>
      <c r="X106" s="3"/>
      <c r="Y106" s="3"/>
      <c r="Z106" s="3"/>
      <c r="AA106" s="3"/>
      <c r="AB106" s="53"/>
      <c r="AC106" s="53"/>
      <c r="AD106" s="53"/>
      <c r="AE106" s="53"/>
      <c r="AF106" s="53"/>
      <c r="AG106" s="53"/>
      <c r="AH106" s="3"/>
      <c r="AI106" s="160"/>
      <c r="AJ106" s="160"/>
      <c r="AK106" s="160"/>
      <c r="AL106" s="160"/>
      <c r="AM106" s="160"/>
      <c r="AN106" s="160">
        <f t="shared" si="9"/>
        <v>0</v>
      </c>
      <c r="AO106" s="160">
        <f t="shared" si="10"/>
        <v>0</v>
      </c>
      <c r="AP106" s="160">
        <f t="shared" si="11"/>
        <v>0</v>
      </c>
      <c r="AQ106" s="160">
        <f t="shared" si="12"/>
        <v>0</v>
      </c>
      <c r="AR106" s="160">
        <f t="shared" si="13"/>
        <v>0</v>
      </c>
      <c r="AS106" s="160">
        <f t="shared" si="14"/>
        <v>0</v>
      </c>
      <c r="AT106" s="160"/>
      <c r="AU106" s="160"/>
      <c r="AV106" s="160"/>
      <c r="AW106" s="160"/>
      <c r="AX106" s="160"/>
      <c r="AY106" s="160"/>
      <c r="AZ106" s="160"/>
      <c r="BA106" s="160"/>
      <c r="BB106" s="160"/>
      <c r="BC106" s="160"/>
      <c r="BD106" s="160"/>
      <c r="BE106" s="160"/>
      <c r="BF106" s="160"/>
      <c r="BG106" s="160"/>
      <c r="BH106" s="160"/>
      <c r="BI106" s="160"/>
      <c r="BJ106" s="160"/>
      <c r="BK106" s="160"/>
      <c r="BL106" s="160"/>
      <c r="BM106" s="160"/>
      <c r="BN106" s="160"/>
      <c r="BO106" s="160"/>
      <c r="BP106" s="160"/>
      <c r="BQ106" s="160"/>
      <c r="BR106" s="160"/>
      <c r="BS106" s="160"/>
      <c r="BT106" s="160"/>
      <c r="BU106" s="160"/>
      <c r="BV106" s="160"/>
      <c r="BW106" s="160"/>
      <c r="BX106" s="160"/>
      <c r="BY106" s="160"/>
      <c r="BZ106" s="160"/>
      <c r="CA106" s="160"/>
      <c r="CB106" s="160"/>
      <c r="CC106" s="160"/>
      <c r="CD106" s="160"/>
      <c r="CE106" s="160"/>
      <c r="CF106" s="160"/>
      <c r="CG106" s="160"/>
      <c r="CH106" s="160"/>
      <c r="CI106" s="160"/>
      <c r="CJ106" s="160"/>
      <c r="CK106" s="160"/>
      <c r="CL106" s="160"/>
      <c r="CM106" s="160"/>
      <c r="CN106" s="160"/>
      <c r="CO106" s="160"/>
      <c r="CP106" s="160"/>
      <c r="CQ106" s="160"/>
      <c r="CR106" s="160"/>
      <c r="CS106" s="160"/>
      <c r="CT106" s="160"/>
      <c r="CU106" s="160"/>
      <c r="CV106" s="160"/>
      <c r="CW106" s="160"/>
      <c r="CX106" s="160"/>
      <c r="CY106" s="160"/>
      <c r="CZ106" s="160"/>
      <c r="DA106" s="160"/>
      <c r="DB106" s="160"/>
      <c r="DC106" s="160"/>
      <c r="DD106" s="160"/>
      <c r="DE106" s="160"/>
      <c r="DF106" s="160"/>
      <c r="DG106" s="160"/>
      <c r="DH106" s="160"/>
      <c r="DI106" s="160"/>
      <c r="DJ106" s="160"/>
      <c r="DK106" s="160"/>
      <c r="DL106" s="160"/>
      <c r="DM106" s="160"/>
      <c r="DN106" s="160"/>
      <c r="DO106" s="160"/>
      <c r="DP106" s="160"/>
      <c r="DQ106" s="160"/>
      <c r="DR106" s="160"/>
      <c r="DS106" s="160"/>
      <c r="DT106" s="160"/>
      <c r="DU106" s="160"/>
      <c r="DV106" s="160"/>
      <c r="DW106" s="160"/>
      <c r="DX106" s="160"/>
      <c r="DY106" s="160"/>
      <c r="DZ106" s="160"/>
      <c r="EA106" s="160"/>
    </row>
    <row r="107" spans="1:131" ht="14.25" customHeight="1" x14ac:dyDescent="0.25">
      <c r="A107" s="229"/>
      <c r="B107" s="229"/>
      <c r="C107" s="229" t="s">
        <v>685</v>
      </c>
      <c r="D107" s="229" t="s">
        <v>686</v>
      </c>
      <c r="E107" s="229" t="s">
        <v>687</v>
      </c>
      <c r="F107" s="229"/>
      <c r="G107" s="229"/>
      <c r="H107" s="229"/>
      <c r="I107" s="602">
        <f t="shared" si="8"/>
        <v>48498</v>
      </c>
      <c r="J107" s="464"/>
      <c r="K107" s="604" t="s">
        <v>1858</v>
      </c>
      <c r="L107" s="404"/>
      <c r="M107" s="488">
        <v>3065</v>
      </c>
      <c r="N107" s="488"/>
      <c r="O107" s="488">
        <v>4686</v>
      </c>
      <c r="P107" s="488"/>
      <c r="Q107" s="488">
        <v>14133</v>
      </c>
      <c r="R107" s="488"/>
      <c r="S107" s="488">
        <v>11147</v>
      </c>
      <c r="T107" s="488"/>
      <c r="U107" s="488">
        <v>8196</v>
      </c>
      <c r="V107" s="488"/>
      <c r="W107" s="488">
        <v>7271</v>
      </c>
      <c r="X107" s="3"/>
      <c r="Y107" s="3"/>
      <c r="Z107" s="3"/>
      <c r="AA107" s="3"/>
      <c r="AB107" s="53"/>
      <c r="AC107" s="53"/>
      <c r="AD107" s="53"/>
      <c r="AE107" s="53"/>
      <c r="AF107" s="53"/>
      <c r="AG107" s="53"/>
      <c r="AH107" s="3"/>
      <c r="AI107" s="160"/>
      <c r="AJ107" s="160"/>
      <c r="AK107" s="160"/>
      <c r="AL107" s="160"/>
      <c r="AM107" s="160"/>
      <c r="AN107" s="160">
        <f t="shared" si="9"/>
        <v>0</v>
      </c>
      <c r="AO107" s="160">
        <f t="shared" si="10"/>
        <v>11147</v>
      </c>
      <c r="AP107" s="160">
        <f t="shared" si="11"/>
        <v>0</v>
      </c>
      <c r="AQ107" s="160">
        <f t="shared" si="12"/>
        <v>8196</v>
      </c>
      <c r="AR107" s="160">
        <f t="shared" si="13"/>
        <v>0</v>
      </c>
      <c r="AS107" s="160">
        <f t="shared" si="14"/>
        <v>7271</v>
      </c>
      <c r="AT107" s="160"/>
      <c r="AU107" s="160"/>
      <c r="AV107" s="160"/>
      <c r="AW107" s="160"/>
      <c r="AX107" s="160"/>
      <c r="AY107" s="160"/>
      <c r="AZ107" s="160"/>
      <c r="BA107" s="160"/>
      <c r="BB107" s="160"/>
      <c r="BC107" s="160"/>
      <c r="BD107" s="160"/>
      <c r="BE107" s="160"/>
      <c r="BF107" s="160"/>
      <c r="BG107" s="160"/>
      <c r="BH107" s="160"/>
      <c r="BI107" s="160"/>
      <c r="BJ107" s="160"/>
      <c r="BK107" s="160"/>
      <c r="BL107" s="160"/>
      <c r="BM107" s="160"/>
      <c r="BN107" s="160"/>
      <c r="BO107" s="160"/>
      <c r="BP107" s="160"/>
      <c r="BQ107" s="160"/>
      <c r="BR107" s="160"/>
      <c r="BS107" s="160"/>
      <c r="BT107" s="160"/>
      <c r="BU107" s="160"/>
      <c r="BV107" s="160"/>
      <c r="BW107" s="160"/>
      <c r="BX107" s="160"/>
      <c r="BY107" s="160"/>
      <c r="BZ107" s="160"/>
      <c r="CA107" s="160"/>
      <c r="CB107" s="160"/>
      <c r="CC107" s="160"/>
      <c r="CD107" s="160"/>
      <c r="CE107" s="160"/>
      <c r="CF107" s="160"/>
      <c r="CG107" s="160"/>
      <c r="CH107" s="160"/>
      <c r="CI107" s="160"/>
      <c r="CJ107" s="160"/>
      <c r="CK107" s="160"/>
      <c r="CL107" s="160"/>
      <c r="CM107" s="160"/>
      <c r="CN107" s="160"/>
      <c r="CO107" s="160"/>
      <c r="CP107" s="160"/>
      <c r="CQ107" s="160"/>
      <c r="CR107" s="160"/>
      <c r="CS107" s="160"/>
      <c r="CT107" s="160"/>
      <c r="CU107" s="160"/>
      <c r="CV107" s="160"/>
      <c r="CW107" s="160"/>
      <c r="CX107" s="160"/>
      <c r="CY107" s="160"/>
      <c r="CZ107" s="160"/>
      <c r="DA107" s="160"/>
      <c r="DB107" s="160"/>
      <c r="DC107" s="160"/>
      <c r="DD107" s="160"/>
      <c r="DE107" s="160"/>
      <c r="DF107" s="160"/>
      <c r="DG107" s="160"/>
      <c r="DH107" s="160"/>
      <c r="DI107" s="160"/>
      <c r="DJ107" s="160"/>
      <c r="DK107" s="160"/>
      <c r="DL107" s="160"/>
      <c r="DM107" s="160"/>
      <c r="DN107" s="160"/>
      <c r="DO107" s="160"/>
      <c r="DP107" s="160"/>
      <c r="DQ107" s="160"/>
      <c r="DR107" s="160"/>
      <c r="DS107" s="160"/>
      <c r="DT107" s="160"/>
      <c r="DU107" s="160"/>
      <c r="DV107" s="160"/>
      <c r="DW107" s="160"/>
      <c r="DX107" s="160"/>
      <c r="DY107" s="160"/>
      <c r="DZ107" s="160"/>
      <c r="EA107" s="160"/>
    </row>
    <row r="108" spans="1:131" ht="12" customHeight="1" x14ac:dyDescent="0.25">
      <c r="A108" s="48"/>
      <c r="B108" s="48"/>
      <c r="C108" s="48"/>
      <c r="D108" s="48"/>
      <c r="E108" s="48"/>
      <c r="F108" s="48"/>
      <c r="G108" s="48"/>
      <c r="H108" s="48"/>
      <c r="I108" s="602"/>
      <c r="J108" s="3"/>
      <c r="K108" s="605"/>
      <c r="L108" s="73"/>
      <c r="M108" s="606"/>
      <c r="N108" s="606"/>
      <c r="O108" s="606"/>
      <c r="P108" s="606"/>
      <c r="Q108" s="606"/>
      <c r="R108" s="606"/>
      <c r="S108" s="606"/>
      <c r="T108" s="606"/>
      <c r="U108" s="606"/>
      <c r="V108" s="606"/>
      <c r="W108" s="606"/>
      <c r="X108" s="3"/>
      <c r="Y108" s="3"/>
      <c r="Z108" s="3"/>
      <c r="AA108" s="3"/>
      <c r="AB108" s="53"/>
      <c r="AC108" s="53"/>
      <c r="AD108" s="53"/>
      <c r="AE108" s="53"/>
      <c r="AF108" s="53"/>
      <c r="AG108" s="53"/>
      <c r="AH108" s="3"/>
      <c r="AI108" s="160"/>
      <c r="AJ108" s="160"/>
      <c r="AK108" s="160"/>
      <c r="AL108" s="160"/>
      <c r="AM108" s="160"/>
      <c r="AN108" s="160">
        <f t="shared" si="9"/>
        <v>0</v>
      </c>
      <c r="AO108" s="160">
        <f t="shared" si="10"/>
        <v>0</v>
      </c>
      <c r="AP108" s="160">
        <f t="shared" si="11"/>
        <v>0</v>
      </c>
      <c r="AQ108" s="160">
        <f t="shared" si="12"/>
        <v>0</v>
      </c>
      <c r="AR108" s="160">
        <f t="shared" si="13"/>
        <v>0</v>
      </c>
      <c r="AS108" s="160">
        <f t="shared" si="14"/>
        <v>0</v>
      </c>
      <c r="AT108" s="160"/>
      <c r="AU108" s="160"/>
      <c r="AV108" s="160"/>
      <c r="AW108" s="160"/>
      <c r="AX108" s="160"/>
      <c r="AY108" s="160"/>
      <c r="AZ108" s="160"/>
      <c r="BA108" s="160"/>
      <c r="BB108" s="160"/>
      <c r="BC108" s="160"/>
      <c r="BD108" s="160"/>
      <c r="BE108" s="160"/>
      <c r="BF108" s="160"/>
      <c r="BG108" s="160"/>
      <c r="BH108" s="160"/>
      <c r="BI108" s="160"/>
      <c r="BJ108" s="160"/>
      <c r="BK108" s="160"/>
      <c r="BL108" s="160"/>
      <c r="BM108" s="160"/>
      <c r="BN108" s="160"/>
      <c r="BO108" s="160"/>
      <c r="BP108" s="160"/>
      <c r="BQ108" s="160"/>
      <c r="BR108" s="160"/>
      <c r="BS108" s="160"/>
      <c r="BT108" s="160"/>
      <c r="BU108" s="160"/>
      <c r="BV108" s="160"/>
      <c r="BW108" s="160"/>
      <c r="BX108" s="160"/>
      <c r="BY108" s="160"/>
      <c r="BZ108" s="160"/>
      <c r="CA108" s="160"/>
      <c r="CB108" s="160"/>
      <c r="CC108" s="160"/>
      <c r="CD108" s="160"/>
      <c r="CE108" s="160"/>
      <c r="CF108" s="160"/>
      <c r="CG108" s="160"/>
      <c r="CH108" s="160"/>
      <c r="CI108" s="160"/>
      <c r="CJ108" s="160"/>
      <c r="CK108" s="160"/>
      <c r="CL108" s="160"/>
      <c r="CM108" s="160"/>
      <c r="CN108" s="160"/>
      <c r="CO108" s="160"/>
      <c r="CP108" s="160"/>
      <c r="CQ108" s="160"/>
      <c r="CR108" s="160"/>
      <c r="CS108" s="160"/>
      <c r="CT108" s="160"/>
      <c r="CU108" s="160"/>
      <c r="CV108" s="160"/>
      <c r="CW108" s="160"/>
      <c r="CX108" s="160"/>
      <c r="CY108" s="160"/>
      <c r="CZ108" s="160"/>
      <c r="DA108" s="160"/>
      <c r="DB108" s="160"/>
      <c r="DC108" s="160"/>
      <c r="DD108" s="160"/>
      <c r="DE108" s="160"/>
      <c r="DF108" s="160"/>
      <c r="DG108" s="160"/>
      <c r="DH108" s="160"/>
      <c r="DI108" s="160"/>
      <c r="DJ108" s="160"/>
      <c r="DK108" s="160"/>
      <c r="DL108" s="160"/>
      <c r="DM108" s="160"/>
      <c r="DN108" s="160"/>
      <c r="DO108" s="160"/>
      <c r="DP108" s="160"/>
      <c r="DQ108" s="160"/>
      <c r="DR108" s="160"/>
      <c r="DS108" s="160"/>
      <c r="DT108" s="160"/>
      <c r="DU108" s="160"/>
      <c r="DV108" s="160"/>
      <c r="DW108" s="160"/>
      <c r="DX108" s="160"/>
      <c r="DY108" s="160"/>
      <c r="DZ108" s="160"/>
      <c r="EA108" s="160"/>
    </row>
    <row r="109" spans="1:131" ht="12" customHeight="1" x14ac:dyDescent="0.25">
      <c r="A109" s="48"/>
      <c r="B109" s="48"/>
      <c r="C109" s="48" t="s">
        <v>688</v>
      </c>
      <c r="D109" s="48" t="s">
        <v>689</v>
      </c>
      <c r="E109" s="48" t="s">
        <v>690</v>
      </c>
      <c r="F109" s="48"/>
      <c r="G109" s="48"/>
      <c r="H109" s="48"/>
      <c r="I109" s="602">
        <f t="shared" si="8"/>
        <v>4988</v>
      </c>
      <c r="J109" s="3"/>
      <c r="K109" s="605" t="s">
        <v>1859</v>
      </c>
      <c r="L109" s="73"/>
      <c r="M109" s="606">
        <v>335</v>
      </c>
      <c r="N109" s="606"/>
      <c r="O109" s="606">
        <v>527</v>
      </c>
      <c r="P109" s="606"/>
      <c r="Q109" s="606">
        <v>1486</v>
      </c>
      <c r="R109" s="606"/>
      <c r="S109" s="606">
        <v>1127</v>
      </c>
      <c r="T109" s="606"/>
      <c r="U109" s="606">
        <v>780</v>
      </c>
      <c r="V109" s="606"/>
      <c r="W109" s="606">
        <v>733</v>
      </c>
      <c r="X109" s="3"/>
      <c r="Y109" s="3"/>
      <c r="Z109" s="3"/>
      <c r="AA109" s="3"/>
      <c r="AB109" s="53"/>
      <c r="AC109" s="53"/>
      <c r="AD109" s="53"/>
      <c r="AE109" s="53"/>
      <c r="AF109" s="53"/>
      <c r="AG109" s="53"/>
      <c r="AH109" s="3"/>
      <c r="AI109" s="160"/>
      <c r="AJ109" s="160"/>
      <c r="AK109" s="160"/>
      <c r="AL109" s="160"/>
      <c r="AM109" s="160"/>
      <c r="AN109" s="160">
        <f t="shared" si="9"/>
        <v>0</v>
      </c>
      <c r="AO109" s="160">
        <f t="shared" si="10"/>
        <v>1127</v>
      </c>
      <c r="AP109" s="160">
        <f t="shared" si="11"/>
        <v>0</v>
      </c>
      <c r="AQ109" s="160">
        <f t="shared" si="12"/>
        <v>780</v>
      </c>
      <c r="AR109" s="160">
        <f t="shared" si="13"/>
        <v>0</v>
      </c>
      <c r="AS109" s="160">
        <f t="shared" si="14"/>
        <v>733</v>
      </c>
      <c r="AT109" s="160"/>
      <c r="AU109" s="160"/>
      <c r="AV109" s="160"/>
      <c r="AW109" s="160"/>
      <c r="AX109" s="160"/>
      <c r="AY109" s="160"/>
      <c r="AZ109" s="160"/>
      <c r="BA109" s="160"/>
      <c r="BB109" s="160"/>
      <c r="BC109" s="160"/>
      <c r="BD109" s="160"/>
      <c r="BE109" s="160"/>
      <c r="BF109" s="160"/>
      <c r="BG109" s="160"/>
      <c r="BH109" s="160"/>
      <c r="BI109" s="160"/>
      <c r="BJ109" s="160"/>
      <c r="BK109" s="160"/>
      <c r="BL109" s="160"/>
      <c r="BM109" s="160"/>
      <c r="BN109" s="160"/>
      <c r="BO109" s="160"/>
      <c r="BP109" s="160"/>
      <c r="BQ109" s="160"/>
      <c r="BR109" s="160"/>
      <c r="BS109" s="160"/>
      <c r="BT109" s="160"/>
      <c r="BU109" s="160"/>
      <c r="BV109" s="160"/>
      <c r="BW109" s="160"/>
      <c r="BX109" s="160"/>
      <c r="BY109" s="160"/>
      <c r="BZ109" s="160"/>
      <c r="CA109" s="160"/>
      <c r="CB109" s="160"/>
      <c r="CC109" s="160"/>
      <c r="CD109" s="160"/>
      <c r="CE109" s="160"/>
      <c r="CF109" s="160"/>
      <c r="CG109" s="160"/>
      <c r="CH109" s="160"/>
      <c r="CI109" s="160"/>
      <c r="CJ109" s="160"/>
      <c r="CK109" s="160"/>
      <c r="CL109" s="160"/>
      <c r="CM109" s="160"/>
      <c r="CN109" s="160"/>
      <c r="CO109" s="160"/>
      <c r="CP109" s="160"/>
      <c r="CQ109" s="160"/>
      <c r="CR109" s="160"/>
      <c r="CS109" s="160"/>
      <c r="CT109" s="160"/>
      <c r="CU109" s="160"/>
      <c r="CV109" s="160"/>
      <c r="CW109" s="160"/>
      <c r="CX109" s="160"/>
      <c r="CY109" s="160"/>
      <c r="CZ109" s="160"/>
      <c r="DA109" s="160"/>
      <c r="DB109" s="160"/>
      <c r="DC109" s="160"/>
      <c r="DD109" s="160"/>
      <c r="DE109" s="160"/>
      <c r="DF109" s="160"/>
      <c r="DG109" s="160"/>
      <c r="DH109" s="160"/>
      <c r="DI109" s="160"/>
      <c r="DJ109" s="160"/>
      <c r="DK109" s="160"/>
      <c r="DL109" s="160"/>
      <c r="DM109" s="160"/>
      <c r="DN109" s="160"/>
      <c r="DO109" s="160"/>
      <c r="DP109" s="160"/>
      <c r="DQ109" s="160"/>
      <c r="DR109" s="160"/>
      <c r="DS109" s="160"/>
      <c r="DT109" s="160"/>
      <c r="DU109" s="160"/>
      <c r="DV109" s="160"/>
      <c r="DW109" s="160"/>
      <c r="DX109" s="160"/>
      <c r="DY109" s="160"/>
      <c r="DZ109" s="160"/>
      <c r="EA109" s="160"/>
    </row>
    <row r="110" spans="1:131" ht="16.5" customHeight="1" x14ac:dyDescent="0.25">
      <c r="A110" s="48"/>
      <c r="B110" s="48"/>
      <c r="C110" s="48" t="s">
        <v>691</v>
      </c>
      <c r="D110" s="48" t="s">
        <v>692</v>
      </c>
      <c r="E110" s="48"/>
      <c r="F110" s="48" t="s">
        <v>693</v>
      </c>
      <c r="G110" s="48"/>
      <c r="H110" s="48"/>
      <c r="I110" s="602">
        <f t="shared" si="8"/>
        <v>2006</v>
      </c>
      <c r="J110" s="3"/>
      <c r="K110" s="605" t="s">
        <v>1860</v>
      </c>
      <c r="L110" s="73"/>
      <c r="M110" s="606">
        <v>109</v>
      </c>
      <c r="N110" s="606"/>
      <c r="O110" s="606">
        <v>201</v>
      </c>
      <c r="P110" s="606"/>
      <c r="Q110" s="606">
        <v>631</v>
      </c>
      <c r="R110" s="606"/>
      <c r="S110" s="606">
        <v>495</v>
      </c>
      <c r="T110" s="606"/>
      <c r="U110" s="606">
        <v>321</v>
      </c>
      <c r="V110" s="606"/>
      <c r="W110" s="606">
        <v>249</v>
      </c>
      <c r="X110" s="3"/>
      <c r="Y110" s="3"/>
      <c r="Z110" s="3"/>
      <c r="AA110" s="3"/>
      <c r="AB110" s="53"/>
      <c r="AC110" s="53"/>
      <c r="AD110" s="53"/>
      <c r="AE110" s="53"/>
      <c r="AF110" s="53"/>
      <c r="AG110" s="53"/>
      <c r="AH110" s="3"/>
      <c r="AI110" s="160"/>
      <c r="AJ110" s="160"/>
      <c r="AK110" s="160"/>
      <c r="AL110" s="160"/>
      <c r="AM110" s="160"/>
      <c r="AN110" s="160">
        <f t="shared" si="9"/>
        <v>0</v>
      </c>
      <c r="AO110" s="160">
        <f t="shared" si="10"/>
        <v>495</v>
      </c>
      <c r="AP110" s="160">
        <f t="shared" si="11"/>
        <v>0</v>
      </c>
      <c r="AQ110" s="160">
        <f t="shared" si="12"/>
        <v>321</v>
      </c>
      <c r="AR110" s="160">
        <f t="shared" si="13"/>
        <v>0</v>
      </c>
      <c r="AS110" s="160">
        <f t="shared" si="14"/>
        <v>249</v>
      </c>
      <c r="AT110" s="160"/>
      <c r="AU110" s="160"/>
      <c r="AV110" s="160"/>
      <c r="AW110" s="160"/>
      <c r="AX110" s="160"/>
      <c r="AY110" s="160"/>
      <c r="AZ110" s="160"/>
      <c r="BA110" s="160"/>
      <c r="BB110" s="160"/>
      <c r="BC110" s="160"/>
      <c r="BD110" s="160"/>
      <c r="BE110" s="160"/>
      <c r="BF110" s="160"/>
      <c r="BG110" s="160"/>
      <c r="BH110" s="160"/>
      <c r="BI110" s="160"/>
      <c r="BJ110" s="160"/>
      <c r="BK110" s="160"/>
      <c r="BL110" s="160"/>
      <c r="BM110" s="160"/>
      <c r="BN110" s="160"/>
      <c r="BO110" s="160"/>
      <c r="BP110" s="160"/>
      <c r="BQ110" s="160"/>
      <c r="BR110" s="160"/>
      <c r="BS110" s="160"/>
      <c r="BT110" s="160"/>
      <c r="BU110" s="160"/>
      <c r="BV110" s="160"/>
      <c r="BW110" s="160"/>
      <c r="BX110" s="160"/>
      <c r="BY110" s="160"/>
      <c r="BZ110" s="160"/>
      <c r="CA110" s="160"/>
      <c r="CB110" s="160"/>
      <c r="CC110" s="160"/>
      <c r="CD110" s="160"/>
      <c r="CE110" s="160"/>
      <c r="CF110" s="160"/>
      <c r="CG110" s="160"/>
      <c r="CH110" s="160"/>
      <c r="CI110" s="160"/>
      <c r="CJ110" s="160"/>
      <c r="CK110" s="160"/>
      <c r="CL110" s="160"/>
      <c r="CM110" s="160"/>
      <c r="CN110" s="160"/>
      <c r="CO110" s="160"/>
      <c r="CP110" s="160"/>
      <c r="CQ110" s="160"/>
      <c r="CR110" s="160"/>
      <c r="CS110" s="160"/>
      <c r="CT110" s="160"/>
      <c r="CU110" s="160"/>
      <c r="CV110" s="160"/>
      <c r="CW110" s="160"/>
      <c r="CX110" s="160"/>
      <c r="CY110" s="160"/>
      <c r="CZ110" s="160"/>
      <c r="DA110" s="160"/>
      <c r="DB110" s="160"/>
      <c r="DC110" s="160"/>
      <c r="DD110" s="160"/>
      <c r="DE110" s="160"/>
      <c r="DF110" s="160"/>
      <c r="DG110" s="160"/>
      <c r="DH110" s="160"/>
      <c r="DI110" s="160"/>
      <c r="DJ110" s="160"/>
      <c r="DK110" s="160"/>
      <c r="DL110" s="160"/>
      <c r="DM110" s="160"/>
      <c r="DN110" s="160"/>
      <c r="DO110" s="160"/>
      <c r="DP110" s="160"/>
      <c r="DQ110" s="160"/>
      <c r="DR110" s="160"/>
      <c r="DS110" s="160"/>
      <c r="DT110" s="160"/>
      <c r="DU110" s="160"/>
      <c r="DV110" s="160"/>
      <c r="DW110" s="160"/>
      <c r="DX110" s="160"/>
      <c r="DY110" s="160"/>
      <c r="DZ110" s="160"/>
      <c r="EA110" s="160"/>
    </row>
    <row r="111" spans="1:131" ht="12" customHeight="1" x14ac:dyDescent="0.25">
      <c r="A111" s="48"/>
      <c r="B111" s="48"/>
      <c r="C111" s="48" t="s">
        <v>694</v>
      </c>
      <c r="D111" s="48" t="s">
        <v>695</v>
      </c>
      <c r="E111" s="48"/>
      <c r="F111" s="48" t="s">
        <v>696</v>
      </c>
      <c r="G111" s="48"/>
      <c r="H111" s="48"/>
      <c r="I111" s="602">
        <v>421</v>
      </c>
      <c r="J111" s="3"/>
      <c r="K111" s="605" t="s">
        <v>1758</v>
      </c>
      <c r="L111" s="73"/>
      <c r="M111" s="607" t="s">
        <v>1556</v>
      </c>
      <c r="N111" s="607"/>
      <c r="O111" s="607" t="s">
        <v>1556</v>
      </c>
      <c r="P111" s="606"/>
      <c r="Q111" s="606">
        <v>107</v>
      </c>
      <c r="R111" s="606"/>
      <c r="S111" s="606">
        <v>88</v>
      </c>
      <c r="T111" s="606"/>
      <c r="U111" s="606">
        <v>76</v>
      </c>
      <c r="V111" s="606"/>
      <c r="W111" s="606">
        <v>71</v>
      </c>
      <c r="X111" s="3"/>
      <c r="Y111" s="3"/>
      <c r="Z111" s="3"/>
      <c r="AA111" s="3"/>
      <c r="AB111" s="53"/>
      <c r="AC111" s="53"/>
      <c r="AD111" s="53"/>
      <c r="AE111" s="53"/>
      <c r="AF111" s="53"/>
      <c r="AG111" s="53"/>
      <c r="AH111" s="3"/>
      <c r="AI111" s="160"/>
      <c r="AJ111" s="160"/>
      <c r="AK111" s="160"/>
      <c r="AL111" s="160"/>
      <c r="AM111" s="160"/>
      <c r="AN111" s="160">
        <f t="shared" si="9"/>
        <v>0</v>
      </c>
      <c r="AO111" s="160">
        <f t="shared" si="10"/>
        <v>88</v>
      </c>
      <c r="AP111" s="160">
        <f t="shared" si="11"/>
        <v>0</v>
      </c>
      <c r="AQ111" s="160">
        <f t="shared" si="12"/>
        <v>76</v>
      </c>
      <c r="AR111" s="160">
        <f t="shared" si="13"/>
        <v>0</v>
      </c>
      <c r="AS111" s="160">
        <f t="shared" si="14"/>
        <v>71</v>
      </c>
      <c r="AT111" s="160"/>
      <c r="AU111" s="160"/>
      <c r="AV111" s="160"/>
      <c r="AW111" s="160"/>
      <c r="AX111" s="160"/>
      <c r="AY111" s="160"/>
      <c r="AZ111" s="160"/>
      <c r="BA111" s="160"/>
      <c r="BB111" s="160"/>
      <c r="BC111" s="160"/>
      <c r="BD111" s="160"/>
      <c r="BE111" s="160"/>
      <c r="BF111" s="160"/>
      <c r="BG111" s="160"/>
      <c r="BH111" s="160"/>
      <c r="BI111" s="160"/>
      <c r="BJ111" s="160"/>
      <c r="BK111" s="160"/>
      <c r="BL111" s="160"/>
      <c r="BM111" s="160"/>
      <c r="BN111" s="160"/>
      <c r="BO111" s="160"/>
      <c r="BP111" s="160"/>
      <c r="BQ111" s="160"/>
      <c r="BR111" s="160"/>
      <c r="BS111" s="160"/>
      <c r="BT111" s="160"/>
      <c r="BU111" s="160"/>
      <c r="BV111" s="160"/>
      <c r="BW111" s="160"/>
      <c r="BX111" s="160"/>
      <c r="BY111" s="160"/>
      <c r="BZ111" s="160"/>
      <c r="CA111" s="160"/>
      <c r="CB111" s="160"/>
      <c r="CC111" s="160"/>
      <c r="CD111" s="160"/>
      <c r="CE111" s="160"/>
      <c r="CF111" s="160"/>
      <c r="CG111" s="160"/>
      <c r="CH111" s="160"/>
      <c r="CI111" s="160"/>
      <c r="CJ111" s="160"/>
      <c r="CK111" s="160"/>
      <c r="CL111" s="160"/>
      <c r="CM111" s="160"/>
      <c r="CN111" s="160"/>
      <c r="CO111" s="160"/>
      <c r="CP111" s="160"/>
      <c r="CQ111" s="160"/>
      <c r="CR111" s="160"/>
      <c r="CS111" s="160"/>
      <c r="CT111" s="160"/>
      <c r="CU111" s="160"/>
      <c r="CV111" s="160"/>
      <c r="CW111" s="160"/>
      <c r="CX111" s="160"/>
      <c r="CY111" s="160"/>
      <c r="CZ111" s="160"/>
      <c r="DA111" s="160"/>
      <c r="DB111" s="160"/>
      <c r="DC111" s="160"/>
      <c r="DD111" s="160"/>
      <c r="DE111" s="160"/>
      <c r="DF111" s="160"/>
      <c r="DG111" s="160"/>
      <c r="DH111" s="160"/>
      <c r="DI111" s="160"/>
      <c r="DJ111" s="160"/>
      <c r="DK111" s="160"/>
      <c r="DL111" s="160"/>
      <c r="DM111" s="160"/>
      <c r="DN111" s="160"/>
      <c r="DO111" s="160"/>
      <c r="DP111" s="160"/>
      <c r="DQ111" s="160"/>
      <c r="DR111" s="160"/>
      <c r="DS111" s="160"/>
      <c r="DT111" s="160"/>
      <c r="DU111" s="160"/>
      <c r="DV111" s="160"/>
      <c r="DW111" s="160"/>
      <c r="DX111" s="160"/>
      <c r="DY111" s="160"/>
      <c r="DZ111" s="160"/>
      <c r="EA111" s="160"/>
    </row>
    <row r="112" spans="1:131" ht="12" customHeight="1" x14ac:dyDescent="0.25">
      <c r="A112" s="48"/>
      <c r="B112" s="48"/>
      <c r="C112" s="48" t="s">
        <v>697</v>
      </c>
      <c r="D112" s="48" t="s">
        <v>698</v>
      </c>
      <c r="E112" s="48"/>
      <c r="F112" s="48" t="s">
        <v>699</v>
      </c>
      <c r="G112" s="48"/>
      <c r="H112" s="48"/>
      <c r="I112" s="602">
        <f t="shared" si="8"/>
        <v>427</v>
      </c>
      <c r="J112" s="3"/>
      <c r="K112" s="605" t="s">
        <v>1601</v>
      </c>
      <c r="L112" s="73"/>
      <c r="M112" s="606">
        <v>35</v>
      </c>
      <c r="N112" s="606"/>
      <c r="O112" s="606">
        <v>62</v>
      </c>
      <c r="P112" s="606"/>
      <c r="Q112" s="606">
        <v>111</v>
      </c>
      <c r="R112" s="606"/>
      <c r="S112" s="606">
        <v>92</v>
      </c>
      <c r="T112" s="606"/>
      <c r="U112" s="606">
        <v>60</v>
      </c>
      <c r="V112" s="606"/>
      <c r="W112" s="606">
        <v>67</v>
      </c>
      <c r="X112" s="3"/>
      <c r="Y112" s="3"/>
      <c r="Z112" s="3"/>
      <c r="AA112" s="3"/>
      <c r="AB112" s="53"/>
      <c r="AC112" s="53"/>
      <c r="AD112" s="53"/>
      <c r="AE112" s="53"/>
      <c r="AF112" s="53"/>
      <c r="AG112" s="53"/>
      <c r="AH112" s="3"/>
      <c r="AI112" s="160"/>
      <c r="AJ112" s="160"/>
      <c r="AK112" s="160"/>
      <c r="AL112" s="160"/>
      <c r="AM112" s="160"/>
      <c r="AN112" s="160">
        <f t="shared" si="9"/>
        <v>0</v>
      </c>
      <c r="AO112" s="160">
        <f t="shared" si="10"/>
        <v>92</v>
      </c>
      <c r="AP112" s="160">
        <f t="shared" si="11"/>
        <v>0</v>
      </c>
      <c r="AQ112" s="160">
        <f t="shared" si="12"/>
        <v>60</v>
      </c>
      <c r="AR112" s="160">
        <f t="shared" si="13"/>
        <v>0</v>
      </c>
      <c r="AS112" s="160">
        <f t="shared" si="14"/>
        <v>67</v>
      </c>
      <c r="AT112" s="160"/>
      <c r="AU112" s="160"/>
      <c r="AV112" s="160"/>
      <c r="AW112" s="160"/>
      <c r="AX112" s="160"/>
      <c r="AY112" s="160"/>
      <c r="AZ112" s="160"/>
      <c r="BA112" s="160"/>
      <c r="BB112" s="160"/>
      <c r="BC112" s="160"/>
      <c r="BD112" s="160"/>
      <c r="BE112" s="160"/>
      <c r="BF112" s="160"/>
      <c r="BG112" s="160"/>
      <c r="BH112" s="160"/>
      <c r="BI112" s="160"/>
      <c r="BJ112" s="160"/>
      <c r="BK112" s="160"/>
      <c r="BL112" s="160"/>
      <c r="BM112" s="160"/>
      <c r="BN112" s="160"/>
      <c r="BO112" s="160"/>
      <c r="BP112" s="160"/>
      <c r="BQ112" s="160"/>
      <c r="BR112" s="160"/>
      <c r="BS112" s="160"/>
      <c r="BT112" s="160"/>
      <c r="BU112" s="160"/>
      <c r="BV112" s="160"/>
      <c r="BW112" s="160"/>
      <c r="BX112" s="160"/>
      <c r="BY112" s="160"/>
      <c r="BZ112" s="160"/>
      <c r="CA112" s="160"/>
      <c r="CB112" s="160"/>
      <c r="CC112" s="160"/>
      <c r="CD112" s="160"/>
      <c r="CE112" s="160"/>
      <c r="CF112" s="160"/>
      <c r="CG112" s="160"/>
      <c r="CH112" s="160"/>
      <c r="CI112" s="160"/>
      <c r="CJ112" s="160"/>
      <c r="CK112" s="160"/>
      <c r="CL112" s="160"/>
      <c r="CM112" s="160"/>
      <c r="CN112" s="160"/>
      <c r="CO112" s="160"/>
      <c r="CP112" s="160"/>
      <c r="CQ112" s="160"/>
      <c r="CR112" s="160"/>
      <c r="CS112" s="160"/>
      <c r="CT112" s="160"/>
      <c r="CU112" s="160"/>
      <c r="CV112" s="160"/>
      <c r="CW112" s="160"/>
      <c r="CX112" s="160"/>
      <c r="CY112" s="160"/>
      <c r="CZ112" s="160"/>
      <c r="DA112" s="160"/>
      <c r="DB112" s="160"/>
      <c r="DC112" s="160"/>
      <c r="DD112" s="160"/>
      <c r="DE112" s="160"/>
      <c r="DF112" s="160"/>
      <c r="DG112" s="160"/>
      <c r="DH112" s="160"/>
      <c r="DI112" s="160"/>
      <c r="DJ112" s="160"/>
      <c r="DK112" s="160"/>
      <c r="DL112" s="160"/>
      <c r="DM112" s="160"/>
      <c r="DN112" s="160"/>
      <c r="DO112" s="160"/>
      <c r="DP112" s="160"/>
      <c r="DQ112" s="160"/>
      <c r="DR112" s="160"/>
      <c r="DS112" s="160"/>
      <c r="DT112" s="160"/>
      <c r="DU112" s="160"/>
      <c r="DV112" s="160"/>
      <c r="DW112" s="160"/>
      <c r="DX112" s="160"/>
      <c r="DY112" s="160"/>
      <c r="DZ112" s="160"/>
      <c r="EA112" s="160"/>
    </row>
    <row r="113" spans="1:131" ht="12" customHeight="1" x14ac:dyDescent="0.25">
      <c r="A113" s="48"/>
      <c r="B113" s="48"/>
      <c r="C113" s="48" t="s">
        <v>700</v>
      </c>
      <c r="D113" s="48" t="s">
        <v>701</v>
      </c>
      <c r="E113" s="48"/>
      <c r="F113" s="48" t="s">
        <v>702</v>
      </c>
      <c r="G113" s="48"/>
      <c r="H113" s="48"/>
      <c r="I113" s="602">
        <f t="shared" si="8"/>
        <v>617</v>
      </c>
      <c r="J113" s="3"/>
      <c r="K113" s="605" t="s">
        <v>1739</v>
      </c>
      <c r="L113" s="73"/>
      <c r="M113" s="606">
        <v>40</v>
      </c>
      <c r="N113" s="606"/>
      <c r="O113" s="606">
        <v>61</v>
      </c>
      <c r="P113" s="606"/>
      <c r="Q113" s="606">
        <v>170</v>
      </c>
      <c r="R113" s="606"/>
      <c r="S113" s="606">
        <v>125</v>
      </c>
      <c r="T113" s="606"/>
      <c r="U113" s="606">
        <v>95</v>
      </c>
      <c r="V113" s="606"/>
      <c r="W113" s="606">
        <v>126</v>
      </c>
      <c r="X113" s="3"/>
      <c r="Y113" s="3"/>
      <c r="Z113" s="3"/>
      <c r="AA113" s="3"/>
      <c r="AB113" s="53"/>
      <c r="AC113" s="53"/>
      <c r="AD113" s="53"/>
      <c r="AE113" s="53"/>
      <c r="AF113" s="53"/>
      <c r="AG113" s="53"/>
      <c r="AH113" s="3"/>
      <c r="AI113" s="160"/>
      <c r="AJ113" s="160"/>
      <c r="AK113" s="160"/>
      <c r="AL113" s="160"/>
      <c r="AM113" s="160"/>
      <c r="AN113" s="160">
        <f t="shared" si="9"/>
        <v>0</v>
      </c>
      <c r="AO113" s="160">
        <f t="shared" si="10"/>
        <v>125</v>
      </c>
      <c r="AP113" s="160">
        <f t="shared" si="11"/>
        <v>0</v>
      </c>
      <c r="AQ113" s="160">
        <f t="shared" si="12"/>
        <v>95</v>
      </c>
      <c r="AR113" s="160">
        <f t="shared" si="13"/>
        <v>0</v>
      </c>
      <c r="AS113" s="160">
        <f t="shared" si="14"/>
        <v>126</v>
      </c>
      <c r="AT113" s="160"/>
      <c r="AU113" s="160"/>
      <c r="AV113" s="160"/>
      <c r="AW113" s="160"/>
      <c r="AX113" s="160"/>
      <c r="AY113" s="160"/>
      <c r="AZ113" s="160"/>
      <c r="BA113" s="160"/>
      <c r="BB113" s="160"/>
      <c r="BC113" s="160"/>
      <c r="BD113" s="160"/>
      <c r="BE113" s="160"/>
      <c r="BF113" s="160"/>
      <c r="BG113" s="160"/>
      <c r="BH113" s="160"/>
      <c r="BI113" s="160"/>
      <c r="BJ113" s="160"/>
      <c r="BK113" s="160"/>
      <c r="BL113" s="160"/>
      <c r="BM113" s="160"/>
      <c r="BN113" s="160"/>
      <c r="BO113" s="160"/>
      <c r="BP113" s="160"/>
      <c r="BQ113" s="160"/>
      <c r="BR113" s="160"/>
      <c r="BS113" s="160"/>
      <c r="BT113" s="160"/>
      <c r="BU113" s="160"/>
      <c r="BV113" s="160"/>
      <c r="BW113" s="160"/>
      <c r="BX113" s="160"/>
      <c r="BY113" s="160"/>
      <c r="BZ113" s="160"/>
      <c r="CA113" s="160"/>
      <c r="CB113" s="160"/>
      <c r="CC113" s="160"/>
      <c r="CD113" s="160"/>
      <c r="CE113" s="160"/>
      <c r="CF113" s="160"/>
      <c r="CG113" s="160"/>
      <c r="CH113" s="160"/>
      <c r="CI113" s="160"/>
      <c r="CJ113" s="160"/>
      <c r="CK113" s="160"/>
      <c r="CL113" s="160"/>
      <c r="CM113" s="160"/>
      <c r="CN113" s="160"/>
      <c r="CO113" s="160"/>
      <c r="CP113" s="160"/>
      <c r="CQ113" s="160"/>
      <c r="CR113" s="160"/>
      <c r="CS113" s="160"/>
      <c r="CT113" s="160"/>
      <c r="CU113" s="160"/>
      <c r="CV113" s="160"/>
      <c r="CW113" s="160"/>
      <c r="CX113" s="160"/>
      <c r="CY113" s="160"/>
      <c r="CZ113" s="160"/>
      <c r="DA113" s="160"/>
      <c r="DB113" s="160"/>
      <c r="DC113" s="160"/>
      <c r="DD113" s="160"/>
      <c r="DE113" s="160"/>
      <c r="DF113" s="160"/>
      <c r="DG113" s="160"/>
      <c r="DH113" s="160"/>
      <c r="DI113" s="160"/>
      <c r="DJ113" s="160"/>
      <c r="DK113" s="160"/>
      <c r="DL113" s="160"/>
      <c r="DM113" s="160"/>
      <c r="DN113" s="160"/>
      <c r="DO113" s="160"/>
      <c r="DP113" s="160"/>
      <c r="DQ113" s="160"/>
      <c r="DR113" s="160"/>
      <c r="DS113" s="160"/>
      <c r="DT113" s="160"/>
      <c r="DU113" s="160"/>
      <c r="DV113" s="160"/>
      <c r="DW113" s="160"/>
      <c r="DX113" s="160"/>
      <c r="DY113" s="160"/>
      <c r="DZ113" s="160"/>
      <c r="EA113" s="160"/>
    </row>
    <row r="114" spans="1:131" ht="12" customHeight="1" x14ac:dyDescent="0.25">
      <c r="A114" s="48"/>
      <c r="B114" s="48"/>
      <c r="C114" s="48" t="s">
        <v>703</v>
      </c>
      <c r="D114" s="48" t="s">
        <v>704</v>
      </c>
      <c r="E114" s="48"/>
      <c r="F114" s="48" t="s">
        <v>705</v>
      </c>
      <c r="G114" s="48"/>
      <c r="H114" s="48"/>
      <c r="I114" s="602">
        <f t="shared" si="8"/>
        <v>649</v>
      </c>
      <c r="J114" s="3"/>
      <c r="K114" s="605" t="s">
        <v>1759</v>
      </c>
      <c r="L114" s="73"/>
      <c r="M114" s="606">
        <v>47</v>
      </c>
      <c r="N114" s="606"/>
      <c r="O114" s="606">
        <v>81</v>
      </c>
      <c r="P114" s="606"/>
      <c r="Q114" s="606">
        <v>181</v>
      </c>
      <c r="R114" s="606"/>
      <c r="S114" s="606">
        <v>146</v>
      </c>
      <c r="T114" s="606"/>
      <c r="U114" s="606">
        <v>98</v>
      </c>
      <c r="V114" s="606"/>
      <c r="W114" s="606">
        <v>96</v>
      </c>
      <c r="X114" s="3"/>
      <c r="Y114" s="3"/>
      <c r="Z114" s="3"/>
      <c r="AA114" s="3"/>
      <c r="AB114" s="53"/>
      <c r="AC114" s="53"/>
      <c r="AD114" s="53"/>
      <c r="AE114" s="53"/>
      <c r="AF114" s="53"/>
      <c r="AG114" s="53"/>
      <c r="AH114" s="3"/>
      <c r="AI114" s="160"/>
      <c r="AJ114" s="160"/>
      <c r="AK114" s="160"/>
      <c r="AL114" s="160"/>
      <c r="AM114" s="160"/>
      <c r="AN114" s="160">
        <f t="shared" si="9"/>
        <v>0</v>
      </c>
      <c r="AO114" s="160">
        <f t="shared" si="10"/>
        <v>146</v>
      </c>
      <c r="AP114" s="160">
        <f t="shared" si="11"/>
        <v>0</v>
      </c>
      <c r="AQ114" s="160">
        <f t="shared" si="12"/>
        <v>98</v>
      </c>
      <c r="AR114" s="160">
        <f t="shared" si="13"/>
        <v>0</v>
      </c>
      <c r="AS114" s="160">
        <f t="shared" si="14"/>
        <v>96</v>
      </c>
      <c r="AT114" s="160"/>
      <c r="AU114" s="160"/>
      <c r="AV114" s="160"/>
      <c r="AW114" s="160"/>
      <c r="AX114" s="160"/>
      <c r="AY114" s="160"/>
      <c r="AZ114" s="160"/>
      <c r="BA114" s="160"/>
      <c r="BB114" s="160"/>
      <c r="BC114" s="160"/>
      <c r="BD114" s="160"/>
      <c r="BE114" s="160"/>
      <c r="BF114" s="160"/>
      <c r="BG114" s="160"/>
      <c r="BH114" s="160"/>
      <c r="BI114" s="160"/>
      <c r="BJ114" s="160"/>
      <c r="BK114" s="160"/>
      <c r="BL114" s="160"/>
      <c r="BM114" s="160"/>
      <c r="BN114" s="160"/>
      <c r="BO114" s="160"/>
      <c r="BP114" s="160"/>
      <c r="BQ114" s="160"/>
      <c r="BR114" s="160"/>
      <c r="BS114" s="160"/>
      <c r="BT114" s="160"/>
      <c r="BU114" s="160"/>
      <c r="BV114" s="160"/>
      <c r="BW114" s="160"/>
      <c r="BX114" s="160"/>
      <c r="BY114" s="160"/>
      <c r="BZ114" s="160"/>
      <c r="CA114" s="160"/>
      <c r="CB114" s="160"/>
      <c r="CC114" s="160"/>
      <c r="CD114" s="160"/>
      <c r="CE114" s="160"/>
      <c r="CF114" s="160"/>
      <c r="CG114" s="160"/>
      <c r="CH114" s="160"/>
      <c r="CI114" s="160"/>
      <c r="CJ114" s="160"/>
      <c r="CK114" s="160"/>
      <c r="CL114" s="160"/>
      <c r="CM114" s="160"/>
      <c r="CN114" s="160"/>
      <c r="CO114" s="160"/>
      <c r="CP114" s="160"/>
      <c r="CQ114" s="160"/>
      <c r="CR114" s="160"/>
      <c r="CS114" s="160"/>
      <c r="CT114" s="160"/>
      <c r="CU114" s="160"/>
      <c r="CV114" s="160"/>
      <c r="CW114" s="160"/>
      <c r="CX114" s="160"/>
      <c r="CY114" s="160"/>
      <c r="CZ114" s="160"/>
      <c r="DA114" s="160"/>
      <c r="DB114" s="160"/>
      <c r="DC114" s="160"/>
      <c r="DD114" s="160"/>
      <c r="DE114" s="160"/>
      <c r="DF114" s="160"/>
      <c r="DG114" s="160"/>
      <c r="DH114" s="160"/>
      <c r="DI114" s="160"/>
      <c r="DJ114" s="160"/>
      <c r="DK114" s="160"/>
      <c r="DL114" s="160"/>
      <c r="DM114" s="160"/>
      <c r="DN114" s="160"/>
      <c r="DO114" s="160"/>
      <c r="DP114" s="160"/>
      <c r="DQ114" s="160"/>
      <c r="DR114" s="160"/>
      <c r="DS114" s="160"/>
      <c r="DT114" s="160"/>
      <c r="DU114" s="160"/>
      <c r="DV114" s="160"/>
      <c r="DW114" s="160"/>
      <c r="DX114" s="160"/>
      <c r="DY114" s="160"/>
      <c r="DZ114" s="160"/>
      <c r="EA114" s="160"/>
    </row>
    <row r="115" spans="1:131" ht="12" customHeight="1" x14ac:dyDescent="0.25">
      <c r="A115" s="48"/>
      <c r="B115" s="48"/>
      <c r="C115" s="48" t="s">
        <v>706</v>
      </c>
      <c r="D115" s="48" t="s">
        <v>707</v>
      </c>
      <c r="E115" s="48"/>
      <c r="F115" s="48" t="s">
        <v>708</v>
      </c>
      <c r="G115" s="48"/>
      <c r="H115" s="48"/>
      <c r="I115" s="602">
        <f t="shared" si="8"/>
        <v>678</v>
      </c>
      <c r="J115" s="3"/>
      <c r="K115" s="605" t="s">
        <v>1760</v>
      </c>
      <c r="L115" s="73"/>
      <c r="M115" s="606">
        <v>63</v>
      </c>
      <c r="N115" s="606"/>
      <c r="O115" s="606">
        <v>58</v>
      </c>
      <c r="P115" s="606"/>
      <c r="Q115" s="606">
        <v>212</v>
      </c>
      <c r="R115" s="606"/>
      <c r="S115" s="606">
        <v>145</v>
      </c>
      <c r="T115" s="606"/>
      <c r="U115" s="606">
        <v>110</v>
      </c>
      <c r="V115" s="606"/>
      <c r="W115" s="606">
        <v>90</v>
      </c>
      <c r="X115" s="3"/>
      <c r="Y115" s="3"/>
      <c r="Z115" s="3"/>
      <c r="AA115" s="3"/>
      <c r="AB115" s="53"/>
      <c r="AC115" s="53"/>
      <c r="AD115" s="53"/>
      <c r="AE115" s="53"/>
      <c r="AF115" s="53"/>
      <c r="AG115" s="53"/>
      <c r="AH115" s="3"/>
      <c r="AI115" s="160"/>
      <c r="AJ115" s="160"/>
      <c r="AK115" s="160"/>
      <c r="AL115" s="160"/>
      <c r="AM115" s="160"/>
      <c r="AN115" s="160">
        <f t="shared" si="9"/>
        <v>0</v>
      </c>
      <c r="AO115" s="160">
        <f t="shared" si="10"/>
        <v>145</v>
      </c>
      <c r="AP115" s="160">
        <f t="shared" si="11"/>
        <v>0</v>
      </c>
      <c r="AQ115" s="160">
        <f t="shared" si="12"/>
        <v>110</v>
      </c>
      <c r="AR115" s="160">
        <f t="shared" si="13"/>
        <v>0</v>
      </c>
      <c r="AS115" s="160">
        <f t="shared" si="14"/>
        <v>90</v>
      </c>
      <c r="AT115" s="160"/>
      <c r="AU115" s="160"/>
      <c r="AV115" s="160"/>
      <c r="AW115" s="160"/>
      <c r="AX115" s="160"/>
      <c r="AY115" s="160"/>
      <c r="AZ115" s="160"/>
      <c r="BA115" s="160"/>
      <c r="BB115" s="160"/>
      <c r="BC115" s="160"/>
      <c r="BD115" s="160"/>
      <c r="BE115" s="160"/>
      <c r="BF115" s="160"/>
      <c r="BG115" s="160"/>
      <c r="BH115" s="160"/>
      <c r="BI115" s="160"/>
      <c r="BJ115" s="160"/>
      <c r="BK115" s="160"/>
      <c r="BL115" s="160"/>
      <c r="BM115" s="160"/>
      <c r="BN115" s="160"/>
      <c r="BO115" s="160"/>
      <c r="BP115" s="160"/>
      <c r="BQ115" s="160"/>
      <c r="BR115" s="160"/>
      <c r="BS115" s="160"/>
      <c r="BT115" s="160"/>
      <c r="BU115" s="160"/>
      <c r="BV115" s="160"/>
      <c r="BW115" s="160"/>
      <c r="BX115" s="160"/>
      <c r="BY115" s="160"/>
      <c r="BZ115" s="160"/>
      <c r="CA115" s="160"/>
      <c r="CB115" s="160"/>
      <c r="CC115" s="160"/>
      <c r="CD115" s="160"/>
      <c r="CE115" s="160"/>
      <c r="CF115" s="160"/>
      <c r="CG115" s="160"/>
      <c r="CH115" s="160"/>
      <c r="CI115" s="160"/>
      <c r="CJ115" s="160"/>
      <c r="CK115" s="160"/>
      <c r="CL115" s="160"/>
      <c r="CM115" s="160"/>
      <c r="CN115" s="160"/>
      <c r="CO115" s="160"/>
      <c r="CP115" s="160"/>
      <c r="CQ115" s="160"/>
      <c r="CR115" s="160"/>
      <c r="CS115" s="160"/>
      <c r="CT115" s="160"/>
      <c r="CU115" s="160"/>
      <c r="CV115" s="160"/>
      <c r="CW115" s="160"/>
      <c r="CX115" s="160"/>
      <c r="CY115" s="160"/>
      <c r="CZ115" s="160"/>
      <c r="DA115" s="160"/>
      <c r="DB115" s="160"/>
      <c r="DC115" s="160"/>
      <c r="DD115" s="160"/>
      <c r="DE115" s="160"/>
      <c r="DF115" s="160"/>
      <c r="DG115" s="160"/>
      <c r="DH115" s="160"/>
      <c r="DI115" s="160"/>
      <c r="DJ115" s="160"/>
      <c r="DK115" s="160"/>
      <c r="DL115" s="160"/>
      <c r="DM115" s="160"/>
      <c r="DN115" s="160"/>
      <c r="DO115" s="160"/>
      <c r="DP115" s="160"/>
      <c r="DQ115" s="160"/>
      <c r="DR115" s="160"/>
      <c r="DS115" s="160"/>
      <c r="DT115" s="160"/>
      <c r="DU115" s="160"/>
      <c r="DV115" s="160"/>
      <c r="DW115" s="160"/>
      <c r="DX115" s="160"/>
      <c r="DY115" s="160"/>
      <c r="DZ115" s="160"/>
      <c r="EA115" s="160"/>
    </row>
    <row r="116" spans="1:131" ht="12" customHeight="1" x14ac:dyDescent="0.25">
      <c r="A116" s="48"/>
      <c r="B116" s="48"/>
      <c r="C116" s="48" t="s">
        <v>709</v>
      </c>
      <c r="D116" s="48" t="s">
        <v>710</v>
      </c>
      <c r="E116" s="48"/>
      <c r="F116" s="48" t="s">
        <v>711</v>
      </c>
      <c r="G116" s="48"/>
      <c r="H116" s="48"/>
      <c r="I116" s="602">
        <v>190</v>
      </c>
      <c r="J116" s="3"/>
      <c r="K116" s="605" t="s">
        <v>1761</v>
      </c>
      <c r="L116" s="73"/>
      <c r="M116" s="607" t="s">
        <v>1556</v>
      </c>
      <c r="N116" s="607"/>
      <c r="O116" s="607" t="s">
        <v>1556</v>
      </c>
      <c r="P116" s="606"/>
      <c r="Q116" s="606">
        <v>74</v>
      </c>
      <c r="R116" s="606"/>
      <c r="S116" s="606">
        <v>36</v>
      </c>
      <c r="T116" s="606"/>
      <c r="U116" s="606">
        <v>20</v>
      </c>
      <c r="V116" s="606"/>
      <c r="W116" s="606">
        <v>34</v>
      </c>
      <c r="X116" s="3"/>
      <c r="Y116" s="3"/>
      <c r="Z116" s="3"/>
      <c r="AA116" s="3"/>
      <c r="AB116" s="53"/>
      <c r="AC116" s="53"/>
      <c r="AD116" s="53"/>
      <c r="AE116" s="53"/>
      <c r="AF116" s="53"/>
      <c r="AG116" s="53"/>
      <c r="AH116" s="3"/>
      <c r="AI116" s="160"/>
      <c r="AJ116" s="160"/>
      <c r="AK116" s="160"/>
      <c r="AL116" s="160"/>
      <c r="AM116" s="160"/>
      <c r="AN116" s="160">
        <f t="shared" si="9"/>
        <v>0</v>
      </c>
      <c r="AO116" s="160">
        <f t="shared" si="10"/>
        <v>36</v>
      </c>
      <c r="AP116" s="160">
        <f t="shared" si="11"/>
        <v>0</v>
      </c>
      <c r="AQ116" s="160">
        <f t="shared" si="12"/>
        <v>20</v>
      </c>
      <c r="AR116" s="160">
        <f t="shared" si="13"/>
        <v>0</v>
      </c>
      <c r="AS116" s="160">
        <f t="shared" si="14"/>
        <v>34</v>
      </c>
      <c r="AT116" s="160"/>
      <c r="AU116" s="160"/>
      <c r="AV116" s="160"/>
      <c r="AW116" s="160"/>
      <c r="AX116" s="160"/>
      <c r="AY116" s="160"/>
      <c r="AZ116" s="160"/>
      <c r="BA116" s="160"/>
      <c r="BB116" s="160"/>
      <c r="BC116" s="160"/>
      <c r="BD116" s="160"/>
      <c r="BE116" s="160"/>
      <c r="BF116" s="160"/>
      <c r="BG116" s="160"/>
      <c r="BH116" s="160"/>
      <c r="BI116" s="160"/>
      <c r="BJ116" s="160"/>
      <c r="BK116" s="160"/>
      <c r="BL116" s="160"/>
      <c r="BM116" s="160"/>
      <c r="BN116" s="160"/>
      <c r="BO116" s="160"/>
      <c r="BP116" s="160"/>
      <c r="BQ116" s="160"/>
      <c r="BR116" s="160"/>
      <c r="BS116" s="160"/>
      <c r="BT116" s="160"/>
      <c r="BU116" s="160"/>
      <c r="BV116" s="160"/>
      <c r="BW116" s="160"/>
      <c r="BX116" s="160"/>
      <c r="BY116" s="160"/>
      <c r="BZ116" s="160"/>
      <c r="CA116" s="160"/>
      <c r="CB116" s="160"/>
      <c r="CC116" s="160"/>
      <c r="CD116" s="160"/>
      <c r="CE116" s="160"/>
      <c r="CF116" s="160"/>
      <c r="CG116" s="160"/>
      <c r="CH116" s="160"/>
      <c r="CI116" s="160"/>
      <c r="CJ116" s="160"/>
      <c r="CK116" s="160"/>
      <c r="CL116" s="160"/>
      <c r="CM116" s="160"/>
      <c r="CN116" s="160"/>
      <c r="CO116" s="160"/>
      <c r="CP116" s="160"/>
      <c r="CQ116" s="160"/>
      <c r="CR116" s="160"/>
      <c r="CS116" s="160"/>
      <c r="CT116" s="160"/>
      <c r="CU116" s="160"/>
      <c r="CV116" s="160"/>
      <c r="CW116" s="160"/>
      <c r="CX116" s="160"/>
      <c r="CY116" s="160"/>
      <c r="CZ116" s="160"/>
      <c r="DA116" s="160"/>
      <c r="DB116" s="160"/>
      <c r="DC116" s="160"/>
      <c r="DD116" s="160"/>
      <c r="DE116" s="160"/>
      <c r="DF116" s="160"/>
      <c r="DG116" s="160"/>
      <c r="DH116" s="160"/>
      <c r="DI116" s="160"/>
      <c r="DJ116" s="160"/>
      <c r="DK116" s="160"/>
      <c r="DL116" s="160"/>
      <c r="DM116" s="160"/>
      <c r="DN116" s="160"/>
      <c r="DO116" s="160"/>
      <c r="DP116" s="160"/>
      <c r="DQ116" s="160"/>
      <c r="DR116" s="160"/>
      <c r="DS116" s="160"/>
      <c r="DT116" s="160"/>
      <c r="DU116" s="160"/>
      <c r="DV116" s="160"/>
      <c r="DW116" s="160"/>
      <c r="DX116" s="160"/>
      <c r="DY116" s="160"/>
      <c r="DZ116" s="160"/>
      <c r="EA116" s="160"/>
    </row>
    <row r="117" spans="1:131" ht="12" customHeight="1" x14ac:dyDescent="0.25">
      <c r="A117" s="48"/>
      <c r="B117" s="48"/>
      <c r="C117" s="48"/>
      <c r="D117" s="48"/>
      <c r="E117" s="48"/>
      <c r="F117" s="48"/>
      <c r="G117" s="48"/>
      <c r="H117" s="48"/>
      <c r="I117" s="602"/>
      <c r="J117" s="3"/>
      <c r="K117" s="605"/>
      <c r="L117" s="73"/>
      <c r="M117" s="606"/>
      <c r="N117" s="606"/>
      <c r="O117" s="606"/>
      <c r="P117" s="606"/>
      <c r="Q117" s="606"/>
      <c r="R117" s="606"/>
      <c r="S117" s="606"/>
      <c r="T117" s="606"/>
      <c r="U117" s="606"/>
      <c r="V117" s="606"/>
      <c r="W117" s="606"/>
      <c r="X117" s="3"/>
      <c r="Y117" s="3"/>
      <c r="Z117" s="3"/>
      <c r="AA117" s="3"/>
      <c r="AB117" s="53"/>
      <c r="AC117" s="53"/>
      <c r="AD117" s="53"/>
      <c r="AE117" s="53"/>
      <c r="AF117" s="53"/>
      <c r="AG117" s="53"/>
      <c r="AH117" s="3"/>
      <c r="AI117" s="160"/>
      <c r="AJ117" s="160"/>
      <c r="AK117" s="160"/>
      <c r="AL117" s="160"/>
      <c r="AM117" s="160"/>
      <c r="AN117" s="160">
        <f t="shared" si="9"/>
        <v>0</v>
      </c>
      <c r="AO117" s="160">
        <f t="shared" si="10"/>
        <v>0</v>
      </c>
      <c r="AP117" s="160">
        <f t="shared" si="11"/>
        <v>0</v>
      </c>
      <c r="AQ117" s="160">
        <f t="shared" si="12"/>
        <v>0</v>
      </c>
      <c r="AR117" s="160">
        <f t="shared" si="13"/>
        <v>0</v>
      </c>
      <c r="AS117" s="160">
        <f t="shared" si="14"/>
        <v>0</v>
      </c>
      <c r="AT117" s="160"/>
      <c r="AU117" s="160"/>
      <c r="AV117" s="160"/>
      <c r="AW117" s="160"/>
      <c r="AX117" s="160"/>
      <c r="AY117" s="160"/>
      <c r="AZ117" s="160"/>
      <c r="BA117" s="160"/>
      <c r="BB117" s="160"/>
      <c r="BC117" s="160"/>
      <c r="BD117" s="160"/>
      <c r="BE117" s="160"/>
      <c r="BF117" s="160"/>
      <c r="BG117" s="160"/>
      <c r="BH117" s="160"/>
      <c r="BI117" s="160"/>
      <c r="BJ117" s="160"/>
      <c r="BK117" s="160"/>
      <c r="BL117" s="160"/>
      <c r="BM117" s="160"/>
      <c r="BN117" s="160"/>
      <c r="BO117" s="160"/>
      <c r="BP117" s="160"/>
      <c r="BQ117" s="160"/>
      <c r="BR117" s="160"/>
      <c r="BS117" s="160"/>
      <c r="BT117" s="160"/>
      <c r="BU117" s="160"/>
      <c r="BV117" s="160"/>
      <c r="BW117" s="160"/>
      <c r="BX117" s="160"/>
      <c r="BY117" s="160"/>
      <c r="BZ117" s="160"/>
      <c r="CA117" s="160"/>
      <c r="CB117" s="160"/>
      <c r="CC117" s="160"/>
      <c r="CD117" s="160"/>
      <c r="CE117" s="160"/>
      <c r="CF117" s="160"/>
      <c r="CG117" s="160"/>
      <c r="CH117" s="160"/>
      <c r="CI117" s="160"/>
      <c r="CJ117" s="160"/>
      <c r="CK117" s="160"/>
      <c r="CL117" s="160"/>
      <c r="CM117" s="160"/>
      <c r="CN117" s="160"/>
      <c r="CO117" s="160"/>
      <c r="CP117" s="160"/>
      <c r="CQ117" s="160"/>
      <c r="CR117" s="160"/>
      <c r="CS117" s="160"/>
      <c r="CT117" s="160"/>
      <c r="CU117" s="160"/>
      <c r="CV117" s="160"/>
      <c r="CW117" s="160"/>
      <c r="CX117" s="160"/>
      <c r="CY117" s="160"/>
      <c r="CZ117" s="160"/>
      <c r="DA117" s="160"/>
      <c r="DB117" s="160"/>
      <c r="DC117" s="160"/>
      <c r="DD117" s="160"/>
      <c r="DE117" s="160"/>
      <c r="DF117" s="160"/>
      <c r="DG117" s="160"/>
      <c r="DH117" s="160"/>
      <c r="DI117" s="160"/>
      <c r="DJ117" s="160"/>
      <c r="DK117" s="160"/>
      <c r="DL117" s="160"/>
      <c r="DM117" s="160"/>
      <c r="DN117" s="160"/>
      <c r="DO117" s="160"/>
      <c r="DP117" s="160"/>
      <c r="DQ117" s="160"/>
      <c r="DR117" s="160"/>
      <c r="DS117" s="160"/>
      <c r="DT117" s="160"/>
      <c r="DU117" s="160"/>
      <c r="DV117" s="160"/>
      <c r="DW117" s="160"/>
      <c r="DX117" s="160"/>
      <c r="DY117" s="160"/>
      <c r="DZ117" s="160"/>
      <c r="EA117" s="160"/>
    </row>
    <row r="118" spans="1:131" ht="12" customHeight="1" x14ac:dyDescent="0.25">
      <c r="A118" s="48"/>
      <c r="B118" s="48"/>
      <c r="C118" s="48" t="s">
        <v>712</v>
      </c>
      <c r="D118" s="48" t="s">
        <v>713</v>
      </c>
      <c r="E118" s="48" t="s">
        <v>714</v>
      </c>
      <c r="F118" s="48"/>
      <c r="G118" s="48"/>
      <c r="H118" s="48"/>
      <c r="I118" s="602">
        <f t="shared" si="8"/>
        <v>10341</v>
      </c>
      <c r="J118" s="464"/>
      <c r="K118" s="604" t="s">
        <v>1861</v>
      </c>
      <c r="L118" s="404"/>
      <c r="M118" s="488">
        <v>585</v>
      </c>
      <c r="N118" s="488"/>
      <c r="O118" s="488">
        <v>943</v>
      </c>
      <c r="P118" s="488"/>
      <c r="Q118" s="488">
        <v>3059</v>
      </c>
      <c r="R118" s="488"/>
      <c r="S118" s="488">
        <v>2565</v>
      </c>
      <c r="T118" s="488"/>
      <c r="U118" s="488">
        <v>1782</v>
      </c>
      <c r="V118" s="488"/>
      <c r="W118" s="488">
        <v>1407</v>
      </c>
      <c r="X118" s="3"/>
      <c r="Y118" s="3"/>
      <c r="Z118" s="3"/>
      <c r="AA118" s="3"/>
      <c r="AB118" s="53"/>
      <c r="AC118" s="53"/>
      <c r="AD118" s="53"/>
      <c r="AE118" s="53"/>
      <c r="AF118" s="53"/>
      <c r="AG118" s="53"/>
      <c r="AH118" s="3"/>
      <c r="AI118" s="160"/>
      <c r="AJ118" s="160"/>
      <c r="AK118" s="160"/>
      <c r="AL118" s="160"/>
      <c r="AM118" s="160"/>
      <c r="AN118" s="160">
        <f t="shared" si="9"/>
        <v>0</v>
      </c>
      <c r="AO118" s="160">
        <f t="shared" si="10"/>
        <v>2565</v>
      </c>
      <c r="AP118" s="160">
        <f t="shared" si="11"/>
        <v>0</v>
      </c>
      <c r="AQ118" s="160">
        <f t="shared" si="12"/>
        <v>1782</v>
      </c>
      <c r="AR118" s="160">
        <f t="shared" si="13"/>
        <v>0</v>
      </c>
      <c r="AS118" s="160">
        <f t="shared" si="14"/>
        <v>1407</v>
      </c>
      <c r="AT118" s="160"/>
      <c r="AU118" s="160"/>
      <c r="AV118" s="160"/>
      <c r="AW118" s="160"/>
      <c r="AX118" s="160"/>
      <c r="AY118" s="160"/>
      <c r="AZ118" s="160"/>
      <c r="BA118" s="160"/>
      <c r="BB118" s="160"/>
      <c r="BC118" s="160"/>
      <c r="BD118" s="160"/>
      <c r="BE118" s="160"/>
      <c r="BF118" s="160"/>
      <c r="BG118" s="160"/>
      <c r="BH118" s="160"/>
      <c r="BI118" s="160"/>
      <c r="BJ118" s="160"/>
      <c r="BK118" s="160"/>
      <c r="BL118" s="160"/>
      <c r="BM118" s="160"/>
      <c r="BN118" s="160"/>
      <c r="BO118" s="160"/>
      <c r="BP118" s="160"/>
      <c r="BQ118" s="160"/>
      <c r="BR118" s="160"/>
      <c r="BS118" s="160"/>
      <c r="BT118" s="160"/>
      <c r="BU118" s="160"/>
      <c r="BV118" s="160"/>
      <c r="BW118" s="160"/>
      <c r="BX118" s="160"/>
      <c r="BY118" s="160"/>
      <c r="BZ118" s="160"/>
      <c r="CA118" s="160"/>
      <c r="CB118" s="160"/>
      <c r="CC118" s="160"/>
      <c r="CD118" s="160"/>
      <c r="CE118" s="160"/>
      <c r="CF118" s="160"/>
      <c r="CG118" s="160"/>
      <c r="CH118" s="160"/>
      <c r="CI118" s="160"/>
      <c r="CJ118" s="160"/>
      <c r="CK118" s="160"/>
      <c r="CL118" s="160"/>
      <c r="CM118" s="160"/>
      <c r="CN118" s="160"/>
      <c r="CO118" s="160"/>
      <c r="CP118" s="160"/>
      <c r="CQ118" s="160"/>
      <c r="CR118" s="160"/>
      <c r="CS118" s="160"/>
      <c r="CT118" s="160"/>
      <c r="CU118" s="160"/>
      <c r="CV118" s="160"/>
      <c r="CW118" s="160"/>
      <c r="CX118" s="160"/>
      <c r="CY118" s="160"/>
      <c r="CZ118" s="160"/>
      <c r="DA118" s="160"/>
      <c r="DB118" s="160"/>
      <c r="DC118" s="160"/>
      <c r="DD118" s="160"/>
      <c r="DE118" s="160"/>
      <c r="DF118" s="160"/>
      <c r="DG118" s="160"/>
      <c r="DH118" s="160"/>
      <c r="DI118" s="160"/>
      <c r="DJ118" s="160"/>
      <c r="DK118" s="160"/>
      <c r="DL118" s="160"/>
      <c r="DM118" s="160"/>
      <c r="DN118" s="160"/>
      <c r="DO118" s="160"/>
      <c r="DP118" s="160"/>
      <c r="DQ118" s="160"/>
      <c r="DR118" s="160"/>
      <c r="DS118" s="160"/>
      <c r="DT118" s="160"/>
      <c r="DU118" s="160"/>
      <c r="DV118" s="160"/>
      <c r="DW118" s="160"/>
      <c r="DX118" s="160"/>
      <c r="DY118" s="160"/>
      <c r="DZ118" s="160"/>
      <c r="EA118" s="160"/>
    </row>
    <row r="119" spans="1:131" ht="16.5" customHeight="1" x14ac:dyDescent="0.25">
      <c r="A119" s="48"/>
      <c r="B119" s="48"/>
      <c r="C119" s="48" t="s">
        <v>715</v>
      </c>
      <c r="D119" s="48" t="s">
        <v>716</v>
      </c>
      <c r="E119" s="48"/>
      <c r="F119" s="48" t="s">
        <v>717</v>
      </c>
      <c r="G119" s="48"/>
      <c r="H119" s="48"/>
      <c r="I119" s="602">
        <f t="shared" si="8"/>
        <v>3187</v>
      </c>
      <c r="J119" s="3"/>
      <c r="K119" s="605" t="s">
        <v>1862</v>
      </c>
      <c r="L119" s="73"/>
      <c r="M119" s="606">
        <v>166</v>
      </c>
      <c r="N119" s="606"/>
      <c r="O119" s="606">
        <v>303</v>
      </c>
      <c r="P119" s="606"/>
      <c r="Q119" s="606">
        <v>974</v>
      </c>
      <c r="R119" s="606"/>
      <c r="S119" s="606">
        <v>801</v>
      </c>
      <c r="T119" s="606"/>
      <c r="U119" s="606">
        <v>518</v>
      </c>
      <c r="V119" s="606"/>
      <c r="W119" s="606">
        <v>425</v>
      </c>
      <c r="X119" s="3"/>
      <c r="Y119" s="3"/>
      <c r="Z119" s="3"/>
      <c r="AA119" s="3"/>
      <c r="AB119" s="53"/>
      <c r="AC119" s="53"/>
      <c r="AD119" s="53"/>
      <c r="AE119" s="53"/>
      <c r="AF119" s="53"/>
      <c r="AG119" s="53"/>
      <c r="AH119" s="3"/>
      <c r="AI119" s="160"/>
      <c r="AJ119" s="160"/>
      <c r="AK119" s="160"/>
      <c r="AL119" s="160"/>
      <c r="AM119" s="160"/>
      <c r="AN119" s="160">
        <f t="shared" si="9"/>
        <v>0</v>
      </c>
      <c r="AO119" s="160">
        <f t="shared" si="10"/>
        <v>801</v>
      </c>
      <c r="AP119" s="160">
        <f t="shared" si="11"/>
        <v>0</v>
      </c>
      <c r="AQ119" s="160">
        <f t="shared" si="12"/>
        <v>518</v>
      </c>
      <c r="AR119" s="160">
        <f t="shared" si="13"/>
        <v>0</v>
      </c>
      <c r="AS119" s="160">
        <f t="shared" si="14"/>
        <v>425</v>
      </c>
      <c r="AT119" s="160"/>
      <c r="AU119" s="160"/>
      <c r="AV119" s="160"/>
      <c r="AW119" s="160"/>
      <c r="AX119" s="160"/>
      <c r="AY119" s="160"/>
      <c r="AZ119" s="160"/>
      <c r="BA119" s="160"/>
      <c r="BB119" s="160"/>
      <c r="BC119" s="160"/>
      <c r="BD119" s="160"/>
      <c r="BE119" s="160"/>
      <c r="BF119" s="160"/>
      <c r="BG119" s="160"/>
      <c r="BH119" s="160"/>
      <c r="BI119" s="160"/>
      <c r="BJ119" s="160"/>
      <c r="BK119" s="160"/>
      <c r="BL119" s="160"/>
      <c r="BM119" s="160"/>
      <c r="BN119" s="160"/>
      <c r="BO119" s="160"/>
      <c r="BP119" s="160"/>
      <c r="BQ119" s="160"/>
      <c r="BR119" s="160"/>
      <c r="BS119" s="160"/>
      <c r="BT119" s="160"/>
      <c r="BU119" s="160"/>
      <c r="BV119" s="160"/>
      <c r="BW119" s="160"/>
      <c r="BX119" s="160"/>
      <c r="BY119" s="160"/>
      <c r="BZ119" s="160"/>
      <c r="CA119" s="160"/>
      <c r="CB119" s="160"/>
      <c r="CC119" s="160"/>
      <c r="CD119" s="160"/>
      <c r="CE119" s="160"/>
      <c r="CF119" s="160"/>
      <c r="CG119" s="160"/>
      <c r="CH119" s="160"/>
      <c r="CI119" s="160"/>
      <c r="CJ119" s="160"/>
      <c r="CK119" s="160"/>
      <c r="CL119" s="160"/>
      <c r="CM119" s="160"/>
      <c r="CN119" s="160"/>
      <c r="CO119" s="160"/>
      <c r="CP119" s="160"/>
      <c r="CQ119" s="160"/>
      <c r="CR119" s="160"/>
      <c r="CS119" s="160"/>
      <c r="CT119" s="160"/>
      <c r="CU119" s="160"/>
      <c r="CV119" s="160"/>
      <c r="CW119" s="160"/>
      <c r="CX119" s="160"/>
      <c r="CY119" s="160"/>
      <c r="CZ119" s="160"/>
      <c r="DA119" s="160"/>
      <c r="DB119" s="160"/>
      <c r="DC119" s="160"/>
      <c r="DD119" s="160"/>
      <c r="DE119" s="160"/>
      <c r="DF119" s="160"/>
      <c r="DG119" s="160"/>
      <c r="DH119" s="160"/>
      <c r="DI119" s="160"/>
      <c r="DJ119" s="160"/>
      <c r="DK119" s="160"/>
      <c r="DL119" s="160"/>
      <c r="DM119" s="160"/>
      <c r="DN119" s="160"/>
      <c r="DO119" s="160"/>
      <c r="DP119" s="160"/>
      <c r="DQ119" s="160"/>
      <c r="DR119" s="160"/>
      <c r="DS119" s="160"/>
      <c r="DT119" s="160"/>
      <c r="DU119" s="160"/>
      <c r="DV119" s="160"/>
      <c r="DW119" s="160"/>
      <c r="DX119" s="160"/>
      <c r="DY119" s="160"/>
      <c r="DZ119" s="160"/>
      <c r="EA119" s="160"/>
    </row>
    <row r="120" spans="1:131" ht="12" customHeight="1" x14ac:dyDescent="0.25">
      <c r="A120" s="48"/>
      <c r="B120" s="48"/>
      <c r="C120" s="48" t="s">
        <v>718</v>
      </c>
      <c r="D120" s="48" t="s">
        <v>719</v>
      </c>
      <c r="E120" s="48"/>
      <c r="F120" s="48" t="s">
        <v>720</v>
      </c>
      <c r="G120" s="48"/>
      <c r="H120" s="48"/>
      <c r="I120" s="602">
        <f t="shared" si="8"/>
        <v>836</v>
      </c>
      <c r="J120" s="3"/>
      <c r="K120" s="605" t="s">
        <v>1762</v>
      </c>
      <c r="L120" s="73"/>
      <c r="M120" s="606">
        <v>41</v>
      </c>
      <c r="N120" s="606"/>
      <c r="O120" s="606">
        <v>72</v>
      </c>
      <c r="P120" s="606"/>
      <c r="Q120" s="606">
        <v>260</v>
      </c>
      <c r="R120" s="606"/>
      <c r="S120" s="606">
        <v>209</v>
      </c>
      <c r="T120" s="606"/>
      <c r="U120" s="606">
        <v>134</v>
      </c>
      <c r="V120" s="606"/>
      <c r="W120" s="606">
        <v>120</v>
      </c>
      <c r="X120" s="3"/>
      <c r="Y120" s="3"/>
      <c r="Z120" s="3"/>
      <c r="AA120" s="3"/>
      <c r="AB120" s="53"/>
      <c r="AC120" s="53"/>
      <c r="AD120" s="53"/>
      <c r="AE120" s="53"/>
      <c r="AF120" s="53"/>
      <c r="AG120" s="53"/>
      <c r="AH120" s="3"/>
      <c r="AI120" s="160"/>
      <c r="AJ120" s="160"/>
      <c r="AK120" s="160"/>
      <c r="AL120" s="160"/>
      <c r="AM120" s="160"/>
      <c r="AN120" s="160">
        <f t="shared" si="9"/>
        <v>0</v>
      </c>
      <c r="AO120" s="160">
        <f t="shared" si="10"/>
        <v>209</v>
      </c>
      <c r="AP120" s="160">
        <f t="shared" si="11"/>
        <v>0</v>
      </c>
      <c r="AQ120" s="160">
        <f t="shared" si="12"/>
        <v>134</v>
      </c>
      <c r="AR120" s="160">
        <f t="shared" si="13"/>
        <v>0</v>
      </c>
      <c r="AS120" s="160">
        <f t="shared" si="14"/>
        <v>120</v>
      </c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  <c r="BV120" s="160"/>
      <c r="BW120" s="160"/>
      <c r="BX120" s="160"/>
      <c r="BY120" s="160"/>
      <c r="BZ120" s="160"/>
      <c r="CA120" s="160"/>
      <c r="CB120" s="160"/>
      <c r="CC120" s="160"/>
      <c r="CD120" s="160"/>
      <c r="CE120" s="160"/>
      <c r="CF120" s="160"/>
      <c r="CG120" s="160"/>
      <c r="CH120" s="160"/>
      <c r="CI120" s="160"/>
      <c r="CJ120" s="160"/>
      <c r="CK120" s="160"/>
      <c r="CL120" s="160"/>
      <c r="CM120" s="160"/>
      <c r="CN120" s="160"/>
      <c r="CO120" s="160"/>
      <c r="CP120" s="160"/>
      <c r="CQ120" s="160"/>
      <c r="CR120" s="160"/>
      <c r="CS120" s="160"/>
      <c r="CT120" s="160"/>
      <c r="CU120" s="160"/>
      <c r="CV120" s="160"/>
      <c r="CW120" s="160"/>
      <c r="CX120" s="160"/>
      <c r="CY120" s="160"/>
      <c r="CZ120" s="160"/>
      <c r="DA120" s="160"/>
      <c r="DB120" s="160"/>
      <c r="DC120" s="160"/>
      <c r="DD120" s="160"/>
      <c r="DE120" s="160"/>
      <c r="DF120" s="160"/>
      <c r="DG120" s="160"/>
      <c r="DH120" s="160"/>
      <c r="DI120" s="160"/>
      <c r="DJ120" s="160"/>
      <c r="DK120" s="160"/>
      <c r="DL120" s="160"/>
      <c r="DM120" s="160"/>
      <c r="DN120" s="160"/>
      <c r="DO120" s="160"/>
      <c r="DP120" s="160"/>
      <c r="DQ120" s="160"/>
      <c r="DR120" s="160"/>
      <c r="DS120" s="160"/>
      <c r="DT120" s="160"/>
      <c r="DU120" s="160"/>
      <c r="DV120" s="160"/>
      <c r="DW120" s="160"/>
      <c r="DX120" s="160"/>
      <c r="DY120" s="160"/>
      <c r="DZ120" s="160"/>
      <c r="EA120" s="160"/>
    </row>
    <row r="121" spans="1:131" ht="12" customHeight="1" x14ac:dyDescent="0.25">
      <c r="A121" s="48"/>
      <c r="B121" s="48"/>
      <c r="C121" s="48" t="s">
        <v>721</v>
      </c>
      <c r="D121" s="48" t="s">
        <v>722</v>
      </c>
      <c r="E121" s="48"/>
      <c r="F121" s="48" t="s">
        <v>723</v>
      </c>
      <c r="G121" s="48"/>
      <c r="H121" s="48"/>
      <c r="I121" s="602">
        <f t="shared" si="8"/>
        <v>1003</v>
      </c>
      <c r="J121" s="3"/>
      <c r="K121" s="605" t="s">
        <v>1763</v>
      </c>
      <c r="L121" s="73"/>
      <c r="M121" s="606">
        <v>83</v>
      </c>
      <c r="N121" s="606"/>
      <c r="O121" s="606">
        <v>107</v>
      </c>
      <c r="P121" s="606"/>
      <c r="Q121" s="606">
        <v>274</v>
      </c>
      <c r="R121" s="606"/>
      <c r="S121" s="606">
        <v>233</v>
      </c>
      <c r="T121" s="606"/>
      <c r="U121" s="606">
        <v>167</v>
      </c>
      <c r="V121" s="606"/>
      <c r="W121" s="606">
        <v>139</v>
      </c>
      <c r="X121" s="3"/>
      <c r="Y121" s="3"/>
      <c r="Z121" s="3"/>
      <c r="AA121" s="3"/>
      <c r="AB121" s="53"/>
      <c r="AC121" s="53"/>
      <c r="AD121" s="53"/>
      <c r="AE121" s="53"/>
      <c r="AF121" s="53"/>
      <c r="AG121" s="53"/>
      <c r="AH121" s="3"/>
      <c r="AI121" s="160"/>
      <c r="AJ121" s="160"/>
      <c r="AK121" s="160"/>
      <c r="AL121" s="160"/>
      <c r="AM121" s="160"/>
      <c r="AN121" s="160">
        <f t="shared" si="9"/>
        <v>0</v>
      </c>
      <c r="AO121" s="160">
        <f t="shared" si="10"/>
        <v>233</v>
      </c>
      <c r="AP121" s="160">
        <f t="shared" si="11"/>
        <v>0</v>
      </c>
      <c r="AQ121" s="160">
        <f t="shared" si="12"/>
        <v>167</v>
      </c>
      <c r="AR121" s="160">
        <f t="shared" si="13"/>
        <v>0</v>
      </c>
      <c r="AS121" s="160">
        <f t="shared" si="14"/>
        <v>139</v>
      </c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60"/>
      <c r="BU121" s="160"/>
      <c r="BV121" s="160"/>
      <c r="BW121" s="160"/>
      <c r="BX121" s="160"/>
      <c r="BY121" s="160"/>
      <c r="BZ121" s="160"/>
      <c r="CA121" s="160"/>
      <c r="CB121" s="160"/>
      <c r="CC121" s="160"/>
      <c r="CD121" s="160"/>
      <c r="CE121" s="160"/>
      <c r="CF121" s="160"/>
      <c r="CG121" s="160"/>
      <c r="CH121" s="160"/>
      <c r="CI121" s="160"/>
      <c r="CJ121" s="160"/>
      <c r="CK121" s="160"/>
      <c r="CL121" s="160"/>
      <c r="CM121" s="160"/>
      <c r="CN121" s="160"/>
      <c r="CO121" s="160"/>
      <c r="CP121" s="160"/>
      <c r="CQ121" s="160"/>
      <c r="CR121" s="160"/>
      <c r="CS121" s="160"/>
      <c r="CT121" s="160"/>
      <c r="CU121" s="160"/>
      <c r="CV121" s="160"/>
      <c r="CW121" s="160"/>
      <c r="CX121" s="160"/>
      <c r="CY121" s="160"/>
      <c r="CZ121" s="160"/>
      <c r="DA121" s="160"/>
      <c r="DB121" s="160"/>
      <c r="DC121" s="160"/>
      <c r="DD121" s="160"/>
      <c r="DE121" s="160"/>
      <c r="DF121" s="160"/>
      <c r="DG121" s="160"/>
      <c r="DH121" s="160"/>
      <c r="DI121" s="160"/>
      <c r="DJ121" s="160"/>
      <c r="DK121" s="160"/>
      <c r="DL121" s="160"/>
      <c r="DM121" s="160"/>
      <c r="DN121" s="160"/>
      <c r="DO121" s="160"/>
      <c r="DP121" s="160"/>
      <c r="DQ121" s="160"/>
      <c r="DR121" s="160"/>
      <c r="DS121" s="160"/>
      <c r="DT121" s="160"/>
      <c r="DU121" s="160"/>
      <c r="DV121" s="160"/>
      <c r="DW121" s="160"/>
      <c r="DX121" s="160"/>
      <c r="DY121" s="160"/>
      <c r="DZ121" s="160"/>
      <c r="EA121" s="160"/>
    </row>
    <row r="122" spans="1:131" ht="12" customHeight="1" x14ac:dyDescent="0.25">
      <c r="A122" s="48"/>
      <c r="B122" s="48"/>
      <c r="C122" s="48" t="s">
        <v>724</v>
      </c>
      <c r="D122" s="48" t="s">
        <v>725</v>
      </c>
      <c r="E122" s="48"/>
      <c r="F122" s="48" t="s">
        <v>726</v>
      </c>
      <c r="G122" s="48"/>
      <c r="H122" s="48"/>
      <c r="I122" s="602">
        <f t="shared" si="8"/>
        <v>2559</v>
      </c>
      <c r="J122" s="3"/>
      <c r="K122" s="605" t="s">
        <v>1863</v>
      </c>
      <c r="L122" s="73"/>
      <c r="M122" s="606">
        <v>127</v>
      </c>
      <c r="N122" s="606"/>
      <c r="O122" s="606">
        <v>209</v>
      </c>
      <c r="P122" s="606"/>
      <c r="Q122" s="606">
        <v>716</v>
      </c>
      <c r="R122" s="606"/>
      <c r="S122" s="606">
        <v>639</v>
      </c>
      <c r="T122" s="606"/>
      <c r="U122" s="606">
        <v>493</v>
      </c>
      <c r="V122" s="606"/>
      <c r="W122" s="606">
        <v>375</v>
      </c>
      <c r="X122" s="3"/>
      <c r="Y122" s="3"/>
      <c r="Z122" s="3"/>
      <c r="AA122" s="3"/>
      <c r="AB122" s="53"/>
      <c r="AC122" s="53"/>
      <c r="AD122" s="53"/>
      <c r="AE122" s="53"/>
      <c r="AF122" s="53"/>
      <c r="AG122" s="53"/>
      <c r="AH122" s="3"/>
      <c r="AI122" s="160"/>
      <c r="AJ122" s="160"/>
      <c r="AK122" s="160"/>
      <c r="AL122" s="160"/>
      <c r="AM122" s="160"/>
      <c r="AN122" s="160">
        <f t="shared" si="9"/>
        <v>0</v>
      </c>
      <c r="AO122" s="160">
        <f t="shared" si="10"/>
        <v>639</v>
      </c>
      <c r="AP122" s="160">
        <f t="shared" si="11"/>
        <v>0</v>
      </c>
      <c r="AQ122" s="160">
        <f t="shared" si="12"/>
        <v>493</v>
      </c>
      <c r="AR122" s="160">
        <f t="shared" si="13"/>
        <v>0</v>
      </c>
      <c r="AS122" s="160">
        <f t="shared" si="14"/>
        <v>375</v>
      </c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  <c r="BM122" s="160"/>
      <c r="BN122" s="160"/>
      <c r="BO122" s="160"/>
      <c r="BP122" s="160"/>
      <c r="BQ122" s="160"/>
      <c r="BR122" s="160"/>
      <c r="BS122" s="160"/>
      <c r="BT122" s="160"/>
      <c r="BU122" s="160"/>
      <c r="BV122" s="160"/>
      <c r="BW122" s="160"/>
      <c r="BX122" s="160"/>
      <c r="BY122" s="160"/>
      <c r="BZ122" s="160"/>
      <c r="CA122" s="160"/>
      <c r="CB122" s="160"/>
      <c r="CC122" s="160"/>
      <c r="CD122" s="160"/>
      <c r="CE122" s="160"/>
      <c r="CF122" s="160"/>
      <c r="CG122" s="160"/>
      <c r="CH122" s="160"/>
      <c r="CI122" s="160"/>
      <c r="CJ122" s="160"/>
      <c r="CK122" s="160"/>
      <c r="CL122" s="160"/>
      <c r="CM122" s="160"/>
      <c r="CN122" s="160"/>
      <c r="CO122" s="160"/>
      <c r="CP122" s="160"/>
      <c r="CQ122" s="160"/>
      <c r="CR122" s="160"/>
      <c r="CS122" s="160"/>
      <c r="CT122" s="160"/>
      <c r="CU122" s="160"/>
      <c r="CV122" s="160"/>
      <c r="CW122" s="160"/>
      <c r="CX122" s="160"/>
      <c r="CY122" s="160"/>
      <c r="CZ122" s="160"/>
      <c r="DA122" s="160"/>
      <c r="DB122" s="160"/>
      <c r="DC122" s="160"/>
      <c r="DD122" s="160"/>
      <c r="DE122" s="160"/>
      <c r="DF122" s="160"/>
      <c r="DG122" s="160"/>
      <c r="DH122" s="160"/>
      <c r="DI122" s="160"/>
      <c r="DJ122" s="160"/>
      <c r="DK122" s="160"/>
      <c r="DL122" s="160"/>
      <c r="DM122" s="160"/>
      <c r="DN122" s="160"/>
      <c r="DO122" s="160"/>
      <c r="DP122" s="160"/>
      <c r="DQ122" s="160"/>
      <c r="DR122" s="160"/>
      <c r="DS122" s="160"/>
      <c r="DT122" s="160"/>
      <c r="DU122" s="160"/>
      <c r="DV122" s="160"/>
      <c r="DW122" s="160"/>
      <c r="DX122" s="160"/>
      <c r="DY122" s="160"/>
      <c r="DZ122" s="160"/>
      <c r="EA122" s="160"/>
    </row>
    <row r="123" spans="1:131" ht="12" customHeight="1" x14ac:dyDescent="0.25">
      <c r="A123" s="48"/>
      <c r="B123" s="48"/>
      <c r="C123" s="48" t="s">
        <v>727</v>
      </c>
      <c r="D123" s="48" t="s">
        <v>728</v>
      </c>
      <c r="E123" s="48"/>
      <c r="F123" s="48" t="s">
        <v>729</v>
      </c>
      <c r="G123" s="48"/>
      <c r="H123" s="48"/>
      <c r="I123" s="602">
        <f t="shared" si="8"/>
        <v>649</v>
      </c>
      <c r="J123" s="3"/>
      <c r="K123" s="605" t="s">
        <v>1759</v>
      </c>
      <c r="L123" s="73"/>
      <c r="M123" s="606">
        <v>42</v>
      </c>
      <c r="N123" s="606"/>
      <c r="O123" s="606">
        <v>71</v>
      </c>
      <c r="P123" s="606"/>
      <c r="Q123" s="606">
        <v>196</v>
      </c>
      <c r="R123" s="606"/>
      <c r="S123" s="606">
        <v>150</v>
      </c>
      <c r="T123" s="606"/>
      <c r="U123" s="606">
        <v>103</v>
      </c>
      <c r="V123" s="606"/>
      <c r="W123" s="606">
        <v>87</v>
      </c>
      <c r="X123" s="3"/>
      <c r="Y123" s="3"/>
      <c r="Z123" s="3"/>
      <c r="AA123" s="3"/>
      <c r="AB123" s="53"/>
      <c r="AC123" s="53"/>
      <c r="AD123" s="53"/>
      <c r="AE123" s="53"/>
      <c r="AF123" s="53"/>
      <c r="AG123" s="53"/>
      <c r="AH123" s="3"/>
      <c r="AI123" s="160"/>
      <c r="AJ123" s="160"/>
      <c r="AK123" s="160"/>
      <c r="AL123" s="160"/>
      <c r="AM123" s="160"/>
      <c r="AN123" s="160">
        <f t="shared" si="9"/>
        <v>0</v>
      </c>
      <c r="AO123" s="160">
        <f t="shared" si="10"/>
        <v>150</v>
      </c>
      <c r="AP123" s="160">
        <f t="shared" si="11"/>
        <v>0</v>
      </c>
      <c r="AQ123" s="160">
        <f t="shared" si="12"/>
        <v>103</v>
      </c>
      <c r="AR123" s="160">
        <f t="shared" si="13"/>
        <v>0</v>
      </c>
      <c r="AS123" s="160">
        <f t="shared" si="14"/>
        <v>87</v>
      </c>
      <c r="AT123" s="160"/>
      <c r="AU123" s="160"/>
      <c r="AV123" s="160"/>
      <c r="AW123" s="160"/>
      <c r="AX123" s="160"/>
      <c r="AY123" s="160"/>
      <c r="AZ123" s="160"/>
      <c r="BA123" s="160"/>
      <c r="BB123" s="160"/>
      <c r="BC123" s="160"/>
      <c r="BD123" s="160"/>
      <c r="BE123" s="160"/>
      <c r="BF123" s="160"/>
      <c r="BG123" s="160"/>
      <c r="BH123" s="160"/>
      <c r="BI123" s="160"/>
      <c r="BJ123" s="160"/>
      <c r="BK123" s="160"/>
      <c r="BL123" s="160"/>
      <c r="BM123" s="160"/>
      <c r="BN123" s="160"/>
      <c r="BO123" s="160"/>
      <c r="BP123" s="160"/>
      <c r="BQ123" s="160"/>
      <c r="BR123" s="160"/>
      <c r="BS123" s="160"/>
      <c r="BT123" s="160"/>
      <c r="BU123" s="160"/>
      <c r="BV123" s="160"/>
      <c r="BW123" s="160"/>
      <c r="BX123" s="160"/>
      <c r="BY123" s="160"/>
      <c r="BZ123" s="160"/>
      <c r="CA123" s="160"/>
      <c r="CB123" s="160"/>
      <c r="CC123" s="160"/>
      <c r="CD123" s="160"/>
      <c r="CE123" s="160"/>
      <c r="CF123" s="160"/>
      <c r="CG123" s="160"/>
      <c r="CH123" s="160"/>
      <c r="CI123" s="160"/>
      <c r="CJ123" s="160"/>
      <c r="CK123" s="160"/>
      <c r="CL123" s="160"/>
      <c r="CM123" s="160"/>
      <c r="CN123" s="160"/>
      <c r="CO123" s="160"/>
      <c r="CP123" s="160"/>
      <c r="CQ123" s="160"/>
      <c r="CR123" s="160"/>
      <c r="CS123" s="160"/>
      <c r="CT123" s="160"/>
      <c r="CU123" s="160"/>
      <c r="CV123" s="160"/>
      <c r="CW123" s="160"/>
      <c r="CX123" s="160"/>
      <c r="CY123" s="160"/>
      <c r="CZ123" s="160"/>
      <c r="DA123" s="160"/>
      <c r="DB123" s="160"/>
      <c r="DC123" s="160"/>
      <c r="DD123" s="160"/>
      <c r="DE123" s="160"/>
      <c r="DF123" s="160"/>
      <c r="DG123" s="160"/>
      <c r="DH123" s="160"/>
      <c r="DI123" s="160"/>
      <c r="DJ123" s="160"/>
      <c r="DK123" s="160"/>
      <c r="DL123" s="160"/>
      <c r="DM123" s="160"/>
      <c r="DN123" s="160"/>
      <c r="DO123" s="160"/>
      <c r="DP123" s="160"/>
      <c r="DQ123" s="160"/>
      <c r="DR123" s="160"/>
      <c r="DS123" s="160"/>
      <c r="DT123" s="160"/>
      <c r="DU123" s="160"/>
      <c r="DV123" s="160"/>
      <c r="DW123" s="160"/>
      <c r="DX123" s="160"/>
      <c r="DY123" s="160"/>
      <c r="DZ123" s="160"/>
      <c r="EA123" s="160"/>
    </row>
    <row r="124" spans="1:131" ht="12" customHeight="1" x14ac:dyDescent="0.25">
      <c r="A124" s="48"/>
      <c r="B124" s="48"/>
      <c r="C124" s="48" t="s">
        <v>730</v>
      </c>
      <c r="D124" s="48" t="s">
        <v>731</v>
      </c>
      <c r="E124" s="48"/>
      <c r="F124" s="48" t="s">
        <v>732</v>
      </c>
      <c r="G124" s="48"/>
      <c r="H124" s="48"/>
      <c r="I124" s="602">
        <f t="shared" si="8"/>
        <v>1008</v>
      </c>
      <c r="J124" s="3"/>
      <c r="K124" s="605" t="s">
        <v>1764</v>
      </c>
      <c r="L124" s="73"/>
      <c r="M124" s="606">
        <v>70</v>
      </c>
      <c r="N124" s="606"/>
      <c r="O124" s="606">
        <v>97</v>
      </c>
      <c r="P124" s="606"/>
      <c r="Q124" s="606">
        <v>306</v>
      </c>
      <c r="R124" s="606"/>
      <c r="S124" s="606">
        <v>224</v>
      </c>
      <c r="T124" s="606"/>
      <c r="U124" s="606">
        <v>173</v>
      </c>
      <c r="V124" s="606"/>
      <c r="W124" s="606">
        <v>138</v>
      </c>
      <c r="X124" s="3"/>
      <c r="Y124" s="3"/>
      <c r="Z124" s="3"/>
      <c r="AA124" s="3"/>
      <c r="AB124" s="53"/>
      <c r="AC124" s="53"/>
      <c r="AD124" s="53"/>
      <c r="AE124" s="53"/>
      <c r="AF124" s="53"/>
      <c r="AG124" s="53"/>
      <c r="AH124" s="3"/>
      <c r="AI124" s="160"/>
      <c r="AJ124" s="160"/>
      <c r="AK124" s="160"/>
      <c r="AL124" s="160"/>
      <c r="AM124" s="160"/>
      <c r="AN124" s="160">
        <f t="shared" si="9"/>
        <v>0</v>
      </c>
      <c r="AO124" s="160">
        <f t="shared" si="10"/>
        <v>224</v>
      </c>
      <c r="AP124" s="160">
        <f t="shared" si="11"/>
        <v>0</v>
      </c>
      <c r="AQ124" s="160">
        <f t="shared" si="12"/>
        <v>173</v>
      </c>
      <c r="AR124" s="160">
        <f t="shared" si="13"/>
        <v>0</v>
      </c>
      <c r="AS124" s="160">
        <f t="shared" si="14"/>
        <v>138</v>
      </c>
      <c r="AT124" s="160"/>
      <c r="AU124" s="160"/>
      <c r="AV124" s="160"/>
      <c r="AW124" s="160"/>
      <c r="AX124" s="160"/>
      <c r="AY124" s="160"/>
      <c r="AZ124" s="160"/>
      <c r="BA124" s="160"/>
      <c r="BB124" s="160"/>
      <c r="BC124" s="160"/>
      <c r="BD124" s="160"/>
      <c r="BE124" s="160"/>
      <c r="BF124" s="160"/>
      <c r="BG124" s="160"/>
      <c r="BH124" s="160"/>
      <c r="BI124" s="160"/>
      <c r="BJ124" s="160"/>
      <c r="BK124" s="160"/>
      <c r="BL124" s="160"/>
      <c r="BM124" s="160"/>
      <c r="BN124" s="160"/>
      <c r="BO124" s="160"/>
      <c r="BP124" s="160"/>
      <c r="BQ124" s="160"/>
      <c r="BR124" s="160"/>
      <c r="BS124" s="160"/>
      <c r="BT124" s="160"/>
      <c r="BU124" s="160"/>
      <c r="BV124" s="160"/>
      <c r="BW124" s="160"/>
      <c r="BX124" s="160"/>
      <c r="BY124" s="160"/>
      <c r="BZ124" s="160"/>
      <c r="CA124" s="160"/>
      <c r="CB124" s="160"/>
      <c r="CC124" s="160"/>
      <c r="CD124" s="160"/>
      <c r="CE124" s="160"/>
      <c r="CF124" s="160"/>
      <c r="CG124" s="160"/>
      <c r="CH124" s="160"/>
      <c r="CI124" s="160"/>
      <c r="CJ124" s="160"/>
      <c r="CK124" s="160"/>
      <c r="CL124" s="160"/>
      <c r="CM124" s="160"/>
      <c r="CN124" s="160"/>
      <c r="CO124" s="160"/>
      <c r="CP124" s="160"/>
      <c r="CQ124" s="160"/>
      <c r="CR124" s="160"/>
      <c r="CS124" s="160"/>
      <c r="CT124" s="160"/>
      <c r="CU124" s="160"/>
      <c r="CV124" s="160"/>
      <c r="CW124" s="160"/>
      <c r="CX124" s="160"/>
      <c r="CY124" s="160"/>
      <c r="CZ124" s="160"/>
      <c r="DA124" s="160"/>
      <c r="DB124" s="160"/>
      <c r="DC124" s="160"/>
      <c r="DD124" s="160"/>
      <c r="DE124" s="160"/>
      <c r="DF124" s="160"/>
      <c r="DG124" s="160"/>
      <c r="DH124" s="160"/>
      <c r="DI124" s="160"/>
      <c r="DJ124" s="160"/>
      <c r="DK124" s="160"/>
      <c r="DL124" s="160"/>
      <c r="DM124" s="160"/>
      <c r="DN124" s="160"/>
      <c r="DO124" s="160"/>
      <c r="DP124" s="160"/>
      <c r="DQ124" s="160"/>
      <c r="DR124" s="160"/>
      <c r="DS124" s="160"/>
      <c r="DT124" s="160"/>
      <c r="DU124" s="160"/>
      <c r="DV124" s="160"/>
      <c r="DW124" s="160"/>
      <c r="DX124" s="160"/>
      <c r="DY124" s="160"/>
      <c r="DZ124" s="160"/>
      <c r="EA124" s="160"/>
    </row>
    <row r="125" spans="1:131" ht="12" customHeight="1" x14ac:dyDescent="0.25">
      <c r="A125" s="48"/>
      <c r="B125" s="48"/>
      <c r="C125" s="48" t="s">
        <v>733</v>
      </c>
      <c r="D125" s="48" t="s">
        <v>734</v>
      </c>
      <c r="E125" s="48"/>
      <c r="F125" s="48" t="s">
        <v>735</v>
      </c>
      <c r="G125" s="48"/>
      <c r="H125" s="48"/>
      <c r="I125" s="602">
        <f t="shared" si="8"/>
        <v>1099</v>
      </c>
      <c r="J125" s="3"/>
      <c r="K125" s="605" t="s">
        <v>1864</v>
      </c>
      <c r="L125" s="73"/>
      <c r="M125" s="606">
        <v>56</v>
      </c>
      <c r="N125" s="606"/>
      <c r="O125" s="606">
        <v>84</v>
      </c>
      <c r="P125" s="606"/>
      <c r="Q125" s="606">
        <v>333</v>
      </c>
      <c r="R125" s="606"/>
      <c r="S125" s="606">
        <v>309</v>
      </c>
      <c r="T125" s="606"/>
      <c r="U125" s="606">
        <v>194</v>
      </c>
      <c r="V125" s="606"/>
      <c r="W125" s="606">
        <v>123</v>
      </c>
      <c r="X125" s="3"/>
      <c r="Y125" s="3"/>
      <c r="Z125" s="3"/>
      <c r="AA125" s="3"/>
      <c r="AB125" s="53"/>
      <c r="AC125" s="53"/>
      <c r="AD125" s="53"/>
      <c r="AE125" s="53"/>
      <c r="AF125" s="53"/>
      <c r="AG125" s="53"/>
      <c r="AH125" s="3"/>
      <c r="AI125" s="160"/>
      <c r="AJ125" s="160"/>
      <c r="AK125" s="160"/>
      <c r="AL125" s="160"/>
      <c r="AM125" s="160"/>
      <c r="AN125" s="160">
        <f t="shared" si="9"/>
        <v>0</v>
      </c>
      <c r="AO125" s="160">
        <f t="shared" si="10"/>
        <v>309</v>
      </c>
      <c r="AP125" s="160">
        <f t="shared" si="11"/>
        <v>0</v>
      </c>
      <c r="AQ125" s="160">
        <f t="shared" si="12"/>
        <v>194</v>
      </c>
      <c r="AR125" s="160">
        <f t="shared" si="13"/>
        <v>0</v>
      </c>
      <c r="AS125" s="160">
        <f t="shared" si="14"/>
        <v>123</v>
      </c>
      <c r="AT125" s="160"/>
      <c r="AU125" s="160"/>
      <c r="AV125" s="160"/>
      <c r="AW125" s="160"/>
      <c r="AX125" s="160"/>
      <c r="AY125" s="160"/>
      <c r="AZ125" s="160"/>
      <c r="BA125" s="160"/>
      <c r="BB125" s="160"/>
      <c r="BC125" s="160"/>
      <c r="BD125" s="160"/>
      <c r="BE125" s="160"/>
      <c r="BF125" s="160"/>
      <c r="BG125" s="160"/>
      <c r="BH125" s="160"/>
      <c r="BI125" s="160"/>
      <c r="BJ125" s="160"/>
      <c r="BK125" s="160"/>
      <c r="BL125" s="160"/>
      <c r="BM125" s="160"/>
      <c r="BN125" s="160"/>
      <c r="BO125" s="160"/>
      <c r="BP125" s="160"/>
      <c r="BQ125" s="160"/>
      <c r="BR125" s="160"/>
      <c r="BS125" s="160"/>
      <c r="BT125" s="160"/>
      <c r="BU125" s="160"/>
      <c r="BV125" s="160"/>
      <c r="BW125" s="160"/>
      <c r="BX125" s="160"/>
      <c r="BY125" s="160"/>
      <c r="BZ125" s="160"/>
      <c r="CA125" s="160"/>
      <c r="CB125" s="160"/>
      <c r="CC125" s="160"/>
      <c r="CD125" s="160"/>
      <c r="CE125" s="160"/>
      <c r="CF125" s="160"/>
      <c r="CG125" s="160"/>
      <c r="CH125" s="160"/>
      <c r="CI125" s="160"/>
      <c r="CJ125" s="160"/>
      <c r="CK125" s="160"/>
      <c r="CL125" s="160"/>
      <c r="CM125" s="160"/>
      <c r="CN125" s="160"/>
      <c r="CO125" s="160"/>
      <c r="CP125" s="160"/>
      <c r="CQ125" s="160"/>
      <c r="CR125" s="160"/>
      <c r="CS125" s="160"/>
      <c r="CT125" s="160"/>
      <c r="CU125" s="160"/>
      <c r="CV125" s="160"/>
      <c r="CW125" s="160"/>
      <c r="CX125" s="160"/>
      <c r="CY125" s="160"/>
      <c r="CZ125" s="160"/>
      <c r="DA125" s="160"/>
      <c r="DB125" s="160"/>
      <c r="DC125" s="160"/>
      <c r="DD125" s="160"/>
      <c r="DE125" s="160"/>
      <c r="DF125" s="160"/>
      <c r="DG125" s="160"/>
      <c r="DH125" s="160"/>
      <c r="DI125" s="160"/>
      <c r="DJ125" s="160"/>
      <c r="DK125" s="160"/>
      <c r="DL125" s="160"/>
      <c r="DM125" s="160"/>
      <c r="DN125" s="160"/>
      <c r="DO125" s="160"/>
      <c r="DP125" s="160"/>
      <c r="DQ125" s="160"/>
      <c r="DR125" s="160"/>
      <c r="DS125" s="160"/>
      <c r="DT125" s="160"/>
      <c r="DU125" s="160"/>
      <c r="DV125" s="160"/>
      <c r="DW125" s="160"/>
      <c r="DX125" s="160"/>
      <c r="DY125" s="160"/>
      <c r="DZ125" s="160"/>
      <c r="EA125" s="160"/>
    </row>
    <row r="126" spans="1:131" ht="12" customHeight="1" x14ac:dyDescent="0.25">
      <c r="A126" s="48"/>
      <c r="B126" s="48"/>
      <c r="C126" s="48"/>
      <c r="D126" s="48"/>
      <c r="E126" s="48"/>
      <c r="F126" s="48"/>
      <c r="G126" s="48"/>
      <c r="H126" s="48"/>
      <c r="I126" s="602"/>
      <c r="J126" s="3"/>
      <c r="K126" s="605"/>
      <c r="L126" s="73"/>
      <c r="M126" s="606"/>
      <c r="N126" s="606"/>
      <c r="O126" s="606"/>
      <c r="P126" s="606"/>
      <c r="Q126" s="606"/>
      <c r="R126" s="606"/>
      <c r="S126" s="606"/>
      <c r="T126" s="606"/>
      <c r="U126" s="606"/>
      <c r="V126" s="606"/>
      <c r="W126" s="606"/>
      <c r="X126" s="3"/>
      <c r="Y126" s="3"/>
      <c r="Z126" s="3"/>
      <c r="AA126" s="3"/>
      <c r="AB126" s="53"/>
      <c r="AC126" s="53"/>
      <c r="AD126" s="53"/>
      <c r="AE126" s="53"/>
      <c r="AF126" s="53"/>
      <c r="AG126" s="53"/>
      <c r="AH126" s="3"/>
      <c r="AI126" s="160"/>
      <c r="AJ126" s="160"/>
      <c r="AK126" s="160"/>
      <c r="AL126" s="160"/>
      <c r="AM126" s="160"/>
      <c r="AN126" s="160">
        <f t="shared" si="9"/>
        <v>0</v>
      </c>
      <c r="AO126" s="160">
        <f t="shared" si="10"/>
        <v>0</v>
      </c>
      <c r="AP126" s="160">
        <f t="shared" si="11"/>
        <v>0</v>
      </c>
      <c r="AQ126" s="160">
        <f t="shared" si="12"/>
        <v>0</v>
      </c>
      <c r="AR126" s="160">
        <f t="shared" si="13"/>
        <v>0</v>
      </c>
      <c r="AS126" s="160">
        <f t="shared" si="14"/>
        <v>0</v>
      </c>
      <c r="AT126" s="160"/>
      <c r="AU126" s="160"/>
      <c r="AV126" s="160"/>
      <c r="AW126" s="160"/>
      <c r="AX126" s="160"/>
      <c r="AY126" s="160"/>
      <c r="AZ126" s="160"/>
      <c r="BA126" s="160"/>
      <c r="BB126" s="160"/>
      <c r="BC126" s="160"/>
      <c r="BD126" s="160"/>
      <c r="BE126" s="160"/>
      <c r="BF126" s="160"/>
      <c r="BG126" s="160"/>
      <c r="BH126" s="160"/>
      <c r="BI126" s="160"/>
      <c r="BJ126" s="160"/>
      <c r="BK126" s="160"/>
      <c r="BL126" s="160"/>
      <c r="BM126" s="160"/>
      <c r="BN126" s="160"/>
      <c r="BO126" s="160"/>
      <c r="BP126" s="160"/>
      <c r="BQ126" s="160"/>
      <c r="BR126" s="160"/>
      <c r="BS126" s="160"/>
      <c r="BT126" s="160"/>
      <c r="BU126" s="160"/>
      <c r="BV126" s="160"/>
      <c r="BW126" s="160"/>
      <c r="BX126" s="160"/>
      <c r="BY126" s="160"/>
      <c r="BZ126" s="160"/>
      <c r="CA126" s="160"/>
      <c r="CB126" s="160"/>
      <c r="CC126" s="160"/>
      <c r="CD126" s="160"/>
      <c r="CE126" s="160"/>
      <c r="CF126" s="160"/>
      <c r="CG126" s="160"/>
      <c r="CH126" s="160"/>
      <c r="CI126" s="160"/>
      <c r="CJ126" s="160"/>
      <c r="CK126" s="160"/>
      <c r="CL126" s="160"/>
      <c r="CM126" s="160"/>
      <c r="CN126" s="160"/>
      <c r="CO126" s="160"/>
      <c r="CP126" s="160"/>
      <c r="CQ126" s="160"/>
      <c r="CR126" s="160"/>
      <c r="CS126" s="160"/>
      <c r="CT126" s="160"/>
      <c r="CU126" s="160"/>
      <c r="CV126" s="160"/>
      <c r="CW126" s="160"/>
      <c r="CX126" s="160"/>
      <c r="CY126" s="160"/>
      <c r="CZ126" s="160"/>
      <c r="DA126" s="160"/>
      <c r="DB126" s="160"/>
      <c r="DC126" s="160"/>
      <c r="DD126" s="160"/>
      <c r="DE126" s="160"/>
      <c r="DF126" s="160"/>
      <c r="DG126" s="160"/>
      <c r="DH126" s="160"/>
      <c r="DI126" s="160"/>
      <c r="DJ126" s="160"/>
      <c r="DK126" s="160"/>
      <c r="DL126" s="160"/>
      <c r="DM126" s="160"/>
      <c r="DN126" s="160"/>
      <c r="DO126" s="160"/>
      <c r="DP126" s="160"/>
      <c r="DQ126" s="160"/>
      <c r="DR126" s="160"/>
      <c r="DS126" s="160"/>
      <c r="DT126" s="160"/>
      <c r="DU126" s="160"/>
      <c r="DV126" s="160"/>
      <c r="DW126" s="160"/>
      <c r="DX126" s="160"/>
      <c r="DY126" s="160"/>
      <c r="DZ126" s="160"/>
      <c r="EA126" s="160"/>
    </row>
    <row r="127" spans="1:131" ht="12" customHeight="1" x14ac:dyDescent="0.25">
      <c r="A127" s="48"/>
      <c r="B127" s="48"/>
      <c r="C127" s="48" t="s">
        <v>736</v>
      </c>
      <c r="D127" s="48" t="s">
        <v>737</v>
      </c>
      <c r="E127" s="48" t="s">
        <v>738</v>
      </c>
      <c r="F127" s="48"/>
      <c r="G127" s="48"/>
      <c r="H127" s="48"/>
      <c r="I127" s="602">
        <f t="shared" si="8"/>
        <v>4997</v>
      </c>
      <c r="J127" s="3"/>
      <c r="K127" s="604" t="s">
        <v>1865</v>
      </c>
      <c r="L127" s="404"/>
      <c r="M127" s="488">
        <v>290</v>
      </c>
      <c r="N127" s="488"/>
      <c r="O127" s="488">
        <v>487</v>
      </c>
      <c r="P127" s="488"/>
      <c r="Q127" s="488">
        <v>1534</v>
      </c>
      <c r="R127" s="488"/>
      <c r="S127" s="488">
        <v>1155</v>
      </c>
      <c r="T127" s="488"/>
      <c r="U127" s="488">
        <v>839</v>
      </c>
      <c r="V127" s="488"/>
      <c r="W127" s="488">
        <v>692</v>
      </c>
      <c r="X127" s="3"/>
      <c r="Y127" s="3"/>
      <c r="Z127" s="3"/>
      <c r="AA127" s="3"/>
      <c r="AB127" s="53"/>
      <c r="AC127" s="53"/>
      <c r="AD127" s="53"/>
      <c r="AE127" s="53"/>
      <c r="AF127" s="53"/>
      <c r="AG127" s="53"/>
      <c r="AH127" s="3"/>
      <c r="AI127" s="160"/>
      <c r="AJ127" s="160"/>
      <c r="AK127" s="160"/>
      <c r="AL127" s="160"/>
      <c r="AM127" s="160"/>
      <c r="AN127" s="160">
        <f t="shared" si="9"/>
        <v>0</v>
      </c>
      <c r="AO127" s="160">
        <f t="shared" si="10"/>
        <v>1155</v>
      </c>
      <c r="AP127" s="160">
        <f t="shared" si="11"/>
        <v>0</v>
      </c>
      <c r="AQ127" s="160">
        <f t="shared" si="12"/>
        <v>839</v>
      </c>
      <c r="AR127" s="160">
        <f t="shared" si="13"/>
        <v>0</v>
      </c>
      <c r="AS127" s="160">
        <f t="shared" si="14"/>
        <v>692</v>
      </c>
      <c r="AT127" s="160"/>
      <c r="AU127" s="160"/>
      <c r="AV127" s="160"/>
      <c r="AW127" s="160"/>
      <c r="AX127" s="160"/>
      <c r="AY127" s="160"/>
      <c r="AZ127" s="160"/>
      <c r="BA127" s="160"/>
      <c r="BB127" s="160"/>
      <c r="BC127" s="160"/>
      <c r="BD127" s="160"/>
      <c r="BE127" s="160"/>
      <c r="BF127" s="160"/>
      <c r="BG127" s="160"/>
      <c r="BH127" s="160"/>
      <c r="BI127" s="160"/>
      <c r="BJ127" s="160"/>
      <c r="BK127" s="160"/>
      <c r="BL127" s="160"/>
      <c r="BM127" s="160"/>
      <c r="BN127" s="160"/>
      <c r="BO127" s="160"/>
      <c r="BP127" s="160"/>
      <c r="BQ127" s="160"/>
      <c r="BR127" s="160"/>
      <c r="BS127" s="160"/>
      <c r="BT127" s="160"/>
      <c r="BU127" s="160"/>
      <c r="BV127" s="160"/>
      <c r="BW127" s="160"/>
      <c r="BX127" s="160"/>
      <c r="BY127" s="160"/>
      <c r="BZ127" s="160"/>
      <c r="CA127" s="160"/>
      <c r="CB127" s="160"/>
      <c r="CC127" s="160"/>
      <c r="CD127" s="160"/>
      <c r="CE127" s="160"/>
      <c r="CF127" s="160"/>
      <c r="CG127" s="160"/>
      <c r="CH127" s="160"/>
      <c r="CI127" s="160"/>
      <c r="CJ127" s="160"/>
      <c r="CK127" s="160"/>
      <c r="CL127" s="160"/>
      <c r="CM127" s="160"/>
      <c r="CN127" s="160"/>
      <c r="CO127" s="160"/>
      <c r="CP127" s="160"/>
      <c r="CQ127" s="160"/>
      <c r="CR127" s="160"/>
      <c r="CS127" s="160"/>
      <c r="CT127" s="160"/>
      <c r="CU127" s="160"/>
      <c r="CV127" s="160"/>
      <c r="CW127" s="160"/>
      <c r="CX127" s="160"/>
      <c r="CY127" s="160"/>
      <c r="CZ127" s="160"/>
      <c r="DA127" s="160"/>
      <c r="DB127" s="160"/>
      <c r="DC127" s="160"/>
      <c r="DD127" s="160"/>
      <c r="DE127" s="160"/>
      <c r="DF127" s="160"/>
      <c r="DG127" s="160"/>
      <c r="DH127" s="160"/>
      <c r="DI127" s="160"/>
      <c r="DJ127" s="160"/>
      <c r="DK127" s="160"/>
      <c r="DL127" s="160"/>
      <c r="DM127" s="160"/>
      <c r="DN127" s="160"/>
      <c r="DO127" s="160"/>
      <c r="DP127" s="160"/>
      <c r="DQ127" s="160"/>
      <c r="DR127" s="160"/>
      <c r="DS127" s="160"/>
      <c r="DT127" s="160"/>
      <c r="DU127" s="160"/>
      <c r="DV127" s="160"/>
      <c r="DW127" s="160"/>
      <c r="DX127" s="160"/>
      <c r="DY127" s="160"/>
      <c r="DZ127" s="160"/>
      <c r="EA127" s="160"/>
    </row>
    <row r="128" spans="1:131" ht="16.5" customHeight="1" x14ac:dyDescent="0.2">
      <c r="A128" s="48"/>
      <c r="B128" s="48"/>
      <c r="C128" s="48" t="s">
        <v>739</v>
      </c>
      <c r="D128" s="48" t="s">
        <v>740</v>
      </c>
      <c r="E128" s="48"/>
      <c r="F128" s="48" t="s">
        <v>741</v>
      </c>
      <c r="G128" s="48"/>
      <c r="H128" s="48"/>
      <c r="I128" s="464">
        <v>215</v>
      </c>
      <c r="J128" s="3"/>
      <c r="K128" s="605" t="s">
        <v>1586</v>
      </c>
      <c r="L128" s="73"/>
      <c r="M128" s="607" t="s">
        <v>1556</v>
      </c>
      <c r="N128" s="607"/>
      <c r="O128" s="607" t="s">
        <v>1556</v>
      </c>
      <c r="P128" s="606"/>
      <c r="Q128" s="606">
        <v>59</v>
      </c>
      <c r="R128" s="606"/>
      <c r="S128" s="606">
        <v>50</v>
      </c>
      <c r="T128" s="606"/>
      <c r="U128" s="606">
        <v>45</v>
      </c>
      <c r="V128" s="606"/>
      <c r="W128" s="606">
        <v>32</v>
      </c>
      <c r="X128" s="3"/>
      <c r="Y128" s="3"/>
      <c r="Z128" s="3"/>
      <c r="AA128" s="3"/>
      <c r="AB128" s="53"/>
      <c r="AC128" s="53"/>
      <c r="AD128" s="53"/>
      <c r="AE128" s="53"/>
      <c r="AF128" s="53"/>
      <c r="AG128" s="53"/>
      <c r="AH128" s="3"/>
      <c r="AI128" s="160"/>
      <c r="AJ128" s="160"/>
      <c r="AK128" s="160"/>
      <c r="AL128" s="160"/>
      <c r="AM128" s="160"/>
      <c r="AN128" s="160">
        <f t="shared" si="9"/>
        <v>0</v>
      </c>
      <c r="AO128" s="160">
        <f t="shared" si="10"/>
        <v>50</v>
      </c>
      <c r="AP128" s="160">
        <f t="shared" si="11"/>
        <v>0</v>
      </c>
      <c r="AQ128" s="160">
        <f t="shared" si="12"/>
        <v>45</v>
      </c>
      <c r="AR128" s="160">
        <f t="shared" si="13"/>
        <v>0</v>
      </c>
      <c r="AS128" s="160">
        <f t="shared" si="14"/>
        <v>32</v>
      </c>
      <c r="AT128" s="160"/>
      <c r="AU128" s="160"/>
      <c r="AV128" s="160"/>
      <c r="AW128" s="160"/>
      <c r="AX128" s="160"/>
      <c r="AY128" s="160"/>
      <c r="AZ128" s="160"/>
      <c r="BA128" s="160"/>
      <c r="BB128" s="160"/>
      <c r="BC128" s="160"/>
      <c r="BD128" s="160"/>
      <c r="BE128" s="160"/>
      <c r="BF128" s="160"/>
      <c r="BG128" s="160"/>
      <c r="BH128" s="160"/>
      <c r="BI128" s="160"/>
      <c r="BJ128" s="160"/>
      <c r="BK128" s="160"/>
      <c r="BL128" s="160"/>
      <c r="BM128" s="160"/>
      <c r="BN128" s="160"/>
      <c r="BO128" s="160"/>
      <c r="BP128" s="160"/>
      <c r="BQ128" s="160"/>
      <c r="BR128" s="160"/>
      <c r="BS128" s="160"/>
      <c r="BT128" s="160"/>
      <c r="BU128" s="160"/>
      <c r="BV128" s="160"/>
      <c r="BW128" s="160"/>
      <c r="BX128" s="160"/>
      <c r="BY128" s="160"/>
      <c r="BZ128" s="160"/>
      <c r="CA128" s="160"/>
      <c r="CB128" s="160"/>
      <c r="CC128" s="160"/>
      <c r="CD128" s="160"/>
      <c r="CE128" s="160"/>
      <c r="CF128" s="160"/>
      <c r="CG128" s="160"/>
      <c r="CH128" s="160"/>
      <c r="CI128" s="160"/>
      <c r="CJ128" s="160"/>
      <c r="CK128" s="160"/>
      <c r="CL128" s="160"/>
      <c r="CM128" s="160"/>
      <c r="CN128" s="160"/>
      <c r="CO128" s="160"/>
      <c r="CP128" s="160"/>
      <c r="CQ128" s="160"/>
      <c r="CR128" s="160"/>
      <c r="CS128" s="160"/>
      <c r="CT128" s="160"/>
      <c r="CU128" s="160"/>
      <c r="CV128" s="160"/>
      <c r="CW128" s="160"/>
      <c r="CX128" s="160"/>
      <c r="CY128" s="160"/>
      <c r="CZ128" s="160"/>
      <c r="DA128" s="160"/>
      <c r="DB128" s="160"/>
      <c r="DC128" s="160"/>
      <c r="DD128" s="160"/>
      <c r="DE128" s="160"/>
      <c r="DF128" s="160"/>
      <c r="DG128" s="160"/>
      <c r="DH128" s="160"/>
      <c r="DI128" s="160"/>
      <c r="DJ128" s="160"/>
      <c r="DK128" s="160"/>
      <c r="DL128" s="160"/>
      <c r="DM128" s="160"/>
      <c r="DN128" s="160"/>
      <c r="DO128" s="160"/>
      <c r="DP128" s="160"/>
      <c r="DQ128" s="160"/>
      <c r="DR128" s="160"/>
      <c r="DS128" s="160"/>
      <c r="DT128" s="160"/>
      <c r="DU128" s="160"/>
      <c r="DV128" s="160"/>
      <c r="DW128" s="160"/>
      <c r="DX128" s="160"/>
      <c r="DY128" s="160"/>
      <c r="DZ128" s="160"/>
      <c r="EA128" s="160"/>
    </row>
    <row r="129" spans="1:131" ht="12" customHeight="1" x14ac:dyDescent="0.2">
      <c r="A129" s="48"/>
      <c r="B129" s="48"/>
      <c r="C129" s="48" t="s">
        <v>742</v>
      </c>
      <c r="D129" s="48" t="s">
        <v>743</v>
      </c>
      <c r="E129" s="48"/>
      <c r="F129" s="48" t="s">
        <v>744</v>
      </c>
      <c r="G129" s="48"/>
      <c r="H129" s="48"/>
      <c r="I129" s="464">
        <v>157</v>
      </c>
      <c r="J129" s="3"/>
      <c r="K129" s="605" t="s">
        <v>1765</v>
      </c>
      <c r="L129" s="73"/>
      <c r="M129" s="607" t="s">
        <v>1556</v>
      </c>
      <c r="N129" s="607"/>
      <c r="O129" s="607" t="s">
        <v>1556</v>
      </c>
      <c r="P129" s="606"/>
      <c r="Q129" s="606">
        <v>41</v>
      </c>
      <c r="R129" s="606"/>
      <c r="S129" s="606">
        <v>39</v>
      </c>
      <c r="T129" s="606"/>
      <c r="U129" s="606">
        <v>34</v>
      </c>
      <c r="V129" s="606"/>
      <c r="W129" s="606">
        <v>19</v>
      </c>
      <c r="X129" s="3"/>
      <c r="Y129" s="3"/>
      <c r="Z129" s="3"/>
      <c r="AA129" s="3"/>
      <c r="AB129" s="53"/>
      <c r="AC129" s="53"/>
      <c r="AD129" s="53"/>
      <c r="AE129" s="53"/>
      <c r="AF129" s="53"/>
      <c r="AG129" s="53"/>
      <c r="AH129" s="3"/>
      <c r="AI129" s="160"/>
      <c r="AJ129" s="160"/>
      <c r="AK129" s="160"/>
      <c r="AL129" s="160"/>
      <c r="AM129" s="160"/>
      <c r="AN129" s="160">
        <f t="shared" si="9"/>
        <v>0</v>
      </c>
      <c r="AO129" s="160">
        <f t="shared" si="10"/>
        <v>39</v>
      </c>
      <c r="AP129" s="160">
        <f t="shared" si="11"/>
        <v>0</v>
      </c>
      <c r="AQ129" s="160">
        <f t="shared" si="12"/>
        <v>34</v>
      </c>
      <c r="AR129" s="160">
        <f t="shared" si="13"/>
        <v>0</v>
      </c>
      <c r="AS129" s="160">
        <f t="shared" si="14"/>
        <v>19</v>
      </c>
      <c r="AT129" s="160"/>
      <c r="AU129" s="160"/>
      <c r="AV129" s="160"/>
      <c r="AW129" s="160"/>
      <c r="AX129" s="160"/>
      <c r="AY129" s="160"/>
      <c r="AZ129" s="160"/>
      <c r="BA129" s="160"/>
      <c r="BB129" s="160"/>
      <c r="BC129" s="160"/>
      <c r="BD129" s="160"/>
      <c r="BE129" s="160"/>
      <c r="BF129" s="160"/>
      <c r="BG129" s="160"/>
      <c r="BH129" s="160"/>
      <c r="BI129" s="160"/>
      <c r="BJ129" s="160"/>
      <c r="BK129" s="160"/>
      <c r="BL129" s="160"/>
      <c r="BM129" s="160"/>
      <c r="BN129" s="160"/>
      <c r="BO129" s="160"/>
      <c r="BP129" s="160"/>
      <c r="BQ129" s="160"/>
      <c r="BR129" s="160"/>
      <c r="BS129" s="160"/>
      <c r="BT129" s="160"/>
      <c r="BU129" s="160"/>
      <c r="BV129" s="160"/>
      <c r="BW129" s="160"/>
      <c r="BX129" s="160"/>
      <c r="BY129" s="160"/>
      <c r="BZ129" s="160"/>
      <c r="CA129" s="160"/>
      <c r="CB129" s="160"/>
      <c r="CC129" s="160"/>
      <c r="CD129" s="160"/>
      <c r="CE129" s="160"/>
      <c r="CF129" s="160"/>
      <c r="CG129" s="160"/>
      <c r="CH129" s="160"/>
      <c r="CI129" s="160"/>
      <c r="CJ129" s="160"/>
      <c r="CK129" s="160"/>
      <c r="CL129" s="160"/>
      <c r="CM129" s="160"/>
      <c r="CN129" s="160"/>
      <c r="CO129" s="160"/>
      <c r="CP129" s="160"/>
      <c r="CQ129" s="160"/>
      <c r="CR129" s="160"/>
      <c r="CS129" s="160"/>
      <c r="CT129" s="160"/>
      <c r="CU129" s="160"/>
      <c r="CV129" s="160"/>
      <c r="CW129" s="160"/>
      <c r="CX129" s="160"/>
      <c r="CY129" s="160"/>
      <c r="CZ129" s="160"/>
      <c r="DA129" s="160"/>
      <c r="DB129" s="160"/>
      <c r="DC129" s="160"/>
      <c r="DD129" s="160"/>
      <c r="DE129" s="160"/>
      <c r="DF129" s="160"/>
      <c r="DG129" s="160"/>
      <c r="DH129" s="160"/>
      <c r="DI129" s="160"/>
      <c r="DJ129" s="160"/>
      <c r="DK129" s="160"/>
      <c r="DL129" s="160"/>
      <c r="DM129" s="160"/>
      <c r="DN129" s="160"/>
      <c r="DO129" s="160"/>
      <c r="DP129" s="160"/>
      <c r="DQ129" s="160"/>
      <c r="DR129" s="160"/>
      <c r="DS129" s="160"/>
      <c r="DT129" s="160"/>
      <c r="DU129" s="160"/>
      <c r="DV129" s="160"/>
      <c r="DW129" s="160"/>
      <c r="DX129" s="160"/>
      <c r="DY129" s="160"/>
      <c r="DZ129" s="160"/>
      <c r="EA129" s="160"/>
    </row>
    <row r="130" spans="1:131" ht="12" customHeight="1" x14ac:dyDescent="0.25">
      <c r="A130" s="48"/>
      <c r="B130" s="48"/>
      <c r="C130" s="48" t="s">
        <v>745</v>
      </c>
      <c r="D130" s="48" t="s">
        <v>746</v>
      </c>
      <c r="E130" s="48"/>
      <c r="F130" s="48" t="s">
        <v>747</v>
      </c>
      <c r="G130" s="48"/>
      <c r="H130" s="48"/>
      <c r="I130" s="602">
        <f t="shared" si="8"/>
        <v>602</v>
      </c>
      <c r="J130" s="3"/>
      <c r="K130" s="605" t="s">
        <v>1766</v>
      </c>
      <c r="L130" s="73"/>
      <c r="M130" s="606">
        <v>38</v>
      </c>
      <c r="N130" s="606"/>
      <c r="O130" s="606">
        <v>68</v>
      </c>
      <c r="P130" s="606"/>
      <c r="Q130" s="606">
        <v>184</v>
      </c>
      <c r="R130" s="606"/>
      <c r="S130" s="606">
        <v>148</v>
      </c>
      <c r="T130" s="606"/>
      <c r="U130" s="606">
        <v>96</v>
      </c>
      <c r="V130" s="606"/>
      <c r="W130" s="606">
        <v>68</v>
      </c>
      <c r="X130" s="3"/>
      <c r="Y130" s="3"/>
      <c r="Z130" s="3"/>
      <c r="AA130" s="3"/>
      <c r="AB130" s="53"/>
      <c r="AC130" s="53"/>
      <c r="AD130" s="53"/>
      <c r="AE130" s="53"/>
      <c r="AF130" s="53"/>
      <c r="AG130" s="53"/>
      <c r="AH130" s="3"/>
      <c r="AI130" s="160"/>
      <c r="AJ130" s="160"/>
      <c r="AK130" s="160"/>
      <c r="AL130" s="160"/>
      <c r="AM130" s="160"/>
      <c r="AN130" s="160">
        <f t="shared" si="9"/>
        <v>0</v>
      </c>
      <c r="AO130" s="160">
        <f t="shared" si="10"/>
        <v>148</v>
      </c>
      <c r="AP130" s="160">
        <f t="shared" si="11"/>
        <v>0</v>
      </c>
      <c r="AQ130" s="160">
        <f t="shared" si="12"/>
        <v>96</v>
      </c>
      <c r="AR130" s="160">
        <f t="shared" si="13"/>
        <v>0</v>
      </c>
      <c r="AS130" s="160">
        <f t="shared" si="14"/>
        <v>68</v>
      </c>
      <c r="AT130" s="160"/>
      <c r="AU130" s="160"/>
      <c r="AV130" s="160"/>
      <c r="AW130" s="160"/>
      <c r="AX130" s="160"/>
      <c r="AY130" s="160"/>
      <c r="AZ130" s="160"/>
      <c r="BA130" s="160"/>
      <c r="BB130" s="160"/>
      <c r="BC130" s="160"/>
      <c r="BD130" s="160"/>
      <c r="BE130" s="160"/>
      <c r="BF130" s="160"/>
      <c r="BG130" s="160"/>
      <c r="BH130" s="160"/>
      <c r="BI130" s="160"/>
      <c r="BJ130" s="160"/>
      <c r="BK130" s="160"/>
      <c r="BL130" s="160"/>
      <c r="BM130" s="160"/>
      <c r="BN130" s="160"/>
      <c r="BO130" s="160"/>
      <c r="BP130" s="160"/>
      <c r="BQ130" s="160"/>
      <c r="BR130" s="160"/>
      <c r="BS130" s="160"/>
      <c r="BT130" s="160"/>
      <c r="BU130" s="160"/>
      <c r="BV130" s="160"/>
      <c r="BW130" s="160"/>
      <c r="BX130" s="160"/>
      <c r="BY130" s="160"/>
      <c r="BZ130" s="160"/>
      <c r="CA130" s="160"/>
      <c r="CB130" s="160"/>
      <c r="CC130" s="160"/>
      <c r="CD130" s="160"/>
      <c r="CE130" s="160"/>
      <c r="CF130" s="160"/>
      <c r="CG130" s="160"/>
      <c r="CH130" s="160"/>
      <c r="CI130" s="160"/>
      <c r="CJ130" s="160"/>
      <c r="CK130" s="160"/>
      <c r="CL130" s="160"/>
      <c r="CM130" s="160"/>
      <c r="CN130" s="160"/>
      <c r="CO130" s="160"/>
      <c r="CP130" s="160"/>
      <c r="CQ130" s="160"/>
      <c r="CR130" s="160"/>
      <c r="CS130" s="160"/>
      <c r="CT130" s="160"/>
      <c r="CU130" s="160"/>
      <c r="CV130" s="160"/>
      <c r="CW130" s="160"/>
      <c r="CX130" s="160"/>
      <c r="CY130" s="160"/>
      <c r="CZ130" s="160"/>
      <c r="DA130" s="160"/>
      <c r="DB130" s="160"/>
      <c r="DC130" s="160"/>
      <c r="DD130" s="160"/>
      <c r="DE130" s="160"/>
      <c r="DF130" s="160"/>
      <c r="DG130" s="160"/>
      <c r="DH130" s="160"/>
      <c r="DI130" s="160"/>
      <c r="DJ130" s="160"/>
      <c r="DK130" s="160"/>
      <c r="DL130" s="160"/>
      <c r="DM130" s="160"/>
      <c r="DN130" s="160"/>
      <c r="DO130" s="160"/>
      <c r="DP130" s="160"/>
      <c r="DQ130" s="160"/>
      <c r="DR130" s="160"/>
      <c r="DS130" s="160"/>
      <c r="DT130" s="160"/>
      <c r="DU130" s="160"/>
      <c r="DV130" s="160"/>
      <c r="DW130" s="160"/>
      <c r="DX130" s="160"/>
      <c r="DY130" s="160"/>
      <c r="DZ130" s="160"/>
      <c r="EA130" s="160"/>
    </row>
    <row r="131" spans="1:131" ht="12" customHeight="1" x14ac:dyDescent="0.25">
      <c r="A131" s="48"/>
      <c r="B131" s="48"/>
      <c r="C131" s="48" t="s">
        <v>748</v>
      </c>
      <c r="D131" s="48" t="s">
        <v>749</v>
      </c>
      <c r="E131" s="48"/>
      <c r="F131" s="48" t="s">
        <v>750</v>
      </c>
      <c r="G131" s="48"/>
      <c r="H131" s="48"/>
      <c r="I131" s="602">
        <f t="shared" si="8"/>
        <v>280</v>
      </c>
      <c r="J131" s="3"/>
      <c r="K131" s="605" t="s">
        <v>1767</v>
      </c>
      <c r="L131" s="73"/>
      <c r="M131" s="606">
        <v>20</v>
      </c>
      <c r="N131" s="606"/>
      <c r="O131" s="606">
        <v>29</v>
      </c>
      <c r="P131" s="606"/>
      <c r="Q131" s="606">
        <v>75</v>
      </c>
      <c r="R131" s="606"/>
      <c r="S131" s="606">
        <v>64</v>
      </c>
      <c r="T131" s="606"/>
      <c r="U131" s="606">
        <v>52</v>
      </c>
      <c r="V131" s="606"/>
      <c r="W131" s="606">
        <v>40</v>
      </c>
      <c r="X131" s="3"/>
      <c r="Y131" s="3"/>
      <c r="Z131" s="3"/>
      <c r="AA131" s="3"/>
      <c r="AB131" s="53"/>
      <c r="AC131" s="53"/>
      <c r="AD131" s="53"/>
      <c r="AE131" s="53"/>
      <c r="AF131" s="53"/>
      <c r="AG131" s="53"/>
      <c r="AH131" s="3"/>
      <c r="AI131" s="160"/>
      <c r="AJ131" s="160"/>
      <c r="AK131" s="160"/>
      <c r="AL131" s="160"/>
      <c r="AM131" s="160"/>
      <c r="AN131" s="160">
        <f t="shared" si="9"/>
        <v>0</v>
      </c>
      <c r="AO131" s="160">
        <f t="shared" si="10"/>
        <v>64</v>
      </c>
      <c r="AP131" s="160">
        <f t="shared" si="11"/>
        <v>0</v>
      </c>
      <c r="AQ131" s="160">
        <f t="shared" si="12"/>
        <v>52</v>
      </c>
      <c r="AR131" s="160">
        <f t="shared" si="13"/>
        <v>0</v>
      </c>
      <c r="AS131" s="160">
        <f t="shared" si="14"/>
        <v>40</v>
      </c>
      <c r="AT131" s="160"/>
      <c r="AU131" s="160"/>
      <c r="AV131" s="160"/>
      <c r="AW131" s="160"/>
      <c r="AX131" s="160"/>
      <c r="AY131" s="160"/>
      <c r="AZ131" s="160"/>
      <c r="BA131" s="160"/>
      <c r="BB131" s="160"/>
      <c r="BC131" s="160"/>
      <c r="BD131" s="160"/>
      <c r="BE131" s="160"/>
      <c r="BF131" s="160"/>
      <c r="BG131" s="160"/>
      <c r="BH131" s="160"/>
      <c r="BI131" s="160"/>
      <c r="BJ131" s="160"/>
      <c r="BK131" s="160"/>
      <c r="BL131" s="160"/>
      <c r="BM131" s="160"/>
      <c r="BN131" s="160"/>
      <c r="BO131" s="160"/>
      <c r="BP131" s="160"/>
      <c r="BQ131" s="160"/>
      <c r="BR131" s="160"/>
      <c r="BS131" s="160"/>
      <c r="BT131" s="160"/>
      <c r="BU131" s="160"/>
      <c r="BV131" s="160"/>
      <c r="BW131" s="160"/>
      <c r="BX131" s="160"/>
      <c r="BY131" s="160"/>
      <c r="BZ131" s="160"/>
      <c r="CA131" s="160"/>
      <c r="CB131" s="160"/>
      <c r="CC131" s="160"/>
      <c r="CD131" s="160"/>
      <c r="CE131" s="160"/>
      <c r="CF131" s="160"/>
      <c r="CG131" s="160"/>
      <c r="CH131" s="160"/>
      <c r="CI131" s="160"/>
      <c r="CJ131" s="160"/>
      <c r="CK131" s="160"/>
      <c r="CL131" s="160"/>
      <c r="CM131" s="160"/>
      <c r="CN131" s="160"/>
      <c r="CO131" s="160"/>
      <c r="CP131" s="160"/>
      <c r="CQ131" s="160"/>
      <c r="CR131" s="160"/>
      <c r="CS131" s="160"/>
      <c r="CT131" s="160"/>
      <c r="CU131" s="160"/>
      <c r="CV131" s="160"/>
      <c r="CW131" s="160"/>
      <c r="CX131" s="160"/>
      <c r="CY131" s="160"/>
      <c r="CZ131" s="160"/>
      <c r="DA131" s="160"/>
      <c r="DB131" s="160"/>
      <c r="DC131" s="160"/>
      <c r="DD131" s="160"/>
      <c r="DE131" s="160"/>
      <c r="DF131" s="160"/>
      <c r="DG131" s="160"/>
      <c r="DH131" s="160"/>
      <c r="DI131" s="160"/>
      <c r="DJ131" s="160"/>
      <c r="DK131" s="160"/>
      <c r="DL131" s="160"/>
      <c r="DM131" s="160"/>
      <c r="DN131" s="160"/>
      <c r="DO131" s="160"/>
      <c r="DP131" s="160"/>
      <c r="DQ131" s="160"/>
      <c r="DR131" s="160"/>
      <c r="DS131" s="160"/>
      <c r="DT131" s="160"/>
      <c r="DU131" s="160"/>
      <c r="DV131" s="160"/>
      <c r="DW131" s="160"/>
      <c r="DX131" s="160"/>
      <c r="DY131" s="160"/>
      <c r="DZ131" s="160"/>
      <c r="EA131" s="160"/>
    </row>
    <row r="132" spans="1:131" ht="12" customHeight="1" x14ac:dyDescent="0.25">
      <c r="A132" s="48"/>
      <c r="B132" s="48"/>
      <c r="C132" s="48" t="s">
        <v>751</v>
      </c>
      <c r="D132" s="48" t="s">
        <v>752</v>
      </c>
      <c r="E132" s="48"/>
      <c r="F132" s="48" t="s">
        <v>753</v>
      </c>
      <c r="G132" s="48"/>
      <c r="H132" s="48"/>
      <c r="I132" s="602">
        <f t="shared" si="8"/>
        <v>382</v>
      </c>
      <c r="J132" s="3"/>
      <c r="K132" s="605" t="s">
        <v>1768</v>
      </c>
      <c r="L132" s="73"/>
      <c r="M132" s="606">
        <v>34</v>
      </c>
      <c r="N132" s="606"/>
      <c r="O132" s="606">
        <v>33</v>
      </c>
      <c r="P132" s="606"/>
      <c r="Q132" s="606">
        <v>132</v>
      </c>
      <c r="R132" s="606"/>
      <c r="S132" s="606">
        <v>64</v>
      </c>
      <c r="T132" s="606"/>
      <c r="U132" s="606">
        <v>56</v>
      </c>
      <c r="V132" s="606"/>
      <c r="W132" s="606">
        <v>63</v>
      </c>
      <c r="X132" s="3"/>
      <c r="Y132" s="3"/>
      <c r="Z132" s="3"/>
      <c r="AA132" s="3"/>
      <c r="AB132" s="53"/>
      <c r="AC132" s="53"/>
      <c r="AD132" s="53"/>
      <c r="AE132" s="53"/>
      <c r="AF132" s="53"/>
      <c r="AG132" s="53"/>
      <c r="AH132" s="3"/>
      <c r="AI132" s="160"/>
      <c r="AJ132" s="160"/>
      <c r="AK132" s="160"/>
      <c r="AL132" s="160"/>
      <c r="AM132" s="160"/>
      <c r="AN132" s="160">
        <f t="shared" si="9"/>
        <v>0</v>
      </c>
      <c r="AO132" s="160">
        <f t="shared" si="10"/>
        <v>64</v>
      </c>
      <c r="AP132" s="160">
        <f t="shared" si="11"/>
        <v>0</v>
      </c>
      <c r="AQ132" s="160">
        <f t="shared" si="12"/>
        <v>56</v>
      </c>
      <c r="AR132" s="160">
        <f t="shared" si="13"/>
        <v>0</v>
      </c>
      <c r="AS132" s="160">
        <f t="shared" si="14"/>
        <v>63</v>
      </c>
      <c r="AT132" s="160"/>
      <c r="AU132" s="160"/>
      <c r="AV132" s="160"/>
      <c r="AW132" s="160"/>
      <c r="AX132" s="160"/>
      <c r="AY132" s="160"/>
      <c r="AZ132" s="160"/>
      <c r="BA132" s="160"/>
      <c r="BB132" s="160"/>
      <c r="BC132" s="160"/>
      <c r="BD132" s="160"/>
      <c r="BE132" s="160"/>
      <c r="BF132" s="160"/>
      <c r="BG132" s="160"/>
      <c r="BH132" s="160"/>
      <c r="BI132" s="160"/>
      <c r="BJ132" s="160"/>
      <c r="BK132" s="160"/>
      <c r="BL132" s="160"/>
      <c r="BM132" s="160"/>
      <c r="BN132" s="160"/>
      <c r="BO132" s="160"/>
      <c r="BP132" s="160"/>
      <c r="BQ132" s="160"/>
      <c r="BR132" s="160"/>
      <c r="BS132" s="160"/>
      <c r="BT132" s="160"/>
      <c r="BU132" s="160"/>
      <c r="BV132" s="160"/>
      <c r="BW132" s="160"/>
      <c r="BX132" s="160"/>
      <c r="BY132" s="160"/>
      <c r="BZ132" s="160"/>
      <c r="CA132" s="160"/>
      <c r="CB132" s="160"/>
      <c r="CC132" s="160"/>
      <c r="CD132" s="160"/>
      <c r="CE132" s="160"/>
      <c r="CF132" s="160"/>
      <c r="CG132" s="160"/>
      <c r="CH132" s="160"/>
      <c r="CI132" s="160"/>
      <c r="CJ132" s="160"/>
      <c r="CK132" s="160"/>
      <c r="CL132" s="160"/>
      <c r="CM132" s="160"/>
      <c r="CN132" s="160"/>
      <c r="CO132" s="160"/>
      <c r="CP132" s="160"/>
      <c r="CQ132" s="160"/>
      <c r="CR132" s="160"/>
      <c r="CS132" s="160"/>
      <c r="CT132" s="160"/>
      <c r="CU132" s="160"/>
      <c r="CV132" s="160"/>
      <c r="CW132" s="160"/>
      <c r="CX132" s="160"/>
      <c r="CY132" s="160"/>
      <c r="CZ132" s="160"/>
      <c r="DA132" s="160"/>
      <c r="DB132" s="160"/>
      <c r="DC132" s="160"/>
      <c r="DD132" s="160"/>
      <c r="DE132" s="160"/>
      <c r="DF132" s="160"/>
      <c r="DG132" s="160"/>
      <c r="DH132" s="160"/>
      <c r="DI132" s="160"/>
      <c r="DJ132" s="160"/>
      <c r="DK132" s="160"/>
      <c r="DL132" s="160"/>
      <c r="DM132" s="160"/>
      <c r="DN132" s="160"/>
      <c r="DO132" s="160"/>
      <c r="DP132" s="160"/>
      <c r="DQ132" s="160"/>
      <c r="DR132" s="160"/>
      <c r="DS132" s="160"/>
      <c r="DT132" s="160"/>
      <c r="DU132" s="160"/>
      <c r="DV132" s="160"/>
      <c r="DW132" s="160"/>
      <c r="DX132" s="160"/>
      <c r="DY132" s="160"/>
      <c r="DZ132" s="160"/>
      <c r="EA132" s="160"/>
    </row>
    <row r="133" spans="1:131" ht="12" customHeight="1" x14ac:dyDescent="0.25">
      <c r="A133" s="48"/>
      <c r="B133" s="48"/>
      <c r="C133" s="48" t="s">
        <v>754</v>
      </c>
      <c r="D133" s="48" t="s">
        <v>755</v>
      </c>
      <c r="E133" s="48"/>
      <c r="F133" s="48" t="s">
        <v>756</v>
      </c>
      <c r="G133" s="48"/>
      <c r="H133" s="48"/>
      <c r="I133" s="602">
        <f t="shared" si="8"/>
        <v>1252</v>
      </c>
      <c r="J133" s="3"/>
      <c r="K133" s="605" t="s">
        <v>1594</v>
      </c>
      <c r="L133" s="73"/>
      <c r="M133" s="606">
        <v>50</v>
      </c>
      <c r="N133" s="606"/>
      <c r="O133" s="606">
        <v>126</v>
      </c>
      <c r="P133" s="606"/>
      <c r="Q133" s="606">
        <v>457</v>
      </c>
      <c r="R133" s="606"/>
      <c r="S133" s="606">
        <v>285</v>
      </c>
      <c r="T133" s="606"/>
      <c r="U133" s="606">
        <v>201</v>
      </c>
      <c r="V133" s="606"/>
      <c r="W133" s="606">
        <v>133</v>
      </c>
      <c r="X133" s="3"/>
      <c r="Y133" s="3"/>
      <c r="Z133" s="3"/>
      <c r="AA133" s="3"/>
      <c r="AB133" s="53"/>
      <c r="AC133" s="53"/>
      <c r="AD133" s="53"/>
      <c r="AE133" s="53"/>
      <c r="AF133" s="53"/>
      <c r="AG133" s="53"/>
      <c r="AH133" s="3"/>
      <c r="AI133" s="160"/>
      <c r="AJ133" s="160"/>
      <c r="AK133" s="160"/>
      <c r="AL133" s="160"/>
      <c r="AM133" s="160"/>
      <c r="AN133" s="160">
        <f t="shared" si="9"/>
        <v>0</v>
      </c>
      <c r="AO133" s="160">
        <f t="shared" si="10"/>
        <v>285</v>
      </c>
      <c r="AP133" s="160">
        <f t="shared" si="11"/>
        <v>0</v>
      </c>
      <c r="AQ133" s="160">
        <f t="shared" si="12"/>
        <v>201</v>
      </c>
      <c r="AR133" s="160">
        <f t="shared" si="13"/>
        <v>0</v>
      </c>
      <c r="AS133" s="160">
        <f t="shared" si="14"/>
        <v>133</v>
      </c>
      <c r="AT133" s="160"/>
      <c r="AU133" s="160"/>
      <c r="AV133" s="160"/>
      <c r="AW133" s="160"/>
      <c r="AX133" s="160"/>
      <c r="AY133" s="160"/>
      <c r="AZ133" s="160"/>
      <c r="BA133" s="160"/>
      <c r="BB133" s="160"/>
      <c r="BC133" s="160"/>
      <c r="BD133" s="160"/>
      <c r="BE133" s="160"/>
      <c r="BF133" s="160"/>
      <c r="BG133" s="160"/>
      <c r="BH133" s="160"/>
      <c r="BI133" s="160"/>
      <c r="BJ133" s="160"/>
      <c r="BK133" s="160"/>
      <c r="BL133" s="160"/>
      <c r="BM133" s="160"/>
      <c r="BN133" s="160"/>
      <c r="BO133" s="160"/>
      <c r="BP133" s="160"/>
      <c r="BQ133" s="160"/>
      <c r="BR133" s="160"/>
      <c r="BS133" s="160"/>
      <c r="BT133" s="160"/>
      <c r="BU133" s="160"/>
      <c r="BV133" s="160"/>
      <c r="BW133" s="160"/>
      <c r="BX133" s="160"/>
      <c r="BY133" s="160"/>
      <c r="BZ133" s="160"/>
      <c r="CA133" s="160"/>
      <c r="CB133" s="160"/>
      <c r="CC133" s="160"/>
      <c r="CD133" s="160"/>
      <c r="CE133" s="160"/>
      <c r="CF133" s="160"/>
      <c r="CG133" s="160"/>
      <c r="CH133" s="160"/>
      <c r="CI133" s="160"/>
      <c r="CJ133" s="160"/>
      <c r="CK133" s="160"/>
      <c r="CL133" s="160"/>
      <c r="CM133" s="160"/>
      <c r="CN133" s="160"/>
      <c r="CO133" s="160"/>
      <c r="CP133" s="160"/>
      <c r="CQ133" s="160"/>
      <c r="CR133" s="160"/>
      <c r="CS133" s="160"/>
      <c r="CT133" s="160"/>
      <c r="CU133" s="160"/>
      <c r="CV133" s="160"/>
      <c r="CW133" s="160"/>
      <c r="CX133" s="160"/>
      <c r="CY133" s="160"/>
      <c r="CZ133" s="160"/>
      <c r="DA133" s="160"/>
      <c r="DB133" s="160"/>
      <c r="DC133" s="160"/>
      <c r="DD133" s="160"/>
      <c r="DE133" s="160"/>
      <c r="DF133" s="160"/>
      <c r="DG133" s="160"/>
      <c r="DH133" s="160"/>
      <c r="DI133" s="160"/>
      <c r="DJ133" s="160"/>
      <c r="DK133" s="160"/>
      <c r="DL133" s="160"/>
      <c r="DM133" s="160"/>
      <c r="DN133" s="160"/>
      <c r="DO133" s="160"/>
      <c r="DP133" s="160"/>
      <c r="DQ133" s="160"/>
      <c r="DR133" s="160"/>
      <c r="DS133" s="160"/>
      <c r="DT133" s="160"/>
      <c r="DU133" s="160"/>
      <c r="DV133" s="160"/>
      <c r="DW133" s="160"/>
      <c r="DX133" s="160"/>
      <c r="DY133" s="160"/>
      <c r="DZ133" s="160"/>
      <c r="EA133" s="160"/>
    </row>
    <row r="134" spans="1:131" ht="12" customHeight="1" x14ac:dyDescent="0.25">
      <c r="A134" s="48"/>
      <c r="B134" s="48"/>
      <c r="C134" s="48" t="s">
        <v>757</v>
      </c>
      <c r="D134" s="48" t="s">
        <v>758</v>
      </c>
      <c r="E134" s="48"/>
      <c r="F134" s="48" t="s">
        <v>759</v>
      </c>
      <c r="G134" s="48"/>
      <c r="H134" s="48"/>
      <c r="I134" s="602">
        <f t="shared" si="8"/>
        <v>415</v>
      </c>
      <c r="J134" s="3"/>
      <c r="K134" s="605" t="s">
        <v>1769</v>
      </c>
      <c r="L134" s="73"/>
      <c r="M134" s="606">
        <v>23</v>
      </c>
      <c r="N134" s="606"/>
      <c r="O134" s="606">
        <v>36</v>
      </c>
      <c r="P134" s="606"/>
      <c r="Q134" s="606">
        <v>114</v>
      </c>
      <c r="R134" s="606"/>
      <c r="S134" s="606">
        <v>92</v>
      </c>
      <c r="T134" s="606"/>
      <c r="U134" s="606">
        <v>74</v>
      </c>
      <c r="V134" s="606"/>
      <c r="W134" s="606">
        <v>76</v>
      </c>
      <c r="X134" s="3"/>
      <c r="Y134" s="3"/>
      <c r="Z134" s="3"/>
      <c r="AA134" s="3"/>
      <c r="AB134" s="53"/>
      <c r="AC134" s="53"/>
      <c r="AD134" s="53"/>
      <c r="AE134" s="53"/>
      <c r="AF134" s="53"/>
      <c r="AG134" s="53"/>
      <c r="AH134" s="3"/>
      <c r="AI134" s="160"/>
      <c r="AJ134" s="160"/>
      <c r="AK134" s="160"/>
      <c r="AL134" s="160"/>
      <c r="AM134" s="160"/>
      <c r="AN134" s="160">
        <f t="shared" si="9"/>
        <v>0</v>
      </c>
      <c r="AO134" s="160">
        <f t="shared" si="10"/>
        <v>92</v>
      </c>
      <c r="AP134" s="160">
        <f t="shared" si="11"/>
        <v>0</v>
      </c>
      <c r="AQ134" s="160">
        <f t="shared" si="12"/>
        <v>74</v>
      </c>
      <c r="AR134" s="160">
        <f t="shared" si="13"/>
        <v>0</v>
      </c>
      <c r="AS134" s="160">
        <f t="shared" si="14"/>
        <v>76</v>
      </c>
      <c r="AT134" s="160"/>
      <c r="AU134" s="160"/>
      <c r="AV134" s="160"/>
      <c r="AW134" s="160"/>
      <c r="AX134" s="160"/>
      <c r="AY134" s="160"/>
      <c r="AZ134" s="160"/>
      <c r="BA134" s="160"/>
      <c r="BB134" s="160"/>
      <c r="BC134" s="160"/>
      <c r="BD134" s="160"/>
      <c r="BE134" s="160"/>
      <c r="BF134" s="160"/>
      <c r="BG134" s="160"/>
      <c r="BH134" s="160"/>
      <c r="BI134" s="160"/>
      <c r="BJ134" s="160"/>
      <c r="BK134" s="160"/>
      <c r="BL134" s="160"/>
      <c r="BM134" s="160"/>
      <c r="BN134" s="160"/>
      <c r="BO134" s="160"/>
      <c r="BP134" s="160"/>
      <c r="BQ134" s="160"/>
      <c r="BR134" s="160"/>
      <c r="BS134" s="160"/>
      <c r="BT134" s="160"/>
      <c r="BU134" s="160"/>
      <c r="BV134" s="160"/>
      <c r="BW134" s="160"/>
      <c r="BX134" s="160"/>
      <c r="BY134" s="160"/>
      <c r="BZ134" s="160"/>
      <c r="CA134" s="160"/>
      <c r="CB134" s="160"/>
      <c r="CC134" s="160"/>
      <c r="CD134" s="160"/>
      <c r="CE134" s="160"/>
      <c r="CF134" s="160"/>
      <c r="CG134" s="160"/>
      <c r="CH134" s="160"/>
      <c r="CI134" s="160"/>
      <c r="CJ134" s="160"/>
      <c r="CK134" s="160"/>
      <c r="CL134" s="160"/>
      <c r="CM134" s="160"/>
      <c r="CN134" s="160"/>
      <c r="CO134" s="160"/>
      <c r="CP134" s="160"/>
      <c r="CQ134" s="160"/>
      <c r="CR134" s="160"/>
      <c r="CS134" s="160"/>
      <c r="CT134" s="160"/>
      <c r="CU134" s="160"/>
      <c r="CV134" s="160"/>
      <c r="CW134" s="160"/>
      <c r="CX134" s="160"/>
      <c r="CY134" s="160"/>
      <c r="CZ134" s="160"/>
      <c r="DA134" s="160"/>
      <c r="DB134" s="160"/>
      <c r="DC134" s="160"/>
      <c r="DD134" s="160"/>
      <c r="DE134" s="160"/>
      <c r="DF134" s="160"/>
      <c r="DG134" s="160"/>
      <c r="DH134" s="160"/>
      <c r="DI134" s="160"/>
      <c r="DJ134" s="160"/>
      <c r="DK134" s="160"/>
      <c r="DL134" s="160"/>
      <c r="DM134" s="160"/>
      <c r="DN134" s="160"/>
      <c r="DO134" s="160"/>
      <c r="DP134" s="160"/>
      <c r="DQ134" s="160"/>
      <c r="DR134" s="160"/>
      <c r="DS134" s="160"/>
      <c r="DT134" s="160"/>
      <c r="DU134" s="160"/>
      <c r="DV134" s="160"/>
      <c r="DW134" s="160"/>
      <c r="DX134" s="160"/>
      <c r="DY134" s="160"/>
      <c r="DZ134" s="160"/>
      <c r="EA134" s="160"/>
    </row>
    <row r="135" spans="1:131" ht="12" customHeight="1" x14ac:dyDescent="0.25">
      <c r="A135" s="48"/>
      <c r="B135" s="48"/>
      <c r="C135" s="48" t="s">
        <v>760</v>
      </c>
      <c r="D135" s="48" t="s">
        <v>761</v>
      </c>
      <c r="E135" s="48"/>
      <c r="F135" s="48" t="s">
        <v>762</v>
      </c>
      <c r="G135" s="48"/>
      <c r="H135" s="48"/>
      <c r="I135" s="602">
        <f t="shared" si="8"/>
        <v>216</v>
      </c>
      <c r="J135" s="3"/>
      <c r="K135" s="605" t="s">
        <v>1770</v>
      </c>
      <c r="L135" s="73"/>
      <c r="M135" s="606">
        <v>20</v>
      </c>
      <c r="N135" s="606"/>
      <c r="O135" s="606">
        <v>17</v>
      </c>
      <c r="P135" s="606"/>
      <c r="Q135" s="606">
        <v>66</v>
      </c>
      <c r="R135" s="606"/>
      <c r="S135" s="606">
        <v>49</v>
      </c>
      <c r="T135" s="606"/>
      <c r="U135" s="606">
        <v>33</v>
      </c>
      <c r="V135" s="606"/>
      <c r="W135" s="606">
        <v>31</v>
      </c>
      <c r="X135" s="3"/>
      <c r="Y135" s="3"/>
      <c r="Z135" s="3"/>
      <c r="AA135" s="3"/>
      <c r="AB135" s="53"/>
      <c r="AC135" s="53"/>
      <c r="AD135" s="53"/>
      <c r="AE135" s="53"/>
      <c r="AF135" s="53"/>
      <c r="AG135" s="53"/>
      <c r="AH135" s="3"/>
      <c r="AI135" s="160"/>
      <c r="AJ135" s="160"/>
      <c r="AK135" s="160"/>
      <c r="AL135" s="160"/>
      <c r="AM135" s="160"/>
      <c r="AN135" s="160">
        <f t="shared" si="9"/>
        <v>0</v>
      </c>
      <c r="AO135" s="160">
        <f t="shared" si="10"/>
        <v>49</v>
      </c>
      <c r="AP135" s="160">
        <f t="shared" si="11"/>
        <v>0</v>
      </c>
      <c r="AQ135" s="160">
        <f t="shared" si="12"/>
        <v>33</v>
      </c>
      <c r="AR135" s="160">
        <f t="shared" si="13"/>
        <v>0</v>
      </c>
      <c r="AS135" s="160">
        <f t="shared" si="14"/>
        <v>31</v>
      </c>
      <c r="AT135" s="160"/>
      <c r="AU135" s="160"/>
      <c r="AV135" s="160"/>
      <c r="AW135" s="160"/>
      <c r="AX135" s="160"/>
      <c r="AY135" s="160"/>
      <c r="AZ135" s="160"/>
      <c r="BA135" s="160"/>
      <c r="BB135" s="160"/>
      <c r="BC135" s="160"/>
      <c r="BD135" s="160"/>
      <c r="BE135" s="160"/>
      <c r="BF135" s="160"/>
      <c r="BG135" s="160"/>
      <c r="BH135" s="160"/>
      <c r="BI135" s="160"/>
      <c r="BJ135" s="160"/>
      <c r="BK135" s="160"/>
      <c r="BL135" s="160"/>
      <c r="BM135" s="160"/>
      <c r="BN135" s="160"/>
      <c r="BO135" s="160"/>
      <c r="BP135" s="160"/>
      <c r="BQ135" s="160"/>
      <c r="BR135" s="160"/>
      <c r="BS135" s="160"/>
      <c r="BT135" s="160"/>
      <c r="BU135" s="160"/>
      <c r="BV135" s="160"/>
      <c r="BW135" s="160"/>
      <c r="BX135" s="160"/>
      <c r="BY135" s="160"/>
      <c r="BZ135" s="160"/>
      <c r="CA135" s="160"/>
      <c r="CB135" s="160"/>
      <c r="CC135" s="160"/>
      <c r="CD135" s="160"/>
      <c r="CE135" s="160"/>
      <c r="CF135" s="160"/>
      <c r="CG135" s="160"/>
      <c r="CH135" s="160"/>
      <c r="CI135" s="160"/>
      <c r="CJ135" s="160"/>
      <c r="CK135" s="160"/>
      <c r="CL135" s="160"/>
      <c r="CM135" s="160"/>
      <c r="CN135" s="160"/>
      <c r="CO135" s="160"/>
      <c r="CP135" s="160"/>
      <c r="CQ135" s="160"/>
      <c r="CR135" s="160"/>
      <c r="CS135" s="160"/>
      <c r="CT135" s="160"/>
      <c r="CU135" s="160"/>
      <c r="CV135" s="160"/>
      <c r="CW135" s="160"/>
      <c r="CX135" s="160"/>
      <c r="CY135" s="160"/>
      <c r="CZ135" s="160"/>
      <c r="DA135" s="160"/>
      <c r="DB135" s="160"/>
      <c r="DC135" s="160"/>
      <c r="DD135" s="160"/>
      <c r="DE135" s="160"/>
      <c r="DF135" s="160"/>
      <c r="DG135" s="160"/>
      <c r="DH135" s="160"/>
      <c r="DI135" s="160"/>
      <c r="DJ135" s="160"/>
      <c r="DK135" s="160"/>
      <c r="DL135" s="160"/>
      <c r="DM135" s="160"/>
      <c r="DN135" s="160"/>
      <c r="DO135" s="160"/>
      <c r="DP135" s="160"/>
      <c r="DQ135" s="160"/>
      <c r="DR135" s="160"/>
      <c r="DS135" s="160"/>
      <c r="DT135" s="160"/>
      <c r="DU135" s="160"/>
      <c r="DV135" s="160"/>
      <c r="DW135" s="160"/>
      <c r="DX135" s="160"/>
      <c r="DY135" s="160"/>
      <c r="DZ135" s="160"/>
      <c r="EA135" s="160"/>
    </row>
    <row r="136" spans="1:131" ht="12" customHeight="1" x14ac:dyDescent="0.25">
      <c r="A136" s="48"/>
      <c r="B136" s="48"/>
      <c r="C136" s="48" t="s">
        <v>763</v>
      </c>
      <c r="D136" s="48" t="s">
        <v>764</v>
      </c>
      <c r="E136" s="48"/>
      <c r="F136" s="48" t="s">
        <v>765</v>
      </c>
      <c r="G136" s="48"/>
      <c r="H136" s="48"/>
      <c r="I136" s="602">
        <f t="shared" si="8"/>
        <v>198</v>
      </c>
      <c r="J136" s="3"/>
      <c r="K136" s="605" t="s">
        <v>1771</v>
      </c>
      <c r="L136" s="73"/>
      <c r="M136" s="606">
        <v>15</v>
      </c>
      <c r="N136" s="606"/>
      <c r="O136" s="606">
        <v>21</v>
      </c>
      <c r="P136" s="606"/>
      <c r="Q136" s="606">
        <v>45</v>
      </c>
      <c r="R136" s="606"/>
      <c r="S136" s="606">
        <v>47</v>
      </c>
      <c r="T136" s="606"/>
      <c r="U136" s="606">
        <v>30</v>
      </c>
      <c r="V136" s="606"/>
      <c r="W136" s="606">
        <v>40</v>
      </c>
      <c r="X136" s="3"/>
      <c r="Y136" s="3"/>
      <c r="Z136" s="3"/>
      <c r="AA136" s="3"/>
      <c r="AB136" s="53"/>
      <c r="AC136" s="53"/>
      <c r="AD136" s="53"/>
      <c r="AE136" s="53"/>
      <c r="AF136" s="53"/>
      <c r="AG136" s="53"/>
      <c r="AH136" s="3"/>
      <c r="AI136" s="160"/>
      <c r="AJ136" s="160"/>
      <c r="AK136" s="160"/>
      <c r="AL136" s="160"/>
      <c r="AM136" s="160"/>
      <c r="AN136" s="160">
        <f t="shared" si="9"/>
        <v>0</v>
      </c>
      <c r="AO136" s="160">
        <f t="shared" si="10"/>
        <v>47</v>
      </c>
      <c r="AP136" s="160">
        <f t="shared" si="11"/>
        <v>0</v>
      </c>
      <c r="AQ136" s="160">
        <f t="shared" si="12"/>
        <v>30</v>
      </c>
      <c r="AR136" s="160">
        <f t="shared" si="13"/>
        <v>0</v>
      </c>
      <c r="AS136" s="160">
        <f t="shared" si="14"/>
        <v>40</v>
      </c>
      <c r="AT136" s="160"/>
      <c r="AU136" s="160"/>
      <c r="AV136" s="160"/>
      <c r="AW136" s="160"/>
      <c r="AX136" s="160"/>
      <c r="AY136" s="160"/>
      <c r="AZ136" s="160"/>
      <c r="BA136" s="160"/>
      <c r="BB136" s="160"/>
      <c r="BC136" s="160"/>
      <c r="BD136" s="160"/>
      <c r="BE136" s="160"/>
      <c r="BF136" s="160"/>
      <c r="BG136" s="160"/>
      <c r="BH136" s="160"/>
      <c r="BI136" s="160"/>
      <c r="BJ136" s="160"/>
      <c r="BK136" s="160"/>
      <c r="BL136" s="160"/>
      <c r="BM136" s="160"/>
      <c r="BN136" s="160"/>
      <c r="BO136" s="160"/>
      <c r="BP136" s="160"/>
      <c r="BQ136" s="160"/>
      <c r="BR136" s="160"/>
      <c r="BS136" s="160"/>
      <c r="BT136" s="160"/>
      <c r="BU136" s="160"/>
      <c r="BV136" s="160"/>
      <c r="BW136" s="160"/>
      <c r="BX136" s="160"/>
      <c r="BY136" s="160"/>
      <c r="BZ136" s="160"/>
      <c r="CA136" s="160"/>
      <c r="CB136" s="160"/>
      <c r="CC136" s="160"/>
      <c r="CD136" s="160"/>
      <c r="CE136" s="160"/>
      <c r="CF136" s="160"/>
      <c r="CG136" s="160"/>
      <c r="CH136" s="160"/>
      <c r="CI136" s="160"/>
      <c r="CJ136" s="160"/>
      <c r="CK136" s="160"/>
      <c r="CL136" s="160"/>
      <c r="CM136" s="160"/>
      <c r="CN136" s="160"/>
      <c r="CO136" s="160"/>
      <c r="CP136" s="160"/>
      <c r="CQ136" s="160"/>
      <c r="CR136" s="160"/>
      <c r="CS136" s="160"/>
      <c r="CT136" s="160"/>
      <c r="CU136" s="160"/>
      <c r="CV136" s="160"/>
      <c r="CW136" s="160"/>
      <c r="CX136" s="160"/>
      <c r="CY136" s="160"/>
      <c r="CZ136" s="160"/>
      <c r="DA136" s="160"/>
      <c r="DB136" s="160"/>
      <c r="DC136" s="160"/>
      <c r="DD136" s="160"/>
      <c r="DE136" s="160"/>
      <c r="DF136" s="160"/>
      <c r="DG136" s="160"/>
      <c r="DH136" s="160"/>
      <c r="DI136" s="160"/>
      <c r="DJ136" s="160"/>
      <c r="DK136" s="160"/>
      <c r="DL136" s="160"/>
      <c r="DM136" s="160"/>
      <c r="DN136" s="160"/>
      <c r="DO136" s="160"/>
      <c r="DP136" s="160"/>
      <c r="DQ136" s="160"/>
      <c r="DR136" s="160"/>
      <c r="DS136" s="160"/>
      <c r="DT136" s="160"/>
      <c r="DU136" s="160"/>
      <c r="DV136" s="160"/>
      <c r="DW136" s="160"/>
      <c r="DX136" s="160"/>
      <c r="DY136" s="160"/>
      <c r="DZ136" s="160"/>
      <c r="EA136" s="160"/>
    </row>
    <row r="137" spans="1:131" ht="12" customHeight="1" x14ac:dyDescent="0.25">
      <c r="A137" s="48"/>
      <c r="B137" s="48"/>
      <c r="C137" s="48" t="s">
        <v>766</v>
      </c>
      <c r="D137" s="48" t="s">
        <v>767</v>
      </c>
      <c r="E137" s="48"/>
      <c r="F137" s="48" t="s">
        <v>768</v>
      </c>
      <c r="G137" s="48"/>
      <c r="H137" s="48"/>
      <c r="I137" s="602">
        <f t="shared" si="8"/>
        <v>1280</v>
      </c>
      <c r="J137" s="3"/>
      <c r="K137" s="605" t="s">
        <v>1866</v>
      </c>
      <c r="L137" s="73"/>
      <c r="M137" s="606">
        <v>68</v>
      </c>
      <c r="N137" s="606"/>
      <c r="O137" s="606">
        <v>126</v>
      </c>
      <c r="P137" s="606"/>
      <c r="Q137" s="606">
        <v>361</v>
      </c>
      <c r="R137" s="606"/>
      <c r="S137" s="606">
        <v>317</v>
      </c>
      <c r="T137" s="606"/>
      <c r="U137" s="606">
        <v>218</v>
      </c>
      <c r="V137" s="606"/>
      <c r="W137" s="606">
        <v>190</v>
      </c>
      <c r="X137" s="3"/>
      <c r="Y137" s="3"/>
      <c r="Z137" s="3"/>
      <c r="AA137" s="3"/>
      <c r="AB137" s="53"/>
      <c r="AC137" s="53"/>
      <c r="AD137" s="53"/>
      <c r="AE137" s="53"/>
      <c r="AF137" s="53"/>
      <c r="AG137" s="53"/>
      <c r="AH137" s="3"/>
      <c r="AI137" s="160"/>
      <c r="AJ137" s="160"/>
      <c r="AK137" s="160"/>
      <c r="AL137" s="160"/>
      <c r="AM137" s="160"/>
      <c r="AN137" s="160">
        <f t="shared" si="9"/>
        <v>0</v>
      </c>
      <c r="AO137" s="160">
        <f t="shared" si="10"/>
        <v>317</v>
      </c>
      <c r="AP137" s="160">
        <f t="shared" si="11"/>
        <v>0</v>
      </c>
      <c r="AQ137" s="160">
        <f t="shared" si="12"/>
        <v>218</v>
      </c>
      <c r="AR137" s="160">
        <f t="shared" si="13"/>
        <v>0</v>
      </c>
      <c r="AS137" s="160">
        <f t="shared" si="14"/>
        <v>190</v>
      </c>
      <c r="AT137" s="160"/>
      <c r="AU137" s="160"/>
      <c r="AV137" s="160"/>
      <c r="AW137" s="160"/>
      <c r="AX137" s="160"/>
      <c r="AY137" s="160"/>
      <c r="AZ137" s="160"/>
      <c r="BA137" s="160"/>
      <c r="BB137" s="160"/>
      <c r="BC137" s="160"/>
      <c r="BD137" s="160"/>
      <c r="BE137" s="160"/>
      <c r="BF137" s="160"/>
      <c r="BG137" s="160"/>
      <c r="BH137" s="160"/>
      <c r="BI137" s="160"/>
      <c r="BJ137" s="160"/>
      <c r="BK137" s="160"/>
      <c r="BL137" s="160"/>
      <c r="BM137" s="160"/>
      <c r="BN137" s="160"/>
      <c r="BO137" s="160"/>
      <c r="BP137" s="160"/>
      <c r="BQ137" s="160"/>
      <c r="BR137" s="160"/>
      <c r="BS137" s="160"/>
      <c r="BT137" s="160"/>
      <c r="BU137" s="160"/>
      <c r="BV137" s="160"/>
      <c r="BW137" s="160"/>
      <c r="BX137" s="160"/>
      <c r="BY137" s="160"/>
      <c r="BZ137" s="160"/>
      <c r="CA137" s="160"/>
      <c r="CB137" s="160"/>
      <c r="CC137" s="160"/>
      <c r="CD137" s="160"/>
      <c r="CE137" s="160"/>
      <c r="CF137" s="160"/>
      <c r="CG137" s="160"/>
      <c r="CH137" s="160"/>
      <c r="CI137" s="160"/>
      <c r="CJ137" s="160"/>
      <c r="CK137" s="160"/>
      <c r="CL137" s="160"/>
      <c r="CM137" s="160"/>
      <c r="CN137" s="160"/>
      <c r="CO137" s="160"/>
      <c r="CP137" s="160"/>
      <c r="CQ137" s="160"/>
      <c r="CR137" s="160"/>
      <c r="CS137" s="160"/>
      <c r="CT137" s="160"/>
      <c r="CU137" s="160"/>
      <c r="CV137" s="160"/>
      <c r="CW137" s="160"/>
      <c r="CX137" s="160"/>
      <c r="CY137" s="160"/>
      <c r="CZ137" s="160"/>
      <c r="DA137" s="160"/>
      <c r="DB137" s="160"/>
      <c r="DC137" s="160"/>
      <c r="DD137" s="160"/>
      <c r="DE137" s="160"/>
      <c r="DF137" s="160"/>
      <c r="DG137" s="160"/>
      <c r="DH137" s="160"/>
      <c r="DI137" s="160"/>
      <c r="DJ137" s="160"/>
      <c r="DK137" s="160"/>
      <c r="DL137" s="160"/>
      <c r="DM137" s="160"/>
      <c r="DN137" s="160"/>
      <c r="DO137" s="160"/>
      <c r="DP137" s="160"/>
      <c r="DQ137" s="160"/>
      <c r="DR137" s="160"/>
      <c r="DS137" s="160"/>
      <c r="DT137" s="160"/>
      <c r="DU137" s="160"/>
      <c r="DV137" s="160"/>
      <c r="DW137" s="160"/>
      <c r="DX137" s="160"/>
      <c r="DY137" s="160"/>
      <c r="DZ137" s="160"/>
      <c r="EA137" s="160"/>
    </row>
    <row r="138" spans="1:131" s="173" customFormat="1" ht="12" customHeight="1" x14ac:dyDescent="0.25">
      <c r="A138" s="48"/>
      <c r="B138" s="48"/>
      <c r="C138" s="48"/>
      <c r="D138" s="48"/>
      <c r="E138" s="48"/>
      <c r="F138" s="48"/>
      <c r="G138" s="48"/>
      <c r="H138" s="48"/>
      <c r="I138" s="602"/>
      <c r="J138" s="3"/>
      <c r="K138" s="605"/>
      <c r="L138" s="73"/>
      <c r="M138" s="606"/>
      <c r="N138" s="606"/>
      <c r="O138" s="606"/>
      <c r="P138" s="606"/>
      <c r="Q138" s="606"/>
      <c r="R138" s="606"/>
      <c r="S138" s="606"/>
      <c r="T138" s="606"/>
      <c r="U138" s="606"/>
      <c r="V138" s="606"/>
      <c r="W138" s="606"/>
      <c r="X138" s="3"/>
      <c r="Y138" s="3"/>
      <c r="Z138" s="3"/>
      <c r="AA138" s="3"/>
      <c r="AB138" s="53"/>
      <c r="AC138" s="53"/>
      <c r="AD138" s="53"/>
      <c r="AE138" s="53"/>
      <c r="AF138" s="53"/>
      <c r="AG138" s="53"/>
      <c r="AH138" s="3"/>
      <c r="AI138" s="160"/>
      <c r="AJ138" s="160"/>
      <c r="AK138" s="160"/>
      <c r="AL138" s="160"/>
      <c r="AM138" s="160"/>
      <c r="AN138" s="160">
        <f t="shared" si="9"/>
        <v>0</v>
      </c>
      <c r="AO138" s="160">
        <f t="shared" si="10"/>
        <v>0</v>
      </c>
      <c r="AP138" s="160">
        <f t="shared" si="11"/>
        <v>0</v>
      </c>
      <c r="AQ138" s="160">
        <f t="shared" si="12"/>
        <v>0</v>
      </c>
      <c r="AR138" s="160">
        <f t="shared" si="13"/>
        <v>0</v>
      </c>
      <c r="AS138" s="160">
        <f t="shared" si="14"/>
        <v>0</v>
      </c>
      <c r="AT138" s="160"/>
      <c r="AU138" s="160"/>
      <c r="AV138" s="160"/>
      <c r="AW138" s="160"/>
      <c r="AX138" s="160"/>
      <c r="AY138" s="160"/>
      <c r="AZ138" s="160"/>
      <c r="BA138" s="160"/>
      <c r="BB138" s="160"/>
      <c r="BC138" s="160"/>
      <c r="BD138" s="160"/>
      <c r="BE138" s="160"/>
      <c r="BF138" s="160"/>
      <c r="BG138" s="160"/>
      <c r="BH138" s="160"/>
      <c r="BI138" s="160"/>
      <c r="BJ138" s="160"/>
      <c r="BK138" s="160"/>
      <c r="BL138" s="160"/>
      <c r="BM138" s="160"/>
      <c r="BN138" s="160"/>
      <c r="BO138" s="160"/>
      <c r="BP138" s="160"/>
      <c r="BQ138" s="160"/>
      <c r="BR138" s="160"/>
      <c r="BS138" s="160"/>
      <c r="BT138" s="160"/>
      <c r="BU138" s="160"/>
      <c r="BV138" s="160"/>
      <c r="BW138" s="160"/>
      <c r="BX138" s="160"/>
      <c r="BY138" s="160"/>
      <c r="BZ138" s="160"/>
      <c r="CA138" s="160"/>
      <c r="CB138" s="160"/>
      <c r="CC138" s="160"/>
      <c r="CD138" s="160"/>
      <c r="CE138" s="160"/>
      <c r="CF138" s="160"/>
      <c r="CG138" s="160"/>
      <c r="CH138" s="160"/>
      <c r="CI138" s="160"/>
      <c r="CJ138" s="160"/>
      <c r="CK138" s="160"/>
      <c r="CL138" s="160"/>
      <c r="CM138" s="160"/>
      <c r="CN138" s="160"/>
      <c r="CO138" s="160"/>
      <c r="CP138" s="160"/>
      <c r="CQ138" s="160"/>
      <c r="CR138" s="160"/>
      <c r="CS138" s="160"/>
      <c r="CT138" s="160"/>
      <c r="CU138" s="160"/>
      <c r="CV138" s="160"/>
      <c r="CW138" s="160"/>
      <c r="CX138" s="160"/>
      <c r="CY138" s="160"/>
      <c r="CZ138" s="160"/>
      <c r="DA138" s="160"/>
      <c r="DB138" s="160"/>
      <c r="DC138" s="160"/>
      <c r="DD138" s="160"/>
      <c r="DE138" s="160"/>
      <c r="DF138" s="160"/>
      <c r="DG138" s="160"/>
      <c r="DH138" s="160"/>
      <c r="DI138" s="160"/>
      <c r="DJ138" s="160"/>
      <c r="DK138" s="160"/>
      <c r="DL138" s="160"/>
      <c r="DM138" s="160"/>
      <c r="DN138" s="160"/>
      <c r="DO138" s="160"/>
      <c r="DP138" s="160"/>
      <c r="DQ138" s="160"/>
      <c r="DR138" s="160"/>
      <c r="DS138" s="160"/>
      <c r="DT138" s="160"/>
      <c r="DU138" s="160"/>
      <c r="DV138" s="160"/>
      <c r="DW138" s="160"/>
      <c r="DX138" s="160"/>
      <c r="DY138" s="160"/>
      <c r="DZ138" s="160"/>
      <c r="EA138" s="160"/>
    </row>
    <row r="139" spans="1:131" ht="12" customHeight="1" x14ac:dyDescent="0.25">
      <c r="A139" s="48"/>
      <c r="B139" s="48"/>
      <c r="C139" s="48" t="s">
        <v>769</v>
      </c>
      <c r="D139" s="48" t="s">
        <v>770</v>
      </c>
      <c r="E139" s="48" t="s">
        <v>771</v>
      </c>
      <c r="F139" s="48"/>
      <c r="G139" s="48"/>
      <c r="H139" s="48"/>
      <c r="I139" s="602">
        <f t="shared" si="8"/>
        <v>5321</v>
      </c>
      <c r="J139" s="3"/>
      <c r="K139" s="604" t="s">
        <v>1867</v>
      </c>
      <c r="L139" s="404"/>
      <c r="M139" s="488">
        <v>301</v>
      </c>
      <c r="N139" s="488"/>
      <c r="O139" s="488">
        <v>563</v>
      </c>
      <c r="P139" s="488"/>
      <c r="Q139" s="488">
        <v>1513</v>
      </c>
      <c r="R139" s="488"/>
      <c r="S139" s="488">
        <v>1234</v>
      </c>
      <c r="T139" s="488"/>
      <c r="U139" s="488">
        <v>864</v>
      </c>
      <c r="V139" s="488"/>
      <c r="W139" s="488">
        <v>846</v>
      </c>
      <c r="X139" s="3"/>
      <c r="Y139" s="3"/>
      <c r="Z139" s="3"/>
      <c r="AA139" s="3"/>
      <c r="AB139" s="53"/>
      <c r="AC139" s="53"/>
      <c r="AD139" s="53"/>
      <c r="AE139" s="53"/>
      <c r="AF139" s="53"/>
      <c r="AG139" s="53"/>
      <c r="AH139" s="3"/>
      <c r="AI139" s="160"/>
      <c r="AJ139" s="160"/>
      <c r="AK139" s="160"/>
      <c r="AL139" s="160"/>
      <c r="AM139" s="160"/>
      <c r="AN139" s="160">
        <f t="shared" si="9"/>
        <v>0</v>
      </c>
      <c r="AO139" s="160">
        <f t="shared" si="10"/>
        <v>1234</v>
      </c>
      <c r="AP139" s="160">
        <f t="shared" si="11"/>
        <v>0</v>
      </c>
      <c r="AQ139" s="160">
        <f t="shared" si="12"/>
        <v>864</v>
      </c>
      <c r="AR139" s="160">
        <f t="shared" si="13"/>
        <v>0</v>
      </c>
      <c r="AS139" s="160">
        <f t="shared" si="14"/>
        <v>846</v>
      </c>
      <c r="AT139" s="160"/>
      <c r="AU139" s="160"/>
      <c r="AV139" s="160"/>
      <c r="AW139" s="160"/>
      <c r="AX139" s="160"/>
      <c r="AY139" s="160"/>
      <c r="AZ139" s="160"/>
      <c r="BA139" s="160"/>
      <c r="BB139" s="160"/>
      <c r="BC139" s="160"/>
      <c r="BD139" s="160"/>
      <c r="BE139" s="160"/>
      <c r="BF139" s="160"/>
      <c r="BG139" s="160"/>
      <c r="BH139" s="160"/>
      <c r="BI139" s="160"/>
      <c r="BJ139" s="160"/>
      <c r="BK139" s="160"/>
      <c r="BL139" s="160"/>
      <c r="BM139" s="160"/>
      <c r="BN139" s="160"/>
      <c r="BO139" s="160"/>
      <c r="BP139" s="160"/>
      <c r="BQ139" s="160"/>
      <c r="BR139" s="160"/>
      <c r="BS139" s="160"/>
      <c r="BT139" s="160"/>
      <c r="BU139" s="160"/>
      <c r="BV139" s="160"/>
      <c r="BW139" s="160"/>
      <c r="BX139" s="160"/>
      <c r="BY139" s="160"/>
      <c r="BZ139" s="160"/>
      <c r="CA139" s="160"/>
      <c r="CB139" s="160"/>
      <c r="CC139" s="160"/>
      <c r="CD139" s="160"/>
      <c r="CE139" s="160"/>
      <c r="CF139" s="160"/>
      <c r="CG139" s="160"/>
      <c r="CH139" s="160"/>
      <c r="CI139" s="160"/>
      <c r="CJ139" s="160"/>
      <c r="CK139" s="160"/>
      <c r="CL139" s="160"/>
      <c r="CM139" s="160"/>
      <c r="CN139" s="160"/>
      <c r="CO139" s="160"/>
      <c r="CP139" s="160"/>
      <c r="CQ139" s="160"/>
      <c r="CR139" s="160"/>
      <c r="CS139" s="160"/>
      <c r="CT139" s="160"/>
      <c r="CU139" s="160"/>
      <c r="CV139" s="160"/>
      <c r="CW139" s="160"/>
      <c r="CX139" s="160"/>
      <c r="CY139" s="160"/>
      <c r="CZ139" s="160"/>
      <c r="DA139" s="160"/>
      <c r="DB139" s="160"/>
      <c r="DC139" s="160"/>
      <c r="DD139" s="160"/>
      <c r="DE139" s="160"/>
      <c r="DF139" s="160"/>
      <c r="DG139" s="160"/>
      <c r="DH139" s="160"/>
      <c r="DI139" s="160"/>
      <c r="DJ139" s="160"/>
      <c r="DK139" s="160"/>
      <c r="DL139" s="160"/>
      <c r="DM139" s="160"/>
      <c r="DN139" s="160"/>
      <c r="DO139" s="160"/>
      <c r="DP139" s="160"/>
      <c r="DQ139" s="160"/>
      <c r="DR139" s="160"/>
      <c r="DS139" s="160"/>
      <c r="DT139" s="160"/>
      <c r="DU139" s="160"/>
      <c r="DV139" s="160"/>
      <c r="DW139" s="160"/>
      <c r="DX139" s="160"/>
      <c r="DY139" s="160"/>
      <c r="DZ139" s="160"/>
      <c r="EA139" s="160"/>
    </row>
    <row r="140" spans="1:131" ht="16.5" customHeight="1" x14ac:dyDescent="0.25">
      <c r="A140" s="48"/>
      <c r="B140" s="48"/>
      <c r="C140" s="48" t="s">
        <v>772</v>
      </c>
      <c r="D140" s="48" t="s">
        <v>773</v>
      </c>
      <c r="E140" s="48"/>
      <c r="F140" s="48" t="s">
        <v>774</v>
      </c>
      <c r="G140" s="48"/>
      <c r="H140" s="48"/>
      <c r="I140" s="602">
        <f t="shared" si="8"/>
        <v>2097</v>
      </c>
      <c r="J140" s="3"/>
      <c r="K140" s="605" t="s">
        <v>1868</v>
      </c>
      <c r="L140" s="73"/>
      <c r="M140" s="606">
        <v>122</v>
      </c>
      <c r="N140" s="606"/>
      <c r="O140" s="606">
        <v>202</v>
      </c>
      <c r="P140" s="606"/>
      <c r="Q140" s="606">
        <v>589</v>
      </c>
      <c r="R140" s="606"/>
      <c r="S140" s="606">
        <v>484</v>
      </c>
      <c r="T140" s="606"/>
      <c r="U140" s="606">
        <v>345</v>
      </c>
      <c r="V140" s="606"/>
      <c r="W140" s="606">
        <v>355</v>
      </c>
      <c r="X140" s="3"/>
      <c r="Y140" s="3"/>
      <c r="Z140" s="3"/>
      <c r="AA140" s="3"/>
      <c r="AB140" s="53"/>
      <c r="AC140" s="53"/>
      <c r="AD140" s="53"/>
      <c r="AE140" s="53"/>
      <c r="AF140" s="53"/>
      <c r="AG140" s="53"/>
      <c r="AH140" s="3"/>
      <c r="AI140" s="160"/>
      <c r="AJ140" s="160"/>
      <c r="AK140" s="160"/>
      <c r="AL140" s="160"/>
      <c r="AM140" s="160"/>
      <c r="AN140" s="160">
        <f t="shared" si="9"/>
        <v>0</v>
      </c>
      <c r="AO140" s="160">
        <f t="shared" si="10"/>
        <v>484</v>
      </c>
      <c r="AP140" s="160">
        <f t="shared" si="11"/>
        <v>0</v>
      </c>
      <c r="AQ140" s="160">
        <f t="shared" si="12"/>
        <v>345</v>
      </c>
      <c r="AR140" s="160">
        <f t="shared" si="13"/>
        <v>0</v>
      </c>
      <c r="AS140" s="160">
        <f t="shared" si="14"/>
        <v>355</v>
      </c>
      <c r="AT140" s="160"/>
      <c r="AU140" s="160"/>
      <c r="AV140" s="160"/>
      <c r="AW140" s="160"/>
      <c r="AX140" s="160"/>
      <c r="AY140" s="160"/>
      <c r="AZ140" s="160"/>
      <c r="BA140" s="160"/>
      <c r="BB140" s="160"/>
      <c r="BC140" s="160"/>
      <c r="BD140" s="160"/>
      <c r="BE140" s="160"/>
      <c r="BF140" s="160"/>
      <c r="BG140" s="160"/>
      <c r="BH140" s="160"/>
      <c r="BI140" s="160"/>
      <c r="BJ140" s="160"/>
      <c r="BK140" s="160"/>
      <c r="BL140" s="160"/>
      <c r="BM140" s="160"/>
      <c r="BN140" s="160"/>
      <c r="BO140" s="160"/>
      <c r="BP140" s="160"/>
      <c r="BQ140" s="160"/>
      <c r="BR140" s="160"/>
      <c r="BS140" s="160"/>
      <c r="BT140" s="160"/>
      <c r="BU140" s="160"/>
      <c r="BV140" s="160"/>
      <c r="BW140" s="160"/>
      <c r="BX140" s="160"/>
      <c r="BY140" s="160"/>
      <c r="BZ140" s="160"/>
      <c r="CA140" s="160"/>
      <c r="CB140" s="160"/>
      <c r="CC140" s="160"/>
      <c r="CD140" s="160"/>
      <c r="CE140" s="160"/>
      <c r="CF140" s="160"/>
      <c r="CG140" s="160"/>
      <c r="CH140" s="160"/>
      <c r="CI140" s="160"/>
      <c r="CJ140" s="160"/>
      <c r="CK140" s="160"/>
      <c r="CL140" s="160"/>
      <c r="CM140" s="160"/>
      <c r="CN140" s="160"/>
      <c r="CO140" s="160"/>
      <c r="CP140" s="160"/>
      <c r="CQ140" s="160"/>
      <c r="CR140" s="160"/>
      <c r="CS140" s="160"/>
      <c r="CT140" s="160"/>
      <c r="CU140" s="160"/>
      <c r="CV140" s="160"/>
      <c r="CW140" s="160"/>
      <c r="CX140" s="160"/>
      <c r="CY140" s="160"/>
      <c r="CZ140" s="160"/>
      <c r="DA140" s="160"/>
      <c r="DB140" s="160"/>
      <c r="DC140" s="160"/>
      <c r="DD140" s="160"/>
      <c r="DE140" s="160"/>
      <c r="DF140" s="160"/>
      <c r="DG140" s="160"/>
      <c r="DH140" s="160"/>
      <c r="DI140" s="160"/>
      <c r="DJ140" s="160"/>
      <c r="DK140" s="160"/>
      <c r="DL140" s="160"/>
      <c r="DM140" s="160"/>
      <c r="DN140" s="160"/>
      <c r="DO140" s="160"/>
      <c r="DP140" s="160"/>
      <c r="DQ140" s="160"/>
      <c r="DR140" s="160"/>
      <c r="DS140" s="160"/>
      <c r="DT140" s="160"/>
      <c r="DU140" s="160"/>
      <c r="DV140" s="160"/>
      <c r="DW140" s="160"/>
      <c r="DX140" s="160"/>
      <c r="DY140" s="160"/>
      <c r="DZ140" s="160"/>
      <c r="EA140" s="160"/>
    </row>
    <row r="141" spans="1:131" ht="12" customHeight="1" x14ac:dyDescent="0.25">
      <c r="A141" s="48"/>
      <c r="B141" s="48"/>
      <c r="C141" s="48" t="s">
        <v>775</v>
      </c>
      <c r="D141" s="48" t="s">
        <v>776</v>
      </c>
      <c r="E141" s="48"/>
      <c r="F141" s="48" t="s">
        <v>777</v>
      </c>
      <c r="G141" s="48"/>
      <c r="H141" s="48"/>
      <c r="I141" s="602">
        <f t="shared" si="8"/>
        <v>518</v>
      </c>
      <c r="J141" s="3"/>
      <c r="K141" s="605" t="s">
        <v>1772</v>
      </c>
      <c r="L141" s="73"/>
      <c r="M141" s="606">
        <v>31</v>
      </c>
      <c r="N141" s="606"/>
      <c r="O141" s="606">
        <v>66</v>
      </c>
      <c r="P141" s="606"/>
      <c r="Q141" s="606">
        <v>153</v>
      </c>
      <c r="R141" s="606"/>
      <c r="S141" s="606">
        <v>132</v>
      </c>
      <c r="T141" s="606"/>
      <c r="U141" s="606">
        <v>80</v>
      </c>
      <c r="V141" s="606"/>
      <c r="W141" s="606">
        <v>56</v>
      </c>
      <c r="X141" s="3"/>
      <c r="Y141" s="3"/>
      <c r="Z141" s="3"/>
      <c r="AA141" s="3"/>
      <c r="AB141" s="53"/>
      <c r="AC141" s="53"/>
      <c r="AD141" s="53"/>
      <c r="AE141" s="53"/>
      <c r="AF141" s="53"/>
      <c r="AG141" s="53"/>
      <c r="AH141" s="3"/>
      <c r="AI141" s="160"/>
      <c r="AJ141" s="160"/>
      <c r="AK141" s="160"/>
      <c r="AL141" s="160"/>
      <c r="AM141" s="160"/>
      <c r="AN141" s="160">
        <f t="shared" si="9"/>
        <v>0</v>
      </c>
      <c r="AO141" s="160">
        <f t="shared" si="10"/>
        <v>132</v>
      </c>
      <c r="AP141" s="160">
        <f t="shared" si="11"/>
        <v>0</v>
      </c>
      <c r="AQ141" s="160">
        <f t="shared" si="12"/>
        <v>80</v>
      </c>
      <c r="AR141" s="160">
        <f t="shared" si="13"/>
        <v>0</v>
      </c>
      <c r="AS141" s="160">
        <f t="shared" si="14"/>
        <v>56</v>
      </c>
      <c r="AT141" s="160"/>
      <c r="AU141" s="160"/>
      <c r="AV141" s="160"/>
      <c r="AW141" s="160"/>
      <c r="AX141" s="160"/>
      <c r="AY141" s="160"/>
      <c r="AZ141" s="160"/>
      <c r="BA141" s="160"/>
      <c r="BB141" s="160"/>
      <c r="BC141" s="160"/>
      <c r="BD141" s="160"/>
      <c r="BE141" s="160"/>
      <c r="BF141" s="160"/>
      <c r="BG141" s="160"/>
      <c r="BH141" s="160"/>
      <c r="BI141" s="160"/>
      <c r="BJ141" s="160"/>
      <c r="BK141" s="160"/>
      <c r="BL141" s="160"/>
      <c r="BM141" s="160"/>
      <c r="BN141" s="160"/>
      <c r="BO141" s="160"/>
      <c r="BP141" s="160"/>
      <c r="BQ141" s="160"/>
      <c r="BR141" s="160"/>
      <c r="BS141" s="160"/>
      <c r="BT141" s="160"/>
      <c r="BU141" s="160"/>
      <c r="BV141" s="160"/>
      <c r="BW141" s="160"/>
      <c r="BX141" s="160"/>
      <c r="BY141" s="160"/>
      <c r="BZ141" s="160"/>
      <c r="CA141" s="160"/>
      <c r="CB141" s="160"/>
      <c r="CC141" s="160"/>
      <c r="CD141" s="160"/>
      <c r="CE141" s="160"/>
      <c r="CF141" s="160"/>
      <c r="CG141" s="160"/>
      <c r="CH141" s="160"/>
      <c r="CI141" s="160"/>
      <c r="CJ141" s="160"/>
      <c r="CK141" s="160"/>
      <c r="CL141" s="160"/>
      <c r="CM141" s="160"/>
      <c r="CN141" s="160"/>
      <c r="CO141" s="160"/>
      <c r="CP141" s="160"/>
      <c r="CQ141" s="160"/>
      <c r="CR141" s="160"/>
      <c r="CS141" s="160"/>
      <c r="CT141" s="160"/>
      <c r="CU141" s="160"/>
      <c r="CV141" s="160"/>
      <c r="CW141" s="160"/>
      <c r="CX141" s="160"/>
      <c r="CY141" s="160"/>
      <c r="CZ141" s="160"/>
      <c r="DA141" s="160"/>
      <c r="DB141" s="160"/>
      <c r="DC141" s="160"/>
      <c r="DD141" s="160"/>
      <c r="DE141" s="160"/>
      <c r="DF141" s="160"/>
      <c r="DG141" s="160"/>
      <c r="DH141" s="160"/>
      <c r="DI141" s="160"/>
      <c r="DJ141" s="160"/>
      <c r="DK141" s="160"/>
      <c r="DL141" s="160"/>
      <c r="DM141" s="160"/>
      <c r="DN141" s="160"/>
      <c r="DO141" s="160"/>
      <c r="DP141" s="160"/>
      <c r="DQ141" s="160"/>
      <c r="DR141" s="160"/>
      <c r="DS141" s="160"/>
      <c r="DT141" s="160"/>
      <c r="DU141" s="160"/>
      <c r="DV141" s="160"/>
      <c r="DW141" s="160"/>
      <c r="DX141" s="160"/>
      <c r="DY141" s="160"/>
      <c r="DZ141" s="160"/>
      <c r="EA141" s="160"/>
    </row>
    <row r="142" spans="1:131" ht="12" customHeight="1" x14ac:dyDescent="0.25">
      <c r="A142" s="48"/>
      <c r="B142" s="48"/>
      <c r="C142" s="48" t="s">
        <v>778</v>
      </c>
      <c r="D142" s="48" t="s">
        <v>779</v>
      </c>
      <c r="E142" s="48"/>
      <c r="F142" s="48" t="s">
        <v>780</v>
      </c>
      <c r="G142" s="48"/>
      <c r="H142" s="48"/>
      <c r="I142" s="602">
        <f t="shared" si="8"/>
        <v>824</v>
      </c>
      <c r="J142" s="3"/>
      <c r="K142" s="605" t="s">
        <v>1576</v>
      </c>
      <c r="L142" s="73"/>
      <c r="M142" s="606">
        <v>40</v>
      </c>
      <c r="N142" s="606"/>
      <c r="O142" s="606">
        <v>87</v>
      </c>
      <c r="P142" s="606"/>
      <c r="Q142" s="606">
        <v>221</v>
      </c>
      <c r="R142" s="606"/>
      <c r="S142" s="606">
        <v>195</v>
      </c>
      <c r="T142" s="606"/>
      <c r="U142" s="606">
        <v>147</v>
      </c>
      <c r="V142" s="606"/>
      <c r="W142" s="606">
        <v>134</v>
      </c>
      <c r="X142" s="3"/>
      <c r="Y142" s="3"/>
      <c r="Z142" s="3"/>
      <c r="AA142" s="3"/>
      <c r="AB142" s="53"/>
      <c r="AC142" s="53"/>
      <c r="AD142" s="53"/>
      <c r="AE142" s="53"/>
      <c r="AF142" s="53"/>
      <c r="AG142" s="53"/>
      <c r="AH142" s="3"/>
      <c r="AI142" s="160"/>
      <c r="AJ142" s="160"/>
      <c r="AK142" s="160"/>
      <c r="AL142" s="160"/>
      <c r="AM142" s="160"/>
      <c r="AN142" s="160">
        <f t="shared" si="9"/>
        <v>0</v>
      </c>
      <c r="AO142" s="160">
        <f t="shared" si="10"/>
        <v>195</v>
      </c>
      <c r="AP142" s="160">
        <f t="shared" si="11"/>
        <v>0</v>
      </c>
      <c r="AQ142" s="160">
        <f t="shared" si="12"/>
        <v>147</v>
      </c>
      <c r="AR142" s="160">
        <f t="shared" si="13"/>
        <v>0</v>
      </c>
      <c r="AS142" s="160">
        <f t="shared" si="14"/>
        <v>134</v>
      </c>
      <c r="AT142" s="160"/>
      <c r="AU142" s="160"/>
      <c r="AV142" s="160"/>
      <c r="AW142" s="160"/>
      <c r="AX142" s="160"/>
      <c r="AY142" s="160"/>
      <c r="AZ142" s="160"/>
      <c r="BA142" s="160"/>
      <c r="BB142" s="160"/>
      <c r="BC142" s="160"/>
      <c r="BD142" s="160"/>
      <c r="BE142" s="160"/>
      <c r="BF142" s="160"/>
      <c r="BG142" s="160"/>
      <c r="BH142" s="160"/>
      <c r="BI142" s="160"/>
      <c r="BJ142" s="160"/>
      <c r="BK142" s="160"/>
      <c r="BL142" s="160"/>
      <c r="BM142" s="160"/>
      <c r="BN142" s="160"/>
      <c r="BO142" s="160"/>
      <c r="BP142" s="160"/>
      <c r="BQ142" s="160"/>
      <c r="BR142" s="160"/>
      <c r="BS142" s="160"/>
      <c r="BT142" s="160"/>
      <c r="BU142" s="160"/>
      <c r="BV142" s="160"/>
      <c r="BW142" s="160"/>
      <c r="BX142" s="160"/>
      <c r="BY142" s="160"/>
      <c r="BZ142" s="160"/>
      <c r="CA142" s="160"/>
      <c r="CB142" s="160"/>
      <c r="CC142" s="160"/>
      <c r="CD142" s="160"/>
      <c r="CE142" s="160"/>
      <c r="CF142" s="160"/>
      <c r="CG142" s="160"/>
      <c r="CH142" s="160"/>
      <c r="CI142" s="160"/>
      <c r="CJ142" s="160"/>
      <c r="CK142" s="160"/>
      <c r="CL142" s="160"/>
      <c r="CM142" s="160"/>
      <c r="CN142" s="160"/>
      <c r="CO142" s="160"/>
      <c r="CP142" s="160"/>
      <c r="CQ142" s="160"/>
      <c r="CR142" s="160"/>
      <c r="CS142" s="160"/>
      <c r="CT142" s="160"/>
      <c r="CU142" s="160"/>
      <c r="CV142" s="160"/>
      <c r="CW142" s="160"/>
      <c r="CX142" s="160"/>
      <c r="CY142" s="160"/>
      <c r="CZ142" s="160"/>
      <c r="DA142" s="160"/>
      <c r="DB142" s="160"/>
      <c r="DC142" s="160"/>
      <c r="DD142" s="160"/>
      <c r="DE142" s="160"/>
      <c r="DF142" s="160"/>
      <c r="DG142" s="160"/>
      <c r="DH142" s="160"/>
      <c r="DI142" s="160"/>
      <c r="DJ142" s="160"/>
      <c r="DK142" s="160"/>
      <c r="DL142" s="160"/>
      <c r="DM142" s="160"/>
      <c r="DN142" s="160"/>
      <c r="DO142" s="160"/>
      <c r="DP142" s="160"/>
      <c r="DQ142" s="160"/>
      <c r="DR142" s="160"/>
      <c r="DS142" s="160"/>
      <c r="DT142" s="160"/>
      <c r="DU142" s="160"/>
      <c r="DV142" s="160"/>
      <c r="DW142" s="160"/>
      <c r="DX142" s="160"/>
      <c r="DY142" s="160"/>
      <c r="DZ142" s="160"/>
      <c r="EA142" s="160"/>
    </row>
    <row r="143" spans="1:131" ht="12" customHeight="1" x14ac:dyDescent="0.25">
      <c r="A143" s="48"/>
      <c r="B143" s="48"/>
      <c r="C143" s="48" t="s">
        <v>781</v>
      </c>
      <c r="D143" s="48" t="s">
        <v>782</v>
      </c>
      <c r="E143" s="48"/>
      <c r="F143" s="48" t="s">
        <v>783</v>
      </c>
      <c r="G143" s="48"/>
      <c r="H143" s="48"/>
      <c r="I143" s="602">
        <f t="shared" ref="I143:I206" si="15">SUM(M143:W143)</f>
        <v>236</v>
      </c>
      <c r="J143" s="3"/>
      <c r="K143" s="605" t="s">
        <v>1581</v>
      </c>
      <c r="L143" s="73"/>
      <c r="M143" s="606">
        <v>17</v>
      </c>
      <c r="N143" s="606"/>
      <c r="O143" s="606">
        <v>34</v>
      </c>
      <c r="P143" s="606"/>
      <c r="Q143" s="606">
        <v>63</v>
      </c>
      <c r="R143" s="606"/>
      <c r="S143" s="606">
        <v>40</v>
      </c>
      <c r="T143" s="606"/>
      <c r="U143" s="606">
        <v>40</v>
      </c>
      <c r="V143" s="606"/>
      <c r="W143" s="606">
        <v>42</v>
      </c>
      <c r="X143" s="3"/>
      <c r="Y143" s="3"/>
      <c r="Z143" s="3"/>
      <c r="AA143" s="3"/>
      <c r="AB143" s="53"/>
      <c r="AC143" s="53"/>
      <c r="AD143" s="53"/>
      <c r="AE143" s="53"/>
      <c r="AF143" s="53"/>
      <c r="AG143" s="53"/>
      <c r="AH143" s="3"/>
      <c r="AI143" s="160"/>
      <c r="AJ143" s="160"/>
      <c r="AK143" s="160"/>
      <c r="AL143" s="160"/>
      <c r="AM143" s="160"/>
      <c r="AN143" s="160">
        <f t="shared" si="9"/>
        <v>0</v>
      </c>
      <c r="AO143" s="160">
        <f t="shared" si="10"/>
        <v>40</v>
      </c>
      <c r="AP143" s="160">
        <f t="shared" si="11"/>
        <v>0</v>
      </c>
      <c r="AQ143" s="160">
        <f t="shared" si="12"/>
        <v>40</v>
      </c>
      <c r="AR143" s="160">
        <f t="shared" si="13"/>
        <v>0</v>
      </c>
      <c r="AS143" s="160">
        <f t="shared" si="14"/>
        <v>42</v>
      </c>
      <c r="AT143" s="160"/>
      <c r="AU143" s="160"/>
      <c r="AV143" s="160"/>
      <c r="AW143" s="160"/>
      <c r="AX143" s="160"/>
      <c r="AY143" s="160"/>
      <c r="AZ143" s="160"/>
      <c r="BA143" s="160"/>
      <c r="BB143" s="160"/>
      <c r="BC143" s="160"/>
      <c r="BD143" s="160"/>
      <c r="BE143" s="160"/>
      <c r="BF143" s="160"/>
      <c r="BG143" s="160"/>
      <c r="BH143" s="160"/>
      <c r="BI143" s="160"/>
      <c r="BJ143" s="160"/>
      <c r="BK143" s="160"/>
      <c r="BL143" s="160"/>
      <c r="BM143" s="160"/>
      <c r="BN143" s="160"/>
      <c r="BO143" s="160"/>
      <c r="BP143" s="160"/>
      <c r="BQ143" s="160"/>
      <c r="BR143" s="160"/>
      <c r="BS143" s="160"/>
      <c r="BT143" s="160"/>
      <c r="BU143" s="160"/>
      <c r="BV143" s="160"/>
      <c r="BW143" s="160"/>
      <c r="BX143" s="160"/>
      <c r="BY143" s="160"/>
      <c r="BZ143" s="160"/>
      <c r="CA143" s="160"/>
      <c r="CB143" s="160"/>
      <c r="CC143" s="160"/>
      <c r="CD143" s="160"/>
      <c r="CE143" s="160"/>
      <c r="CF143" s="160"/>
      <c r="CG143" s="160"/>
      <c r="CH143" s="160"/>
      <c r="CI143" s="160"/>
      <c r="CJ143" s="160"/>
      <c r="CK143" s="160"/>
      <c r="CL143" s="160"/>
      <c r="CM143" s="160"/>
      <c r="CN143" s="160"/>
      <c r="CO143" s="160"/>
      <c r="CP143" s="160"/>
      <c r="CQ143" s="160"/>
      <c r="CR143" s="160"/>
      <c r="CS143" s="160"/>
      <c r="CT143" s="160"/>
      <c r="CU143" s="160"/>
      <c r="CV143" s="160"/>
      <c r="CW143" s="160"/>
      <c r="CX143" s="160"/>
      <c r="CY143" s="160"/>
      <c r="CZ143" s="160"/>
      <c r="DA143" s="160"/>
      <c r="DB143" s="160"/>
      <c r="DC143" s="160"/>
      <c r="DD143" s="160"/>
      <c r="DE143" s="160"/>
      <c r="DF143" s="160"/>
      <c r="DG143" s="160"/>
      <c r="DH143" s="160"/>
      <c r="DI143" s="160"/>
      <c r="DJ143" s="160"/>
      <c r="DK143" s="160"/>
      <c r="DL143" s="160"/>
      <c r="DM143" s="160"/>
      <c r="DN143" s="160"/>
      <c r="DO143" s="160"/>
      <c r="DP143" s="160"/>
      <c r="DQ143" s="160"/>
      <c r="DR143" s="160"/>
      <c r="DS143" s="160"/>
      <c r="DT143" s="160"/>
      <c r="DU143" s="160"/>
      <c r="DV143" s="160"/>
      <c r="DW143" s="160"/>
      <c r="DX143" s="160"/>
      <c r="DY143" s="160"/>
      <c r="DZ143" s="160"/>
      <c r="EA143" s="160"/>
    </row>
    <row r="144" spans="1:131" ht="12" customHeight="1" x14ac:dyDescent="0.25">
      <c r="A144" s="48"/>
      <c r="B144" s="48"/>
      <c r="C144" s="48" t="s">
        <v>784</v>
      </c>
      <c r="D144" s="48" t="s">
        <v>785</v>
      </c>
      <c r="E144" s="48"/>
      <c r="F144" s="48" t="s">
        <v>786</v>
      </c>
      <c r="G144" s="48"/>
      <c r="H144" s="48"/>
      <c r="I144" s="602">
        <f t="shared" si="15"/>
        <v>518</v>
      </c>
      <c r="J144" s="3"/>
      <c r="K144" s="605" t="s">
        <v>1772</v>
      </c>
      <c r="L144" s="73"/>
      <c r="M144" s="606">
        <v>22</v>
      </c>
      <c r="N144" s="606"/>
      <c r="O144" s="606">
        <v>54</v>
      </c>
      <c r="P144" s="606"/>
      <c r="Q144" s="606">
        <v>173</v>
      </c>
      <c r="R144" s="606"/>
      <c r="S144" s="606">
        <v>131</v>
      </c>
      <c r="T144" s="606"/>
      <c r="U144" s="606">
        <v>74</v>
      </c>
      <c r="V144" s="606"/>
      <c r="W144" s="606">
        <v>64</v>
      </c>
      <c r="X144" s="3"/>
      <c r="Y144" s="3"/>
      <c r="Z144" s="3"/>
      <c r="AA144" s="3"/>
      <c r="AB144" s="53"/>
      <c r="AC144" s="53"/>
      <c r="AD144" s="53"/>
      <c r="AE144" s="53"/>
      <c r="AF144" s="53"/>
      <c r="AG144" s="53"/>
      <c r="AH144" s="3"/>
      <c r="AI144" s="160"/>
      <c r="AJ144" s="160"/>
      <c r="AK144" s="160"/>
      <c r="AL144" s="160"/>
      <c r="AM144" s="160"/>
      <c r="AN144" s="160">
        <f t="shared" ref="AN144:AN207" si="16">SUM(R144-AC144)</f>
        <v>0</v>
      </c>
      <c r="AO144" s="160">
        <f t="shared" ref="AO144:AO207" si="17">SUM(S144-AD144)</f>
        <v>131</v>
      </c>
      <c r="AP144" s="160">
        <f t="shared" ref="AP144:AP207" si="18">SUM(T144-AE144)</f>
        <v>0</v>
      </c>
      <c r="AQ144" s="160">
        <f t="shared" ref="AQ144:AQ207" si="19">SUM(U144-AF144)</f>
        <v>74</v>
      </c>
      <c r="AR144" s="160">
        <f t="shared" ref="AR144:AR207" si="20">SUM(V144-AG144)</f>
        <v>0</v>
      </c>
      <c r="AS144" s="160">
        <f t="shared" ref="AS144:AS207" si="21">SUM(W144-AH144)</f>
        <v>64</v>
      </c>
      <c r="AT144" s="160"/>
      <c r="AU144" s="160"/>
      <c r="AV144" s="160"/>
      <c r="AW144" s="160"/>
      <c r="AX144" s="160"/>
      <c r="AY144" s="160"/>
      <c r="AZ144" s="160"/>
      <c r="BA144" s="160"/>
      <c r="BB144" s="160"/>
      <c r="BC144" s="160"/>
      <c r="BD144" s="160"/>
      <c r="BE144" s="160"/>
      <c r="BF144" s="160"/>
      <c r="BG144" s="160"/>
      <c r="BH144" s="160"/>
      <c r="BI144" s="160"/>
      <c r="BJ144" s="160"/>
      <c r="BK144" s="160"/>
      <c r="BL144" s="160"/>
      <c r="BM144" s="160"/>
      <c r="BN144" s="160"/>
      <c r="BO144" s="160"/>
      <c r="BP144" s="160"/>
      <c r="BQ144" s="160"/>
      <c r="BR144" s="160"/>
      <c r="BS144" s="160"/>
      <c r="BT144" s="160"/>
      <c r="BU144" s="160"/>
      <c r="BV144" s="160"/>
      <c r="BW144" s="160"/>
      <c r="BX144" s="160"/>
      <c r="BY144" s="160"/>
      <c r="BZ144" s="160"/>
      <c r="CA144" s="160"/>
      <c r="CB144" s="160"/>
      <c r="CC144" s="160"/>
      <c r="CD144" s="160"/>
      <c r="CE144" s="160"/>
      <c r="CF144" s="160"/>
      <c r="CG144" s="160"/>
      <c r="CH144" s="160"/>
      <c r="CI144" s="160"/>
      <c r="CJ144" s="160"/>
      <c r="CK144" s="160"/>
      <c r="CL144" s="160"/>
      <c r="CM144" s="160"/>
      <c r="CN144" s="160"/>
      <c r="CO144" s="160"/>
      <c r="CP144" s="160"/>
      <c r="CQ144" s="160"/>
      <c r="CR144" s="160"/>
      <c r="CS144" s="160"/>
      <c r="CT144" s="160"/>
      <c r="CU144" s="160"/>
      <c r="CV144" s="160"/>
      <c r="CW144" s="160"/>
      <c r="CX144" s="160"/>
      <c r="CY144" s="160"/>
      <c r="CZ144" s="160"/>
      <c r="DA144" s="160"/>
      <c r="DB144" s="160"/>
      <c r="DC144" s="160"/>
      <c r="DD144" s="160"/>
      <c r="DE144" s="160"/>
      <c r="DF144" s="160"/>
      <c r="DG144" s="160"/>
      <c r="DH144" s="160"/>
      <c r="DI144" s="160"/>
      <c r="DJ144" s="160"/>
      <c r="DK144" s="160"/>
      <c r="DL144" s="160"/>
      <c r="DM144" s="160"/>
      <c r="DN144" s="160"/>
      <c r="DO144" s="160"/>
      <c r="DP144" s="160"/>
      <c r="DQ144" s="160"/>
      <c r="DR144" s="160"/>
      <c r="DS144" s="160"/>
      <c r="DT144" s="160"/>
      <c r="DU144" s="160"/>
      <c r="DV144" s="160"/>
      <c r="DW144" s="160"/>
      <c r="DX144" s="160"/>
      <c r="DY144" s="160"/>
      <c r="DZ144" s="160"/>
      <c r="EA144" s="160"/>
    </row>
    <row r="145" spans="1:131" ht="12" customHeight="1" x14ac:dyDescent="0.25">
      <c r="A145" s="48"/>
      <c r="B145" s="48"/>
      <c r="C145" s="48" t="s">
        <v>787</v>
      </c>
      <c r="D145" s="48" t="s">
        <v>788</v>
      </c>
      <c r="E145" s="48"/>
      <c r="F145" s="48" t="s">
        <v>789</v>
      </c>
      <c r="G145" s="48"/>
      <c r="H145" s="48"/>
      <c r="I145" s="602">
        <f t="shared" si="15"/>
        <v>418</v>
      </c>
      <c r="J145" s="3"/>
      <c r="K145" s="605" t="s">
        <v>1773</v>
      </c>
      <c r="L145" s="73"/>
      <c r="M145" s="606">
        <v>28</v>
      </c>
      <c r="N145" s="606"/>
      <c r="O145" s="606">
        <v>42</v>
      </c>
      <c r="P145" s="606"/>
      <c r="Q145" s="606">
        <v>109</v>
      </c>
      <c r="R145" s="606"/>
      <c r="S145" s="606">
        <v>95</v>
      </c>
      <c r="T145" s="606"/>
      <c r="U145" s="606">
        <v>62</v>
      </c>
      <c r="V145" s="606"/>
      <c r="W145" s="606">
        <v>82</v>
      </c>
      <c r="X145" s="3"/>
      <c r="Y145" s="3"/>
      <c r="Z145" s="3"/>
      <c r="AA145" s="3"/>
      <c r="AB145" s="53"/>
      <c r="AC145" s="53"/>
      <c r="AD145" s="53"/>
      <c r="AE145" s="53"/>
      <c r="AF145" s="53"/>
      <c r="AG145" s="53"/>
      <c r="AH145" s="3"/>
      <c r="AI145" s="160"/>
      <c r="AJ145" s="160"/>
      <c r="AK145" s="160"/>
      <c r="AL145" s="160"/>
      <c r="AM145" s="160"/>
      <c r="AN145" s="160">
        <f t="shared" si="16"/>
        <v>0</v>
      </c>
      <c r="AO145" s="160">
        <f t="shared" si="17"/>
        <v>95</v>
      </c>
      <c r="AP145" s="160">
        <f t="shared" si="18"/>
        <v>0</v>
      </c>
      <c r="AQ145" s="160">
        <f t="shared" si="19"/>
        <v>62</v>
      </c>
      <c r="AR145" s="160">
        <f t="shared" si="20"/>
        <v>0</v>
      </c>
      <c r="AS145" s="160">
        <f t="shared" si="21"/>
        <v>82</v>
      </c>
      <c r="AT145" s="160"/>
      <c r="AU145" s="160"/>
      <c r="AV145" s="160"/>
      <c r="AW145" s="160"/>
      <c r="AX145" s="160"/>
      <c r="AY145" s="160"/>
      <c r="AZ145" s="160"/>
      <c r="BA145" s="160"/>
      <c r="BB145" s="160"/>
      <c r="BC145" s="160"/>
      <c r="BD145" s="160"/>
      <c r="BE145" s="160"/>
      <c r="BF145" s="160"/>
      <c r="BG145" s="160"/>
      <c r="BH145" s="160"/>
      <c r="BI145" s="160"/>
      <c r="BJ145" s="160"/>
      <c r="BK145" s="160"/>
      <c r="BL145" s="160"/>
      <c r="BM145" s="160"/>
      <c r="BN145" s="160"/>
      <c r="BO145" s="160"/>
      <c r="BP145" s="160"/>
      <c r="BQ145" s="160"/>
      <c r="BR145" s="160"/>
      <c r="BS145" s="160"/>
      <c r="BT145" s="160"/>
      <c r="BU145" s="160"/>
      <c r="BV145" s="160"/>
      <c r="BW145" s="160"/>
      <c r="BX145" s="160"/>
      <c r="BY145" s="160"/>
      <c r="BZ145" s="160"/>
      <c r="CA145" s="160"/>
      <c r="CB145" s="160"/>
      <c r="CC145" s="160"/>
      <c r="CD145" s="160"/>
      <c r="CE145" s="160"/>
      <c r="CF145" s="160"/>
      <c r="CG145" s="160"/>
      <c r="CH145" s="160"/>
      <c r="CI145" s="160"/>
      <c r="CJ145" s="160"/>
      <c r="CK145" s="160"/>
      <c r="CL145" s="160"/>
      <c r="CM145" s="160"/>
      <c r="CN145" s="160"/>
      <c r="CO145" s="160"/>
      <c r="CP145" s="160"/>
      <c r="CQ145" s="160"/>
      <c r="CR145" s="160"/>
      <c r="CS145" s="160"/>
      <c r="CT145" s="160"/>
      <c r="CU145" s="160"/>
      <c r="CV145" s="160"/>
      <c r="CW145" s="160"/>
      <c r="CX145" s="160"/>
      <c r="CY145" s="160"/>
      <c r="CZ145" s="160"/>
      <c r="DA145" s="160"/>
      <c r="DB145" s="160"/>
      <c r="DC145" s="160"/>
      <c r="DD145" s="160"/>
      <c r="DE145" s="160"/>
      <c r="DF145" s="160"/>
      <c r="DG145" s="160"/>
      <c r="DH145" s="160"/>
      <c r="DI145" s="160"/>
      <c r="DJ145" s="160"/>
      <c r="DK145" s="160"/>
      <c r="DL145" s="160"/>
      <c r="DM145" s="160"/>
      <c r="DN145" s="160"/>
      <c r="DO145" s="160"/>
      <c r="DP145" s="160"/>
      <c r="DQ145" s="160"/>
      <c r="DR145" s="160"/>
      <c r="DS145" s="160"/>
      <c r="DT145" s="160"/>
      <c r="DU145" s="160"/>
      <c r="DV145" s="160"/>
      <c r="DW145" s="160"/>
      <c r="DX145" s="160"/>
      <c r="DY145" s="160"/>
      <c r="DZ145" s="160"/>
      <c r="EA145" s="160"/>
    </row>
    <row r="146" spans="1:131" ht="12" customHeight="1" x14ac:dyDescent="0.25">
      <c r="A146" s="48"/>
      <c r="B146" s="48"/>
      <c r="C146" s="48" t="s">
        <v>790</v>
      </c>
      <c r="D146" s="48" t="s">
        <v>791</v>
      </c>
      <c r="E146" s="48"/>
      <c r="F146" s="48" t="s">
        <v>792</v>
      </c>
      <c r="G146" s="48"/>
      <c r="H146" s="48"/>
      <c r="I146" s="602">
        <f t="shared" si="15"/>
        <v>287</v>
      </c>
      <c r="J146" s="3"/>
      <c r="K146" s="605" t="s">
        <v>1774</v>
      </c>
      <c r="L146" s="73"/>
      <c r="M146" s="606">
        <v>18</v>
      </c>
      <c r="N146" s="606"/>
      <c r="O146" s="606">
        <v>30</v>
      </c>
      <c r="P146" s="606"/>
      <c r="Q146" s="606">
        <v>82</v>
      </c>
      <c r="R146" s="606"/>
      <c r="S146" s="606">
        <v>59</v>
      </c>
      <c r="T146" s="606"/>
      <c r="U146" s="606">
        <v>52</v>
      </c>
      <c r="V146" s="606"/>
      <c r="W146" s="606">
        <v>46</v>
      </c>
      <c r="X146" s="3"/>
      <c r="Y146" s="3"/>
      <c r="Z146" s="3"/>
      <c r="AA146" s="3"/>
      <c r="AB146" s="53"/>
      <c r="AC146" s="53"/>
      <c r="AD146" s="53"/>
      <c r="AE146" s="53"/>
      <c r="AF146" s="53"/>
      <c r="AG146" s="53"/>
      <c r="AH146" s="3"/>
      <c r="AI146" s="160"/>
      <c r="AJ146" s="160"/>
      <c r="AK146" s="160"/>
      <c r="AL146" s="160"/>
      <c r="AM146" s="160"/>
      <c r="AN146" s="160">
        <f t="shared" si="16"/>
        <v>0</v>
      </c>
      <c r="AO146" s="160">
        <f t="shared" si="17"/>
        <v>59</v>
      </c>
      <c r="AP146" s="160">
        <f t="shared" si="18"/>
        <v>0</v>
      </c>
      <c r="AQ146" s="160">
        <f t="shared" si="19"/>
        <v>52</v>
      </c>
      <c r="AR146" s="160">
        <f t="shared" si="20"/>
        <v>0</v>
      </c>
      <c r="AS146" s="160">
        <f t="shared" si="21"/>
        <v>46</v>
      </c>
      <c r="AT146" s="160"/>
      <c r="AU146" s="160"/>
      <c r="AV146" s="160"/>
      <c r="AW146" s="160"/>
      <c r="AX146" s="160"/>
      <c r="AY146" s="160"/>
      <c r="AZ146" s="160"/>
      <c r="BA146" s="160"/>
      <c r="BB146" s="160"/>
      <c r="BC146" s="160"/>
      <c r="BD146" s="160"/>
      <c r="BE146" s="160"/>
      <c r="BF146" s="160"/>
      <c r="BG146" s="160"/>
      <c r="BH146" s="160"/>
      <c r="BI146" s="160"/>
      <c r="BJ146" s="160"/>
      <c r="BK146" s="160"/>
      <c r="BL146" s="160"/>
      <c r="BM146" s="160"/>
      <c r="BN146" s="160"/>
      <c r="BO146" s="160"/>
      <c r="BP146" s="160"/>
      <c r="BQ146" s="160"/>
      <c r="BR146" s="160"/>
      <c r="BS146" s="160"/>
      <c r="BT146" s="160"/>
      <c r="BU146" s="160"/>
      <c r="BV146" s="160"/>
      <c r="BW146" s="160"/>
      <c r="BX146" s="160"/>
      <c r="BY146" s="160"/>
      <c r="BZ146" s="160"/>
      <c r="CA146" s="160"/>
      <c r="CB146" s="160"/>
      <c r="CC146" s="160"/>
      <c r="CD146" s="160"/>
      <c r="CE146" s="160"/>
      <c r="CF146" s="160"/>
      <c r="CG146" s="160"/>
      <c r="CH146" s="160"/>
      <c r="CI146" s="160"/>
      <c r="CJ146" s="160"/>
      <c r="CK146" s="160"/>
      <c r="CL146" s="160"/>
      <c r="CM146" s="160"/>
      <c r="CN146" s="160"/>
      <c r="CO146" s="160"/>
      <c r="CP146" s="160"/>
      <c r="CQ146" s="160"/>
      <c r="CR146" s="160"/>
      <c r="CS146" s="160"/>
      <c r="CT146" s="160"/>
      <c r="CU146" s="160"/>
      <c r="CV146" s="160"/>
      <c r="CW146" s="160"/>
      <c r="CX146" s="160"/>
      <c r="CY146" s="160"/>
      <c r="CZ146" s="160"/>
      <c r="DA146" s="160"/>
      <c r="DB146" s="160"/>
      <c r="DC146" s="160"/>
      <c r="DD146" s="160"/>
      <c r="DE146" s="160"/>
      <c r="DF146" s="160"/>
      <c r="DG146" s="160"/>
      <c r="DH146" s="160"/>
      <c r="DI146" s="160"/>
      <c r="DJ146" s="160"/>
      <c r="DK146" s="160"/>
      <c r="DL146" s="160"/>
      <c r="DM146" s="160"/>
      <c r="DN146" s="160"/>
      <c r="DO146" s="160"/>
      <c r="DP146" s="160"/>
      <c r="DQ146" s="160"/>
      <c r="DR146" s="160"/>
      <c r="DS146" s="160"/>
      <c r="DT146" s="160"/>
      <c r="DU146" s="160"/>
      <c r="DV146" s="160"/>
      <c r="DW146" s="160"/>
      <c r="DX146" s="160"/>
      <c r="DY146" s="160"/>
      <c r="DZ146" s="160"/>
      <c r="EA146" s="160"/>
    </row>
    <row r="147" spans="1:131" ht="12" customHeight="1" x14ac:dyDescent="0.25">
      <c r="A147" s="48"/>
      <c r="B147" s="48"/>
      <c r="C147" s="48" t="s">
        <v>793</v>
      </c>
      <c r="D147" s="48" t="s">
        <v>794</v>
      </c>
      <c r="E147" s="48"/>
      <c r="F147" s="48" t="s">
        <v>795</v>
      </c>
      <c r="G147" s="48"/>
      <c r="H147" s="48"/>
      <c r="I147" s="602">
        <f t="shared" si="15"/>
        <v>423</v>
      </c>
      <c r="J147" s="3"/>
      <c r="K147" s="605" t="s">
        <v>1593</v>
      </c>
      <c r="L147" s="73"/>
      <c r="M147" s="606">
        <v>23</v>
      </c>
      <c r="N147" s="606"/>
      <c r="O147" s="606">
        <v>48</v>
      </c>
      <c r="P147" s="606"/>
      <c r="Q147" s="606">
        <v>123</v>
      </c>
      <c r="R147" s="606"/>
      <c r="S147" s="606">
        <v>98</v>
      </c>
      <c r="T147" s="606"/>
      <c r="U147" s="606">
        <v>64</v>
      </c>
      <c r="V147" s="606"/>
      <c r="W147" s="606">
        <v>67</v>
      </c>
      <c r="X147" s="3"/>
      <c r="Y147" s="3"/>
      <c r="Z147" s="3"/>
      <c r="AA147" s="3"/>
      <c r="AB147" s="53"/>
      <c r="AC147" s="53"/>
      <c r="AD147" s="53"/>
      <c r="AE147" s="53"/>
      <c r="AF147" s="53"/>
      <c r="AG147" s="53"/>
      <c r="AH147" s="3"/>
      <c r="AI147" s="160"/>
      <c r="AJ147" s="160"/>
      <c r="AK147" s="160"/>
      <c r="AL147" s="160"/>
      <c r="AM147" s="160"/>
      <c r="AN147" s="160">
        <f t="shared" si="16"/>
        <v>0</v>
      </c>
      <c r="AO147" s="160">
        <f t="shared" si="17"/>
        <v>98</v>
      </c>
      <c r="AP147" s="160">
        <f t="shared" si="18"/>
        <v>0</v>
      </c>
      <c r="AQ147" s="160">
        <f t="shared" si="19"/>
        <v>64</v>
      </c>
      <c r="AR147" s="160">
        <f t="shared" si="20"/>
        <v>0</v>
      </c>
      <c r="AS147" s="160">
        <f t="shared" si="21"/>
        <v>67</v>
      </c>
      <c r="AT147" s="160"/>
      <c r="AU147" s="160"/>
      <c r="AV147" s="160"/>
      <c r="AW147" s="160"/>
      <c r="AX147" s="160"/>
      <c r="AY147" s="160"/>
      <c r="AZ147" s="160"/>
      <c r="BA147" s="160"/>
      <c r="BB147" s="160"/>
      <c r="BC147" s="160"/>
      <c r="BD147" s="160"/>
      <c r="BE147" s="160"/>
      <c r="BF147" s="160"/>
      <c r="BG147" s="160"/>
      <c r="BH147" s="160"/>
      <c r="BI147" s="160"/>
      <c r="BJ147" s="160"/>
      <c r="BK147" s="160"/>
      <c r="BL147" s="160"/>
      <c r="BM147" s="160"/>
      <c r="BN147" s="160"/>
      <c r="BO147" s="160"/>
      <c r="BP147" s="160"/>
      <c r="BQ147" s="160"/>
      <c r="BR147" s="160"/>
      <c r="BS147" s="160"/>
      <c r="BT147" s="160"/>
      <c r="BU147" s="160"/>
      <c r="BV147" s="160"/>
      <c r="BW147" s="160"/>
      <c r="BX147" s="160"/>
      <c r="BY147" s="160"/>
      <c r="BZ147" s="160"/>
      <c r="CA147" s="160"/>
      <c r="CB147" s="160"/>
      <c r="CC147" s="160"/>
      <c r="CD147" s="160"/>
      <c r="CE147" s="160"/>
      <c r="CF147" s="160"/>
      <c r="CG147" s="160"/>
      <c r="CH147" s="160"/>
      <c r="CI147" s="160"/>
      <c r="CJ147" s="160"/>
      <c r="CK147" s="160"/>
      <c r="CL147" s="160"/>
      <c r="CM147" s="160"/>
      <c r="CN147" s="160"/>
      <c r="CO147" s="160"/>
      <c r="CP147" s="160"/>
      <c r="CQ147" s="160"/>
      <c r="CR147" s="160"/>
      <c r="CS147" s="160"/>
      <c r="CT147" s="160"/>
      <c r="CU147" s="160"/>
      <c r="CV147" s="160"/>
      <c r="CW147" s="160"/>
      <c r="CX147" s="160"/>
      <c r="CY147" s="160"/>
      <c r="CZ147" s="160"/>
      <c r="DA147" s="160"/>
      <c r="DB147" s="160"/>
      <c r="DC147" s="160"/>
      <c r="DD147" s="160"/>
      <c r="DE147" s="160"/>
      <c r="DF147" s="160"/>
      <c r="DG147" s="160"/>
      <c r="DH147" s="160"/>
      <c r="DI147" s="160"/>
      <c r="DJ147" s="160"/>
      <c r="DK147" s="160"/>
      <c r="DL147" s="160"/>
      <c r="DM147" s="160"/>
      <c r="DN147" s="160"/>
      <c r="DO147" s="160"/>
      <c r="DP147" s="160"/>
      <c r="DQ147" s="160"/>
      <c r="DR147" s="160"/>
      <c r="DS147" s="160"/>
      <c r="DT147" s="160"/>
      <c r="DU147" s="160"/>
      <c r="DV147" s="160"/>
      <c r="DW147" s="160"/>
      <c r="DX147" s="160"/>
      <c r="DY147" s="160"/>
      <c r="DZ147" s="160"/>
      <c r="EA147" s="160"/>
    </row>
    <row r="148" spans="1:131" ht="12" customHeight="1" x14ac:dyDescent="0.25">
      <c r="A148" s="48"/>
      <c r="B148" s="48"/>
      <c r="C148" s="48"/>
      <c r="D148" s="48"/>
      <c r="E148" s="48"/>
      <c r="F148" s="48"/>
      <c r="G148" s="48"/>
      <c r="H148" s="48"/>
      <c r="I148" s="602"/>
      <c r="J148" s="3"/>
      <c r="K148" s="605"/>
      <c r="L148" s="73"/>
      <c r="M148" s="606"/>
      <c r="N148" s="606"/>
      <c r="O148" s="606"/>
      <c r="P148" s="606"/>
      <c r="Q148" s="606"/>
      <c r="R148" s="606"/>
      <c r="S148" s="606"/>
      <c r="T148" s="606"/>
      <c r="U148" s="606"/>
      <c r="V148" s="606"/>
      <c r="W148" s="606"/>
      <c r="X148" s="3"/>
      <c r="Y148" s="3"/>
      <c r="Z148" s="3"/>
      <c r="AA148" s="3"/>
      <c r="AB148" s="53"/>
      <c r="AC148" s="53"/>
      <c r="AD148" s="53"/>
      <c r="AE148" s="53"/>
      <c r="AF148" s="53"/>
      <c r="AG148" s="53"/>
      <c r="AH148" s="3"/>
      <c r="AI148" s="160"/>
      <c r="AJ148" s="160"/>
      <c r="AK148" s="160"/>
      <c r="AL148" s="160"/>
      <c r="AM148" s="160"/>
      <c r="AN148" s="160">
        <f t="shared" si="16"/>
        <v>0</v>
      </c>
      <c r="AO148" s="160">
        <f t="shared" si="17"/>
        <v>0</v>
      </c>
      <c r="AP148" s="160">
        <f t="shared" si="18"/>
        <v>0</v>
      </c>
      <c r="AQ148" s="160">
        <f t="shared" si="19"/>
        <v>0</v>
      </c>
      <c r="AR148" s="160">
        <f t="shared" si="20"/>
        <v>0</v>
      </c>
      <c r="AS148" s="160">
        <f t="shared" si="21"/>
        <v>0</v>
      </c>
      <c r="AT148" s="160"/>
      <c r="AU148" s="160"/>
      <c r="AV148" s="160"/>
      <c r="AW148" s="160"/>
      <c r="AX148" s="160"/>
      <c r="AY148" s="160"/>
      <c r="AZ148" s="160"/>
      <c r="BA148" s="160"/>
      <c r="BB148" s="160"/>
      <c r="BC148" s="160"/>
      <c r="BD148" s="160"/>
      <c r="BE148" s="160"/>
      <c r="BF148" s="160"/>
      <c r="BG148" s="160"/>
      <c r="BH148" s="160"/>
      <c r="BI148" s="160"/>
      <c r="BJ148" s="160"/>
      <c r="BK148" s="160"/>
      <c r="BL148" s="160"/>
      <c r="BM148" s="160"/>
      <c r="BN148" s="160"/>
      <c r="BO148" s="160"/>
      <c r="BP148" s="160"/>
      <c r="BQ148" s="160"/>
      <c r="BR148" s="160"/>
      <c r="BS148" s="160"/>
      <c r="BT148" s="160"/>
      <c r="BU148" s="160"/>
      <c r="BV148" s="160"/>
      <c r="BW148" s="160"/>
      <c r="BX148" s="160"/>
      <c r="BY148" s="160"/>
      <c r="BZ148" s="160"/>
      <c r="CA148" s="160"/>
      <c r="CB148" s="160"/>
      <c r="CC148" s="160"/>
      <c r="CD148" s="160"/>
      <c r="CE148" s="160"/>
      <c r="CF148" s="160"/>
      <c r="CG148" s="160"/>
      <c r="CH148" s="160"/>
      <c r="CI148" s="160"/>
      <c r="CJ148" s="160"/>
      <c r="CK148" s="160"/>
      <c r="CL148" s="160"/>
      <c r="CM148" s="160"/>
      <c r="CN148" s="160"/>
      <c r="CO148" s="160"/>
      <c r="CP148" s="160"/>
      <c r="CQ148" s="160"/>
      <c r="CR148" s="160"/>
      <c r="CS148" s="160"/>
      <c r="CT148" s="160"/>
      <c r="CU148" s="160"/>
      <c r="CV148" s="160"/>
      <c r="CW148" s="160"/>
      <c r="CX148" s="160"/>
      <c r="CY148" s="160"/>
      <c r="CZ148" s="160"/>
      <c r="DA148" s="160"/>
      <c r="DB148" s="160"/>
      <c r="DC148" s="160"/>
      <c r="DD148" s="160"/>
      <c r="DE148" s="160"/>
      <c r="DF148" s="160"/>
      <c r="DG148" s="160"/>
      <c r="DH148" s="160"/>
      <c r="DI148" s="160"/>
      <c r="DJ148" s="160"/>
      <c r="DK148" s="160"/>
      <c r="DL148" s="160"/>
      <c r="DM148" s="160"/>
      <c r="DN148" s="160"/>
      <c r="DO148" s="160"/>
      <c r="DP148" s="160"/>
      <c r="DQ148" s="160"/>
      <c r="DR148" s="160"/>
      <c r="DS148" s="160"/>
      <c r="DT148" s="160"/>
      <c r="DU148" s="160"/>
      <c r="DV148" s="160"/>
      <c r="DW148" s="160"/>
      <c r="DX148" s="160"/>
      <c r="DY148" s="160"/>
      <c r="DZ148" s="160"/>
      <c r="EA148" s="160"/>
    </row>
    <row r="149" spans="1:131" ht="12" customHeight="1" x14ac:dyDescent="0.25">
      <c r="A149" s="48"/>
      <c r="B149" s="48"/>
      <c r="C149" s="48" t="s">
        <v>796</v>
      </c>
      <c r="D149" s="48" t="s">
        <v>797</v>
      </c>
      <c r="E149" s="48" t="s">
        <v>798</v>
      </c>
      <c r="F149" s="48"/>
      <c r="G149" s="48"/>
      <c r="H149" s="48"/>
      <c r="I149" s="602">
        <f t="shared" si="15"/>
        <v>5250</v>
      </c>
      <c r="J149" s="3"/>
      <c r="K149" s="604" t="s">
        <v>1869</v>
      </c>
      <c r="L149" s="404"/>
      <c r="M149" s="488">
        <v>340</v>
      </c>
      <c r="N149" s="488"/>
      <c r="O149" s="488">
        <v>521</v>
      </c>
      <c r="P149" s="488"/>
      <c r="Q149" s="488">
        <v>1513</v>
      </c>
      <c r="R149" s="488"/>
      <c r="S149" s="488">
        <v>1154</v>
      </c>
      <c r="T149" s="488"/>
      <c r="U149" s="488">
        <v>886</v>
      </c>
      <c r="V149" s="488"/>
      <c r="W149" s="488">
        <v>836</v>
      </c>
      <c r="X149" s="3"/>
      <c r="Y149" s="3"/>
      <c r="Z149" s="3"/>
      <c r="AA149" s="3"/>
      <c r="AB149" s="53"/>
      <c r="AC149" s="53"/>
      <c r="AD149" s="53"/>
      <c r="AE149" s="53"/>
      <c r="AF149" s="53"/>
      <c r="AG149" s="53"/>
      <c r="AH149" s="3"/>
      <c r="AI149" s="160"/>
      <c r="AJ149" s="160"/>
      <c r="AK149" s="160"/>
      <c r="AL149" s="160"/>
      <c r="AM149" s="160"/>
      <c r="AN149" s="160">
        <f t="shared" si="16"/>
        <v>0</v>
      </c>
      <c r="AO149" s="160">
        <f t="shared" si="17"/>
        <v>1154</v>
      </c>
      <c r="AP149" s="160">
        <f t="shared" si="18"/>
        <v>0</v>
      </c>
      <c r="AQ149" s="160">
        <f t="shared" si="19"/>
        <v>886</v>
      </c>
      <c r="AR149" s="160">
        <f t="shared" si="20"/>
        <v>0</v>
      </c>
      <c r="AS149" s="160">
        <f t="shared" si="21"/>
        <v>836</v>
      </c>
      <c r="AT149" s="160"/>
      <c r="AU149" s="160"/>
      <c r="AV149" s="160"/>
      <c r="AW149" s="160"/>
      <c r="AX149" s="160"/>
      <c r="AY149" s="160"/>
      <c r="AZ149" s="160"/>
      <c r="BA149" s="160"/>
      <c r="BB149" s="160"/>
      <c r="BC149" s="160"/>
      <c r="BD149" s="160"/>
      <c r="BE149" s="160"/>
      <c r="BF149" s="160"/>
      <c r="BG149" s="160"/>
      <c r="BH149" s="160"/>
      <c r="BI149" s="160"/>
      <c r="BJ149" s="160"/>
      <c r="BK149" s="160"/>
      <c r="BL149" s="160"/>
      <c r="BM149" s="160"/>
      <c r="BN149" s="160"/>
      <c r="BO149" s="160"/>
      <c r="BP149" s="160"/>
      <c r="BQ149" s="160"/>
      <c r="BR149" s="160"/>
      <c r="BS149" s="160"/>
      <c r="BT149" s="160"/>
      <c r="BU149" s="160"/>
      <c r="BV149" s="160"/>
      <c r="BW149" s="160"/>
      <c r="BX149" s="160"/>
      <c r="BY149" s="160"/>
      <c r="BZ149" s="160"/>
      <c r="CA149" s="160"/>
      <c r="CB149" s="160"/>
      <c r="CC149" s="160"/>
      <c r="CD149" s="160"/>
      <c r="CE149" s="160"/>
      <c r="CF149" s="160"/>
      <c r="CG149" s="160"/>
      <c r="CH149" s="160"/>
      <c r="CI149" s="160"/>
      <c r="CJ149" s="160"/>
      <c r="CK149" s="160"/>
      <c r="CL149" s="160"/>
      <c r="CM149" s="160"/>
      <c r="CN149" s="160"/>
      <c r="CO149" s="160"/>
      <c r="CP149" s="160"/>
      <c r="CQ149" s="160"/>
      <c r="CR149" s="160"/>
      <c r="CS149" s="160"/>
      <c r="CT149" s="160"/>
      <c r="CU149" s="160"/>
      <c r="CV149" s="160"/>
      <c r="CW149" s="160"/>
      <c r="CX149" s="160"/>
      <c r="CY149" s="160"/>
      <c r="CZ149" s="160"/>
      <c r="DA149" s="160"/>
      <c r="DB149" s="160"/>
      <c r="DC149" s="160"/>
      <c r="DD149" s="160"/>
      <c r="DE149" s="160"/>
      <c r="DF149" s="160"/>
      <c r="DG149" s="160"/>
      <c r="DH149" s="160"/>
      <c r="DI149" s="160"/>
      <c r="DJ149" s="160"/>
      <c r="DK149" s="160"/>
      <c r="DL149" s="160"/>
      <c r="DM149" s="160"/>
      <c r="DN149" s="160"/>
      <c r="DO149" s="160"/>
      <c r="DP149" s="160"/>
      <c r="DQ149" s="160"/>
      <c r="DR149" s="160"/>
      <c r="DS149" s="160"/>
      <c r="DT149" s="160"/>
      <c r="DU149" s="160"/>
      <c r="DV149" s="160"/>
      <c r="DW149" s="160"/>
      <c r="DX149" s="160"/>
      <c r="DY149" s="160"/>
      <c r="DZ149" s="160"/>
      <c r="EA149" s="160"/>
    </row>
    <row r="150" spans="1:131" ht="16.5" customHeight="1" x14ac:dyDescent="0.25">
      <c r="A150" s="48"/>
      <c r="B150" s="48"/>
      <c r="C150" s="48" t="s">
        <v>799</v>
      </c>
      <c r="D150" s="48" t="s">
        <v>800</v>
      </c>
      <c r="E150" s="48"/>
      <c r="F150" s="48" t="s">
        <v>801</v>
      </c>
      <c r="G150" s="48"/>
      <c r="H150" s="48"/>
      <c r="I150" s="602">
        <f t="shared" si="15"/>
        <v>862</v>
      </c>
      <c r="J150" s="3"/>
      <c r="K150" s="605" t="s">
        <v>1775</v>
      </c>
      <c r="L150" s="73"/>
      <c r="M150" s="606">
        <v>65</v>
      </c>
      <c r="N150" s="606"/>
      <c r="O150" s="606">
        <v>93</v>
      </c>
      <c r="P150" s="606"/>
      <c r="Q150" s="606">
        <v>250</v>
      </c>
      <c r="R150" s="606"/>
      <c r="S150" s="606">
        <v>189</v>
      </c>
      <c r="T150" s="606"/>
      <c r="U150" s="606">
        <v>138</v>
      </c>
      <c r="V150" s="606"/>
      <c r="W150" s="606">
        <v>127</v>
      </c>
      <c r="X150" s="3"/>
      <c r="Y150" s="3"/>
      <c r="Z150" s="3"/>
      <c r="AA150" s="3"/>
      <c r="AB150" s="53"/>
      <c r="AC150" s="53"/>
      <c r="AD150" s="53"/>
      <c r="AE150" s="53"/>
      <c r="AF150" s="53"/>
      <c r="AG150" s="53"/>
      <c r="AH150" s="3"/>
      <c r="AI150" s="160"/>
      <c r="AJ150" s="160"/>
      <c r="AK150" s="160"/>
      <c r="AL150" s="160"/>
      <c r="AM150" s="160"/>
      <c r="AN150" s="160">
        <f t="shared" si="16"/>
        <v>0</v>
      </c>
      <c r="AO150" s="160">
        <f t="shared" si="17"/>
        <v>189</v>
      </c>
      <c r="AP150" s="160">
        <f t="shared" si="18"/>
        <v>0</v>
      </c>
      <c r="AQ150" s="160">
        <f t="shared" si="19"/>
        <v>138</v>
      </c>
      <c r="AR150" s="160">
        <f t="shared" si="20"/>
        <v>0</v>
      </c>
      <c r="AS150" s="160">
        <f t="shared" si="21"/>
        <v>127</v>
      </c>
      <c r="AT150" s="160"/>
      <c r="AU150" s="160"/>
      <c r="AV150" s="160"/>
      <c r="AW150" s="160"/>
      <c r="AX150" s="160"/>
      <c r="AY150" s="160"/>
      <c r="AZ150" s="160"/>
      <c r="BA150" s="160"/>
      <c r="BB150" s="160"/>
      <c r="BC150" s="160"/>
      <c r="BD150" s="160"/>
      <c r="BE150" s="160"/>
      <c r="BF150" s="160"/>
      <c r="BG150" s="160"/>
      <c r="BH150" s="160"/>
      <c r="BI150" s="160"/>
      <c r="BJ150" s="160"/>
      <c r="BK150" s="160"/>
      <c r="BL150" s="160"/>
      <c r="BM150" s="160"/>
      <c r="BN150" s="160"/>
      <c r="BO150" s="160"/>
      <c r="BP150" s="160"/>
      <c r="BQ150" s="160"/>
      <c r="BR150" s="160"/>
      <c r="BS150" s="160"/>
      <c r="BT150" s="160"/>
      <c r="BU150" s="160"/>
      <c r="BV150" s="160"/>
      <c r="BW150" s="160"/>
      <c r="BX150" s="160"/>
      <c r="BY150" s="160"/>
      <c r="BZ150" s="160"/>
      <c r="CA150" s="160"/>
      <c r="CB150" s="160"/>
      <c r="CC150" s="160"/>
      <c r="CD150" s="160"/>
      <c r="CE150" s="160"/>
      <c r="CF150" s="160"/>
      <c r="CG150" s="160"/>
      <c r="CH150" s="160"/>
      <c r="CI150" s="160"/>
      <c r="CJ150" s="160"/>
      <c r="CK150" s="160"/>
      <c r="CL150" s="160"/>
      <c r="CM150" s="160"/>
      <c r="CN150" s="160"/>
      <c r="CO150" s="160"/>
      <c r="CP150" s="160"/>
      <c r="CQ150" s="160"/>
      <c r="CR150" s="160"/>
      <c r="CS150" s="160"/>
      <c r="CT150" s="160"/>
      <c r="CU150" s="160"/>
      <c r="CV150" s="160"/>
      <c r="CW150" s="160"/>
      <c r="CX150" s="160"/>
      <c r="CY150" s="160"/>
      <c r="CZ150" s="160"/>
      <c r="DA150" s="160"/>
      <c r="DB150" s="160"/>
      <c r="DC150" s="160"/>
      <c r="DD150" s="160"/>
      <c r="DE150" s="160"/>
      <c r="DF150" s="160"/>
      <c r="DG150" s="160"/>
      <c r="DH150" s="160"/>
      <c r="DI150" s="160"/>
      <c r="DJ150" s="160"/>
      <c r="DK150" s="160"/>
      <c r="DL150" s="160"/>
      <c r="DM150" s="160"/>
      <c r="DN150" s="160"/>
      <c r="DO150" s="160"/>
      <c r="DP150" s="160"/>
      <c r="DQ150" s="160"/>
      <c r="DR150" s="160"/>
      <c r="DS150" s="160"/>
      <c r="DT150" s="160"/>
      <c r="DU150" s="160"/>
      <c r="DV150" s="160"/>
      <c r="DW150" s="160"/>
      <c r="DX150" s="160"/>
      <c r="DY150" s="160"/>
      <c r="DZ150" s="160"/>
      <c r="EA150" s="160"/>
    </row>
    <row r="151" spans="1:131" ht="12" customHeight="1" x14ac:dyDescent="0.25">
      <c r="A151" s="48"/>
      <c r="B151" s="48"/>
      <c r="C151" s="48" t="s">
        <v>802</v>
      </c>
      <c r="D151" s="48" t="s">
        <v>803</v>
      </c>
      <c r="E151" s="48"/>
      <c r="F151" s="48" t="s">
        <v>804</v>
      </c>
      <c r="G151" s="48"/>
      <c r="H151" s="48"/>
      <c r="I151" s="602">
        <f t="shared" si="15"/>
        <v>375</v>
      </c>
      <c r="J151" s="3"/>
      <c r="K151" s="605" t="s">
        <v>1583</v>
      </c>
      <c r="L151" s="73"/>
      <c r="M151" s="606">
        <v>32</v>
      </c>
      <c r="N151" s="606"/>
      <c r="O151" s="606">
        <v>36</v>
      </c>
      <c r="P151" s="606"/>
      <c r="Q151" s="606">
        <v>105</v>
      </c>
      <c r="R151" s="606"/>
      <c r="S151" s="606">
        <v>85</v>
      </c>
      <c r="T151" s="606"/>
      <c r="U151" s="606">
        <v>56</v>
      </c>
      <c r="V151" s="606"/>
      <c r="W151" s="606">
        <v>61</v>
      </c>
      <c r="X151" s="3"/>
      <c r="Y151" s="3"/>
      <c r="Z151" s="3"/>
      <c r="AA151" s="3"/>
      <c r="AB151" s="53"/>
      <c r="AC151" s="53"/>
      <c r="AD151" s="53"/>
      <c r="AE151" s="53"/>
      <c r="AF151" s="53"/>
      <c r="AG151" s="53"/>
      <c r="AH151" s="3"/>
      <c r="AI151" s="160"/>
      <c r="AJ151" s="160"/>
      <c r="AK151" s="160"/>
      <c r="AL151" s="160"/>
      <c r="AM151" s="160"/>
      <c r="AN151" s="160">
        <f t="shared" si="16"/>
        <v>0</v>
      </c>
      <c r="AO151" s="160">
        <f t="shared" si="17"/>
        <v>85</v>
      </c>
      <c r="AP151" s="160">
        <f t="shared" si="18"/>
        <v>0</v>
      </c>
      <c r="AQ151" s="160">
        <f t="shared" si="19"/>
        <v>56</v>
      </c>
      <c r="AR151" s="160">
        <f t="shared" si="20"/>
        <v>0</v>
      </c>
      <c r="AS151" s="160">
        <f t="shared" si="21"/>
        <v>61</v>
      </c>
      <c r="AT151" s="160"/>
      <c r="AU151" s="160"/>
      <c r="AV151" s="160"/>
      <c r="AW151" s="160"/>
      <c r="AX151" s="160"/>
      <c r="AY151" s="160"/>
      <c r="AZ151" s="160"/>
      <c r="BA151" s="160"/>
      <c r="BB151" s="160"/>
      <c r="BC151" s="160"/>
      <c r="BD151" s="160"/>
      <c r="BE151" s="160"/>
      <c r="BF151" s="160"/>
      <c r="BG151" s="160"/>
      <c r="BH151" s="160"/>
      <c r="BI151" s="160"/>
      <c r="BJ151" s="160"/>
      <c r="BK151" s="160"/>
      <c r="BL151" s="160"/>
      <c r="BM151" s="160"/>
      <c r="BN151" s="160"/>
      <c r="BO151" s="160"/>
      <c r="BP151" s="160"/>
      <c r="BQ151" s="160"/>
      <c r="BR151" s="160"/>
      <c r="BS151" s="160"/>
      <c r="BT151" s="160"/>
      <c r="BU151" s="160"/>
      <c r="BV151" s="160"/>
      <c r="BW151" s="160"/>
      <c r="BX151" s="160"/>
      <c r="BY151" s="160"/>
      <c r="BZ151" s="160"/>
      <c r="CA151" s="160"/>
      <c r="CB151" s="160"/>
      <c r="CC151" s="160"/>
      <c r="CD151" s="160"/>
      <c r="CE151" s="160"/>
      <c r="CF151" s="160"/>
      <c r="CG151" s="160"/>
      <c r="CH151" s="160"/>
      <c r="CI151" s="160"/>
      <c r="CJ151" s="160"/>
      <c r="CK151" s="160"/>
      <c r="CL151" s="160"/>
      <c r="CM151" s="160"/>
      <c r="CN151" s="160"/>
      <c r="CO151" s="160"/>
      <c r="CP151" s="160"/>
      <c r="CQ151" s="160"/>
      <c r="CR151" s="160"/>
      <c r="CS151" s="160"/>
      <c r="CT151" s="160"/>
      <c r="CU151" s="160"/>
      <c r="CV151" s="160"/>
      <c r="CW151" s="160"/>
      <c r="CX151" s="160"/>
      <c r="CY151" s="160"/>
      <c r="CZ151" s="160"/>
      <c r="DA151" s="160"/>
      <c r="DB151" s="160"/>
      <c r="DC151" s="160"/>
      <c r="DD151" s="160"/>
      <c r="DE151" s="160"/>
      <c r="DF151" s="160"/>
      <c r="DG151" s="160"/>
      <c r="DH151" s="160"/>
      <c r="DI151" s="160"/>
      <c r="DJ151" s="160"/>
      <c r="DK151" s="160"/>
      <c r="DL151" s="160"/>
      <c r="DM151" s="160"/>
      <c r="DN151" s="160"/>
      <c r="DO151" s="160"/>
      <c r="DP151" s="160"/>
      <c r="DQ151" s="160"/>
      <c r="DR151" s="160"/>
      <c r="DS151" s="160"/>
      <c r="DT151" s="160"/>
      <c r="DU151" s="160"/>
      <c r="DV151" s="160"/>
      <c r="DW151" s="160"/>
      <c r="DX151" s="160"/>
      <c r="DY151" s="160"/>
      <c r="DZ151" s="160"/>
      <c r="EA151" s="160"/>
    </row>
    <row r="152" spans="1:131" ht="12" customHeight="1" x14ac:dyDescent="0.25">
      <c r="A152" s="48"/>
      <c r="B152" s="48"/>
      <c r="C152" s="48" t="s">
        <v>805</v>
      </c>
      <c r="D152" s="48" t="s">
        <v>806</v>
      </c>
      <c r="E152" s="48"/>
      <c r="F152" s="48" t="s">
        <v>807</v>
      </c>
      <c r="G152" s="48"/>
      <c r="H152" s="48"/>
      <c r="I152" s="602">
        <f t="shared" si="15"/>
        <v>851</v>
      </c>
      <c r="J152" s="3"/>
      <c r="K152" s="605" t="s">
        <v>1776</v>
      </c>
      <c r="L152" s="73"/>
      <c r="M152" s="606">
        <v>49</v>
      </c>
      <c r="N152" s="606"/>
      <c r="O152" s="606">
        <v>88</v>
      </c>
      <c r="P152" s="606"/>
      <c r="Q152" s="606">
        <v>242</v>
      </c>
      <c r="R152" s="606"/>
      <c r="S152" s="606">
        <v>175</v>
      </c>
      <c r="T152" s="606"/>
      <c r="U152" s="606">
        <v>148</v>
      </c>
      <c r="V152" s="606"/>
      <c r="W152" s="606">
        <v>149</v>
      </c>
      <c r="X152" s="3"/>
      <c r="Y152" s="3"/>
      <c r="Z152" s="3"/>
      <c r="AA152" s="3"/>
      <c r="AB152" s="53"/>
      <c r="AC152" s="53"/>
      <c r="AD152" s="53"/>
      <c r="AE152" s="53"/>
      <c r="AF152" s="53"/>
      <c r="AG152" s="53"/>
      <c r="AH152" s="3"/>
      <c r="AI152" s="160"/>
      <c r="AJ152" s="160"/>
      <c r="AK152" s="160"/>
      <c r="AL152" s="160"/>
      <c r="AM152" s="160"/>
      <c r="AN152" s="160">
        <f t="shared" si="16"/>
        <v>0</v>
      </c>
      <c r="AO152" s="160">
        <f t="shared" si="17"/>
        <v>175</v>
      </c>
      <c r="AP152" s="160">
        <f t="shared" si="18"/>
        <v>0</v>
      </c>
      <c r="AQ152" s="160">
        <f t="shared" si="19"/>
        <v>148</v>
      </c>
      <c r="AR152" s="160">
        <f t="shared" si="20"/>
        <v>0</v>
      </c>
      <c r="AS152" s="160">
        <f t="shared" si="21"/>
        <v>149</v>
      </c>
      <c r="AT152" s="160"/>
      <c r="AU152" s="160"/>
      <c r="AV152" s="160"/>
      <c r="AW152" s="160"/>
      <c r="AX152" s="160"/>
      <c r="AY152" s="160"/>
      <c r="AZ152" s="160"/>
      <c r="BA152" s="160"/>
      <c r="BB152" s="160"/>
      <c r="BC152" s="160"/>
      <c r="BD152" s="160"/>
      <c r="BE152" s="160"/>
      <c r="BF152" s="160"/>
      <c r="BG152" s="160"/>
      <c r="BH152" s="160"/>
      <c r="BI152" s="160"/>
      <c r="BJ152" s="160"/>
      <c r="BK152" s="160"/>
      <c r="BL152" s="160"/>
      <c r="BM152" s="160"/>
      <c r="BN152" s="160"/>
      <c r="BO152" s="160"/>
      <c r="BP152" s="160"/>
      <c r="BQ152" s="160"/>
      <c r="BR152" s="160"/>
      <c r="BS152" s="160"/>
      <c r="BT152" s="160"/>
      <c r="BU152" s="160"/>
      <c r="BV152" s="160"/>
      <c r="BW152" s="160"/>
      <c r="BX152" s="160"/>
      <c r="BY152" s="160"/>
      <c r="BZ152" s="160"/>
      <c r="CA152" s="160"/>
      <c r="CB152" s="160"/>
      <c r="CC152" s="160"/>
      <c r="CD152" s="160"/>
      <c r="CE152" s="160"/>
      <c r="CF152" s="160"/>
      <c r="CG152" s="160"/>
      <c r="CH152" s="160"/>
      <c r="CI152" s="160"/>
      <c r="CJ152" s="160"/>
      <c r="CK152" s="160"/>
      <c r="CL152" s="160"/>
      <c r="CM152" s="160"/>
      <c r="CN152" s="160"/>
      <c r="CO152" s="160"/>
      <c r="CP152" s="160"/>
      <c r="CQ152" s="160"/>
      <c r="CR152" s="160"/>
      <c r="CS152" s="160"/>
      <c r="CT152" s="160"/>
      <c r="CU152" s="160"/>
      <c r="CV152" s="160"/>
      <c r="CW152" s="160"/>
      <c r="CX152" s="160"/>
      <c r="CY152" s="160"/>
      <c r="CZ152" s="160"/>
      <c r="DA152" s="160"/>
      <c r="DB152" s="160"/>
      <c r="DC152" s="160"/>
      <c r="DD152" s="160"/>
      <c r="DE152" s="160"/>
      <c r="DF152" s="160"/>
      <c r="DG152" s="160"/>
      <c r="DH152" s="160"/>
      <c r="DI152" s="160"/>
      <c r="DJ152" s="160"/>
      <c r="DK152" s="160"/>
      <c r="DL152" s="160"/>
      <c r="DM152" s="160"/>
      <c r="DN152" s="160"/>
      <c r="DO152" s="160"/>
      <c r="DP152" s="160"/>
      <c r="DQ152" s="160"/>
      <c r="DR152" s="160"/>
      <c r="DS152" s="160"/>
      <c r="DT152" s="160"/>
      <c r="DU152" s="160"/>
      <c r="DV152" s="160"/>
      <c r="DW152" s="160"/>
      <c r="DX152" s="160"/>
      <c r="DY152" s="160"/>
      <c r="DZ152" s="160"/>
      <c r="EA152" s="160"/>
    </row>
    <row r="153" spans="1:131" ht="12" customHeight="1" x14ac:dyDescent="0.25">
      <c r="A153" s="48"/>
      <c r="B153" s="48"/>
      <c r="C153" s="48" t="s">
        <v>808</v>
      </c>
      <c r="D153" s="48" t="s">
        <v>809</v>
      </c>
      <c r="E153" s="48"/>
      <c r="F153" s="48" t="s">
        <v>810</v>
      </c>
      <c r="G153" s="48"/>
      <c r="H153" s="48"/>
      <c r="I153" s="602">
        <f t="shared" si="15"/>
        <v>861</v>
      </c>
      <c r="J153" s="3"/>
      <c r="K153" s="605" t="s">
        <v>1777</v>
      </c>
      <c r="L153" s="73"/>
      <c r="M153" s="606">
        <v>53</v>
      </c>
      <c r="N153" s="606"/>
      <c r="O153" s="606">
        <v>95</v>
      </c>
      <c r="P153" s="606"/>
      <c r="Q153" s="606">
        <v>278</v>
      </c>
      <c r="R153" s="606"/>
      <c r="S153" s="606">
        <v>182</v>
      </c>
      <c r="T153" s="606"/>
      <c r="U153" s="606">
        <v>138</v>
      </c>
      <c r="V153" s="606"/>
      <c r="W153" s="606">
        <v>115</v>
      </c>
      <c r="X153" s="3"/>
      <c r="Y153" s="3"/>
      <c r="Z153" s="3"/>
      <c r="AA153" s="3"/>
      <c r="AB153" s="53"/>
      <c r="AC153" s="53"/>
      <c r="AD153" s="53"/>
      <c r="AE153" s="53"/>
      <c r="AF153" s="53"/>
      <c r="AG153" s="53"/>
      <c r="AH153" s="3"/>
      <c r="AI153" s="160"/>
      <c r="AJ153" s="160"/>
      <c r="AK153" s="160"/>
      <c r="AL153" s="160"/>
      <c r="AM153" s="160"/>
      <c r="AN153" s="160">
        <f t="shared" si="16"/>
        <v>0</v>
      </c>
      <c r="AO153" s="160">
        <f t="shared" si="17"/>
        <v>182</v>
      </c>
      <c r="AP153" s="160">
        <f t="shared" si="18"/>
        <v>0</v>
      </c>
      <c r="AQ153" s="160">
        <f t="shared" si="19"/>
        <v>138</v>
      </c>
      <c r="AR153" s="160">
        <f t="shared" si="20"/>
        <v>0</v>
      </c>
      <c r="AS153" s="160">
        <f t="shared" si="21"/>
        <v>115</v>
      </c>
      <c r="AT153" s="160"/>
      <c r="AU153" s="160"/>
      <c r="AV153" s="160"/>
      <c r="AW153" s="160"/>
      <c r="AX153" s="160"/>
      <c r="AY153" s="160"/>
      <c r="AZ153" s="160"/>
      <c r="BA153" s="160"/>
      <c r="BB153" s="160"/>
      <c r="BC153" s="160"/>
      <c r="BD153" s="160"/>
      <c r="BE153" s="160"/>
      <c r="BF153" s="160"/>
      <c r="BG153" s="160"/>
      <c r="BH153" s="160"/>
      <c r="BI153" s="160"/>
      <c r="BJ153" s="160"/>
      <c r="BK153" s="160"/>
      <c r="BL153" s="160"/>
      <c r="BM153" s="160"/>
      <c r="BN153" s="160"/>
      <c r="BO153" s="160"/>
      <c r="BP153" s="160"/>
      <c r="BQ153" s="160"/>
      <c r="BR153" s="160"/>
      <c r="BS153" s="160"/>
      <c r="BT153" s="160"/>
      <c r="BU153" s="160"/>
      <c r="BV153" s="160"/>
      <c r="BW153" s="160"/>
      <c r="BX153" s="160"/>
      <c r="BY153" s="160"/>
      <c r="BZ153" s="160"/>
      <c r="CA153" s="160"/>
      <c r="CB153" s="160"/>
      <c r="CC153" s="160"/>
      <c r="CD153" s="160"/>
      <c r="CE153" s="160"/>
      <c r="CF153" s="160"/>
      <c r="CG153" s="160"/>
      <c r="CH153" s="160"/>
      <c r="CI153" s="160"/>
      <c r="CJ153" s="160"/>
      <c r="CK153" s="160"/>
      <c r="CL153" s="160"/>
      <c r="CM153" s="160"/>
      <c r="CN153" s="160"/>
      <c r="CO153" s="160"/>
      <c r="CP153" s="160"/>
      <c r="CQ153" s="160"/>
      <c r="CR153" s="160"/>
      <c r="CS153" s="160"/>
      <c r="CT153" s="160"/>
      <c r="CU153" s="160"/>
      <c r="CV153" s="160"/>
      <c r="CW153" s="160"/>
      <c r="CX153" s="160"/>
      <c r="CY153" s="160"/>
      <c r="CZ153" s="160"/>
      <c r="DA153" s="160"/>
      <c r="DB153" s="160"/>
      <c r="DC153" s="160"/>
      <c r="DD153" s="160"/>
      <c r="DE153" s="160"/>
      <c r="DF153" s="160"/>
      <c r="DG153" s="160"/>
      <c r="DH153" s="160"/>
      <c r="DI153" s="160"/>
      <c r="DJ153" s="160"/>
      <c r="DK153" s="160"/>
      <c r="DL153" s="160"/>
      <c r="DM153" s="160"/>
      <c r="DN153" s="160"/>
      <c r="DO153" s="160"/>
      <c r="DP153" s="160"/>
      <c r="DQ153" s="160"/>
      <c r="DR153" s="160"/>
      <c r="DS153" s="160"/>
      <c r="DT153" s="160"/>
      <c r="DU153" s="160"/>
      <c r="DV153" s="160"/>
      <c r="DW153" s="160"/>
      <c r="DX153" s="160"/>
      <c r="DY153" s="160"/>
      <c r="DZ153" s="160"/>
      <c r="EA153" s="160"/>
    </row>
    <row r="154" spans="1:131" ht="12" customHeight="1" x14ac:dyDescent="0.25">
      <c r="A154" s="48"/>
      <c r="B154" s="48"/>
      <c r="C154" s="48" t="s">
        <v>811</v>
      </c>
      <c r="D154" s="48" t="s">
        <v>812</v>
      </c>
      <c r="E154" s="48"/>
      <c r="F154" s="48" t="s">
        <v>813</v>
      </c>
      <c r="G154" s="48"/>
      <c r="H154" s="48"/>
      <c r="I154" s="602">
        <f t="shared" si="15"/>
        <v>571</v>
      </c>
      <c r="J154" s="3"/>
      <c r="K154" s="605" t="s">
        <v>1598</v>
      </c>
      <c r="L154" s="73"/>
      <c r="M154" s="606">
        <v>40</v>
      </c>
      <c r="N154" s="606"/>
      <c r="O154" s="606">
        <v>49</v>
      </c>
      <c r="P154" s="606"/>
      <c r="Q154" s="606">
        <v>163</v>
      </c>
      <c r="R154" s="606"/>
      <c r="S154" s="606">
        <v>128</v>
      </c>
      <c r="T154" s="606"/>
      <c r="U154" s="606">
        <v>100</v>
      </c>
      <c r="V154" s="606"/>
      <c r="W154" s="606">
        <v>91</v>
      </c>
      <c r="X154" s="3"/>
      <c r="Y154" s="3"/>
      <c r="Z154" s="3"/>
      <c r="AA154" s="3"/>
      <c r="AB154" s="53"/>
      <c r="AC154" s="53"/>
      <c r="AD154" s="53"/>
      <c r="AE154" s="53"/>
      <c r="AF154" s="53"/>
      <c r="AG154" s="53"/>
      <c r="AH154" s="3"/>
      <c r="AI154" s="160"/>
      <c r="AJ154" s="160"/>
      <c r="AK154" s="160"/>
      <c r="AL154" s="160"/>
      <c r="AM154" s="160"/>
      <c r="AN154" s="160">
        <f t="shared" si="16"/>
        <v>0</v>
      </c>
      <c r="AO154" s="160">
        <f t="shared" si="17"/>
        <v>128</v>
      </c>
      <c r="AP154" s="160">
        <f t="shared" si="18"/>
        <v>0</v>
      </c>
      <c r="AQ154" s="160">
        <f t="shared" si="19"/>
        <v>100</v>
      </c>
      <c r="AR154" s="160">
        <f t="shared" si="20"/>
        <v>0</v>
      </c>
      <c r="AS154" s="160">
        <f t="shared" si="21"/>
        <v>91</v>
      </c>
      <c r="AT154" s="160"/>
      <c r="AU154" s="160"/>
      <c r="AV154" s="160"/>
      <c r="AW154" s="160"/>
      <c r="AX154" s="160"/>
      <c r="AY154" s="160"/>
      <c r="AZ154" s="160"/>
      <c r="BA154" s="160"/>
      <c r="BB154" s="160"/>
      <c r="BC154" s="160"/>
      <c r="BD154" s="160"/>
      <c r="BE154" s="160"/>
      <c r="BF154" s="160"/>
      <c r="BG154" s="160"/>
      <c r="BH154" s="160"/>
      <c r="BI154" s="160"/>
      <c r="BJ154" s="160"/>
      <c r="BK154" s="160"/>
      <c r="BL154" s="160"/>
      <c r="BM154" s="160"/>
      <c r="BN154" s="160"/>
      <c r="BO154" s="160"/>
      <c r="BP154" s="160"/>
      <c r="BQ154" s="160"/>
      <c r="BR154" s="160"/>
      <c r="BS154" s="160"/>
      <c r="BT154" s="160"/>
      <c r="BU154" s="160"/>
      <c r="BV154" s="160"/>
      <c r="BW154" s="160"/>
      <c r="BX154" s="160"/>
      <c r="BY154" s="160"/>
      <c r="BZ154" s="160"/>
      <c r="CA154" s="160"/>
      <c r="CB154" s="160"/>
      <c r="CC154" s="160"/>
      <c r="CD154" s="160"/>
      <c r="CE154" s="160"/>
      <c r="CF154" s="160"/>
      <c r="CG154" s="160"/>
      <c r="CH154" s="160"/>
      <c r="CI154" s="160"/>
      <c r="CJ154" s="160"/>
      <c r="CK154" s="160"/>
      <c r="CL154" s="160"/>
      <c r="CM154" s="160"/>
      <c r="CN154" s="160"/>
      <c r="CO154" s="160"/>
      <c r="CP154" s="160"/>
      <c r="CQ154" s="160"/>
      <c r="CR154" s="160"/>
      <c r="CS154" s="160"/>
      <c r="CT154" s="160"/>
      <c r="CU154" s="160"/>
      <c r="CV154" s="160"/>
      <c r="CW154" s="160"/>
      <c r="CX154" s="160"/>
      <c r="CY154" s="160"/>
      <c r="CZ154" s="160"/>
      <c r="DA154" s="160"/>
      <c r="DB154" s="160"/>
      <c r="DC154" s="160"/>
      <c r="DD154" s="160"/>
      <c r="DE154" s="160"/>
      <c r="DF154" s="160"/>
      <c r="DG154" s="160"/>
      <c r="DH154" s="160"/>
      <c r="DI154" s="160"/>
      <c r="DJ154" s="160"/>
      <c r="DK154" s="160"/>
      <c r="DL154" s="160"/>
      <c r="DM154" s="160"/>
      <c r="DN154" s="160"/>
      <c r="DO154" s="160"/>
      <c r="DP154" s="160"/>
      <c r="DQ154" s="160"/>
      <c r="DR154" s="160"/>
      <c r="DS154" s="160"/>
      <c r="DT154" s="160"/>
      <c r="DU154" s="160"/>
      <c r="DV154" s="160"/>
      <c r="DW154" s="160"/>
      <c r="DX154" s="160"/>
      <c r="DY154" s="160"/>
      <c r="DZ154" s="160"/>
      <c r="EA154" s="160"/>
    </row>
    <row r="155" spans="1:131" ht="12" customHeight="1" x14ac:dyDescent="0.25">
      <c r="A155" s="48"/>
      <c r="B155" s="48"/>
      <c r="C155" s="48" t="s">
        <v>814</v>
      </c>
      <c r="D155" s="48" t="s">
        <v>815</v>
      </c>
      <c r="E155" s="48"/>
      <c r="F155" s="48" t="s">
        <v>816</v>
      </c>
      <c r="G155" s="48"/>
      <c r="H155" s="48"/>
      <c r="I155" s="602">
        <f t="shared" si="15"/>
        <v>732</v>
      </c>
      <c r="J155" s="3"/>
      <c r="K155" s="605" t="s">
        <v>1778</v>
      </c>
      <c r="L155" s="73"/>
      <c r="M155" s="606">
        <v>43</v>
      </c>
      <c r="N155" s="606"/>
      <c r="O155" s="606">
        <v>68</v>
      </c>
      <c r="P155" s="606"/>
      <c r="Q155" s="606">
        <v>193</v>
      </c>
      <c r="R155" s="606"/>
      <c r="S155" s="606">
        <v>157</v>
      </c>
      <c r="T155" s="606"/>
      <c r="U155" s="606">
        <v>139</v>
      </c>
      <c r="V155" s="606"/>
      <c r="W155" s="606">
        <v>132</v>
      </c>
      <c r="X155" s="3"/>
      <c r="Y155" s="3"/>
      <c r="Z155" s="3"/>
      <c r="AA155" s="3"/>
      <c r="AB155" s="53"/>
      <c r="AC155" s="53"/>
      <c r="AD155" s="53"/>
      <c r="AE155" s="53"/>
      <c r="AF155" s="53"/>
      <c r="AG155" s="53"/>
      <c r="AH155" s="3"/>
      <c r="AI155" s="160"/>
      <c r="AJ155" s="160"/>
      <c r="AK155" s="160"/>
      <c r="AL155" s="160"/>
      <c r="AM155" s="160"/>
      <c r="AN155" s="160">
        <f t="shared" si="16"/>
        <v>0</v>
      </c>
      <c r="AO155" s="160">
        <f t="shared" si="17"/>
        <v>157</v>
      </c>
      <c r="AP155" s="160">
        <f t="shared" si="18"/>
        <v>0</v>
      </c>
      <c r="AQ155" s="160">
        <f t="shared" si="19"/>
        <v>139</v>
      </c>
      <c r="AR155" s="160">
        <f t="shared" si="20"/>
        <v>0</v>
      </c>
      <c r="AS155" s="160">
        <f t="shared" si="21"/>
        <v>132</v>
      </c>
      <c r="AT155" s="160"/>
      <c r="AU155" s="160"/>
      <c r="AV155" s="160"/>
      <c r="AW155" s="160"/>
      <c r="AX155" s="160"/>
      <c r="AY155" s="160"/>
      <c r="AZ155" s="160"/>
      <c r="BA155" s="160"/>
      <c r="BB155" s="160"/>
      <c r="BC155" s="160"/>
      <c r="BD155" s="160"/>
      <c r="BE155" s="160"/>
      <c r="BF155" s="160"/>
      <c r="BG155" s="160"/>
      <c r="BH155" s="160"/>
      <c r="BI155" s="160"/>
      <c r="BJ155" s="160"/>
      <c r="BK155" s="160"/>
      <c r="BL155" s="160"/>
      <c r="BM155" s="160"/>
      <c r="BN155" s="160"/>
      <c r="BO155" s="160"/>
      <c r="BP155" s="160"/>
      <c r="BQ155" s="160"/>
      <c r="BR155" s="160"/>
      <c r="BS155" s="160"/>
      <c r="BT155" s="160"/>
      <c r="BU155" s="160"/>
      <c r="BV155" s="160"/>
      <c r="BW155" s="160"/>
      <c r="BX155" s="160"/>
      <c r="BY155" s="160"/>
      <c r="BZ155" s="160"/>
      <c r="CA155" s="160"/>
      <c r="CB155" s="160"/>
      <c r="CC155" s="160"/>
      <c r="CD155" s="160"/>
      <c r="CE155" s="160"/>
      <c r="CF155" s="160"/>
      <c r="CG155" s="160"/>
      <c r="CH155" s="160"/>
      <c r="CI155" s="160"/>
      <c r="CJ155" s="160"/>
      <c r="CK155" s="160"/>
      <c r="CL155" s="160"/>
      <c r="CM155" s="160"/>
      <c r="CN155" s="160"/>
      <c r="CO155" s="160"/>
      <c r="CP155" s="160"/>
      <c r="CQ155" s="160"/>
      <c r="CR155" s="160"/>
      <c r="CS155" s="160"/>
      <c r="CT155" s="160"/>
      <c r="CU155" s="160"/>
      <c r="CV155" s="160"/>
      <c r="CW155" s="160"/>
      <c r="CX155" s="160"/>
      <c r="CY155" s="160"/>
      <c r="CZ155" s="160"/>
      <c r="DA155" s="160"/>
      <c r="DB155" s="160"/>
      <c r="DC155" s="160"/>
      <c r="DD155" s="160"/>
      <c r="DE155" s="160"/>
      <c r="DF155" s="160"/>
      <c r="DG155" s="160"/>
      <c r="DH155" s="160"/>
      <c r="DI155" s="160"/>
      <c r="DJ155" s="160"/>
      <c r="DK155" s="160"/>
      <c r="DL155" s="160"/>
      <c r="DM155" s="160"/>
      <c r="DN155" s="160"/>
      <c r="DO155" s="160"/>
      <c r="DP155" s="160"/>
      <c r="DQ155" s="160"/>
      <c r="DR155" s="160"/>
      <c r="DS155" s="160"/>
      <c r="DT155" s="160"/>
      <c r="DU155" s="160"/>
      <c r="DV155" s="160"/>
      <c r="DW155" s="160"/>
      <c r="DX155" s="160"/>
      <c r="DY155" s="160"/>
      <c r="DZ155" s="160"/>
      <c r="EA155" s="160"/>
    </row>
    <row r="156" spans="1:131" ht="12" customHeight="1" x14ac:dyDescent="0.25">
      <c r="A156" s="48"/>
      <c r="B156" s="48"/>
      <c r="C156" s="48" t="s">
        <v>817</v>
      </c>
      <c r="D156" s="48" t="s">
        <v>818</v>
      </c>
      <c r="E156" s="48"/>
      <c r="F156" s="48" t="s">
        <v>819</v>
      </c>
      <c r="G156" s="48"/>
      <c r="H156" s="48"/>
      <c r="I156" s="602">
        <f t="shared" si="15"/>
        <v>998</v>
      </c>
      <c r="J156" s="3"/>
      <c r="K156" s="605" t="s">
        <v>1870</v>
      </c>
      <c r="L156" s="73"/>
      <c r="M156" s="606">
        <v>58</v>
      </c>
      <c r="N156" s="606"/>
      <c r="O156" s="606">
        <v>92</v>
      </c>
      <c r="P156" s="606"/>
      <c r="Q156" s="606">
        <v>282</v>
      </c>
      <c r="R156" s="606"/>
      <c r="S156" s="606">
        <v>238</v>
      </c>
      <c r="T156" s="606"/>
      <c r="U156" s="606">
        <v>167</v>
      </c>
      <c r="V156" s="606"/>
      <c r="W156" s="606">
        <v>161</v>
      </c>
      <c r="X156" s="3"/>
      <c r="Y156" s="3"/>
      <c r="Z156" s="3"/>
      <c r="AA156" s="3"/>
      <c r="AB156" s="53"/>
      <c r="AC156" s="53"/>
      <c r="AD156" s="53"/>
      <c r="AE156" s="53"/>
      <c r="AF156" s="53"/>
      <c r="AG156" s="53"/>
      <c r="AH156" s="3"/>
      <c r="AI156" s="160"/>
      <c r="AJ156" s="160"/>
      <c r="AK156" s="160"/>
      <c r="AL156" s="160"/>
      <c r="AM156" s="160"/>
      <c r="AN156" s="160">
        <f t="shared" si="16"/>
        <v>0</v>
      </c>
      <c r="AO156" s="160">
        <f t="shared" si="17"/>
        <v>238</v>
      </c>
      <c r="AP156" s="160">
        <f t="shared" si="18"/>
        <v>0</v>
      </c>
      <c r="AQ156" s="160">
        <f t="shared" si="19"/>
        <v>167</v>
      </c>
      <c r="AR156" s="160">
        <f t="shared" si="20"/>
        <v>0</v>
      </c>
      <c r="AS156" s="160">
        <f t="shared" si="21"/>
        <v>161</v>
      </c>
      <c r="AT156" s="160"/>
      <c r="AU156" s="160"/>
      <c r="AV156" s="160"/>
      <c r="AW156" s="160"/>
      <c r="AX156" s="160"/>
      <c r="AY156" s="160"/>
      <c r="AZ156" s="160"/>
      <c r="BA156" s="160"/>
      <c r="BB156" s="160"/>
      <c r="BC156" s="160"/>
      <c r="BD156" s="160"/>
      <c r="BE156" s="160"/>
      <c r="BF156" s="160"/>
      <c r="BG156" s="160"/>
      <c r="BH156" s="160"/>
      <c r="BI156" s="160"/>
      <c r="BJ156" s="160"/>
      <c r="BK156" s="160"/>
      <c r="BL156" s="160"/>
      <c r="BM156" s="160"/>
      <c r="BN156" s="160"/>
      <c r="BO156" s="160"/>
      <c r="BP156" s="160"/>
      <c r="BQ156" s="160"/>
      <c r="BR156" s="160"/>
      <c r="BS156" s="160"/>
      <c r="BT156" s="160"/>
      <c r="BU156" s="160"/>
      <c r="BV156" s="160"/>
      <c r="BW156" s="160"/>
      <c r="BX156" s="160"/>
      <c r="BY156" s="160"/>
      <c r="BZ156" s="160"/>
      <c r="CA156" s="160"/>
      <c r="CB156" s="160"/>
      <c r="CC156" s="160"/>
      <c r="CD156" s="160"/>
      <c r="CE156" s="160"/>
      <c r="CF156" s="160"/>
      <c r="CG156" s="160"/>
      <c r="CH156" s="160"/>
      <c r="CI156" s="160"/>
      <c r="CJ156" s="160"/>
      <c r="CK156" s="160"/>
      <c r="CL156" s="160"/>
      <c r="CM156" s="160"/>
      <c r="CN156" s="160"/>
      <c r="CO156" s="160"/>
      <c r="CP156" s="160"/>
      <c r="CQ156" s="160"/>
      <c r="CR156" s="160"/>
      <c r="CS156" s="160"/>
      <c r="CT156" s="160"/>
      <c r="CU156" s="160"/>
      <c r="CV156" s="160"/>
      <c r="CW156" s="160"/>
      <c r="CX156" s="160"/>
      <c r="CY156" s="160"/>
      <c r="CZ156" s="160"/>
      <c r="DA156" s="160"/>
      <c r="DB156" s="160"/>
      <c r="DC156" s="160"/>
      <c r="DD156" s="160"/>
      <c r="DE156" s="160"/>
      <c r="DF156" s="160"/>
      <c r="DG156" s="160"/>
      <c r="DH156" s="160"/>
      <c r="DI156" s="160"/>
      <c r="DJ156" s="160"/>
      <c r="DK156" s="160"/>
      <c r="DL156" s="160"/>
      <c r="DM156" s="160"/>
      <c r="DN156" s="160"/>
      <c r="DO156" s="160"/>
      <c r="DP156" s="160"/>
      <c r="DQ156" s="160"/>
      <c r="DR156" s="160"/>
      <c r="DS156" s="160"/>
      <c r="DT156" s="160"/>
      <c r="DU156" s="160"/>
      <c r="DV156" s="160"/>
      <c r="DW156" s="160"/>
      <c r="DX156" s="160"/>
      <c r="DY156" s="160"/>
      <c r="DZ156" s="160"/>
      <c r="EA156" s="160"/>
    </row>
    <row r="157" spans="1:131" ht="12" customHeight="1" x14ac:dyDescent="0.25">
      <c r="A157" s="48"/>
      <c r="B157" s="48"/>
      <c r="C157" s="48"/>
      <c r="D157" s="48"/>
      <c r="E157" s="48"/>
      <c r="F157" s="48"/>
      <c r="G157" s="48"/>
      <c r="H157" s="48"/>
      <c r="I157" s="602"/>
      <c r="J157" s="464"/>
      <c r="K157" s="604"/>
      <c r="L157" s="404"/>
      <c r="M157" s="488"/>
      <c r="N157" s="488"/>
      <c r="O157" s="488"/>
      <c r="P157" s="488"/>
      <c r="Q157" s="488"/>
      <c r="R157" s="488"/>
      <c r="S157" s="488"/>
      <c r="T157" s="488"/>
      <c r="U157" s="488"/>
      <c r="V157" s="488"/>
      <c r="W157" s="488"/>
      <c r="X157" s="3"/>
      <c r="Y157" s="3"/>
      <c r="Z157" s="3"/>
      <c r="AA157" s="3"/>
      <c r="AB157" s="53"/>
      <c r="AC157" s="53"/>
      <c r="AD157" s="53"/>
      <c r="AE157" s="53"/>
      <c r="AF157" s="53"/>
      <c r="AG157" s="53"/>
      <c r="AH157" s="3"/>
      <c r="AI157" s="160"/>
      <c r="AJ157" s="160"/>
      <c r="AK157" s="160"/>
      <c r="AL157" s="160"/>
      <c r="AM157" s="160"/>
      <c r="AN157" s="160">
        <f t="shared" si="16"/>
        <v>0</v>
      </c>
      <c r="AO157" s="160">
        <f t="shared" si="17"/>
        <v>0</v>
      </c>
      <c r="AP157" s="160">
        <f t="shared" si="18"/>
        <v>0</v>
      </c>
      <c r="AQ157" s="160">
        <f t="shared" si="19"/>
        <v>0</v>
      </c>
      <c r="AR157" s="160">
        <f t="shared" si="20"/>
        <v>0</v>
      </c>
      <c r="AS157" s="160">
        <f t="shared" si="21"/>
        <v>0</v>
      </c>
      <c r="AT157" s="160"/>
      <c r="AU157" s="160"/>
      <c r="AV157" s="160"/>
      <c r="AW157" s="160"/>
      <c r="AX157" s="160"/>
      <c r="AY157" s="160"/>
      <c r="AZ157" s="160"/>
      <c r="BA157" s="160"/>
      <c r="BB157" s="160"/>
      <c r="BC157" s="160"/>
      <c r="BD157" s="160"/>
      <c r="BE157" s="160"/>
      <c r="BF157" s="160"/>
      <c r="BG157" s="160"/>
      <c r="BH157" s="160"/>
      <c r="BI157" s="160"/>
      <c r="BJ157" s="160"/>
      <c r="BK157" s="160"/>
      <c r="BL157" s="160"/>
      <c r="BM157" s="160"/>
      <c r="BN157" s="160"/>
      <c r="BO157" s="160"/>
      <c r="BP157" s="160"/>
      <c r="BQ157" s="160"/>
      <c r="BR157" s="160"/>
      <c r="BS157" s="160"/>
      <c r="BT157" s="160"/>
      <c r="BU157" s="160"/>
      <c r="BV157" s="160"/>
      <c r="BW157" s="160"/>
      <c r="BX157" s="160"/>
      <c r="BY157" s="160"/>
      <c r="BZ157" s="160"/>
      <c r="CA157" s="160"/>
      <c r="CB157" s="160"/>
      <c r="CC157" s="160"/>
      <c r="CD157" s="160"/>
      <c r="CE157" s="160"/>
      <c r="CF157" s="160"/>
      <c r="CG157" s="160"/>
      <c r="CH157" s="160"/>
      <c r="CI157" s="160"/>
      <c r="CJ157" s="160"/>
      <c r="CK157" s="160"/>
      <c r="CL157" s="160"/>
      <c r="CM157" s="160"/>
      <c r="CN157" s="160"/>
      <c r="CO157" s="160"/>
      <c r="CP157" s="160"/>
      <c r="CQ157" s="160"/>
      <c r="CR157" s="160"/>
      <c r="CS157" s="160"/>
      <c r="CT157" s="160"/>
      <c r="CU157" s="160"/>
      <c r="CV157" s="160"/>
      <c r="CW157" s="160"/>
      <c r="CX157" s="160"/>
      <c r="CY157" s="160"/>
      <c r="CZ157" s="160"/>
      <c r="DA157" s="160"/>
      <c r="DB157" s="160"/>
      <c r="DC157" s="160"/>
      <c r="DD157" s="160"/>
      <c r="DE157" s="160"/>
      <c r="DF157" s="160"/>
      <c r="DG157" s="160"/>
      <c r="DH157" s="160"/>
      <c r="DI157" s="160"/>
      <c r="DJ157" s="160"/>
      <c r="DK157" s="160"/>
      <c r="DL157" s="160"/>
      <c r="DM157" s="160"/>
      <c r="DN157" s="160"/>
      <c r="DO157" s="160"/>
      <c r="DP157" s="160"/>
      <c r="DQ157" s="160"/>
      <c r="DR157" s="160"/>
      <c r="DS157" s="160"/>
      <c r="DT157" s="160"/>
      <c r="DU157" s="160"/>
      <c r="DV157" s="160"/>
      <c r="DW157" s="160"/>
      <c r="DX157" s="160"/>
      <c r="DY157" s="160"/>
      <c r="DZ157" s="160"/>
      <c r="EA157" s="160"/>
    </row>
    <row r="158" spans="1:131" ht="12" customHeight="1" x14ac:dyDescent="0.25">
      <c r="A158" s="48"/>
      <c r="B158" s="48"/>
      <c r="C158" s="48" t="s">
        <v>820</v>
      </c>
      <c r="D158" s="48" t="s">
        <v>821</v>
      </c>
      <c r="E158" s="48" t="s">
        <v>822</v>
      </c>
      <c r="F158" s="48"/>
      <c r="G158" s="48"/>
      <c r="H158" s="48"/>
      <c r="I158" s="602">
        <f t="shared" si="15"/>
        <v>8783</v>
      </c>
      <c r="J158" s="464"/>
      <c r="K158" s="604" t="s">
        <v>1871</v>
      </c>
      <c r="L158" s="404"/>
      <c r="M158" s="488">
        <v>520</v>
      </c>
      <c r="N158" s="488"/>
      <c r="O158" s="488">
        <v>806</v>
      </c>
      <c r="P158" s="488"/>
      <c r="Q158" s="488">
        <v>2371</v>
      </c>
      <c r="R158" s="488"/>
      <c r="S158" s="488">
        <v>1977</v>
      </c>
      <c r="T158" s="488"/>
      <c r="U158" s="488">
        <v>1625</v>
      </c>
      <c r="V158" s="488"/>
      <c r="W158" s="488">
        <v>1484</v>
      </c>
      <c r="X158" s="3"/>
      <c r="Y158" s="3"/>
      <c r="Z158" s="3"/>
      <c r="AA158" s="3"/>
      <c r="AB158" s="53"/>
      <c r="AC158" s="53"/>
      <c r="AD158" s="53"/>
      <c r="AE158" s="53"/>
      <c r="AF158" s="53"/>
      <c r="AG158" s="53"/>
      <c r="AH158" s="3"/>
      <c r="AI158" s="160"/>
      <c r="AJ158" s="160"/>
      <c r="AK158" s="160"/>
      <c r="AL158" s="160"/>
      <c r="AM158" s="160"/>
      <c r="AN158" s="160">
        <f t="shared" si="16"/>
        <v>0</v>
      </c>
      <c r="AO158" s="160">
        <f t="shared" si="17"/>
        <v>1977</v>
      </c>
      <c r="AP158" s="160">
        <f t="shared" si="18"/>
        <v>0</v>
      </c>
      <c r="AQ158" s="160">
        <f t="shared" si="19"/>
        <v>1625</v>
      </c>
      <c r="AR158" s="160">
        <f t="shared" si="20"/>
        <v>0</v>
      </c>
      <c r="AS158" s="160">
        <f t="shared" si="21"/>
        <v>1484</v>
      </c>
      <c r="AT158" s="160"/>
      <c r="AU158" s="160"/>
      <c r="AV158" s="160"/>
      <c r="AW158" s="160"/>
      <c r="AX158" s="160"/>
      <c r="AY158" s="160"/>
      <c r="AZ158" s="160"/>
      <c r="BA158" s="160"/>
      <c r="BB158" s="160"/>
      <c r="BC158" s="160"/>
      <c r="BD158" s="160"/>
      <c r="BE158" s="160"/>
      <c r="BF158" s="160"/>
      <c r="BG158" s="160"/>
      <c r="BH158" s="160"/>
      <c r="BI158" s="160"/>
      <c r="BJ158" s="160"/>
      <c r="BK158" s="160"/>
      <c r="BL158" s="160"/>
      <c r="BM158" s="160"/>
      <c r="BN158" s="160"/>
      <c r="BO158" s="160"/>
      <c r="BP158" s="160"/>
      <c r="BQ158" s="160"/>
      <c r="BR158" s="160"/>
      <c r="BS158" s="160"/>
      <c r="BT158" s="160"/>
      <c r="BU158" s="160"/>
      <c r="BV158" s="160"/>
      <c r="BW158" s="160"/>
      <c r="BX158" s="160"/>
      <c r="BY158" s="160"/>
      <c r="BZ158" s="160"/>
      <c r="CA158" s="160"/>
      <c r="CB158" s="160"/>
      <c r="CC158" s="160"/>
      <c r="CD158" s="160"/>
      <c r="CE158" s="160"/>
      <c r="CF158" s="160"/>
      <c r="CG158" s="160"/>
      <c r="CH158" s="160"/>
      <c r="CI158" s="160"/>
      <c r="CJ158" s="160"/>
      <c r="CK158" s="160"/>
      <c r="CL158" s="160"/>
      <c r="CM158" s="160"/>
      <c r="CN158" s="160"/>
      <c r="CO158" s="160"/>
      <c r="CP158" s="160"/>
      <c r="CQ158" s="160"/>
      <c r="CR158" s="160"/>
      <c r="CS158" s="160"/>
      <c r="CT158" s="160"/>
      <c r="CU158" s="160"/>
      <c r="CV158" s="160"/>
      <c r="CW158" s="160"/>
      <c r="CX158" s="160"/>
      <c r="CY158" s="160"/>
      <c r="CZ158" s="160"/>
      <c r="DA158" s="160"/>
      <c r="DB158" s="160"/>
      <c r="DC158" s="160"/>
      <c r="DD158" s="160"/>
      <c r="DE158" s="160"/>
      <c r="DF158" s="160"/>
      <c r="DG158" s="160"/>
      <c r="DH158" s="160"/>
      <c r="DI158" s="160"/>
      <c r="DJ158" s="160"/>
      <c r="DK158" s="160"/>
      <c r="DL158" s="160"/>
      <c r="DM158" s="160"/>
      <c r="DN158" s="160"/>
      <c r="DO158" s="160"/>
      <c r="DP158" s="160"/>
      <c r="DQ158" s="160"/>
      <c r="DR158" s="160"/>
      <c r="DS158" s="160"/>
      <c r="DT158" s="160"/>
      <c r="DU158" s="160"/>
      <c r="DV158" s="160"/>
      <c r="DW158" s="160"/>
      <c r="DX158" s="160"/>
      <c r="DY158" s="160"/>
      <c r="DZ158" s="160"/>
      <c r="EA158" s="160"/>
    </row>
    <row r="159" spans="1:131" ht="16.5" customHeight="1" x14ac:dyDescent="0.25">
      <c r="A159" s="48"/>
      <c r="B159" s="48"/>
      <c r="C159" s="48" t="s">
        <v>823</v>
      </c>
      <c r="D159" s="48" t="s">
        <v>824</v>
      </c>
      <c r="E159" s="48"/>
      <c r="F159" s="48" t="s">
        <v>825</v>
      </c>
      <c r="G159" s="48"/>
      <c r="H159" s="48"/>
      <c r="I159" s="602">
        <f t="shared" si="15"/>
        <v>1195</v>
      </c>
      <c r="J159" s="3"/>
      <c r="K159" s="605" t="s">
        <v>1872</v>
      </c>
      <c r="L159" s="73"/>
      <c r="M159" s="606">
        <v>82</v>
      </c>
      <c r="N159" s="606"/>
      <c r="O159" s="606">
        <v>140</v>
      </c>
      <c r="P159" s="606"/>
      <c r="Q159" s="606">
        <v>316</v>
      </c>
      <c r="R159" s="606"/>
      <c r="S159" s="606">
        <v>284</v>
      </c>
      <c r="T159" s="606"/>
      <c r="U159" s="606">
        <v>184</v>
      </c>
      <c r="V159" s="606"/>
      <c r="W159" s="606">
        <v>189</v>
      </c>
      <c r="X159" s="3"/>
      <c r="Y159" s="3"/>
      <c r="Z159" s="3"/>
      <c r="AA159" s="3"/>
      <c r="AB159" s="53"/>
      <c r="AC159" s="53"/>
      <c r="AD159" s="53"/>
      <c r="AE159" s="53"/>
      <c r="AF159" s="53"/>
      <c r="AG159" s="53"/>
      <c r="AH159" s="3"/>
      <c r="AI159" s="160"/>
      <c r="AJ159" s="160"/>
      <c r="AK159" s="160"/>
      <c r="AL159" s="160"/>
      <c r="AM159" s="160"/>
      <c r="AN159" s="160">
        <f t="shared" si="16"/>
        <v>0</v>
      </c>
      <c r="AO159" s="160">
        <f t="shared" si="17"/>
        <v>284</v>
      </c>
      <c r="AP159" s="160">
        <f t="shared" si="18"/>
        <v>0</v>
      </c>
      <c r="AQ159" s="160">
        <f t="shared" si="19"/>
        <v>184</v>
      </c>
      <c r="AR159" s="160">
        <f t="shared" si="20"/>
        <v>0</v>
      </c>
      <c r="AS159" s="160">
        <f t="shared" si="21"/>
        <v>189</v>
      </c>
      <c r="AT159" s="160"/>
      <c r="AU159" s="160"/>
      <c r="AV159" s="160"/>
      <c r="AW159" s="160"/>
      <c r="AX159" s="160"/>
      <c r="AY159" s="160"/>
      <c r="AZ159" s="160"/>
      <c r="BA159" s="160"/>
      <c r="BB159" s="160"/>
      <c r="BC159" s="160"/>
      <c r="BD159" s="160"/>
      <c r="BE159" s="160"/>
      <c r="BF159" s="160"/>
      <c r="BG159" s="160"/>
      <c r="BH159" s="160"/>
      <c r="BI159" s="160"/>
      <c r="BJ159" s="160"/>
      <c r="BK159" s="160"/>
      <c r="BL159" s="160"/>
      <c r="BM159" s="160"/>
      <c r="BN159" s="160"/>
      <c r="BO159" s="160"/>
      <c r="BP159" s="160"/>
      <c r="BQ159" s="160"/>
      <c r="BR159" s="160"/>
      <c r="BS159" s="160"/>
      <c r="BT159" s="160"/>
      <c r="BU159" s="160"/>
      <c r="BV159" s="160"/>
      <c r="BW159" s="160"/>
      <c r="BX159" s="160"/>
      <c r="BY159" s="160"/>
      <c r="BZ159" s="160"/>
      <c r="CA159" s="160"/>
      <c r="CB159" s="160"/>
      <c r="CC159" s="160"/>
      <c r="CD159" s="160"/>
      <c r="CE159" s="160"/>
      <c r="CF159" s="160"/>
      <c r="CG159" s="160"/>
      <c r="CH159" s="160"/>
      <c r="CI159" s="160"/>
      <c r="CJ159" s="160"/>
      <c r="CK159" s="160"/>
      <c r="CL159" s="160"/>
      <c r="CM159" s="160"/>
      <c r="CN159" s="160"/>
      <c r="CO159" s="160"/>
      <c r="CP159" s="160"/>
      <c r="CQ159" s="160"/>
      <c r="CR159" s="160"/>
      <c r="CS159" s="160"/>
      <c r="CT159" s="160"/>
      <c r="CU159" s="160"/>
      <c r="CV159" s="160"/>
      <c r="CW159" s="160"/>
      <c r="CX159" s="160"/>
      <c r="CY159" s="160"/>
      <c r="CZ159" s="160"/>
      <c r="DA159" s="160"/>
      <c r="DB159" s="160"/>
      <c r="DC159" s="160"/>
      <c r="DD159" s="160"/>
      <c r="DE159" s="160"/>
      <c r="DF159" s="160"/>
      <c r="DG159" s="160"/>
      <c r="DH159" s="160"/>
      <c r="DI159" s="160"/>
      <c r="DJ159" s="160"/>
      <c r="DK159" s="160"/>
      <c r="DL159" s="160"/>
      <c r="DM159" s="160"/>
      <c r="DN159" s="160"/>
      <c r="DO159" s="160"/>
      <c r="DP159" s="160"/>
      <c r="DQ159" s="160"/>
      <c r="DR159" s="160"/>
      <c r="DS159" s="160"/>
      <c r="DT159" s="160"/>
      <c r="DU159" s="160"/>
      <c r="DV159" s="160"/>
      <c r="DW159" s="160"/>
      <c r="DX159" s="160"/>
      <c r="DY159" s="160"/>
      <c r="DZ159" s="160"/>
      <c r="EA159" s="160"/>
    </row>
    <row r="160" spans="1:131" ht="12" customHeight="1" x14ac:dyDescent="0.25">
      <c r="A160" s="48"/>
      <c r="B160" s="48"/>
      <c r="C160" s="48" t="s">
        <v>826</v>
      </c>
      <c r="D160" s="48" t="s">
        <v>827</v>
      </c>
      <c r="E160" s="48"/>
      <c r="F160" s="48" t="s">
        <v>828</v>
      </c>
      <c r="G160" s="48"/>
      <c r="H160" s="48"/>
      <c r="I160" s="602">
        <v>171</v>
      </c>
      <c r="J160" s="3"/>
      <c r="K160" s="605" t="s">
        <v>1779</v>
      </c>
      <c r="L160" s="73"/>
      <c r="M160" s="607" t="s">
        <v>1556</v>
      </c>
      <c r="N160" s="607"/>
      <c r="O160" s="607" t="s">
        <v>1556</v>
      </c>
      <c r="P160" s="606"/>
      <c r="Q160" s="606">
        <v>43</v>
      </c>
      <c r="R160" s="606"/>
      <c r="S160" s="606">
        <v>54</v>
      </c>
      <c r="T160" s="606"/>
      <c r="U160" s="606">
        <v>23</v>
      </c>
      <c r="V160" s="606"/>
      <c r="W160" s="606">
        <v>19</v>
      </c>
      <c r="X160" s="3"/>
      <c r="Y160" s="3"/>
      <c r="Z160" s="3"/>
      <c r="AA160" s="3"/>
      <c r="AB160" s="53"/>
      <c r="AC160" s="53"/>
      <c r="AD160" s="53"/>
      <c r="AE160" s="53"/>
      <c r="AF160" s="53"/>
      <c r="AG160" s="53"/>
      <c r="AH160" s="3"/>
      <c r="AI160" s="160"/>
      <c r="AJ160" s="160"/>
      <c r="AK160" s="160"/>
      <c r="AL160" s="160"/>
      <c r="AM160" s="160"/>
      <c r="AN160" s="160">
        <f t="shared" si="16"/>
        <v>0</v>
      </c>
      <c r="AO160" s="160">
        <f t="shared" si="17"/>
        <v>54</v>
      </c>
      <c r="AP160" s="160">
        <f t="shared" si="18"/>
        <v>0</v>
      </c>
      <c r="AQ160" s="160">
        <f t="shared" si="19"/>
        <v>23</v>
      </c>
      <c r="AR160" s="160">
        <f t="shared" si="20"/>
        <v>0</v>
      </c>
      <c r="AS160" s="160">
        <f t="shared" si="21"/>
        <v>19</v>
      </c>
      <c r="AT160" s="160"/>
      <c r="AU160" s="160"/>
      <c r="AV160" s="160"/>
      <c r="AW160" s="160"/>
      <c r="AX160" s="160"/>
      <c r="AY160" s="160"/>
      <c r="AZ160" s="160"/>
      <c r="BA160" s="160"/>
      <c r="BB160" s="160"/>
      <c r="BC160" s="160"/>
      <c r="BD160" s="160"/>
      <c r="BE160" s="160"/>
      <c r="BF160" s="160"/>
      <c r="BG160" s="160"/>
      <c r="BH160" s="160"/>
      <c r="BI160" s="160"/>
      <c r="BJ160" s="160"/>
      <c r="BK160" s="160"/>
      <c r="BL160" s="160"/>
      <c r="BM160" s="160"/>
      <c r="BN160" s="160"/>
      <c r="BO160" s="160"/>
      <c r="BP160" s="160"/>
      <c r="BQ160" s="160"/>
      <c r="BR160" s="160"/>
      <c r="BS160" s="160"/>
      <c r="BT160" s="160"/>
      <c r="BU160" s="160"/>
      <c r="BV160" s="160"/>
      <c r="BW160" s="160"/>
      <c r="BX160" s="160"/>
      <c r="BY160" s="160"/>
      <c r="BZ160" s="160"/>
      <c r="CA160" s="160"/>
      <c r="CB160" s="160"/>
      <c r="CC160" s="160"/>
      <c r="CD160" s="160"/>
      <c r="CE160" s="160"/>
      <c r="CF160" s="160"/>
      <c r="CG160" s="160"/>
      <c r="CH160" s="160"/>
      <c r="CI160" s="160"/>
      <c r="CJ160" s="160"/>
      <c r="CK160" s="160"/>
      <c r="CL160" s="160"/>
      <c r="CM160" s="160"/>
      <c r="CN160" s="160"/>
      <c r="CO160" s="160"/>
      <c r="CP160" s="160"/>
      <c r="CQ160" s="160"/>
      <c r="CR160" s="160"/>
      <c r="CS160" s="160"/>
      <c r="CT160" s="160"/>
      <c r="CU160" s="160"/>
      <c r="CV160" s="160"/>
      <c r="CW160" s="160"/>
      <c r="CX160" s="160"/>
      <c r="CY160" s="160"/>
      <c r="CZ160" s="160"/>
      <c r="DA160" s="160"/>
      <c r="DB160" s="160"/>
      <c r="DC160" s="160"/>
      <c r="DD160" s="160"/>
      <c r="DE160" s="160"/>
      <c r="DF160" s="160"/>
      <c r="DG160" s="160"/>
      <c r="DH160" s="160"/>
      <c r="DI160" s="160"/>
      <c r="DJ160" s="160"/>
      <c r="DK160" s="160"/>
      <c r="DL160" s="160"/>
      <c r="DM160" s="160"/>
      <c r="DN160" s="160"/>
      <c r="DO160" s="160"/>
      <c r="DP160" s="160"/>
      <c r="DQ160" s="160"/>
      <c r="DR160" s="160"/>
      <c r="DS160" s="160"/>
      <c r="DT160" s="160"/>
      <c r="DU160" s="160"/>
      <c r="DV160" s="160"/>
      <c r="DW160" s="160"/>
      <c r="DX160" s="160"/>
      <c r="DY160" s="160"/>
      <c r="DZ160" s="160"/>
      <c r="EA160" s="160"/>
    </row>
    <row r="161" spans="1:131" ht="12" customHeight="1" x14ac:dyDescent="0.25">
      <c r="A161" s="48"/>
      <c r="B161" s="48"/>
      <c r="C161" s="48" t="s">
        <v>829</v>
      </c>
      <c r="D161" s="48" t="s">
        <v>830</v>
      </c>
      <c r="E161" s="48"/>
      <c r="F161" s="48" t="s">
        <v>831</v>
      </c>
      <c r="G161" s="48"/>
      <c r="H161" s="48"/>
      <c r="I161" s="602">
        <f t="shared" si="15"/>
        <v>1764</v>
      </c>
      <c r="J161" s="3"/>
      <c r="K161" s="605" t="s">
        <v>1873</v>
      </c>
      <c r="L161" s="73"/>
      <c r="M161" s="606">
        <v>108</v>
      </c>
      <c r="N161" s="606"/>
      <c r="O161" s="606">
        <v>180</v>
      </c>
      <c r="P161" s="606"/>
      <c r="Q161" s="606">
        <v>502</v>
      </c>
      <c r="R161" s="606"/>
      <c r="S161" s="606">
        <v>357</v>
      </c>
      <c r="T161" s="606"/>
      <c r="U161" s="606">
        <v>329</v>
      </c>
      <c r="V161" s="606"/>
      <c r="W161" s="606">
        <v>288</v>
      </c>
      <c r="X161" s="3"/>
      <c r="Y161" s="3"/>
      <c r="Z161" s="3"/>
      <c r="AA161" s="3"/>
      <c r="AB161" s="53"/>
      <c r="AC161" s="53"/>
      <c r="AD161" s="53"/>
      <c r="AE161" s="53"/>
      <c r="AF161" s="53"/>
      <c r="AG161" s="53"/>
      <c r="AH161" s="3"/>
      <c r="AI161" s="160"/>
      <c r="AJ161" s="160"/>
      <c r="AK161" s="160"/>
      <c r="AL161" s="160"/>
      <c r="AM161" s="160"/>
      <c r="AN161" s="160">
        <f t="shared" si="16"/>
        <v>0</v>
      </c>
      <c r="AO161" s="160">
        <f t="shared" si="17"/>
        <v>357</v>
      </c>
      <c r="AP161" s="160">
        <f t="shared" si="18"/>
        <v>0</v>
      </c>
      <c r="AQ161" s="160">
        <f t="shared" si="19"/>
        <v>329</v>
      </c>
      <c r="AR161" s="160">
        <f t="shared" si="20"/>
        <v>0</v>
      </c>
      <c r="AS161" s="160">
        <f t="shared" si="21"/>
        <v>288</v>
      </c>
      <c r="AT161" s="160"/>
      <c r="AU161" s="160"/>
      <c r="AV161" s="160"/>
      <c r="AW161" s="160"/>
      <c r="AX161" s="160"/>
      <c r="AY161" s="160"/>
      <c r="AZ161" s="160"/>
      <c r="BA161" s="160"/>
      <c r="BB161" s="160"/>
      <c r="BC161" s="160"/>
      <c r="BD161" s="160"/>
      <c r="BE161" s="160"/>
      <c r="BF161" s="160"/>
      <c r="BG161" s="160"/>
      <c r="BH161" s="160"/>
      <c r="BI161" s="160"/>
      <c r="BJ161" s="160"/>
      <c r="BK161" s="160"/>
      <c r="BL161" s="160"/>
      <c r="BM161" s="160"/>
      <c r="BN161" s="160"/>
      <c r="BO161" s="160"/>
      <c r="BP161" s="160"/>
      <c r="BQ161" s="160"/>
      <c r="BR161" s="160"/>
      <c r="BS161" s="160"/>
      <c r="BT161" s="160"/>
      <c r="BU161" s="160"/>
      <c r="BV161" s="160"/>
      <c r="BW161" s="160"/>
      <c r="BX161" s="160"/>
      <c r="BY161" s="160"/>
      <c r="BZ161" s="160"/>
      <c r="CA161" s="160"/>
      <c r="CB161" s="160"/>
      <c r="CC161" s="160"/>
      <c r="CD161" s="160"/>
      <c r="CE161" s="160"/>
      <c r="CF161" s="160"/>
      <c r="CG161" s="160"/>
      <c r="CH161" s="160"/>
      <c r="CI161" s="160"/>
      <c r="CJ161" s="160"/>
      <c r="CK161" s="160"/>
      <c r="CL161" s="160"/>
      <c r="CM161" s="160"/>
      <c r="CN161" s="160"/>
      <c r="CO161" s="160"/>
      <c r="CP161" s="160"/>
      <c r="CQ161" s="160"/>
      <c r="CR161" s="160"/>
      <c r="CS161" s="160"/>
      <c r="CT161" s="160"/>
      <c r="CU161" s="160"/>
      <c r="CV161" s="160"/>
      <c r="CW161" s="160"/>
      <c r="CX161" s="160"/>
      <c r="CY161" s="160"/>
      <c r="CZ161" s="160"/>
      <c r="DA161" s="160"/>
      <c r="DB161" s="160"/>
      <c r="DC161" s="160"/>
      <c r="DD161" s="160"/>
      <c r="DE161" s="160"/>
      <c r="DF161" s="160"/>
      <c r="DG161" s="160"/>
      <c r="DH161" s="160"/>
      <c r="DI161" s="160"/>
      <c r="DJ161" s="160"/>
      <c r="DK161" s="160"/>
      <c r="DL161" s="160"/>
      <c r="DM161" s="160"/>
      <c r="DN161" s="160"/>
      <c r="DO161" s="160"/>
      <c r="DP161" s="160"/>
      <c r="DQ161" s="160"/>
      <c r="DR161" s="160"/>
      <c r="DS161" s="160"/>
      <c r="DT161" s="160"/>
      <c r="DU161" s="160"/>
      <c r="DV161" s="160"/>
      <c r="DW161" s="160"/>
      <c r="DX161" s="160"/>
      <c r="DY161" s="160"/>
      <c r="DZ161" s="160"/>
      <c r="EA161" s="160"/>
    </row>
    <row r="162" spans="1:131" ht="12" customHeight="1" x14ac:dyDescent="0.25">
      <c r="A162" s="48"/>
      <c r="B162" s="48"/>
      <c r="C162" s="48" t="s">
        <v>832</v>
      </c>
      <c r="D162" s="48" t="s">
        <v>833</v>
      </c>
      <c r="E162" s="48"/>
      <c r="F162" s="48" t="s">
        <v>834</v>
      </c>
      <c r="G162" s="48"/>
      <c r="H162" s="48"/>
      <c r="I162" s="602">
        <f t="shared" si="15"/>
        <v>1732</v>
      </c>
      <c r="J162" s="3"/>
      <c r="K162" s="605" t="s">
        <v>1874</v>
      </c>
      <c r="L162" s="73"/>
      <c r="M162" s="606">
        <v>105</v>
      </c>
      <c r="N162" s="606"/>
      <c r="O162" s="606">
        <v>115</v>
      </c>
      <c r="P162" s="606"/>
      <c r="Q162" s="606">
        <v>413</v>
      </c>
      <c r="R162" s="606"/>
      <c r="S162" s="606">
        <v>390</v>
      </c>
      <c r="T162" s="606"/>
      <c r="U162" s="606">
        <v>349</v>
      </c>
      <c r="V162" s="606"/>
      <c r="W162" s="606">
        <v>360</v>
      </c>
      <c r="X162" s="3"/>
      <c r="Y162" s="3"/>
      <c r="Z162" s="3"/>
      <c r="AA162" s="3"/>
      <c r="AB162" s="53"/>
      <c r="AC162" s="53"/>
      <c r="AD162" s="53"/>
      <c r="AE162" s="53"/>
      <c r="AF162" s="53"/>
      <c r="AG162" s="53"/>
      <c r="AH162" s="3"/>
      <c r="AI162" s="160"/>
      <c r="AJ162" s="160"/>
      <c r="AK162" s="160"/>
      <c r="AL162" s="160"/>
      <c r="AM162" s="160"/>
      <c r="AN162" s="160">
        <f t="shared" si="16"/>
        <v>0</v>
      </c>
      <c r="AO162" s="160">
        <f t="shared" si="17"/>
        <v>390</v>
      </c>
      <c r="AP162" s="160">
        <f t="shared" si="18"/>
        <v>0</v>
      </c>
      <c r="AQ162" s="160">
        <f t="shared" si="19"/>
        <v>349</v>
      </c>
      <c r="AR162" s="160">
        <f t="shared" si="20"/>
        <v>0</v>
      </c>
      <c r="AS162" s="160">
        <f t="shared" si="21"/>
        <v>360</v>
      </c>
      <c r="AT162" s="160"/>
      <c r="AU162" s="160"/>
      <c r="AV162" s="160"/>
      <c r="AW162" s="160"/>
      <c r="AX162" s="160"/>
      <c r="AY162" s="160"/>
      <c r="AZ162" s="160"/>
      <c r="BA162" s="160"/>
      <c r="BB162" s="160"/>
      <c r="BC162" s="160"/>
      <c r="BD162" s="160"/>
      <c r="BE162" s="160"/>
      <c r="BF162" s="160"/>
      <c r="BG162" s="160"/>
      <c r="BH162" s="160"/>
      <c r="BI162" s="160"/>
      <c r="BJ162" s="160"/>
      <c r="BK162" s="160"/>
      <c r="BL162" s="160"/>
      <c r="BM162" s="160"/>
      <c r="BN162" s="160"/>
      <c r="BO162" s="160"/>
      <c r="BP162" s="160"/>
      <c r="BQ162" s="160"/>
      <c r="BR162" s="160"/>
      <c r="BS162" s="160"/>
      <c r="BT162" s="160"/>
      <c r="BU162" s="160"/>
      <c r="BV162" s="160"/>
      <c r="BW162" s="160"/>
      <c r="BX162" s="160"/>
      <c r="BY162" s="160"/>
      <c r="BZ162" s="160"/>
      <c r="CA162" s="160"/>
      <c r="CB162" s="160"/>
      <c r="CC162" s="160"/>
      <c r="CD162" s="160"/>
      <c r="CE162" s="160"/>
      <c r="CF162" s="160"/>
      <c r="CG162" s="160"/>
      <c r="CH162" s="160"/>
      <c r="CI162" s="160"/>
      <c r="CJ162" s="160"/>
      <c r="CK162" s="160"/>
      <c r="CL162" s="160"/>
      <c r="CM162" s="160"/>
      <c r="CN162" s="160"/>
      <c r="CO162" s="160"/>
      <c r="CP162" s="160"/>
      <c r="CQ162" s="160"/>
      <c r="CR162" s="160"/>
      <c r="CS162" s="160"/>
      <c r="CT162" s="160"/>
      <c r="CU162" s="160"/>
      <c r="CV162" s="160"/>
      <c r="CW162" s="160"/>
      <c r="CX162" s="160"/>
      <c r="CY162" s="160"/>
      <c r="CZ162" s="160"/>
      <c r="DA162" s="160"/>
      <c r="DB162" s="160"/>
      <c r="DC162" s="160"/>
      <c r="DD162" s="160"/>
      <c r="DE162" s="160"/>
      <c r="DF162" s="160"/>
      <c r="DG162" s="160"/>
      <c r="DH162" s="160"/>
      <c r="DI162" s="160"/>
      <c r="DJ162" s="160"/>
      <c r="DK162" s="160"/>
      <c r="DL162" s="160"/>
      <c r="DM162" s="160"/>
      <c r="DN162" s="160"/>
      <c r="DO162" s="160"/>
      <c r="DP162" s="160"/>
      <c r="DQ162" s="160"/>
      <c r="DR162" s="160"/>
      <c r="DS162" s="160"/>
      <c r="DT162" s="160"/>
      <c r="DU162" s="160"/>
      <c r="DV162" s="160"/>
      <c r="DW162" s="160"/>
      <c r="DX162" s="160"/>
      <c r="DY162" s="160"/>
      <c r="DZ162" s="160"/>
      <c r="EA162" s="160"/>
    </row>
    <row r="163" spans="1:131" ht="12" customHeight="1" x14ac:dyDescent="0.25">
      <c r="A163" s="48"/>
      <c r="B163" s="48"/>
      <c r="C163" s="48" t="s">
        <v>835</v>
      </c>
      <c r="D163" s="48" t="s">
        <v>836</v>
      </c>
      <c r="E163" s="48"/>
      <c r="F163" s="48" t="s">
        <v>837</v>
      </c>
      <c r="G163" s="48"/>
      <c r="H163" s="48"/>
      <c r="I163" s="602">
        <f t="shared" si="15"/>
        <v>1083</v>
      </c>
      <c r="J163" s="3"/>
      <c r="K163" s="605" t="s">
        <v>1875</v>
      </c>
      <c r="L163" s="73"/>
      <c r="M163" s="606">
        <v>52</v>
      </c>
      <c r="N163" s="606"/>
      <c r="O163" s="606">
        <v>99</v>
      </c>
      <c r="P163" s="606"/>
      <c r="Q163" s="606">
        <v>294</v>
      </c>
      <c r="R163" s="606"/>
      <c r="S163" s="606">
        <v>242</v>
      </c>
      <c r="T163" s="606"/>
      <c r="U163" s="606">
        <v>227</v>
      </c>
      <c r="V163" s="606"/>
      <c r="W163" s="606">
        <v>169</v>
      </c>
      <c r="X163" s="3"/>
      <c r="Y163" s="3"/>
      <c r="Z163" s="3"/>
      <c r="AA163" s="3"/>
      <c r="AB163" s="53"/>
      <c r="AC163" s="53"/>
      <c r="AD163" s="53"/>
      <c r="AE163" s="53"/>
      <c r="AF163" s="53"/>
      <c r="AG163" s="53"/>
      <c r="AH163" s="3"/>
      <c r="AI163" s="160"/>
      <c r="AJ163" s="160"/>
      <c r="AK163" s="160"/>
      <c r="AL163" s="160"/>
      <c r="AM163" s="160"/>
      <c r="AN163" s="160">
        <f t="shared" si="16"/>
        <v>0</v>
      </c>
      <c r="AO163" s="160">
        <f t="shared" si="17"/>
        <v>242</v>
      </c>
      <c r="AP163" s="160">
        <f t="shared" si="18"/>
        <v>0</v>
      </c>
      <c r="AQ163" s="160">
        <f t="shared" si="19"/>
        <v>227</v>
      </c>
      <c r="AR163" s="160">
        <f t="shared" si="20"/>
        <v>0</v>
      </c>
      <c r="AS163" s="160">
        <f t="shared" si="21"/>
        <v>169</v>
      </c>
      <c r="AT163" s="160"/>
      <c r="AU163" s="160"/>
      <c r="AV163" s="160"/>
      <c r="AW163" s="160"/>
      <c r="AX163" s="160"/>
      <c r="AY163" s="160"/>
      <c r="AZ163" s="160"/>
      <c r="BA163" s="160"/>
      <c r="BB163" s="160"/>
      <c r="BC163" s="160"/>
      <c r="BD163" s="160"/>
      <c r="BE163" s="160"/>
      <c r="BF163" s="160"/>
      <c r="BG163" s="160"/>
      <c r="BH163" s="160"/>
      <c r="BI163" s="160"/>
      <c r="BJ163" s="160"/>
      <c r="BK163" s="160"/>
      <c r="BL163" s="160"/>
      <c r="BM163" s="160"/>
      <c r="BN163" s="160"/>
      <c r="BO163" s="160"/>
      <c r="BP163" s="160"/>
      <c r="BQ163" s="160"/>
      <c r="BR163" s="160"/>
      <c r="BS163" s="160"/>
      <c r="BT163" s="160"/>
      <c r="BU163" s="160"/>
      <c r="BV163" s="160"/>
      <c r="BW163" s="160"/>
      <c r="BX163" s="160"/>
      <c r="BY163" s="160"/>
      <c r="BZ163" s="160"/>
      <c r="CA163" s="160"/>
      <c r="CB163" s="160"/>
      <c r="CC163" s="160"/>
      <c r="CD163" s="160"/>
      <c r="CE163" s="160"/>
      <c r="CF163" s="160"/>
      <c r="CG163" s="160"/>
      <c r="CH163" s="160"/>
      <c r="CI163" s="160"/>
      <c r="CJ163" s="160"/>
      <c r="CK163" s="160"/>
      <c r="CL163" s="160"/>
      <c r="CM163" s="160"/>
      <c r="CN163" s="160"/>
      <c r="CO163" s="160"/>
      <c r="CP163" s="160"/>
      <c r="CQ163" s="160"/>
      <c r="CR163" s="160"/>
      <c r="CS163" s="160"/>
      <c r="CT163" s="160"/>
      <c r="CU163" s="160"/>
      <c r="CV163" s="160"/>
      <c r="CW163" s="160"/>
      <c r="CX163" s="160"/>
      <c r="CY163" s="160"/>
      <c r="CZ163" s="160"/>
      <c r="DA163" s="160"/>
      <c r="DB163" s="160"/>
      <c r="DC163" s="160"/>
      <c r="DD163" s="160"/>
      <c r="DE163" s="160"/>
      <c r="DF163" s="160"/>
      <c r="DG163" s="160"/>
      <c r="DH163" s="160"/>
      <c r="DI163" s="160"/>
      <c r="DJ163" s="160"/>
      <c r="DK163" s="160"/>
      <c r="DL163" s="160"/>
      <c r="DM163" s="160"/>
      <c r="DN163" s="160"/>
      <c r="DO163" s="160"/>
      <c r="DP163" s="160"/>
      <c r="DQ163" s="160"/>
      <c r="DR163" s="160"/>
      <c r="DS163" s="160"/>
      <c r="DT163" s="160"/>
      <c r="DU163" s="160"/>
      <c r="DV163" s="160"/>
      <c r="DW163" s="160"/>
      <c r="DX163" s="160"/>
      <c r="DY163" s="160"/>
      <c r="DZ163" s="160"/>
      <c r="EA163" s="160"/>
    </row>
    <row r="164" spans="1:131" ht="12" customHeight="1" x14ac:dyDescent="0.25">
      <c r="A164" s="48"/>
      <c r="B164" s="48"/>
      <c r="C164" s="48" t="s">
        <v>838</v>
      </c>
      <c r="D164" s="48" t="s">
        <v>839</v>
      </c>
      <c r="E164" s="48"/>
      <c r="F164" s="48" t="s">
        <v>840</v>
      </c>
      <c r="G164" s="48"/>
      <c r="H164" s="48"/>
      <c r="I164" s="602">
        <v>938</v>
      </c>
      <c r="J164" s="3"/>
      <c r="K164" s="605" t="s">
        <v>1780</v>
      </c>
      <c r="L164" s="73"/>
      <c r="M164" s="607" t="s">
        <v>1556</v>
      </c>
      <c r="N164" s="607"/>
      <c r="O164" s="607" t="s">
        <v>1556</v>
      </c>
      <c r="P164" s="606"/>
      <c r="Q164" s="606">
        <v>232</v>
      </c>
      <c r="R164" s="606"/>
      <c r="S164" s="606">
        <v>216</v>
      </c>
      <c r="T164" s="606"/>
      <c r="U164" s="606">
        <v>198</v>
      </c>
      <c r="V164" s="606"/>
      <c r="W164" s="606">
        <v>172</v>
      </c>
      <c r="X164" s="3"/>
      <c r="Y164" s="3"/>
      <c r="Z164" s="3"/>
      <c r="AA164" s="3"/>
      <c r="AB164" s="53"/>
      <c r="AC164" s="53"/>
      <c r="AD164" s="53"/>
      <c r="AE164" s="53"/>
      <c r="AF164" s="53"/>
      <c r="AG164" s="53"/>
      <c r="AH164" s="3"/>
      <c r="AI164" s="160"/>
      <c r="AJ164" s="160"/>
      <c r="AK164" s="160"/>
      <c r="AL164" s="160"/>
      <c r="AM164" s="160"/>
      <c r="AN164" s="160">
        <f t="shared" si="16"/>
        <v>0</v>
      </c>
      <c r="AO164" s="160">
        <f t="shared" si="17"/>
        <v>216</v>
      </c>
      <c r="AP164" s="160">
        <f t="shared" si="18"/>
        <v>0</v>
      </c>
      <c r="AQ164" s="160">
        <f t="shared" si="19"/>
        <v>198</v>
      </c>
      <c r="AR164" s="160">
        <f t="shared" si="20"/>
        <v>0</v>
      </c>
      <c r="AS164" s="160">
        <f t="shared" si="21"/>
        <v>172</v>
      </c>
      <c r="AT164" s="160"/>
      <c r="AU164" s="160"/>
      <c r="AV164" s="160"/>
      <c r="AW164" s="160"/>
      <c r="AX164" s="160"/>
      <c r="AY164" s="160"/>
      <c r="AZ164" s="160"/>
      <c r="BA164" s="160"/>
      <c r="BB164" s="160"/>
      <c r="BC164" s="160"/>
      <c r="BD164" s="160"/>
      <c r="BE164" s="160"/>
      <c r="BF164" s="160"/>
      <c r="BG164" s="160"/>
      <c r="BH164" s="160"/>
      <c r="BI164" s="160"/>
      <c r="BJ164" s="160"/>
      <c r="BK164" s="160"/>
      <c r="BL164" s="160"/>
      <c r="BM164" s="160"/>
      <c r="BN164" s="160"/>
      <c r="BO164" s="160"/>
      <c r="BP164" s="160"/>
      <c r="BQ164" s="160"/>
      <c r="BR164" s="160"/>
      <c r="BS164" s="160"/>
      <c r="BT164" s="160"/>
      <c r="BU164" s="160"/>
      <c r="BV164" s="160"/>
      <c r="BW164" s="160"/>
      <c r="BX164" s="160"/>
      <c r="BY164" s="160"/>
      <c r="BZ164" s="160"/>
      <c r="CA164" s="160"/>
      <c r="CB164" s="160"/>
      <c r="CC164" s="160"/>
      <c r="CD164" s="160"/>
      <c r="CE164" s="160"/>
      <c r="CF164" s="160"/>
      <c r="CG164" s="160"/>
      <c r="CH164" s="160"/>
      <c r="CI164" s="160"/>
      <c r="CJ164" s="160"/>
      <c r="CK164" s="160"/>
      <c r="CL164" s="160"/>
      <c r="CM164" s="160"/>
      <c r="CN164" s="160"/>
      <c r="CO164" s="160"/>
      <c r="CP164" s="160"/>
      <c r="CQ164" s="160"/>
      <c r="CR164" s="160"/>
      <c r="CS164" s="160"/>
      <c r="CT164" s="160"/>
      <c r="CU164" s="160"/>
      <c r="CV164" s="160"/>
      <c r="CW164" s="160"/>
      <c r="CX164" s="160"/>
      <c r="CY164" s="160"/>
      <c r="CZ164" s="160"/>
      <c r="DA164" s="160"/>
      <c r="DB164" s="160"/>
      <c r="DC164" s="160"/>
      <c r="DD164" s="160"/>
      <c r="DE164" s="160"/>
      <c r="DF164" s="160"/>
      <c r="DG164" s="160"/>
      <c r="DH164" s="160"/>
      <c r="DI164" s="160"/>
      <c r="DJ164" s="160"/>
      <c r="DK164" s="160"/>
      <c r="DL164" s="160"/>
      <c r="DM164" s="160"/>
      <c r="DN164" s="160"/>
      <c r="DO164" s="160"/>
      <c r="DP164" s="160"/>
      <c r="DQ164" s="160"/>
      <c r="DR164" s="160"/>
      <c r="DS164" s="160"/>
      <c r="DT164" s="160"/>
      <c r="DU164" s="160"/>
      <c r="DV164" s="160"/>
      <c r="DW164" s="160"/>
      <c r="DX164" s="160"/>
      <c r="DY164" s="160"/>
      <c r="DZ164" s="160"/>
      <c r="EA164" s="160"/>
    </row>
    <row r="165" spans="1:131" ht="12" customHeight="1" x14ac:dyDescent="0.25">
      <c r="A165" s="48"/>
      <c r="B165" s="48"/>
      <c r="C165" s="48" t="s">
        <v>841</v>
      </c>
      <c r="D165" s="48" t="s">
        <v>842</v>
      </c>
      <c r="E165" s="48"/>
      <c r="F165" s="48" t="s">
        <v>843</v>
      </c>
      <c r="G165" s="48"/>
      <c r="H165" s="48"/>
      <c r="I165" s="602">
        <f t="shared" si="15"/>
        <v>1900</v>
      </c>
      <c r="J165" s="3"/>
      <c r="K165" s="605" t="s">
        <v>1876</v>
      </c>
      <c r="L165" s="73"/>
      <c r="M165" s="606">
        <v>114</v>
      </c>
      <c r="N165" s="606"/>
      <c r="O165" s="606">
        <v>179</v>
      </c>
      <c r="P165" s="606"/>
      <c r="Q165" s="606">
        <v>571</v>
      </c>
      <c r="R165" s="606"/>
      <c r="S165" s="606">
        <v>434</v>
      </c>
      <c r="T165" s="606"/>
      <c r="U165" s="606">
        <v>315</v>
      </c>
      <c r="V165" s="606"/>
      <c r="W165" s="606">
        <v>287</v>
      </c>
      <c r="X165" s="3"/>
      <c r="Y165" s="3"/>
      <c r="Z165" s="3"/>
      <c r="AA165" s="3"/>
      <c r="AB165" s="53"/>
      <c r="AC165" s="53"/>
      <c r="AD165" s="53"/>
      <c r="AE165" s="53"/>
      <c r="AF165" s="53"/>
      <c r="AG165" s="53"/>
      <c r="AH165" s="3"/>
      <c r="AI165" s="160"/>
      <c r="AJ165" s="160"/>
      <c r="AK165" s="160"/>
      <c r="AL165" s="160"/>
      <c r="AM165" s="160"/>
      <c r="AN165" s="160">
        <f t="shared" si="16"/>
        <v>0</v>
      </c>
      <c r="AO165" s="160">
        <f t="shared" si="17"/>
        <v>434</v>
      </c>
      <c r="AP165" s="160">
        <f t="shared" si="18"/>
        <v>0</v>
      </c>
      <c r="AQ165" s="160">
        <f t="shared" si="19"/>
        <v>315</v>
      </c>
      <c r="AR165" s="160">
        <f t="shared" si="20"/>
        <v>0</v>
      </c>
      <c r="AS165" s="160">
        <f t="shared" si="21"/>
        <v>287</v>
      </c>
      <c r="AT165" s="160"/>
      <c r="AU165" s="160"/>
      <c r="AV165" s="160"/>
      <c r="AW165" s="160"/>
      <c r="AX165" s="160"/>
      <c r="AY165" s="160"/>
      <c r="AZ165" s="160"/>
      <c r="BA165" s="160"/>
      <c r="BB165" s="160"/>
      <c r="BC165" s="160"/>
      <c r="BD165" s="160"/>
      <c r="BE165" s="160"/>
      <c r="BF165" s="160"/>
      <c r="BG165" s="160"/>
      <c r="BH165" s="160"/>
      <c r="BI165" s="160"/>
      <c r="BJ165" s="160"/>
      <c r="BK165" s="160"/>
      <c r="BL165" s="160"/>
      <c r="BM165" s="160"/>
      <c r="BN165" s="160"/>
      <c r="BO165" s="160"/>
      <c r="BP165" s="160"/>
      <c r="BQ165" s="160"/>
      <c r="BR165" s="160"/>
      <c r="BS165" s="160"/>
      <c r="BT165" s="160"/>
      <c r="BU165" s="160"/>
      <c r="BV165" s="160"/>
      <c r="BW165" s="160"/>
      <c r="BX165" s="160"/>
      <c r="BY165" s="160"/>
      <c r="BZ165" s="160"/>
      <c r="CA165" s="160"/>
      <c r="CB165" s="160"/>
      <c r="CC165" s="160"/>
      <c r="CD165" s="160"/>
      <c r="CE165" s="160"/>
      <c r="CF165" s="160"/>
      <c r="CG165" s="160"/>
      <c r="CH165" s="160"/>
      <c r="CI165" s="160"/>
      <c r="CJ165" s="160"/>
      <c r="CK165" s="160"/>
      <c r="CL165" s="160"/>
      <c r="CM165" s="160"/>
      <c r="CN165" s="160"/>
      <c r="CO165" s="160"/>
      <c r="CP165" s="160"/>
      <c r="CQ165" s="160"/>
      <c r="CR165" s="160"/>
      <c r="CS165" s="160"/>
      <c r="CT165" s="160"/>
      <c r="CU165" s="160"/>
      <c r="CV165" s="160"/>
      <c r="CW165" s="160"/>
      <c r="CX165" s="160"/>
      <c r="CY165" s="160"/>
      <c r="CZ165" s="160"/>
      <c r="DA165" s="160"/>
      <c r="DB165" s="160"/>
      <c r="DC165" s="160"/>
      <c r="DD165" s="160"/>
      <c r="DE165" s="160"/>
      <c r="DF165" s="160"/>
      <c r="DG165" s="160"/>
      <c r="DH165" s="160"/>
      <c r="DI165" s="160"/>
      <c r="DJ165" s="160"/>
      <c r="DK165" s="160"/>
      <c r="DL165" s="160"/>
      <c r="DM165" s="160"/>
      <c r="DN165" s="160"/>
      <c r="DO165" s="160"/>
      <c r="DP165" s="160"/>
      <c r="DQ165" s="160"/>
      <c r="DR165" s="160"/>
      <c r="DS165" s="160"/>
      <c r="DT165" s="160"/>
      <c r="DU165" s="160"/>
      <c r="DV165" s="160"/>
      <c r="DW165" s="160"/>
      <c r="DX165" s="160"/>
      <c r="DY165" s="160"/>
      <c r="DZ165" s="160"/>
      <c r="EA165" s="160"/>
    </row>
    <row r="166" spans="1:131" ht="12" customHeight="1" x14ac:dyDescent="0.25">
      <c r="A166" s="48"/>
      <c r="B166" s="48"/>
      <c r="C166" s="48"/>
      <c r="D166" s="48"/>
      <c r="E166" s="48"/>
      <c r="F166" s="48"/>
      <c r="G166" s="48"/>
      <c r="H166" s="48"/>
      <c r="I166" s="602"/>
      <c r="J166" s="3"/>
      <c r="K166" s="605"/>
      <c r="L166" s="73"/>
      <c r="M166" s="606"/>
      <c r="N166" s="606"/>
      <c r="O166" s="606"/>
      <c r="P166" s="606"/>
      <c r="Q166" s="606"/>
      <c r="R166" s="606"/>
      <c r="S166" s="606"/>
      <c r="T166" s="606"/>
      <c r="U166" s="606"/>
      <c r="V166" s="606"/>
      <c r="W166" s="606"/>
      <c r="X166" s="3"/>
      <c r="Y166" s="3"/>
      <c r="Z166" s="3"/>
      <c r="AA166" s="3"/>
      <c r="AB166" s="53"/>
      <c r="AC166" s="53"/>
      <c r="AD166" s="53"/>
      <c r="AE166" s="53"/>
      <c r="AF166" s="53"/>
      <c r="AG166" s="53"/>
      <c r="AH166" s="3"/>
      <c r="AI166" s="160"/>
      <c r="AJ166" s="160"/>
      <c r="AK166" s="160"/>
      <c r="AL166" s="160"/>
      <c r="AM166" s="160"/>
      <c r="AN166" s="160">
        <f t="shared" si="16"/>
        <v>0</v>
      </c>
      <c r="AO166" s="160">
        <f t="shared" si="17"/>
        <v>0</v>
      </c>
      <c r="AP166" s="160">
        <f t="shared" si="18"/>
        <v>0</v>
      </c>
      <c r="AQ166" s="160">
        <f t="shared" si="19"/>
        <v>0</v>
      </c>
      <c r="AR166" s="160">
        <f t="shared" si="20"/>
        <v>0</v>
      </c>
      <c r="AS166" s="160">
        <f t="shared" si="21"/>
        <v>0</v>
      </c>
      <c r="AT166" s="160"/>
      <c r="AU166" s="160"/>
      <c r="AV166" s="160"/>
      <c r="AW166" s="160"/>
      <c r="AX166" s="160"/>
      <c r="AY166" s="160"/>
      <c r="AZ166" s="160"/>
      <c r="BA166" s="160"/>
      <c r="BB166" s="160"/>
      <c r="BC166" s="160"/>
      <c r="BD166" s="160"/>
      <c r="BE166" s="160"/>
      <c r="BF166" s="160"/>
      <c r="BG166" s="160"/>
      <c r="BH166" s="160"/>
      <c r="BI166" s="160"/>
      <c r="BJ166" s="160"/>
      <c r="BK166" s="160"/>
      <c r="BL166" s="160"/>
      <c r="BM166" s="160"/>
      <c r="BN166" s="160"/>
      <c r="BO166" s="160"/>
      <c r="BP166" s="160"/>
      <c r="BQ166" s="160"/>
      <c r="BR166" s="160"/>
      <c r="BS166" s="160"/>
      <c r="BT166" s="160"/>
      <c r="BU166" s="160"/>
      <c r="BV166" s="160"/>
      <c r="BW166" s="160"/>
      <c r="BX166" s="160"/>
      <c r="BY166" s="160"/>
      <c r="BZ166" s="160"/>
      <c r="CA166" s="160"/>
      <c r="CB166" s="160"/>
      <c r="CC166" s="160"/>
      <c r="CD166" s="160"/>
      <c r="CE166" s="160"/>
      <c r="CF166" s="160"/>
      <c r="CG166" s="160"/>
      <c r="CH166" s="160"/>
      <c r="CI166" s="160"/>
      <c r="CJ166" s="160"/>
      <c r="CK166" s="160"/>
      <c r="CL166" s="160"/>
      <c r="CM166" s="160"/>
      <c r="CN166" s="160"/>
      <c r="CO166" s="160"/>
      <c r="CP166" s="160"/>
      <c r="CQ166" s="160"/>
      <c r="CR166" s="160"/>
      <c r="CS166" s="160"/>
      <c r="CT166" s="160"/>
      <c r="CU166" s="160"/>
      <c r="CV166" s="160"/>
      <c r="CW166" s="160"/>
      <c r="CX166" s="160"/>
      <c r="CY166" s="160"/>
      <c r="CZ166" s="160"/>
      <c r="DA166" s="160"/>
      <c r="DB166" s="160"/>
      <c r="DC166" s="160"/>
      <c r="DD166" s="160"/>
      <c r="DE166" s="160"/>
      <c r="DF166" s="160"/>
      <c r="DG166" s="160"/>
      <c r="DH166" s="160"/>
      <c r="DI166" s="160"/>
      <c r="DJ166" s="160"/>
      <c r="DK166" s="160"/>
      <c r="DL166" s="160"/>
      <c r="DM166" s="160"/>
      <c r="DN166" s="160"/>
      <c r="DO166" s="160"/>
      <c r="DP166" s="160"/>
      <c r="DQ166" s="160"/>
      <c r="DR166" s="160"/>
      <c r="DS166" s="160"/>
      <c r="DT166" s="160"/>
      <c r="DU166" s="160"/>
      <c r="DV166" s="160"/>
      <c r="DW166" s="160"/>
      <c r="DX166" s="160"/>
      <c r="DY166" s="160"/>
      <c r="DZ166" s="160"/>
      <c r="EA166" s="160"/>
    </row>
    <row r="167" spans="1:131" ht="12" customHeight="1" x14ac:dyDescent="0.25">
      <c r="A167" s="48"/>
      <c r="B167" s="48"/>
      <c r="C167" s="48" t="s">
        <v>844</v>
      </c>
      <c r="D167" s="48" t="s">
        <v>845</v>
      </c>
      <c r="E167" s="48" t="s">
        <v>846</v>
      </c>
      <c r="F167" s="48"/>
      <c r="G167" s="48"/>
      <c r="H167" s="48"/>
      <c r="I167" s="602">
        <f t="shared" si="15"/>
        <v>4268</v>
      </c>
      <c r="J167" s="3"/>
      <c r="K167" s="604" t="s">
        <v>1877</v>
      </c>
      <c r="L167" s="404"/>
      <c r="M167" s="488">
        <v>289</v>
      </c>
      <c r="N167" s="488"/>
      <c r="O167" s="488">
        <v>399</v>
      </c>
      <c r="P167" s="488"/>
      <c r="Q167" s="488">
        <v>1233</v>
      </c>
      <c r="R167" s="488"/>
      <c r="S167" s="488">
        <v>960</v>
      </c>
      <c r="T167" s="488"/>
      <c r="U167" s="488">
        <v>718</v>
      </c>
      <c r="V167" s="488"/>
      <c r="W167" s="488">
        <v>669</v>
      </c>
      <c r="X167" s="3"/>
      <c r="Y167" s="3"/>
      <c r="Z167" s="3"/>
      <c r="AA167" s="3"/>
      <c r="AB167" s="53"/>
      <c r="AC167" s="53"/>
      <c r="AD167" s="53"/>
      <c r="AE167" s="53"/>
      <c r="AF167" s="53"/>
      <c r="AG167" s="53"/>
      <c r="AH167" s="3"/>
      <c r="AI167" s="160"/>
      <c r="AJ167" s="160"/>
      <c r="AK167" s="160"/>
      <c r="AL167" s="160"/>
      <c r="AM167" s="160"/>
      <c r="AN167" s="160">
        <f t="shared" si="16"/>
        <v>0</v>
      </c>
      <c r="AO167" s="160">
        <f t="shared" si="17"/>
        <v>960</v>
      </c>
      <c r="AP167" s="160">
        <f t="shared" si="18"/>
        <v>0</v>
      </c>
      <c r="AQ167" s="160">
        <f t="shared" si="19"/>
        <v>718</v>
      </c>
      <c r="AR167" s="160">
        <f t="shared" si="20"/>
        <v>0</v>
      </c>
      <c r="AS167" s="160">
        <f t="shared" si="21"/>
        <v>669</v>
      </c>
      <c r="AT167" s="160"/>
      <c r="AU167" s="160"/>
      <c r="AV167" s="160"/>
      <c r="AW167" s="160"/>
      <c r="AX167" s="160"/>
      <c r="AY167" s="160"/>
      <c r="AZ167" s="160"/>
      <c r="BA167" s="160"/>
      <c r="BB167" s="160"/>
      <c r="BC167" s="160"/>
      <c r="BD167" s="160"/>
      <c r="BE167" s="160"/>
      <c r="BF167" s="160"/>
      <c r="BG167" s="160"/>
      <c r="BH167" s="160"/>
      <c r="BI167" s="160"/>
      <c r="BJ167" s="160"/>
      <c r="BK167" s="160"/>
      <c r="BL167" s="160"/>
      <c r="BM167" s="160"/>
      <c r="BN167" s="160"/>
      <c r="BO167" s="160"/>
      <c r="BP167" s="160"/>
      <c r="BQ167" s="160"/>
      <c r="BR167" s="160"/>
      <c r="BS167" s="160"/>
      <c r="BT167" s="160"/>
      <c r="BU167" s="160"/>
      <c r="BV167" s="160"/>
      <c r="BW167" s="160"/>
      <c r="BX167" s="160"/>
      <c r="BY167" s="160"/>
      <c r="BZ167" s="160"/>
      <c r="CA167" s="160"/>
      <c r="CB167" s="160"/>
      <c r="CC167" s="160"/>
      <c r="CD167" s="160"/>
      <c r="CE167" s="160"/>
      <c r="CF167" s="160"/>
      <c r="CG167" s="160"/>
      <c r="CH167" s="160"/>
      <c r="CI167" s="160"/>
      <c r="CJ167" s="160"/>
      <c r="CK167" s="160"/>
      <c r="CL167" s="160"/>
      <c r="CM167" s="160"/>
      <c r="CN167" s="160"/>
      <c r="CO167" s="160"/>
      <c r="CP167" s="160"/>
      <c r="CQ167" s="160"/>
      <c r="CR167" s="160"/>
      <c r="CS167" s="160"/>
      <c r="CT167" s="160"/>
      <c r="CU167" s="160"/>
      <c r="CV167" s="160"/>
      <c r="CW167" s="160"/>
      <c r="CX167" s="160"/>
      <c r="CY167" s="160"/>
      <c r="CZ167" s="160"/>
      <c r="DA167" s="160"/>
      <c r="DB167" s="160"/>
      <c r="DC167" s="160"/>
      <c r="DD167" s="160"/>
      <c r="DE167" s="160"/>
      <c r="DF167" s="160"/>
      <c r="DG167" s="160"/>
      <c r="DH167" s="160"/>
      <c r="DI167" s="160"/>
      <c r="DJ167" s="160"/>
      <c r="DK167" s="160"/>
      <c r="DL167" s="160"/>
      <c r="DM167" s="160"/>
      <c r="DN167" s="160"/>
      <c r="DO167" s="160"/>
      <c r="DP167" s="160"/>
      <c r="DQ167" s="160"/>
      <c r="DR167" s="160"/>
      <c r="DS167" s="160"/>
      <c r="DT167" s="160"/>
      <c r="DU167" s="160"/>
      <c r="DV167" s="160"/>
      <c r="DW167" s="160"/>
      <c r="DX167" s="160"/>
      <c r="DY167" s="160"/>
      <c r="DZ167" s="160"/>
      <c r="EA167" s="160"/>
    </row>
    <row r="168" spans="1:131" ht="16.5" customHeight="1" x14ac:dyDescent="0.25">
      <c r="A168" s="48"/>
      <c r="B168" s="48"/>
      <c r="C168" s="48" t="s">
        <v>847</v>
      </c>
      <c r="D168" s="48" t="s">
        <v>848</v>
      </c>
      <c r="E168" s="48"/>
      <c r="F168" s="48" t="s">
        <v>849</v>
      </c>
      <c r="G168" s="48"/>
      <c r="H168" s="48"/>
      <c r="I168" s="602">
        <f t="shared" si="15"/>
        <v>689</v>
      </c>
      <c r="J168" s="3"/>
      <c r="K168" s="605" t="s">
        <v>1595</v>
      </c>
      <c r="L168" s="73"/>
      <c r="M168" s="606">
        <v>52</v>
      </c>
      <c r="N168" s="606"/>
      <c r="O168" s="606">
        <v>68</v>
      </c>
      <c r="P168" s="606"/>
      <c r="Q168" s="606">
        <v>193</v>
      </c>
      <c r="R168" s="606"/>
      <c r="S168" s="606">
        <v>140</v>
      </c>
      <c r="T168" s="606"/>
      <c r="U168" s="606">
        <v>120</v>
      </c>
      <c r="V168" s="606"/>
      <c r="W168" s="606">
        <v>116</v>
      </c>
      <c r="X168" s="3"/>
      <c r="Y168" s="3"/>
      <c r="Z168" s="3"/>
      <c r="AA168" s="3"/>
      <c r="AB168" s="53"/>
      <c r="AC168" s="53"/>
      <c r="AD168" s="53"/>
      <c r="AE168" s="53"/>
      <c r="AF168" s="53"/>
      <c r="AG168" s="53"/>
      <c r="AH168" s="3"/>
      <c r="AI168" s="160"/>
      <c r="AJ168" s="160"/>
      <c r="AK168" s="160"/>
      <c r="AL168" s="160"/>
      <c r="AM168" s="160"/>
      <c r="AN168" s="160">
        <f t="shared" si="16"/>
        <v>0</v>
      </c>
      <c r="AO168" s="160">
        <f t="shared" si="17"/>
        <v>140</v>
      </c>
      <c r="AP168" s="160">
        <f t="shared" si="18"/>
        <v>0</v>
      </c>
      <c r="AQ168" s="160">
        <f t="shared" si="19"/>
        <v>120</v>
      </c>
      <c r="AR168" s="160">
        <f t="shared" si="20"/>
        <v>0</v>
      </c>
      <c r="AS168" s="160">
        <f t="shared" si="21"/>
        <v>116</v>
      </c>
      <c r="AT168" s="160"/>
      <c r="AU168" s="160"/>
      <c r="AV168" s="160"/>
      <c r="AW168" s="160"/>
      <c r="AX168" s="160"/>
      <c r="AY168" s="160"/>
      <c r="AZ168" s="160"/>
      <c r="BA168" s="160"/>
      <c r="BB168" s="160"/>
      <c r="BC168" s="160"/>
      <c r="BD168" s="160"/>
      <c r="BE168" s="160"/>
      <c r="BF168" s="160"/>
      <c r="BG168" s="160"/>
      <c r="BH168" s="160"/>
      <c r="BI168" s="160"/>
      <c r="BJ168" s="160"/>
      <c r="BK168" s="160"/>
      <c r="BL168" s="160"/>
      <c r="BM168" s="160"/>
      <c r="BN168" s="160"/>
      <c r="BO168" s="160"/>
      <c r="BP168" s="160"/>
      <c r="BQ168" s="160"/>
      <c r="BR168" s="160"/>
      <c r="BS168" s="160"/>
      <c r="BT168" s="160"/>
      <c r="BU168" s="160"/>
      <c r="BV168" s="160"/>
      <c r="BW168" s="160"/>
      <c r="BX168" s="160"/>
      <c r="BY168" s="160"/>
      <c r="BZ168" s="160"/>
      <c r="CA168" s="160"/>
      <c r="CB168" s="160"/>
      <c r="CC168" s="160"/>
      <c r="CD168" s="160"/>
      <c r="CE168" s="160"/>
      <c r="CF168" s="160"/>
      <c r="CG168" s="160"/>
      <c r="CH168" s="160"/>
      <c r="CI168" s="160"/>
      <c r="CJ168" s="160"/>
      <c r="CK168" s="160"/>
      <c r="CL168" s="160"/>
      <c r="CM168" s="160"/>
      <c r="CN168" s="160"/>
      <c r="CO168" s="160"/>
      <c r="CP168" s="160"/>
      <c r="CQ168" s="160"/>
      <c r="CR168" s="160"/>
      <c r="CS168" s="160"/>
      <c r="CT168" s="160"/>
      <c r="CU168" s="160"/>
      <c r="CV168" s="160"/>
      <c r="CW168" s="160"/>
      <c r="CX168" s="160"/>
      <c r="CY168" s="160"/>
      <c r="CZ168" s="160"/>
      <c r="DA168" s="160"/>
      <c r="DB168" s="160"/>
      <c r="DC168" s="160"/>
      <c r="DD168" s="160"/>
      <c r="DE168" s="160"/>
      <c r="DF168" s="160"/>
      <c r="DG168" s="160"/>
      <c r="DH168" s="160"/>
      <c r="DI168" s="160"/>
      <c r="DJ168" s="160"/>
      <c r="DK168" s="160"/>
      <c r="DL168" s="160"/>
      <c r="DM168" s="160"/>
      <c r="DN168" s="160"/>
      <c r="DO168" s="160"/>
      <c r="DP168" s="160"/>
      <c r="DQ168" s="160"/>
      <c r="DR168" s="160"/>
      <c r="DS168" s="160"/>
      <c r="DT168" s="160"/>
      <c r="DU168" s="160"/>
      <c r="DV168" s="160"/>
      <c r="DW168" s="160"/>
      <c r="DX168" s="160"/>
      <c r="DY168" s="160"/>
      <c r="DZ168" s="160"/>
      <c r="EA168" s="160"/>
    </row>
    <row r="169" spans="1:131" ht="12" customHeight="1" x14ac:dyDescent="0.25">
      <c r="A169" s="48"/>
      <c r="B169" s="48"/>
      <c r="C169" s="48" t="s">
        <v>850</v>
      </c>
      <c r="D169" s="48" t="s">
        <v>851</v>
      </c>
      <c r="E169" s="48"/>
      <c r="F169" s="48" t="s">
        <v>852</v>
      </c>
      <c r="G169" s="48"/>
      <c r="H169" s="48"/>
      <c r="I169" s="602">
        <f t="shared" si="15"/>
        <v>1294</v>
      </c>
      <c r="J169" s="3"/>
      <c r="K169" s="605" t="s">
        <v>1878</v>
      </c>
      <c r="L169" s="73"/>
      <c r="M169" s="606">
        <v>48</v>
      </c>
      <c r="N169" s="606"/>
      <c r="O169" s="606">
        <v>111</v>
      </c>
      <c r="P169" s="606"/>
      <c r="Q169" s="606">
        <v>375</v>
      </c>
      <c r="R169" s="606"/>
      <c r="S169" s="606">
        <v>322</v>
      </c>
      <c r="T169" s="606"/>
      <c r="U169" s="606">
        <v>245</v>
      </c>
      <c r="V169" s="606"/>
      <c r="W169" s="606">
        <v>193</v>
      </c>
      <c r="X169" s="3"/>
      <c r="Y169" s="3"/>
      <c r="Z169" s="3"/>
      <c r="AA169" s="3"/>
      <c r="AB169" s="53"/>
      <c r="AC169" s="53"/>
      <c r="AD169" s="53"/>
      <c r="AE169" s="53"/>
      <c r="AF169" s="53"/>
      <c r="AG169" s="53"/>
      <c r="AH169" s="3"/>
      <c r="AI169" s="160"/>
      <c r="AJ169" s="160"/>
      <c r="AK169" s="160"/>
      <c r="AL169" s="160"/>
      <c r="AM169" s="160"/>
      <c r="AN169" s="160">
        <f t="shared" si="16"/>
        <v>0</v>
      </c>
      <c r="AO169" s="160">
        <f t="shared" si="17"/>
        <v>322</v>
      </c>
      <c r="AP169" s="160">
        <f t="shared" si="18"/>
        <v>0</v>
      </c>
      <c r="AQ169" s="160">
        <f t="shared" si="19"/>
        <v>245</v>
      </c>
      <c r="AR169" s="160">
        <f t="shared" si="20"/>
        <v>0</v>
      </c>
      <c r="AS169" s="160">
        <f t="shared" si="21"/>
        <v>193</v>
      </c>
      <c r="AT169" s="160"/>
      <c r="AU169" s="160"/>
      <c r="AV169" s="160"/>
      <c r="AW169" s="160"/>
      <c r="AX169" s="160"/>
      <c r="AY169" s="160"/>
      <c r="AZ169" s="160"/>
      <c r="BA169" s="160"/>
      <c r="BB169" s="160"/>
      <c r="BC169" s="160"/>
      <c r="BD169" s="160"/>
      <c r="BE169" s="160"/>
      <c r="BF169" s="160"/>
      <c r="BG169" s="160"/>
      <c r="BH169" s="160"/>
      <c r="BI169" s="160"/>
      <c r="BJ169" s="160"/>
      <c r="BK169" s="160"/>
      <c r="BL169" s="160"/>
      <c r="BM169" s="160"/>
      <c r="BN169" s="160"/>
      <c r="BO169" s="160"/>
      <c r="BP169" s="160"/>
      <c r="BQ169" s="160"/>
      <c r="BR169" s="160"/>
      <c r="BS169" s="160"/>
      <c r="BT169" s="160"/>
      <c r="BU169" s="160"/>
      <c r="BV169" s="160"/>
      <c r="BW169" s="160"/>
      <c r="BX169" s="160"/>
      <c r="BY169" s="160"/>
      <c r="BZ169" s="160"/>
      <c r="CA169" s="160"/>
      <c r="CB169" s="160"/>
      <c r="CC169" s="160"/>
      <c r="CD169" s="160"/>
      <c r="CE169" s="160"/>
      <c r="CF169" s="160"/>
      <c r="CG169" s="160"/>
      <c r="CH169" s="160"/>
      <c r="CI169" s="160"/>
      <c r="CJ169" s="160"/>
      <c r="CK169" s="160"/>
      <c r="CL169" s="160"/>
      <c r="CM169" s="160"/>
      <c r="CN169" s="160"/>
      <c r="CO169" s="160"/>
      <c r="CP169" s="160"/>
      <c r="CQ169" s="160"/>
      <c r="CR169" s="160"/>
      <c r="CS169" s="160"/>
      <c r="CT169" s="160"/>
      <c r="CU169" s="160"/>
      <c r="CV169" s="160"/>
      <c r="CW169" s="160"/>
      <c r="CX169" s="160"/>
      <c r="CY169" s="160"/>
      <c r="CZ169" s="160"/>
      <c r="DA169" s="160"/>
      <c r="DB169" s="160"/>
      <c r="DC169" s="160"/>
      <c r="DD169" s="160"/>
      <c r="DE169" s="160"/>
      <c r="DF169" s="160"/>
      <c r="DG169" s="160"/>
      <c r="DH169" s="160"/>
      <c r="DI169" s="160"/>
      <c r="DJ169" s="160"/>
      <c r="DK169" s="160"/>
      <c r="DL169" s="160"/>
      <c r="DM169" s="160"/>
      <c r="DN169" s="160"/>
      <c r="DO169" s="160"/>
      <c r="DP169" s="160"/>
      <c r="DQ169" s="160"/>
      <c r="DR169" s="160"/>
      <c r="DS169" s="160"/>
      <c r="DT169" s="160"/>
      <c r="DU169" s="160"/>
      <c r="DV169" s="160"/>
      <c r="DW169" s="160"/>
      <c r="DX169" s="160"/>
      <c r="DY169" s="160"/>
      <c r="DZ169" s="160"/>
      <c r="EA169" s="160"/>
    </row>
    <row r="170" spans="1:131" ht="12" customHeight="1" x14ac:dyDescent="0.25">
      <c r="A170" s="48"/>
      <c r="B170" s="48"/>
      <c r="C170" s="48" t="s">
        <v>853</v>
      </c>
      <c r="D170" s="48" t="s">
        <v>854</v>
      </c>
      <c r="E170" s="48"/>
      <c r="F170" s="48" t="s">
        <v>855</v>
      </c>
      <c r="G170" s="48"/>
      <c r="H170" s="48"/>
      <c r="I170" s="602">
        <f t="shared" si="15"/>
        <v>454</v>
      </c>
      <c r="J170" s="3"/>
      <c r="K170" s="605" t="s">
        <v>1589</v>
      </c>
      <c r="L170" s="73"/>
      <c r="M170" s="606">
        <v>46</v>
      </c>
      <c r="N170" s="606"/>
      <c r="O170" s="606">
        <v>40</v>
      </c>
      <c r="P170" s="606"/>
      <c r="Q170" s="606">
        <v>138</v>
      </c>
      <c r="R170" s="606"/>
      <c r="S170" s="606">
        <v>101</v>
      </c>
      <c r="T170" s="606"/>
      <c r="U170" s="606">
        <v>70</v>
      </c>
      <c r="V170" s="606"/>
      <c r="W170" s="606">
        <v>59</v>
      </c>
      <c r="X170" s="3"/>
      <c r="Y170" s="3"/>
      <c r="Z170" s="3"/>
      <c r="AA170" s="3"/>
      <c r="AB170" s="53"/>
      <c r="AC170" s="53"/>
      <c r="AD170" s="53"/>
      <c r="AE170" s="53"/>
      <c r="AF170" s="53"/>
      <c r="AG170" s="53"/>
      <c r="AH170" s="3"/>
      <c r="AI170" s="160"/>
      <c r="AJ170" s="160"/>
      <c r="AK170" s="160"/>
      <c r="AL170" s="160"/>
      <c r="AM170" s="160"/>
      <c r="AN170" s="160">
        <f t="shared" si="16"/>
        <v>0</v>
      </c>
      <c r="AO170" s="160">
        <f t="shared" si="17"/>
        <v>101</v>
      </c>
      <c r="AP170" s="160">
        <f t="shared" si="18"/>
        <v>0</v>
      </c>
      <c r="AQ170" s="160">
        <f t="shared" si="19"/>
        <v>70</v>
      </c>
      <c r="AR170" s="160">
        <f t="shared" si="20"/>
        <v>0</v>
      </c>
      <c r="AS170" s="160">
        <f t="shared" si="21"/>
        <v>59</v>
      </c>
      <c r="AT170" s="160"/>
      <c r="AU170" s="160"/>
      <c r="AV170" s="160"/>
      <c r="AW170" s="160"/>
      <c r="AX170" s="160"/>
      <c r="AY170" s="160"/>
      <c r="AZ170" s="160"/>
      <c r="BA170" s="160"/>
      <c r="BB170" s="160"/>
      <c r="BC170" s="160"/>
      <c r="BD170" s="160"/>
      <c r="BE170" s="160"/>
      <c r="BF170" s="160"/>
      <c r="BG170" s="160"/>
      <c r="BH170" s="160"/>
      <c r="BI170" s="160"/>
      <c r="BJ170" s="160"/>
      <c r="BK170" s="160"/>
      <c r="BL170" s="160"/>
      <c r="BM170" s="160"/>
      <c r="BN170" s="160"/>
      <c r="BO170" s="160"/>
      <c r="BP170" s="160"/>
      <c r="BQ170" s="160"/>
      <c r="BR170" s="160"/>
      <c r="BS170" s="160"/>
      <c r="BT170" s="160"/>
      <c r="BU170" s="160"/>
      <c r="BV170" s="160"/>
      <c r="BW170" s="160"/>
      <c r="BX170" s="160"/>
      <c r="BY170" s="160"/>
      <c r="BZ170" s="160"/>
      <c r="CA170" s="160"/>
      <c r="CB170" s="160"/>
      <c r="CC170" s="160"/>
      <c r="CD170" s="160"/>
      <c r="CE170" s="160"/>
      <c r="CF170" s="160"/>
      <c r="CG170" s="160"/>
      <c r="CH170" s="160"/>
      <c r="CI170" s="160"/>
      <c r="CJ170" s="160"/>
      <c r="CK170" s="160"/>
      <c r="CL170" s="160"/>
      <c r="CM170" s="160"/>
      <c r="CN170" s="160"/>
      <c r="CO170" s="160"/>
      <c r="CP170" s="160"/>
      <c r="CQ170" s="160"/>
      <c r="CR170" s="160"/>
      <c r="CS170" s="160"/>
      <c r="CT170" s="160"/>
      <c r="CU170" s="160"/>
      <c r="CV170" s="160"/>
      <c r="CW170" s="160"/>
      <c r="CX170" s="160"/>
      <c r="CY170" s="160"/>
      <c r="CZ170" s="160"/>
      <c r="DA170" s="160"/>
      <c r="DB170" s="160"/>
      <c r="DC170" s="160"/>
      <c r="DD170" s="160"/>
      <c r="DE170" s="160"/>
      <c r="DF170" s="160"/>
      <c r="DG170" s="160"/>
      <c r="DH170" s="160"/>
      <c r="DI170" s="160"/>
      <c r="DJ170" s="160"/>
      <c r="DK170" s="160"/>
      <c r="DL170" s="160"/>
      <c r="DM170" s="160"/>
      <c r="DN170" s="160"/>
      <c r="DO170" s="160"/>
      <c r="DP170" s="160"/>
      <c r="DQ170" s="160"/>
      <c r="DR170" s="160"/>
      <c r="DS170" s="160"/>
      <c r="DT170" s="160"/>
      <c r="DU170" s="160"/>
      <c r="DV170" s="160"/>
      <c r="DW170" s="160"/>
      <c r="DX170" s="160"/>
      <c r="DY170" s="160"/>
      <c r="DZ170" s="160"/>
      <c r="EA170" s="160"/>
    </row>
    <row r="171" spans="1:131" ht="12" customHeight="1" x14ac:dyDescent="0.25">
      <c r="A171" s="48"/>
      <c r="B171" s="48"/>
      <c r="C171" s="48" t="s">
        <v>856</v>
      </c>
      <c r="D171" s="48" t="s">
        <v>857</v>
      </c>
      <c r="E171" s="48"/>
      <c r="F171" s="48" t="s">
        <v>858</v>
      </c>
      <c r="G171" s="48"/>
      <c r="H171" s="48"/>
      <c r="I171" s="602">
        <f t="shared" si="15"/>
        <v>519</v>
      </c>
      <c r="J171" s="3"/>
      <c r="K171" s="605" t="s">
        <v>1781</v>
      </c>
      <c r="L171" s="73"/>
      <c r="M171" s="606">
        <v>38</v>
      </c>
      <c r="N171" s="606"/>
      <c r="O171" s="606">
        <v>52</v>
      </c>
      <c r="P171" s="606"/>
      <c r="Q171" s="606">
        <v>164</v>
      </c>
      <c r="R171" s="606"/>
      <c r="S171" s="606">
        <v>115</v>
      </c>
      <c r="T171" s="606"/>
      <c r="U171" s="606">
        <v>69</v>
      </c>
      <c r="V171" s="606"/>
      <c r="W171" s="606">
        <v>81</v>
      </c>
      <c r="X171" s="3"/>
      <c r="Y171" s="3"/>
      <c r="Z171" s="3"/>
      <c r="AA171" s="3"/>
      <c r="AB171" s="53"/>
      <c r="AC171" s="53"/>
      <c r="AD171" s="53"/>
      <c r="AE171" s="53"/>
      <c r="AF171" s="53"/>
      <c r="AG171" s="53"/>
      <c r="AH171" s="3"/>
      <c r="AI171" s="160"/>
      <c r="AJ171" s="160"/>
      <c r="AK171" s="160"/>
      <c r="AL171" s="160"/>
      <c r="AM171" s="160"/>
      <c r="AN171" s="160">
        <f t="shared" si="16"/>
        <v>0</v>
      </c>
      <c r="AO171" s="160">
        <f t="shared" si="17"/>
        <v>115</v>
      </c>
      <c r="AP171" s="160">
        <f t="shared" si="18"/>
        <v>0</v>
      </c>
      <c r="AQ171" s="160">
        <f t="shared" si="19"/>
        <v>69</v>
      </c>
      <c r="AR171" s="160">
        <f t="shared" si="20"/>
        <v>0</v>
      </c>
      <c r="AS171" s="160">
        <f t="shared" si="21"/>
        <v>81</v>
      </c>
      <c r="AT171" s="160"/>
      <c r="AU171" s="160"/>
      <c r="AV171" s="160"/>
      <c r="AW171" s="160"/>
      <c r="AX171" s="160"/>
      <c r="AY171" s="160"/>
      <c r="AZ171" s="160"/>
      <c r="BA171" s="160"/>
      <c r="BB171" s="160"/>
      <c r="BC171" s="160"/>
      <c r="BD171" s="160"/>
      <c r="BE171" s="160"/>
      <c r="BF171" s="160"/>
      <c r="BG171" s="160"/>
      <c r="BH171" s="160"/>
      <c r="BI171" s="160"/>
      <c r="BJ171" s="160"/>
      <c r="BK171" s="160"/>
      <c r="BL171" s="160"/>
      <c r="BM171" s="160"/>
      <c r="BN171" s="160"/>
      <c r="BO171" s="160"/>
      <c r="BP171" s="160"/>
      <c r="BQ171" s="160"/>
      <c r="BR171" s="160"/>
      <c r="BS171" s="160"/>
      <c r="BT171" s="160"/>
      <c r="BU171" s="160"/>
      <c r="BV171" s="160"/>
      <c r="BW171" s="160"/>
      <c r="BX171" s="160"/>
      <c r="BY171" s="160"/>
      <c r="BZ171" s="160"/>
      <c r="CA171" s="160"/>
      <c r="CB171" s="160"/>
      <c r="CC171" s="160"/>
      <c r="CD171" s="160"/>
      <c r="CE171" s="160"/>
      <c r="CF171" s="160"/>
      <c r="CG171" s="160"/>
      <c r="CH171" s="160"/>
      <c r="CI171" s="160"/>
      <c r="CJ171" s="160"/>
      <c r="CK171" s="160"/>
      <c r="CL171" s="160"/>
      <c r="CM171" s="160"/>
      <c r="CN171" s="160"/>
      <c r="CO171" s="160"/>
      <c r="CP171" s="160"/>
      <c r="CQ171" s="160"/>
      <c r="CR171" s="160"/>
      <c r="CS171" s="160"/>
      <c r="CT171" s="160"/>
      <c r="CU171" s="160"/>
      <c r="CV171" s="160"/>
      <c r="CW171" s="160"/>
      <c r="CX171" s="160"/>
      <c r="CY171" s="160"/>
      <c r="CZ171" s="160"/>
      <c r="DA171" s="160"/>
      <c r="DB171" s="160"/>
      <c r="DC171" s="160"/>
      <c r="DD171" s="160"/>
      <c r="DE171" s="160"/>
      <c r="DF171" s="160"/>
      <c r="DG171" s="160"/>
      <c r="DH171" s="160"/>
      <c r="DI171" s="160"/>
      <c r="DJ171" s="160"/>
      <c r="DK171" s="160"/>
      <c r="DL171" s="160"/>
      <c r="DM171" s="160"/>
      <c r="DN171" s="160"/>
      <c r="DO171" s="160"/>
      <c r="DP171" s="160"/>
      <c r="DQ171" s="160"/>
      <c r="DR171" s="160"/>
      <c r="DS171" s="160"/>
      <c r="DT171" s="160"/>
      <c r="DU171" s="160"/>
      <c r="DV171" s="160"/>
      <c r="DW171" s="160"/>
      <c r="DX171" s="160"/>
      <c r="DY171" s="160"/>
      <c r="DZ171" s="160"/>
      <c r="EA171" s="160"/>
    </row>
    <row r="172" spans="1:131" ht="12" customHeight="1" x14ac:dyDescent="0.25">
      <c r="A172" s="48"/>
      <c r="B172" s="48"/>
      <c r="C172" s="48" t="s">
        <v>859</v>
      </c>
      <c r="D172" s="48" t="s">
        <v>860</v>
      </c>
      <c r="E172" s="48"/>
      <c r="F172" s="48" t="s">
        <v>861</v>
      </c>
      <c r="G172" s="48"/>
      <c r="H172" s="48"/>
      <c r="I172" s="602">
        <f t="shared" si="15"/>
        <v>284</v>
      </c>
      <c r="J172" s="3"/>
      <c r="K172" s="605" t="s">
        <v>1782</v>
      </c>
      <c r="L172" s="73"/>
      <c r="M172" s="606">
        <v>21</v>
      </c>
      <c r="N172" s="606"/>
      <c r="O172" s="606">
        <v>24</v>
      </c>
      <c r="P172" s="606"/>
      <c r="Q172" s="606">
        <v>75</v>
      </c>
      <c r="R172" s="606"/>
      <c r="S172" s="606">
        <v>71</v>
      </c>
      <c r="T172" s="606"/>
      <c r="U172" s="606">
        <v>44</v>
      </c>
      <c r="V172" s="606"/>
      <c r="W172" s="606">
        <v>49</v>
      </c>
      <c r="X172" s="3"/>
      <c r="Y172" s="3"/>
      <c r="Z172" s="3"/>
      <c r="AA172" s="3"/>
      <c r="AB172" s="53"/>
      <c r="AC172" s="53"/>
      <c r="AD172" s="53"/>
      <c r="AE172" s="53"/>
      <c r="AF172" s="53"/>
      <c r="AG172" s="53"/>
      <c r="AH172" s="3"/>
      <c r="AI172" s="160"/>
      <c r="AJ172" s="160"/>
      <c r="AK172" s="160"/>
      <c r="AL172" s="160"/>
      <c r="AM172" s="160"/>
      <c r="AN172" s="160">
        <f t="shared" si="16"/>
        <v>0</v>
      </c>
      <c r="AO172" s="160">
        <f t="shared" si="17"/>
        <v>71</v>
      </c>
      <c r="AP172" s="160">
        <f t="shared" si="18"/>
        <v>0</v>
      </c>
      <c r="AQ172" s="160">
        <f t="shared" si="19"/>
        <v>44</v>
      </c>
      <c r="AR172" s="160">
        <f t="shared" si="20"/>
        <v>0</v>
      </c>
      <c r="AS172" s="160">
        <f t="shared" si="21"/>
        <v>49</v>
      </c>
      <c r="AT172" s="160"/>
      <c r="AU172" s="160"/>
      <c r="AV172" s="160"/>
      <c r="AW172" s="160"/>
      <c r="AX172" s="160"/>
      <c r="AY172" s="160"/>
      <c r="AZ172" s="160"/>
      <c r="BA172" s="160"/>
      <c r="BB172" s="160"/>
      <c r="BC172" s="160"/>
      <c r="BD172" s="160"/>
      <c r="BE172" s="160"/>
      <c r="BF172" s="160"/>
      <c r="BG172" s="160"/>
      <c r="BH172" s="160"/>
      <c r="BI172" s="160"/>
      <c r="BJ172" s="160"/>
      <c r="BK172" s="160"/>
      <c r="BL172" s="160"/>
      <c r="BM172" s="160"/>
      <c r="BN172" s="160"/>
      <c r="BO172" s="160"/>
      <c r="BP172" s="160"/>
      <c r="BQ172" s="160"/>
      <c r="BR172" s="160"/>
      <c r="BS172" s="160"/>
      <c r="BT172" s="160"/>
      <c r="BU172" s="160"/>
      <c r="BV172" s="160"/>
      <c r="BW172" s="160"/>
      <c r="BX172" s="160"/>
      <c r="BY172" s="160"/>
      <c r="BZ172" s="160"/>
      <c r="CA172" s="160"/>
      <c r="CB172" s="160"/>
      <c r="CC172" s="160"/>
      <c r="CD172" s="160"/>
      <c r="CE172" s="160"/>
      <c r="CF172" s="160"/>
      <c r="CG172" s="160"/>
      <c r="CH172" s="160"/>
      <c r="CI172" s="160"/>
      <c r="CJ172" s="160"/>
      <c r="CK172" s="160"/>
      <c r="CL172" s="160"/>
      <c r="CM172" s="160"/>
      <c r="CN172" s="160"/>
      <c r="CO172" s="160"/>
      <c r="CP172" s="160"/>
      <c r="CQ172" s="160"/>
      <c r="CR172" s="160"/>
      <c r="CS172" s="160"/>
      <c r="CT172" s="160"/>
      <c r="CU172" s="160"/>
      <c r="CV172" s="160"/>
      <c r="CW172" s="160"/>
      <c r="CX172" s="160"/>
      <c r="CY172" s="160"/>
      <c r="CZ172" s="160"/>
      <c r="DA172" s="160"/>
      <c r="DB172" s="160"/>
      <c r="DC172" s="160"/>
      <c r="DD172" s="160"/>
      <c r="DE172" s="160"/>
      <c r="DF172" s="160"/>
      <c r="DG172" s="160"/>
      <c r="DH172" s="160"/>
      <c r="DI172" s="160"/>
      <c r="DJ172" s="160"/>
      <c r="DK172" s="160"/>
      <c r="DL172" s="160"/>
      <c r="DM172" s="160"/>
      <c r="DN172" s="160"/>
      <c r="DO172" s="160"/>
      <c r="DP172" s="160"/>
      <c r="DQ172" s="160"/>
      <c r="DR172" s="160"/>
      <c r="DS172" s="160"/>
      <c r="DT172" s="160"/>
      <c r="DU172" s="160"/>
      <c r="DV172" s="160"/>
      <c r="DW172" s="160"/>
      <c r="DX172" s="160"/>
      <c r="DY172" s="160"/>
      <c r="DZ172" s="160"/>
      <c r="EA172" s="160"/>
    </row>
    <row r="173" spans="1:131" ht="12" customHeight="1" x14ac:dyDescent="0.25">
      <c r="A173" s="48"/>
      <c r="B173" s="48"/>
      <c r="C173" s="48" t="s">
        <v>862</v>
      </c>
      <c r="D173" s="48" t="s">
        <v>863</v>
      </c>
      <c r="E173" s="48"/>
      <c r="F173" s="48" t="s">
        <v>864</v>
      </c>
      <c r="G173" s="48"/>
      <c r="H173" s="48"/>
      <c r="I173" s="602">
        <f t="shared" si="15"/>
        <v>223</v>
      </c>
      <c r="J173" s="3"/>
      <c r="K173" s="605" t="s">
        <v>1783</v>
      </c>
      <c r="L173" s="73"/>
      <c r="M173" s="606">
        <v>19</v>
      </c>
      <c r="N173" s="606"/>
      <c r="O173" s="606">
        <v>26</v>
      </c>
      <c r="P173" s="606"/>
      <c r="Q173" s="606">
        <v>55</v>
      </c>
      <c r="R173" s="606"/>
      <c r="S173" s="606">
        <v>46</v>
      </c>
      <c r="T173" s="606"/>
      <c r="U173" s="606">
        <v>45</v>
      </c>
      <c r="V173" s="606"/>
      <c r="W173" s="606">
        <v>32</v>
      </c>
      <c r="X173" s="3"/>
      <c r="Y173" s="3"/>
      <c r="Z173" s="3"/>
      <c r="AA173" s="3"/>
      <c r="AB173" s="53"/>
      <c r="AC173" s="53"/>
      <c r="AD173" s="53"/>
      <c r="AE173" s="53"/>
      <c r="AF173" s="53"/>
      <c r="AG173" s="53"/>
      <c r="AH173" s="3"/>
      <c r="AI173" s="160"/>
      <c r="AJ173" s="160"/>
      <c r="AK173" s="160"/>
      <c r="AL173" s="160"/>
      <c r="AM173" s="160"/>
      <c r="AN173" s="160">
        <f t="shared" si="16"/>
        <v>0</v>
      </c>
      <c r="AO173" s="160">
        <f t="shared" si="17"/>
        <v>46</v>
      </c>
      <c r="AP173" s="160">
        <f t="shared" si="18"/>
        <v>0</v>
      </c>
      <c r="AQ173" s="160">
        <f t="shared" si="19"/>
        <v>45</v>
      </c>
      <c r="AR173" s="160">
        <f t="shared" si="20"/>
        <v>0</v>
      </c>
      <c r="AS173" s="160">
        <f t="shared" si="21"/>
        <v>32</v>
      </c>
      <c r="AT173" s="160"/>
      <c r="AU173" s="160"/>
      <c r="AV173" s="160"/>
      <c r="AW173" s="160"/>
      <c r="AX173" s="160"/>
      <c r="AY173" s="160"/>
      <c r="AZ173" s="160"/>
      <c r="BA173" s="160"/>
      <c r="BB173" s="160"/>
      <c r="BC173" s="160"/>
      <c r="BD173" s="160"/>
      <c r="BE173" s="160"/>
      <c r="BF173" s="160"/>
      <c r="BG173" s="160"/>
      <c r="BH173" s="160"/>
      <c r="BI173" s="160"/>
      <c r="BJ173" s="160"/>
      <c r="BK173" s="160"/>
      <c r="BL173" s="160"/>
      <c r="BM173" s="160"/>
      <c r="BN173" s="160"/>
      <c r="BO173" s="160"/>
      <c r="BP173" s="160"/>
      <c r="BQ173" s="160"/>
      <c r="BR173" s="160"/>
      <c r="BS173" s="160"/>
      <c r="BT173" s="160"/>
      <c r="BU173" s="160"/>
      <c r="BV173" s="160"/>
      <c r="BW173" s="160"/>
      <c r="BX173" s="160"/>
      <c r="BY173" s="160"/>
      <c r="BZ173" s="160"/>
      <c r="CA173" s="160"/>
      <c r="CB173" s="160"/>
      <c r="CC173" s="160"/>
      <c r="CD173" s="160"/>
      <c r="CE173" s="160"/>
      <c r="CF173" s="160"/>
      <c r="CG173" s="160"/>
      <c r="CH173" s="160"/>
      <c r="CI173" s="160"/>
      <c r="CJ173" s="160"/>
      <c r="CK173" s="160"/>
      <c r="CL173" s="160"/>
      <c r="CM173" s="160"/>
      <c r="CN173" s="160"/>
      <c r="CO173" s="160"/>
      <c r="CP173" s="160"/>
      <c r="CQ173" s="160"/>
      <c r="CR173" s="160"/>
      <c r="CS173" s="160"/>
      <c r="CT173" s="160"/>
      <c r="CU173" s="160"/>
      <c r="CV173" s="160"/>
      <c r="CW173" s="160"/>
      <c r="CX173" s="160"/>
      <c r="CY173" s="160"/>
      <c r="CZ173" s="160"/>
      <c r="DA173" s="160"/>
      <c r="DB173" s="160"/>
      <c r="DC173" s="160"/>
      <c r="DD173" s="160"/>
      <c r="DE173" s="160"/>
      <c r="DF173" s="160"/>
      <c r="DG173" s="160"/>
      <c r="DH173" s="160"/>
      <c r="DI173" s="160"/>
      <c r="DJ173" s="160"/>
      <c r="DK173" s="160"/>
      <c r="DL173" s="160"/>
      <c r="DM173" s="160"/>
      <c r="DN173" s="160"/>
      <c r="DO173" s="160"/>
      <c r="DP173" s="160"/>
      <c r="DQ173" s="160"/>
      <c r="DR173" s="160"/>
      <c r="DS173" s="160"/>
      <c r="DT173" s="160"/>
      <c r="DU173" s="160"/>
      <c r="DV173" s="160"/>
      <c r="DW173" s="160"/>
      <c r="DX173" s="160"/>
      <c r="DY173" s="160"/>
      <c r="DZ173" s="160"/>
      <c r="EA173" s="160"/>
    </row>
    <row r="174" spans="1:131" s="173" customFormat="1" ht="12" customHeight="1" x14ac:dyDescent="0.25">
      <c r="A174" s="48"/>
      <c r="B174" s="48"/>
      <c r="C174" s="48" t="s">
        <v>865</v>
      </c>
      <c r="D174" s="48" t="s">
        <v>866</v>
      </c>
      <c r="E174" s="48"/>
      <c r="F174" s="48" t="s">
        <v>867</v>
      </c>
      <c r="G174" s="48"/>
      <c r="H174" s="48"/>
      <c r="I174" s="602">
        <f t="shared" si="15"/>
        <v>805</v>
      </c>
      <c r="J174" s="3"/>
      <c r="K174" s="605" t="s">
        <v>1784</v>
      </c>
      <c r="L174" s="73"/>
      <c r="M174" s="606">
        <v>65</v>
      </c>
      <c r="N174" s="606"/>
      <c r="O174" s="606">
        <v>78</v>
      </c>
      <c r="P174" s="606"/>
      <c r="Q174" s="606">
        <v>233</v>
      </c>
      <c r="R174" s="606"/>
      <c r="S174" s="606">
        <v>165</v>
      </c>
      <c r="T174" s="606"/>
      <c r="U174" s="606">
        <v>125</v>
      </c>
      <c r="V174" s="606"/>
      <c r="W174" s="606">
        <v>139</v>
      </c>
      <c r="X174" s="3"/>
      <c r="Y174" s="3"/>
      <c r="Z174" s="3"/>
      <c r="AA174" s="3"/>
      <c r="AB174" s="53"/>
      <c r="AC174" s="53"/>
      <c r="AD174" s="53"/>
      <c r="AE174" s="53"/>
      <c r="AF174" s="53"/>
      <c r="AG174" s="53"/>
      <c r="AH174" s="3"/>
      <c r="AI174" s="160"/>
      <c r="AJ174" s="160"/>
      <c r="AK174" s="160"/>
      <c r="AL174" s="160"/>
      <c r="AM174" s="160"/>
      <c r="AN174" s="160">
        <f t="shared" si="16"/>
        <v>0</v>
      </c>
      <c r="AO174" s="160">
        <f t="shared" si="17"/>
        <v>165</v>
      </c>
      <c r="AP174" s="160">
        <f t="shared" si="18"/>
        <v>0</v>
      </c>
      <c r="AQ174" s="160">
        <f t="shared" si="19"/>
        <v>125</v>
      </c>
      <c r="AR174" s="160">
        <f t="shared" si="20"/>
        <v>0</v>
      </c>
      <c r="AS174" s="160">
        <f t="shared" si="21"/>
        <v>139</v>
      </c>
      <c r="AT174" s="160"/>
      <c r="AU174" s="160"/>
      <c r="AV174" s="160"/>
      <c r="AW174" s="160"/>
      <c r="AX174" s="160"/>
      <c r="AY174" s="160"/>
      <c r="AZ174" s="160"/>
      <c r="BA174" s="160"/>
      <c r="BB174" s="160"/>
      <c r="BC174" s="160"/>
      <c r="BD174" s="160"/>
      <c r="BE174" s="160"/>
      <c r="BF174" s="160"/>
      <c r="BG174" s="160"/>
      <c r="BH174" s="160"/>
      <c r="BI174" s="160"/>
      <c r="BJ174" s="160"/>
      <c r="BK174" s="160"/>
      <c r="BL174" s="160"/>
      <c r="BM174" s="160"/>
      <c r="BN174" s="160"/>
      <c r="BO174" s="160"/>
      <c r="BP174" s="160"/>
      <c r="BQ174" s="160"/>
      <c r="BR174" s="160"/>
      <c r="BS174" s="160"/>
      <c r="BT174" s="160"/>
      <c r="BU174" s="160"/>
      <c r="BV174" s="160"/>
      <c r="BW174" s="160"/>
      <c r="BX174" s="160"/>
      <c r="BY174" s="160"/>
      <c r="BZ174" s="160"/>
      <c r="CA174" s="160"/>
      <c r="CB174" s="160"/>
      <c r="CC174" s="160"/>
      <c r="CD174" s="160"/>
      <c r="CE174" s="160"/>
      <c r="CF174" s="160"/>
      <c r="CG174" s="160"/>
      <c r="CH174" s="160"/>
      <c r="CI174" s="160"/>
      <c r="CJ174" s="160"/>
      <c r="CK174" s="160"/>
      <c r="CL174" s="160"/>
      <c r="CM174" s="160"/>
      <c r="CN174" s="160"/>
      <c r="CO174" s="160"/>
      <c r="CP174" s="160"/>
      <c r="CQ174" s="160"/>
      <c r="CR174" s="160"/>
      <c r="CS174" s="160"/>
      <c r="CT174" s="160"/>
      <c r="CU174" s="160"/>
      <c r="CV174" s="160"/>
      <c r="CW174" s="160"/>
      <c r="CX174" s="160"/>
      <c r="CY174" s="160"/>
      <c r="CZ174" s="160"/>
      <c r="DA174" s="160"/>
      <c r="DB174" s="160"/>
      <c r="DC174" s="160"/>
      <c r="DD174" s="160"/>
      <c r="DE174" s="160"/>
      <c r="DF174" s="160"/>
      <c r="DG174" s="160"/>
      <c r="DH174" s="160"/>
      <c r="DI174" s="160"/>
      <c r="DJ174" s="160"/>
      <c r="DK174" s="160"/>
      <c r="DL174" s="160"/>
      <c r="DM174" s="160"/>
      <c r="DN174" s="160"/>
      <c r="DO174" s="160"/>
      <c r="DP174" s="160"/>
      <c r="DQ174" s="160"/>
      <c r="DR174" s="160"/>
      <c r="DS174" s="160"/>
      <c r="DT174" s="160"/>
      <c r="DU174" s="160"/>
      <c r="DV174" s="160"/>
      <c r="DW174" s="160"/>
      <c r="DX174" s="160"/>
      <c r="DY174" s="160"/>
      <c r="DZ174" s="160"/>
      <c r="EA174" s="160"/>
    </row>
    <row r="175" spans="1:131" ht="12" customHeight="1" x14ac:dyDescent="0.25">
      <c r="A175" s="48"/>
      <c r="B175" s="48"/>
      <c r="C175" s="48"/>
      <c r="D175" s="48"/>
      <c r="E175" s="48"/>
      <c r="F175" s="48"/>
      <c r="G175" s="48"/>
      <c r="H175" s="48"/>
      <c r="I175" s="602"/>
      <c r="J175" s="3"/>
      <c r="K175" s="605"/>
      <c r="L175" s="73"/>
      <c r="M175" s="606"/>
      <c r="N175" s="606"/>
      <c r="O175" s="606"/>
      <c r="P175" s="606"/>
      <c r="Q175" s="606"/>
      <c r="R175" s="606"/>
      <c r="S175" s="606"/>
      <c r="T175" s="606"/>
      <c r="U175" s="606"/>
      <c r="V175" s="606"/>
      <c r="W175" s="606"/>
      <c r="X175" s="3"/>
      <c r="Y175" s="3"/>
      <c r="Z175" s="3"/>
      <c r="AA175" s="3"/>
      <c r="AB175" s="53"/>
      <c r="AC175" s="53"/>
      <c r="AD175" s="53"/>
      <c r="AE175" s="53"/>
      <c r="AF175" s="53"/>
      <c r="AG175" s="53"/>
      <c r="AH175" s="3"/>
      <c r="AI175" s="160"/>
      <c r="AJ175" s="160"/>
      <c r="AK175" s="160"/>
      <c r="AL175" s="160"/>
      <c r="AM175" s="160"/>
      <c r="AN175" s="160">
        <f t="shared" si="16"/>
        <v>0</v>
      </c>
      <c r="AO175" s="160">
        <f t="shared" si="17"/>
        <v>0</v>
      </c>
      <c r="AP175" s="160">
        <f t="shared" si="18"/>
        <v>0</v>
      </c>
      <c r="AQ175" s="160">
        <f t="shared" si="19"/>
        <v>0</v>
      </c>
      <c r="AR175" s="160">
        <f t="shared" si="20"/>
        <v>0</v>
      </c>
      <c r="AS175" s="160">
        <f t="shared" si="21"/>
        <v>0</v>
      </c>
      <c r="AT175" s="160"/>
      <c r="AU175" s="160"/>
      <c r="AV175" s="160"/>
      <c r="AW175" s="160"/>
      <c r="AX175" s="160"/>
      <c r="AY175" s="160"/>
      <c r="AZ175" s="160"/>
      <c r="BA175" s="160"/>
      <c r="BB175" s="160"/>
      <c r="BC175" s="160"/>
      <c r="BD175" s="160"/>
      <c r="BE175" s="160"/>
      <c r="BF175" s="160"/>
      <c r="BG175" s="160"/>
      <c r="BH175" s="160"/>
      <c r="BI175" s="160"/>
      <c r="BJ175" s="160"/>
      <c r="BK175" s="160"/>
      <c r="BL175" s="160"/>
      <c r="BM175" s="160"/>
      <c r="BN175" s="160"/>
      <c r="BO175" s="160"/>
      <c r="BP175" s="160"/>
      <c r="BQ175" s="160"/>
      <c r="BR175" s="160"/>
      <c r="BS175" s="160"/>
      <c r="BT175" s="160"/>
      <c r="BU175" s="160"/>
      <c r="BV175" s="160"/>
      <c r="BW175" s="160"/>
      <c r="BX175" s="160"/>
      <c r="BY175" s="160"/>
      <c r="BZ175" s="160"/>
      <c r="CA175" s="160"/>
      <c r="CB175" s="160"/>
      <c r="CC175" s="160"/>
      <c r="CD175" s="160"/>
      <c r="CE175" s="160"/>
      <c r="CF175" s="160"/>
      <c r="CG175" s="160"/>
      <c r="CH175" s="160"/>
      <c r="CI175" s="160"/>
      <c r="CJ175" s="160"/>
      <c r="CK175" s="160"/>
      <c r="CL175" s="160"/>
      <c r="CM175" s="160"/>
      <c r="CN175" s="160"/>
      <c r="CO175" s="160"/>
      <c r="CP175" s="160"/>
      <c r="CQ175" s="160"/>
      <c r="CR175" s="160"/>
      <c r="CS175" s="160"/>
      <c r="CT175" s="160"/>
      <c r="CU175" s="160"/>
      <c r="CV175" s="160"/>
      <c r="CW175" s="160"/>
      <c r="CX175" s="160"/>
      <c r="CY175" s="160"/>
      <c r="CZ175" s="160"/>
      <c r="DA175" s="160"/>
      <c r="DB175" s="160"/>
      <c r="DC175" s="160"/>
      <c r="DD175" s="160"/>
      <c r="DE175" s="160"/>
      <c r="DF175" s="160"/>
      <c r="DG175" s="160"/>
      <c r="DH175" s="160"/>
      <c r="DI175" s="160"/>
      <c r="DJ175" s="160"/>
      <c r="DK175" s="160"/>
      <c r="DL175" s="160"/>
      <c r="DM175" s="160"/>
      <c r="DN175" s="160"/>
      <c r="DO175" s="160"/>
      <c r="DP175" s="160"/>
      <c r="DQ175" s="160"/>
      <c r="DR175" s="160"/>
      <c r="DS175" s="160"/>
      <c r="DT175" s="160"/>
      <c r="DU175" s="160"/>
      <c r="DV175" s="160"/>
      <c r="DW175" s="160"/>
      <c r="DX175" s="160"/>
      <c r="DY175" s="160"/>
      <c r="DZ175" s="160"/>
      <c r="EA175" s="160"/>
    </row>
    <row r="176" spans="1:131" ht="12" customHeight="1" x14ac:dyDescent="0.25">
      <c r="A176" s="48"/>
      <c r="B176" s="48"/>
      <c r="C176" s="48" t="s">
        <v>868</v>
      </c>
      <c r="D176" s="48" t="s">
        <v>869</v>
      </c>
      <c r="E176" s="48" t="s">
        <v>870</v>
      </c>
      <c r="F176" s="48"/>
      <c r="G176" s="48"/>
      <c r="H176" s="48"/>
      <c r="I176" s="602">
        <f t="shared" si="15"/>
        <v>4550</v>
      </c>
      <c r="J176" s="3"/>
      <c r="K176" s="604" t="s">
        <v>1879</v>
      </c>
      <c r="L176" s="404"/>
      <c r="M176" s="488">
        <v>405</v>
      </c>
      <c r="N176" s="488"/>
      <c r="O176" s="488">
        <v>440</v>
      </c>
      <c r="P176" s="488"/>
      <c r="Q176" s="488">
        <v>1424</v>
      </c>
      <c r="R176" s="488"/>
      <c r="S176" s="488">
        <v>975</v>
      </c>
      <c r="T176" s="488"/>
      <c r="U176" s="488">
        <v>702</v>
      </c>
      <c r="V176" s="488"/>
      <c r="W176" s="488">
        <v>604</v>
      </c>
      <c r="X176" s="3"/>
      <c r="Y176" s="3"/>
      <c r="Z176" s="3"/>
      <c r="AA176" s="3"/>
      <c r="AB176" s="53"/>
      <c r="AC176" s="53"/>
      <c r="AD176" s="53"/>
      <c r="AE176" s="53"/>
      <c r="AF176" s="53"/>
      <c r="AG176" s="53"/>
      <c r="AH176" s="3"/>
      <c r="AI176" s="160"/>
      <c r="AJ176" s="160"/>
      <c r="AK176" s="160"/>
      <c r="AL176" s="160"/>
      <c r="AM176" s="160"/>
      <c r="AN176" s="160">
        <f t="shared" si="16"/>
        <v>0</v>
      </c>
      <c r="AO176" s="160">
        <f t="shared" si="17"/>
        <v>975</v>
      </c>
      <c r="AP176" s="160">
        <f t="shared" si="18"/>
        <v>0</v>
      </c>
      <c r="AQ176" s="160">
        <f t="shared" si="19"/>
        <v>702</v>
      </c>
      <c r="AR176" s="160">
        <f t="shared" si="20"/>
        <v>0</v>
      </c>
      <c r="AS176" s="160">
        <f t="shared" si="21"/>
        <v>604</v>
      </c>
      <c r="AT176" s="160"/>
      <c r="AU176" s="160"/>
      <c r="AV176" s="160"/>
      <c r="AW176" s="160"/>
      <c r="AX176" s="160"/>
      <c r="AY176" s="160"/>
      <c r="AZ176" s="160"/>
      <c r="BA176" s="160"/>
      <c r="BB176" s="160"/>
      <c r="BC176" s="160"/>
      <c r="BD176" s="160"/>
      <c r="BE176" s="160"/>
      <c r="BF176" s="160"/>
      <c r="BG176" s="160"/>
      <c r="BH176" s="160"/>
      <c r="BI176" s="160"/>
      <c r="BJ176" s="160"/>
      <c r="BK176" s="160"/>
      <c r="BL176" s="160"/>
      <c r="BM176" s="160"/>
      <c r="BN176" s="160"/>
      <c r="BO176" s="160"/>
      <c r="BP176" s="160"/>
      <c r="BQ176" s="160"/>
      <c r="BR176" s="160"/>
      <c r="BS176" s="160"/>
      <c r="BT176" s="160"/>
      <c r="BU176" s="160"/>
      <c r="BV176" s="160"/>
      <c r="BW176" s="160"/>
      <c r="BX176" s="160"/>
      <c r="BY176" s="160"/>
      <c r="BZ176" s="160"/>
      <c r="CA176" s="160"/>
      <c r="CB176" s="160"/>
      <c r="CC176" s="160"/>
      <c r="CD176" s="160"/>
      <c r="CE176" s="160"/>
      <c r="CF176" s="160"/>
      <c r="CG176" s="160"/>
      <c r="CH176" s="160"/>
      <c r="CI176" s="160"/>
      <c r="CJ176" s="160"/>
      <c r="CK176" s="160"/>
      <c r="CL176" s="160"/>
      <c r="CM176" s="160"/>
      <c r="CN176" s="160"/>
      <c r="CO176" s="160"/>
      <c r="CP176" s="160"/>
      <c r="CQ176" s="160"/>
      <c r="CR176" s="160"/>
      <c r="CS176" s="160"/>
      <c r="CT176" s="160"/>
      <c r="CU176" s="160"/>
      <c r="CV176" s="160"/>
      <c r="CW176" s="160"/>
      <c r="CX176" s="160"/>
      <c r="CY176" s="160"/>
      <c r="CZ176" s="160"/>
      <c r="DA176" s="160"/>
      <c r="DB176" s="160"/>
      <c r="DC176" s="160"/>
      <c r="DD176" s="160"/>
      <c r="DE176" s="160"/>
      <c r="DF176" s="160"/>
      <c r="DG176" s="160"/>
      <c r="DH176" s="160"/>
      <c r="DI176" s="160"/>
      <c r="DJ176" s="160"/>
      <c r="DK176" s="160"/>
      <c r="DL176" s="160"/>
      <c r="DM176" s="160"/>
      <c r="DN176" s="160"/>
      <c r="DO176" s="160"/>
      <c r="DP176" s="160"/>
      <c r="DQ176" s="160"/>
      <c r="DR176" s="160"/>
      <c r="DS176" s="160"/>
      <c r="DT176" s="160"/>
      <c r="DU176" s="160"/>
      <c r="DV176" s="160"/>
      <c r="DW176" s="160"/>
      <c r="DX176" s="160"/>
      <c r="DY176" s="160"/>
      <c r="DZ176" s="160"/>
      <c r="EA176" s="160"/>
    </row>
    <row r="177" spans="1:131" ht="16.5" customHeight="1" x14ac:dyDescent="0.25">
      <c r="A177" s="48"/>
      <c r="B177" s="48"/>
      <c r="C177" s="48" t="s">
        <v>871</v>
      </c>
      <c r="D177" s="48" t="s">
        <v>872</v>
      </c>
      <c r="E177" s="48"/>
      <c r="F177" s="48" t="s">
        <v>873</v>
      </c>
      <c r="G177" s="48"/>
      <c r="H177" s="48"/>
      <c r="I177" s="602">
        <f t="shared" si="15"/>
        <v>499</v>
      </c>
      <c r="J177" s="3"/>
      <c r="K177" s="605" t="s">
        <v>1785</v>
      </c>
      <c r="L177" s="73"/>
      <c r="M177" s="606">
        <v>32</v>
      </c>
      <c r="N177" s="606"/>
      <c r="O177" s="606">
        <v>51</v>
      </c>
      <c r="P177" s="606"/>
      <c r="Q177" s="606">
        <v>164</v>
      </c>
      <c r="R177" s="606"/>
      <c r="S177" s="606">
        <v>101</v>
      </c>
      <c r="T177" s="606"/>
      <c r="U177" s="606">
        <v>86</v>
      </c>
      <c r="V177" s="606"/>
      <c r="W177" s="606">
        <v>65</v>
      </c>
      <c r="X177" s="3"/>
      <c r="Y177" s="3"/>
      <c r="Z177" s="3"/>
      <c r="AA177" s="3"/>
      <c r="AB177" s="53"/>
      <c r="AC177" s="53"/>
      <c r="AD177" s="53"/>
      <c r="AE177" s="53"/>
      <c r="AF177" s="53"/>
      <c r="AG177" s="53"/>
      <c r="AH177" s="3"/>
      <c r="AI177" s="160"/>
      <c r="AJ177" s="160"/>
      <c r="AK177" s="160"/>
      <c r="AL177" s="160"/>
      <c r="AM177" s="160"/>
      <c r="AN177" s="160">
        <f t="shared" si="16"/>
        <v>0</v>
      </c>
      <c r="AO177" s="160">
        <f t="shared" si="17"/>
        <v>101</v>
      </c>
      <c r="AP177" s="160">
        <f t="shared" si="18"/>
        <v>0</v>
      </c>
      <c r="AQ177" s="160">
        <f t="shared" si="19"/>
        <v>86</v>
      </c>
      <c r="AR177" s="160">
        <f t="shared" si="20"/>
        <v>0</v>
      </c>
      <c r="AS177" s="160">
        <f t="shared" si="21"/>
        <v>65</v>
      </c>
      <c r="AT177" s="160"/>
      <c r="AU177" s="160"/>
      <c r="AV177" s="160"/>
      <c r="AW177" s="160"/>
      <c r="AX177" s="160"/>
      <c r="AY177" s="160"/>
      <c r="AZ177" s="160"/>
      <c r="BA177" s="160"/>
      <c r="BB177" s="160"/>
      <c r="BC177" s="160"/>
      <c r="BD177" s="160"/>
      <c r="BE177" s="160"/>
      <c r="BF177" s="160"/>
      <c r="BG177" s="160"/>
      <c r="BH177" s="160"/>
      <c r="BI177" s="160"/>
      <c r="BJ177" s="160"/>
      <c r="BK177" s="160"/>
      <c r="BL177" s="160"/>
      <c r="BM177" s="160"/>
      <c r="BN177" s="160"/>
      <c r="BO177" s="160"/>
      <c r="BP177" s="160"/>
      <c r="BQ177" s="160"/>
      <c r="BR177" s="160"/>
      <c r="BS177" s="160"/>
      <c r="BT177" s="160"/>
      <c r="BU177" s="160"/>
      <c r="BV177" s="160"/>
      <c r="BW177" s="160"/>
      <c r="BX177" s="160"/>
      <c r="BY177" s="160"/>
      <c r="BZ177" s="160"/>
      <c r="CA177" s="160"/>
      <c r="CB177" s="160"/>
      <c r="CC177" s="160"/>
      <c r="CD177" s="160"/>
      <c r="CE177" s="160"/>
      <c r="CF177" s="160"/>
      <c r="CG177" s="160"/>
      <c r="CH177" s="160"/>
      <c r="CI177" s="160"/>
      <c r="CJ177" s="160"/>
      <c r="CK177" s="160"/>
      <c r="CL177" s="160"/>
      <c r="CM177" s="160"/>
      <c r="CN177" s="160"/>
      <c r="CO177" s="160"/>
      <c r="CP177" s="160"/>
      <c r="CQ177" s="160"/>
      <c r="CR177" s="160"/>
      <c r="CS177" s="160"/>
      <c r="CT177" s="160"/>
      <c r="CU177" s="160"/>
      <c r="CV177" s="160"/>
      <c r="CW177" s="160"/>
      <c r="CX177" s="160"/>
      <c r="CY177" s="160"/>
      <c r="CZ177" s="160"/>
      <c r="DA177" s="160"/>
      <c r="DB177" s="160"/>
      <c r="DC177" s="160"/>
      <c r="DD177" s="160"/>
      <c r="DE177" s="160"/>
      <c r="DF177" s="160"/>
      <c r="DG177" s="160"/>
      <c r="DH177" s="160"/>
      <c r="DI177" s="160"/>
      <c r="DJ177" s="160"/>
      <c r="DK177" s="160"/>
      <c r="DL177" s="160"/>
      <c r="DM177" s="160"/>
      <c r="DN177" s="160"/>
      <c r="DO177" s="160"/>
      <c r="DP177" s="160"/>
      <c r="DQ177" s="160"/>
      <c r="DR177" s="160"/>
      <c r="DS177" s="160"/>
      <c r="DT177" s="160"/>
      <c r="DU177" s="160"/>
      <c r="DV177" s="160"/>
      <c r="DW177" s="160"/>
      <c r="DX177" s="160"/>
      <c r="DY177" s="160"/>
      <c r="DZ177" s="160"/>
      <c r="EA177" s="160"/>
    </row>
    <row r="178" spans="1:131" ht="12" customHeight="1" x14ac:dyDescent="0.25">
      <c r="A178" s="48"/>
      <c r="B178" s="48"/>
      <c r="C178" s="48" t="s">
        <v>874</v>
      </c>
      <c r="D178" s="48" t="s">
        <v>875</v>
      </c>
      <c r="E178" s="48"/>
      <c r="F178" s="48" t="s">
        <v>876</v>
      </c>
      <c r="G178" s="48"/>
      <c r="H178" s="48"/>
      <c r="I178" s="602">
        <f t="shared" si="15"/>
        <v>296</v>
      </c>
      <c r="J178" s="3"/>
      <c r="K178" s="605" t="s">
        <v>1579</v>
      </c>
      <c r="L178" s="73"/>
      <c r="M178" s="606">
        <v>31</v>
      </c>
      <c r="N178" s="606"/>
      <c r="O178" s="606">
        <v>28</v>
      </c>
      <c r="P178" s="606"/>
      <c r="Q178" s="606">
        <v>99</v>
      </c>
      <c r="R178" s="606"/>
      <c r="S178" s="606">
        <v>55</v>
      </c>
      <c r="T178" s="606"/>
      <c r="U178" s="606">
        <v>45</v>
      </c>
      <c r="V178" s="606"/>
      <c r="W178" s="606">
        <v>38</v>
      </c>
      <c r="X178" s="3"/>
      <c r="Y178" s="3"/>
      <c r="Z178" s="3"/>
      <c r="AA178" s="3"/>
      <c r="AB178" s="53"/>
      <c r="AC178" s="53"/>
      <c r="AD178" s="53"/>
      <c r="AE178" s="53"/>
      <c r="AF178" s="53"/>
      <c r="AG178" s="53"/>
      <c r="AH178" s="3"/>
      <c r="AI178" s="160"/>
      <c r="AJ178" s="160"/>
      <c r="AK178" s="160"/>
      <c r="AL178" s="160"/>
      <c r="AM178" s="160"/>
      <c r="AN178" s="160">
        <f t="shared" si="16"/>
        <v>0</v>
      </c>
      <c r="AO178" s="160">
        <f t="shared" si="17"/>
        <v>55</v>
      </c>
      <c r="AP178" s="160">
        <f t="shared" si="18"/>
        <v>0</v>
      </c>
      <c r="AQ178" s="160">
        <f t="shared" si="19"/>
        <v>45</v>
      </c>
      <c r="AR178" s="160">
        <f t="shared" si="20"/>
        <v>0</v>
      </c>
      <c r="AS178" s="160">
        <f t="shared" si="21"/>
        <v>38</v>
      </c>
      <c r="AT178" s="160"/>
      <c r="AU178" s="160"/>
      <c r="AV178" s="160"/>
      <c r="AW178" s="160"/>
      <c r="AX178" s="160"/>
      <c r="AY178" s="160"/>
      <c r="AZ178" s="160"/>
      <c r="BA178" s="160"/>
      <c r="BB178" s="160"/>
      <c r="BC178" s="160"/>
      <c r="BD178" s="160"/>
      <c r="BE178" s="160"/>
      <c r="BF178" s="160"/>
      <c r="BG178" s="160"/>
      <c r="BH178" s="160"/>
      <c r="BI178" s="160"/>
      <c r="BJ178" s="160"/>
      <c r="BK178" s="160"/>
      <c r="BL178" s="160"/>
      <c r="BM178" s="160"/>
      <c r="BN178" s="160"/>
      <c r="BO178" s="160"/>
      <c r="BP178" s="160"/>
      <c r="BQ178" s="160"/>
      <c r="BR178" s="160"/>
      <c r="BS178" s="160"/>
      <c r="BT178" s="160"/>
      <c r="BU178" s="160"/>
      <c r="BV178" s="160"/>
      <c r="BW178" s="160"/>
      <c r="BX178" s="160"/>
      <c r="BY178" s="160"/>
      <c r="BZ178" s="160"/>
      <c r="CA178" s="160"/>
      <c r="CB178" s="160"/>
      <c r="CC178" s="160"/>
      <c r="CD178" s="160"/>
      <c r="CE178" s="160"/>
      <c r="CF178" s="160"/>
      <c r="CG178" s="160"/>
      <c r="CH178" s="160"/>
      <c r="CI178" s="160"/>
      <c r="CJ178" s="160"/>
      <c r="CK178" s="160"/>
      <c r="CL178" s="160"/>
      <c r="CM178" s="160"/>
      <c r="CN178" s="160"/>
      <c r="CO178" s="160"/>
      <c r="CP178" s="160"/>
      <c r="CQ178" s="160"/>
      <c r="CR178" s="160"/>
      <c r="CS178" s="160"/>
      <c r="CT178" s="160"/>
      <c r="CU178" s="160"/>
      <c r="CV178" s="160"/>
      <c r="CW178" s="160"/>
      <c r="CX178" s="160"/>
      <c r="CY178" s="160"/>
      <c r="CZ178" s="160"/>
      <c r="DA178" s="160"/>
      <c r="DB178" s="160"/>
      <c r="DC178" s="160"/>
      <c r="DD178" s="160"/>
      <c r="DE178" s="160"/>
      <c r="DF178" s="160"/>
      <c r="DG178" s="160"/>
      <c r="DH178" s="160"/>
      <c r="DI178" s="160"/>
      <c r="DJ178" s="160"/>
      <c r="DK178" s="160"/>
      <c r="DL178" s="160"/>
      <c r="DM178" s="160"/>
      <c r="DN178" s="160"/>
      <c r="DO178" s="160"/>
      <c r="DP178" s="160"/>
      <c r="DQ178" s="160"/>
      <c r="DR178" s="160"/>
      <c r="DS178" s="160"/>
      <c r="DT178" s="160"/>
      <c r="DU178" s="160"/>
      <c r="DV178" s="160"/>
      <c r="DW178" s="160"/>
      <c r="DX178" s="160"/>
      <c r="DY178" s="160"/>
      <c r="DZ178" s="160"/>
      <c r="EA178" s="160"/>
    </row>
    <row r="179" spans="1:131" ht="12" customHeight="1" x14ac:dyDescent="0.25">
      <c r="A179" s="48"/>
      <c r="B179" s="48"/>
      <c r="C179" s="48" t="s">
        <v>877</v>
      </c>
      <c r="D179" s="48" t="s">
        <v>878</v>
      </c>
      <c r="E179" s="48"/>
      <c r="F179" s="48" t="s">
        <v>879</v>
      </c>
      <c r="G179" s="48"/>
      <c r="H179" s="48"/>
      <c r="I179" s="602">
        <f t="shared" si="15"/>
        <v>550</v>
      </c>
      <c r="J179" s="3"/>
      <c r="K179" s="605" t="s">
        <v>1604</v>
      </c>
      <c r="L179" s="73"/>
      <c r="M179" s="606">
        <v>43</v>
      </c>
      <c r="N179" s="606"/>
      <c r="O179" s="606">
        <v>55</v>
      </c>
      <c r="P179" s="606"/>
      <c r="Q179" s="606">
        <v>164</v>
      </c>
      <c r="R179" s="606"/>
      <c r="S179" s="606">
        <v>124</v>
      </c>
      <c r="T179" s="606"/>
      <c r="U179" s="606">
        <v>85</v>
      </c>
      <c r="V179" s="606"/>
      <c r="W179" s="606">
        <v>79</v>
      </c>
      <c r="X179" s="3"/>
      <c r="Y179" s="3"/>
      <c r="Z179" s="3"/>
      <c r="AA179" s="3"/>
      <c r="AB179" s="53"/>
      <c r="AC179" s="53"/>
      <c r="AD179" s="53"/>
      <c r="AE179" s="53"/>
      <c r="AF179" s="53"/>
      <c r="AG179" s="53"/>
      <c r="AH179" s="3"/>
      <c r="AI179" s="160"/>
      <c r="AJ179" s="160"/>
      <c r="AK179" s="160"/>
      <c r="AL179" s="160"/>
      <c r="AM179" s="160"/>
      <c r="AN179" s="160">
        <f t="shared" si="16"/>
        <v>0</v>
      </c>
      <c r="AO179" s="160">
        <f t="shared" si="17"/>
        <v>124</v>
      </c>
      <c r="AP179" s="160">
        <f t="shared" si="18"/>
        <v>0</v>
      </c>
      <c r="AQ179" s="160">
        <f t="shared" si="19"/>
        <v>85</v>
      </c>
      <c r="AR179" s="160">
        <f t="shared" si="20"/>
        <v>0</v>
      </c>
      <c r="AS179" s="160">
        <f t="shared" si="21"/>
        <v>79</v>
      </c>
      <c r="AT179" s="160"/>
      <c r="AU179" s="160"/>
      <c r="AV179" s="160"/>
      <c r="AW179" s="160"/>
      <c r="AX179" s="160"/>
      <c r="AY179" s="160"/>
      <c r="AZ179" s="160"/>
      <c r="BA179" s="160"/>
      <c r="BB179" s="160"/>
      <c r="BC179" s="160"/>
      <c r="BD179" s="160"/>
      <c r="BE179" s="160"/>
      <c r="BF179" s="160"/>
      <c r="BG179" s="160"/>
      <c r="BH179" s="160"/>
      <c r="BI179" s="160"/>
      <c r="BJ179" s="160"/>
      <c r="BK179" s="160"/>
      <c r="BL179" s="160"/>
      <c r="BM179" s="160"/>
      <c r="BN179" s="160"/>
      <c r="BO179" s="160"/>
      <c r="BP179" s="160"/>
      <c r="BQ179" s="160"/>
      <c r="BR179" s="160"/>
      <c r="BS179" s="160"/>
      <c r="BT179" s="160"/>
      <c r="BU179" s="160"/>
      <c r="BV179" s="160"/>
      <c r="BW179" s="160"/>
      <c r="BX179" s="160"/>
      <c r="BY179" s="160"/>
      <c r="BZ179" s="160"/>
      <c r="CA179" s="160"/>
      <c r="CB179" s="160"/>
      <c r="CC179" s="160"/>
      <c r="CD179" s="160"/>
      <c r="CE179" s="160"/>
      <c r="CF179" s="160"/>
      <c r="CG179" s="160"/>
      <c r="CH179" s="160"/>
      <c r="CI179" s="160"/>
      <c r="CJ179" s="160"/>
      <c r="CK179" s="160"/>
      <c r="CL179" s="160"/>
      <c r="CM179" s="160"/>
      <c r="CN179" s="160"/>
      <c r="CO179" s="160"/>
      <c r="CP179" s="160"/>
      <c r="CQ179" s="160"/>
      <c r="CR179" s="160"/>
      <c r="CS179" s="160"/>
      <c r="CT179" s="160"/>
      <c r="CU179" s="160"/>
      <c r="CV179" s="160"/>
      <c r="CW179" s="160"/>
      <c r="CX179" s="160"/>
      <c r="CY179" s="160"/>
      <c r="CZ179" s="160"/>
      <c r="DA179" s="160"/>
      <c r="DB179" s="160"/>
      <c r="DC179" s="160"/>
      <c r="DD179" s="160"/>
      <c r="DE179" s="160"/>
      <c r="DF179" s="160"/>
      <c r="DG179" s="160"/>
      <c r="DH179" s="160"/>
      <c r="DI179" s="160"/>
      <c r="DJ179" s="160"/>
      <c r="DK179" s="160"/>
      <c r="DL179" s="160"/>
      <c r="DM179" s="160"/>
      <c r="DN179" s="160"/>
      <c r="DO179" s="160"/>
      <c r="DP179" s="160"/>
      <c r="DQ179" s="160"/>
      <c r="DR179" s="160"/>
      <c r="DS179" s="160"/>
      <c r="DT179" s="160"/>
      <c r="DU179" s="160"/>
      <c r="DV179" s="160"/>
      <c r="DW179" s="160"/>
      <c r="DX179" s="160"/>
      <c r="DY179" s="160"/>
      <c r="DZ179" s="160"/>
      <c r="EA179" s="160"/>
    </row>
    <row r="180" spans="1:131" ht="12" customHeight="1" x14ac:dyDescent="0.25">
      <c r="A180" s="48"/>
      <c r="B180" s="48"/>
      <c r="C180" s="48" t="s">
        <v>880</v>
      </c>
      <c r="D180" s="48" t="s">
        <v>881</v>
      </c>
      <c r="E180" s="48"/>
      <c r="F180" s="48" t="s">
        <v>882</v>
      </c>
      <c r="G180" s="48"/>
      <c r="H180" s="48"/>
      <c r="I180" s="602">
        <f t="shared" si="15"/>
        <v>616</v>
      </c>
      <c r="J180" s="3"/>
      <c r="K180" s="605" t="s">
        <v>1786</v>
      </c>
      <c r="L180" s="73"/>
      <c r="M180" s="606">
        <v>47</v>
      </c>
      <c r="N180" s="606"/>
      <c r="O180" s="606">
        <v>66</v>
      </c>
      <c r="P180" s="606"/>
      <c r="Q180" s="606">
        <v>191</v>
      </c>
      <c r="R180" s="606"/>
      <c r="S180" s="606">
        <v>128</v>
      </c>
      <c r="T180" s="606"/>
      <c r="U180" s="606">
        <v>89</v>
      </c>
      <c r="V180" s="606"/>
      <c r="W180" s="606">
        <v>95</v>
      </c>
      <c r="X180" s="3"/>
      <c r="Y180" s="3"/>
      <c r="Z180" s="3"/>
      <c r="AA180" s="3"/>
      <c r="AB180" s="53"/>
      <c r="AC180" s="53"/>
      <c r="AD180" s="53"/>
      <c r="AE180" s="53"/>
      <c r="AF180" s="53"/>
      <c r="AG180" s="53"/>
      <c r="AH180" s="3"/>
      <c r="AI180" s="160"/>
      <c r="AJ180" s="160"/>
      <c r="AK180" s="160"/>
      <c r="AL180" s="160"/>
      <c r="AM180" s="160"/>
      <c r="AN180" s="160">
        <f t="shared" si="16"/>
        <v>0</v>
      </c>
      <c r="AO180" s="160">
        <f t="shared" si="17"/>
        <v>128</v>
      </c>
      <c r="AP180" s="160">
        <f t="shared" si="18"/>
        <v>0</v>
      </c>
      <c r="AQ180" s="160">
        <f t="shared" si="19"/>
        <v>89</v>
      </c>
      <c r="AR180" s="160">
        <f t="shared" si="20"/>
        <v>0</v>
      </c>
      <c r="AS180" s="160">
        <f t="shared" si="21"/>
        <v>95</v>
      </c>
      <c r="AT180" s="160"/>
      <c r="AU180" s="160"/>
      <c r="AV180" s="160"/>
      <c r="AW180" s="160"/>
      <c r="AX180" s="160"/>
      <c r="AY180" s="160"/>
      <c r="AZ180" s="160"/>
      <c r="BA180" s="160"/>
      <c r="BB180" s="160"/>
      <c r="BC180" s="160"/>
      <c r="BD180" s="160"/>
      <c r="BE180" s="160"/>
      <c r="BF180" s="160"/>
      <c r="BG180" s="160"/>
      <c r="BH180" s="160"/>
      <c r="BI180" s="160"/>
      <c r="BJ180" s="160"/>
      <c r="BK180" s="160"/>
      <c r="BL180" s="160"/>
      <c r="BM180" s="160"/>
      <c r="BN180" s="160"/>
      <c r="BO180" s="160"/>
      <c r="BP180" s="160"/>
      <c r="BQ180" s="160"/>
      <c r="BR180" s="160"/>
      <c r="BS180" s="160"/>
      <c r="BT180" s="160"/>
      <c r="BU180" s="160"/>
      <c r="BV180" s="160"/>
      <c r="BW180" s="160"/>
      <c r="BX180" s="160"/>
      <c r="BY180" s="160"/>
      <c r="BZ180" s="160"/>
      <c r="CA180" s="160"/>
      <c r="CB180" s="160"/>
      <c r="CC180" s="160"/>
      <c r="CD180" s="160"/>
      <c r="CE180" s="160"/>
      <c r="CF180" s="160"/>
      <c r="CG180" s="160"/>
      <c r="CH180" s="160"/>
      <c r="CI180" s="160"/>
      <c r="CJ180" s="160"/>
      <c r="CK180" s="160"/>
      <c r="CL180" s="160"/>
      <c r="CM180" s="160"/>
      <c r="CN180" s="160"/>
      <c r="CO180" s="160"/>
      <c r="CP180" s="160"/>
      <c r="CQ180" s="160"/>
      <c r="CR180" s="160"/>
      <c r="CS180" s="160"/>
      <c r="CT180" s="160"/>
      <c r="CU180" s="160"/>
      <c r="CV180" s="160"/>
      <c r="CW180" s="160"/>
      <c r="CX180" s="160"/>
      <c r="CY180" s="160"/>
      <c r="CZ180" s="160"/>
      <c r="DA180" s="160"/>
      <c r="DB180" s="160"/>
      <c r="DC180" s="160"/>
      <c r="DD180" s="160"/>
      <c r="DE180" s="160"/>
      <c r="DF180" s="160"/>
      <c r="DG180" s="160"/>
      <c r="DH180" s="160"/>
      <c r="DI180" s="160"/>
      <c r="DJ180" s="160"/>
      <c r="DK180" s="160"/>
      <c r="DL180" s="160"/>
      <c r="DM180" s="160"/>
      <c r="DN180" s="160"/>
      <c r="DO180" s="160"/>
      <c r="DP180" s="160"/>
      <c r="DQ180" s="160"/>
      <c r="DR180" s="160"/>
      <c r="DS180" s="160"/>
      <c r="DT180" s="160"/>
      <c r="DU180" s="160"/>
      <c r="DV180" s="160"/>
      <c r="DW180" s="160"/>
      <c r="DX180" s="160"/>
      <c r="DY180" s="160"/>
      <c r="DZ180" s="160"/>
      <c r="EA180" s="160"/>
    </row>
    <row r="181" spans="1:131" ht="12" customHeight="1" x14ac:dyDescent="0.25">
      <c r="A181" s="48"/>
      <c r="B181" s="48"/>
      <c r="C181" s="48" t="s">
        <v>883</v>
      </c>
      <c r="D181" s="48" t="s">
        <v>884</v>
      </c>
      <c r="E181" s="48"/>
      <c r="F181" s="48" t="s">
        <v>885</v>
      </c>
      <c r="G181" s="48"/>
      <c r="H181" s="48"/>
      <c r="I181" s="602">
        <f t="shared" si="15"/>
        <v>641</v>
      </c>
      <c r="J181" s="3"/>
      <c r="K181" s="605" t="s">
        <v>1585</v>
      </c>
      <c r="L181" s="73"/>
      <c r="M181" s="606">
        <v>62</v>
      </c>
      <c r="N181" s="606"/>
      <c r="O181" s="606">
        <v>63</v>
      </c>
      <c r="P181" s="606"/>
      <c r="Q181" s="606">
        <v>187</v>
      </c>
      <c r="R181" s="606"/>
      <c r="S181" s="606">
        <v>130</v>
      </c>
      <c r="T181" s="606"/>
      <c r="U181" s="606">
        <v>100</v>
      </c>
      <c r="V181" s="606"/>
      <c r="W181" s="606">
        <v>99</v>
      </c>
      <c r="X181" s="3"/>
      <c r="Y181" s="3"/>
      <c r="Z181" s="3"/>
      <c r="AA181" s="3"/>
      <c r="AB181" s="53"/>
      <c r="AC181" s="53"/>
      <c r="AD181" s="53"/>
      <c r="AE181" s="53"/>
      <c r="AF181" s="53"/>
      <c r="AG181" s="53"/>
      <c r="AH181" s="3"/>
      <c r="AI181" s="160"/>
      <c r="AJ181" s="160"/>
      <c r="AK181" s="160"/>
      <c r="AL181" s="160"/>
      <c r="AM181" s="160"/>
      <c r="AN181" s="160">
        <f t="shared" si="16"/>
        <v>0</v>
      </c>
      <c r="AO181" s="160">
        <f t="shared" si="17"/>
        <v>130</v>
      </c>
      <c r="AP181" s="160">
        <f t="shared" si="18"/>
        <v>0</v>
      </c>
      <c r="AQ181" s="160">
        <f t="shared" si="19"/>
        <v>100</v>
      </c>
      <c r="AR181" s="160">
        <f t="shared" si="20"/>
        <v>0</v>
      </c>
      <c r="AS181" s="160">
        <f t="shared" si="21"/>
        <v>99</v>
      </c>
      <c r="AT181" s="160"/>
      <c r="AU181" s="160"/>
      <c r="AV181" s="160"/>
      <c r="AW181" s="160"/>
      <c r="AX181" s="160"/>
      <c r="AY181" s="160"/>
      <c r="AZ181" s="160"/>
      <c r="BA181" s="160"/>
      <c r="BB181" s="160"/>
      <c r="BC181" s="160"/>
      <c r="BD181" s="160"/>
      <c r="BE181" s="160"/>
      <c r="BF181" s="160"/>
      <c r="BG181" s="160"/>
      <c r="BH181" s="160"/>
      <c r="BI181" s="160"/>
      <c r="BJ181" s="160"/>
      <c r="BK181" s="160"/>
      <c r="BL181" s="160"/>
      <c r="BM181" s="160"/>
      <c r="BN181" s="160"/>
      <c r="BO181" s="160"/>
      <c r="BP181" s="160"/>
      <c r="BQ181" s="160"/>
      <c r="BR181" s="160"/>
      <c r="BS181" s="160"/>
      <c r="BT181" s="160"/>
      <c r="BU181" s="160"/>
      <c r="BV181" s="160"/>
      <c r="BW181" s="160"/>
      <c r="BX181" s="160"/>
      <c r="BY181" s="160"/>
      <c r="BZ181" s="160"/>
      <c r="CA181" s="160"/>
      <c r="CB181" s="160"/>
      <c r="CC181" s="160"/>
      <c r="CD181" s="160"/>
      <c r="CE181" s="160"/>
      <c r="CF181" s="160"/>
      <c r="CG181" s="160"/>
      <c r="CH181" s="160"/>
      <c r="CI181" s="160"/>
      <c r="CJ181" s="160"/>
      <c r="CK181" s="160"/>
      <c r="CL181" s="160"/>
      <c r="CM181" s="160"/>
      <c r="CN181" s="160"/>
      <c r="CO181" s="160"/>
      <c r="CP181" s="160"/>
      <c r="CQ181" s="160"/>
      <c r="CR181" s="160"/>
      <c r="CS181" s="160"/>
      <c r="CT181" s="160"/>
      <c r="CU181" s="160"/>
      <c r="CV181" s="160"/>
      <c r="CW181" s="160"/>
      <c r="CX181" s="160"/>
      <c r="CY181" s="160"/>
      <c r="CZ181" s="160"/>
      <c r="DA181" s="160"/>
      <c r="DB181" s="160"/>
      <c r="DC181" s="160"/>
      <c r="DD181" s="160"/>
      <c r="DE181" s="160"/>
      <c r="DF181" s="160"/>
      <c r="DG181" s="160"/>
      <c r="DH181" s="160"/>
      <c r="DI181" s="160"/>
      <c r="DJ181" s="160"/>
      <c r="DK181" s="160"/>
      <c r="DL181" s="160"/>
      <c r="DM181" s="160"/>
      <c r="DN181" s="160"/>
      <c r="DO181" s="160"/>
      <c r="DP181" s="160"/>
      <c r="DQ181" s="160"/>
      <c r="DR181" s="160"/>
      <c r="DS181" s="160"/>
      <c r="DT181" s="160"/>
      <c r="DU181" s="160"/>
      <c r="DV181" s="160"/>
      <c r="DW181" s="160"/>
      <c r="DX181" s="160"/>
      <c r="DY181" s="160"/>
      <c r="DZ181" s="160"/>
      <c r="EA181" s="160"/>
    </row>
    <row r="182" spans="1:131" ht="12" customHeight="1" x14ac:dyDescent="0.25">
      <c r="A182" s="48"/>
      <c r="B182" s="48"/>
      <c r="C182" s="48" t="s">
        <v>886</v>
      </c>
      <c r="D182" s="48" t="s">
        <v>887</v>
      </c>
      <c r="E182" s="48"/>
      <c r="F182" s="48" t="s">
        <v>888</v>
      </c>
      <c r="G182" s="48"/>
      <c r="H182" s="48"/>
      <c r="I182" s="602">
        <f t="shared" si="15"/>
        <v>366</v>
      </c>
      <c r="J182" s="3"/>
      <c r="K182" s="605" t="s">
        <v>1742</v>
      </c>
      <c r="L182" s="73"/>
      <c r="M182" s="606">
        <v>40</v>
      </c>
      <c r="N182" s="606"/>
      <c r="O182" s="606">
        <v>33</v>
      </c>
      <c r="P182" s="606"/>
      <c r="Q182" s="606">
        <v>114</v>
      </c>
      <c r="R182" s="606"/>
      <c r="S182" s="606">
        <v>82</v>
      </c>
      <c r="T182" s="606"/>
      <c r="U182" s="606">
        <v>58</v>
      </c>
      <c r="V182" s="606"/>
      <c r="W182" s="606">
        <v>39</v>
      </c>
      <c r="X182" s="3"/>
      <c r="Y182" s="3"/>
      <c r="Z182" s="3"/>
      <c r="AA182" s="3"/>
      <c r="AB182" s="53"/>
      <c r="AC182" s="53"/>
      <c r="AD182" s="53"/>
      <c r="AE182" s="53"/>
      <c r="AF182" s="53"/>
      <c r="AG182" s="53"/>
      <c r="AH182" s="3"/>
      <c r="AI182" s="160"/>
      <c r="AJ182" s="160"/>
      <c r="AK182" s="160"/>
      <c r="AL182" s="160"/>
      <c r="AM182" s="160"/>
      <c r="AN182" s="160">
        <f t="shared" si="16"/>
        <v>0</v>
      </c>
      <c r="AO182" s="160">
        <f t="shared" si="17"/>
        <v>82</v>
      </c>
      <c r="AP182" s="160">
        <f t="shared" si="18"/>
        <v>0</v>
      </c>
      <c r="AQ182" s="160">
        <f t="shared" si="19"/>
        <v>58</v>
      </c>
      <c r="AR182" s="160">
        <f t="shared" si="20"/>
        <v>0</v>
      </c>
      <c r="AS182" s="160">
        <f t="shared" si="21"/>
        <v>39</v>
      </c>
      <c r="AT182" s="160"/>
      <c r="AU182" s="160"/>
      <c r="AV182" s="160"/>
      <c r="AW182" s="160"/>
      <c r="AX182" s="160"/>
      <c r="AY182" s="160"/>
      <c r="AZ182" s="160"/>
      <c r="BA182" s="160"/>
      <c r="BB182" s="160"/>
      <c r="BC182" s="160"/>
      <c r="BD182" s="160"/>
      <c r="BE182" s="160"/>
      <c r="BF182" s="160"/>
      <c r="BG182" s="160"/>
      <c r="BH182" s="160"/>
      <c r="BI182" s="160"/>
      <c r="BJ182" s="160"/>
      <c r="BK182" s="160"/>
      <c r="BL182" s="160"/>
      <c r="BM182" s="160"/>
      <c r="BN182" s="160"/>
      <c r="BO182" s="160"/>
      <c r="BP182" s="160"/>
      <c r="BQ182" s="160"/>
      <c r="BR182" s="160"/>
      <c r="BS182" s="160"/>
      <c r="BT182" s="160"/>
      <c r="BU182" s="160"/>
      <c r="BV182" s="160"/>
      <c r="BW182" s="160"/>
      <c r="BX182" s="160"/>
      <c r="BY182" s="160"/>
      <c r="BZ182" s="160"/>
      <c r="CA182" s="160"/>
      <c r="CB182" s="160"/>
      <c r="CC182" s="160"/>
      <c r="CD182" s="160"/>
      <c r="CE182" s="160"/>
      <c r="CF182" s="160"/>
      <c r="CG182" s="160"/>
      <c r="CH182" s="160"/>
      <c r="CI182" s="160"/>
      <c r="CJ182" s="160"/>
      <c r="CK182" s="160"/>
      <c r="CL182" s="160"/>
      <c r="CM182" s="160"/>
      <c r="CN182" s="160"/>
      <c r="CO182" s="160"/>
      <c r="CP182" s="160"/>
      <c r="CQ182" s="160"/>
      <c r="CR182" s="160"/>
      <c r="CS182" s="160"/>
      <c r="CT182" s="160"/>
      <c r="CU182" s="160"/>
      <c r="CV182" s="160"/>
      <c r="CW182" s="160"/>
      <c r="CX182" s="160"/>
      <c r="CY182" s="160"/>
      <c r="CZ182" s="160"/>
      <c r="DA182" s="160"/>
      <c r="DB182" s="160"/>
      <c r="DC182" s="160"/>
      <c r="DD182" s="160"/>
      <c r="DE182" s="160"/>
      <c r="DF182" s="160"/>
      <c r="DG182" s="160"/>
      <c r="DH182" s="160"/>
      <c r="DI182" s="160"/>
      <c r="DJ182" s="160"/>
      <c r="DK182" s="160"/>
      <c r="DL182" s="160"/>
      <c r="DM182" s="160"/>
      <c r="DN182" s="160"/>
      <c r="DO182" s="160"/>
      <c r="DP182" s="160"/>
      <c r="DQ182" s="160"/>
      <c r="DR182" s="160"/>
      <c r="DS182" s="160"/>
      <c r="DT182" s="160"/>
      <c r="DU182" s="160"/>
      <c r="DV182" s="160"/>
      <c r="DW182" s="160"/>
      <c r="DX182" s="160"/>
      <c r="DY182" s="160"/>
      <c r="DZ182" s="160"/>
      <c r="EA182" s="160"/>
    </row>
    <row r="183" spans="1:131" ht="12" customHeight="1" x14ac:dyDescent="0.25">
      <c r="A183" s="48"/>
      <c r="B183" s="48"/>
      <c r="C183" s="48" t="s">
        <v>889</v>
      </c>
      <c r="D183" s="48" t="s">
        <v>890</v>
      </c>
      <c r="E183" s="48"/>
      <c r="F183" s="48" t="s">
        <v>891</v>
      </c>
      <c r="G183" s="48"/>
      <c r="H183" s="48"/>
      <c r="I183" s="602">
        <f t="shared" si="15"/>
        <v>1049</v>
      </c>
      <c r="J183" s="3"/>
      <c r="K183" s="605" t="s">
        <v>1880</v>
      </c>
      <c r="L183" s="73"/>
      <c r="M183" s="606">
        <v>97</v>
      </c>
      <c r="N183" s="606"/>
      <c r="O183" s="606">
        <v>87</v>
      </c>
      <c r="P183" s="606"/>
      <c r="Q183" s="606">
        <v>353</v>
      </c>
      <c r="R183" s="606"/>
      <c r="S183" s="606">
        <v>238</v>
      </c>
      <c r="T183" s="606"/>
      <c r="U183" s="606">
        <v>152</v>
      </c>
      <c r="V183" s="606"/>
      <c r="W183" s="606">
        <v>122</v>
      </c>
      <c r="X183" s="3"/>
      <c r="Y183" s="3"/>
      <c r="Z183" s="3"/>
      <c r="AA183" s="3"/>
      <c r="AB183" s="53"/>
      <c r="AC183" s="53"/>
      <c r="AD183" s="53"/>
      <c r="AE183" s="53"/>
      <c r="AF183" s="53"/>
      <c r="AG183" s="53"/>
      <c r="AH183" s="3"/>
      <c r="AI183" s="160"/>
      <c r="AJ183" s="160"/>
      <c r="AK183" s="160"/>
      <c r="AL183" s="160"/>
      <c r="AM183" s="160"/>
      <c r="AN183" s="160">
        <f t="shared" si="16"/>
        <v>0</v>
      </c>
      <c r="AO183" s="160">
        <f t="shared" si="17"/>
        <v>238</v>
      </c>
      <c r="AP183" s="160">
        <f t="shared" si="18"/>
        <v>0</v>
      </c>
      <c r="AQ183" s="160">
        <f t="shared" si="19"/>
        <v>152</v>
      </c>
      <c r="AR183" s="160">
        <f t="shared" si="20"/>
        <v>0</v>
      </c>
      <c r="AS183" s="160">
        <f t="shared" si="21"/>
        <v>122</v>
      </c>
      <c r="AT183" s="160"/>
      <c r="AU183" s="160"/>
      <c r="AV183" s="160"/>
      <c r="AW183" s="160"/>
      <c r="AX183" s="160"/>
      <c r="AY183" s="160"/>
      <c r="AZ183" s="160"/>
      <c r="BA183" s="160"/>
      <c r="BB183" s="160"/>
      <c r="BC183" s="160"/>
      <c r="BD183" s="160"/>
      <c r="BE183" s="160"/>
      <c r="BF183" s="160"/>
      <c r="BG183" s="160"/>
      <c r="BH183" s="160"/>
      <c r="BI183" s="160"/>
      <c r="BJ183" s="160"/>
      <c r="BK183" s="160"/>
      <c r="BL183" s="160"/>
      <c r="BM183" s="160"/>
      <c r="BN183" s="160"/>
      <c r="BO183" s="160"/>
      <c r="BP183" s="160"/>
      <c r="BQ183" s="160"/>
      <c r="BR183" s="160"/>
      <c r="BS183" s="160"/>
      <c r="BT183" s="160"/>
      <c r="BU183" s="160"/>
      <c r="BV183" s="160"/>
      <c r="BW183" s="160"/>
      <c r="BX183" s="160"/>
      <c r="BY183" s="160"/>
      <c r="BZ183" s="160"/>
      <c r="CA183" s="160"/>
      <c r="CB183" s="160"/>
      <c r="CC183" s="160"/>
      <c r="CD183" s="160"/>
      <c r="CE183" s="160"/>
      <c r="CF183" s="160"/>
      <c r="CG183" s="160"/>
      <c r="CH183" s="160"/>
      <c r="CI183" s="160"/>
      <c r="CJ183" s="160"/>
      <c r="CK183" s="160"/>
      <c r="CL183" s="160"/>
      <c r="CM183" s="160"/>
      <c r="CN183" s="160"/>
      <c r="CO183" s="160"/>
      <c r="CP183" s="160"/>
      <c r="CQ183" s="160"/>
      <c r="CR183" s="160"/>
      <c r="CS183" s="160"/>
      <c r="CT183" s="160"/>
      <c r="CU183" s="160"/>
      <c r="CV183" s="160"/>
      <c r="CW183" s="160"/>
      <c r="CX183" s="160"/>
      <c r="CY183" s="160"/>
      <c r="CZ183" s="160"/>
      <c r="DA183" s="160"/>
      <c r="DB183" s="160"/>
      <c r="DC183" s="160"/>
      <c r="DD183" s="160"/>
      <c r="DE183" s="160"/>
      <c r="DF183" s="160"/>
      <c r="DG183" s="160"/>
      <c r="DH183" s="160"/>
      <c r="DI183" s="160"/>
      <c r="DJ183" s="160"/>
      <c r="DK183" s="160"/>
      <c r="DL183" s="160"/>
      <c r="DM183" s="160"/>
      <c r="DN183" s="160"/>
      <c r="DO183" s="160"/>
      <c r="DP183" s="160"/>
      <c r="DQ183" s="160"/>
      <c r="DR183" s="160"/>
      <c r="DS183" s="160"/>
      <c r="DT183" s="160"/>
      <c r="DU183" s="160"/>
      <c r="DV183" s="160"/>
      <c r="DW183" s="160"/>
      <c r="DX183" s="160"/>
      <c r="DY183" s="160"/>
      <c r="DZ183" s="160"/>
      <c r="EA183" s="160"/>
    </row>
    <row r="184" spans="1:131" ht="12" customHeight="1" x14ac:dyDescent="0.25">
      <c r="A184" s="48"/>
      <c r="B184" s="48"/>
      <c r="C184" s="48" t="s">
        <v>892</v>
      </c>
      <c r="D184" s="48" t="s">
        <v>893</v>
      </c>
      <c r="E184" s="48"/>
      <c r="F184" s="48" t="s">
        <v>894</v>
      </c>
      <c r="G184" s="48"/>
      <c r="H184" s="48"/>
      <c r="I184" s="602">
        <f t="shared" si="15"/>
        <v>533</v>
      </c>
      <c r="J184" s="3"/>
      <c r="K184" s="605" t="s">
        <v>1787</v>
      </c>
      <c r="L184" s="73"/>
      <c r="M184" s="606">
        <v>53</v>
      </c>
      <c r="N184" s="606"/>
      <c r="O184" s="606">
        <v>57</v>
      </c>
      <c r="P184" s="606"/>
      <c r="Q184" s="606">
        <v>152</v>
      </c>
      <c r="R184" s="606"/>
      <c r="S184" s="606">
        <v>117</v>
      </c>
      <c r="T184" s="606"/>
      <c r="U184" s="606">
        <v>87</v>
      </c>
      <c r="V184" s="606"/>
      <c r="W184" s="606">
        <v>67</v>
      </c>
      <c r="X184" s="3"/>
      <c r="Y184" s="3"/>
      <c r="Z184" s="3"/>
      <c r="AA184" s="3"/>
      <c r="AB184" s="53"/>
      <c r="AC184" s="53"/>
      <c r="AD184" s="53"/>
      <c r="AE184" s="53"/>
      <c r="AF184" s="53"/>
      <c r="AG184" s="53"/>
      <c r="AH184" s="3"/>
      <c r="AI184" s="160"/>
      <c r="AJ184" s="160"/>
      <c r="AK184" s="160"/>
      <c r="AL184" s="160"/>
      <c r="AM184" s="160"/>
      <c r="AN184" s="160">
        <f t="shared" si="16"/>
        <v>0</v>
      </c>
      <c r="AO184" s="160">
        <f t="shared" si="17"/>
        <v>117</v>
      </c>
      <c r="AP184" s="160">
        <f t="shared" si="18"/>
        <v>0</v>
      </c>
      <c r="AQ184" s="160">
        <f t="shared" si="19"/>
        <v>87</v>
      </c>
      <c r="AR184" s="160">
        <f t="shared" si="20"/>
        <v>0</v>
      </c>
      <c r="AS184" s="160">
        <f t="shared" si="21"/>
        <v>67</v>
      </c>
      <c r="AT184" s="160"/>
      <c r="AU184" s="160"/>
      <c r="AV184" s="160"/>
      <c r="AW184" s="160"/>
      <c r="AX184" s="160"/>
      <c r="AY184" s="160"/>
      <c r="AZ184" s="160"/>
      <c r="BA184" s="160"/>
      <c r="BB184" s="160"/>
      <c r="BC184" s="160"/>
      <c r="BD184" s="160"/>
      <c r="BE184" s="160"/>
      <c r="BF184" s="160"/>
      <c r="BG184" s="160"/>
      <c r="BH184" s="160"/>
      <c r="BI184" s="160"/>
      <c r="BJ184" s="160"/>
      <c r="BK184" s="160"/>
      <c r="BL184" s="160"/>
      <c r="BM184" s="160"/>
      <c r="BN184" s="160"/>
      <c r="BO184" s="160"/>
      <c r="BP184" s="160"/>
      <c r="BQ184" s="160"/>
      <c r="BR184" s="160"/>
      <c r="BS184" s="160"/>
      <c r="BT184" s="160"/>
      <c r="BU184" s="160"/>
      <c r="BV184" s="160"/>
      <c r="BW184" s="160"/>
      <c r="BX184" s="160"/>
      <c r="BY184" s="160"/>
      <c r="BZ184" s="160"/>
      <c r="CA184" s="160"/>
      <c r="CB184" s="160"/>
      <c r="CC184" s="160"/>
      <c r="CD184" s="160"/>
      <c r="CE184" s="160"/>
      <c r="CF184" s="160"/>
      <c r="CG184" s="160"/>
      <c r="CH184" s="160"/>
      <c r="CI184" s="160"/>
      <c r="CJ184" s="160"/>
      <c r="CK184" s="160"/>
      <c r="CL184" s="160"/>
      <c r="CM184" s="160"/>
      <c r="CN184" s="160"/>
      <c r="CO184" s="160"/>
      <c r="CP184" s="160"/>
      <c r="CQ184" s="160"/>
      <c r="CR184" s="160"/>
      <c r="CS184" s="160"/>
      <c r="CT184" s="160"/>
      <c r="CU184" s="160"/>
      <c r="CV184" s="160"/>
      <c r="CW184" s="160"/>
      <c r="CX184" s="160"/>
      <c r="CY184" s="160"/>
      <c r="CZ184" s="160"/>
      <c r="DA184" s="160"/>
      <c r="DB184" s="160"/>
      <c r="DC184" s="160"/>
      <c r="DD184" s="160"/>
      <c r="DE184" s="160"/>
      <c r="DF184" s="160"/>
      <c r="DG184" s="160"/>
      <c r="DH184" s="160"/>
      <c r="DI184" s="160"/>
      <c r="DJ184" s="160"/>
      <c r="DK184" s="160"/>
      <c r="DL184" s="160"/>
      <c r="DM184" s="160"/>
      <c r="DN184" s="160"/>
      <c r="DO184" s="160"/>
      <c r="DP184" s="160"/>
      <c r="DQ184" s="160"/>
      <c r="DR184" s="160"/>
      <c r="DS184" s="160"/>
      <c r="DT184" s="160"/>
      <c r="DU184" s="160"/>
      <c r="DV184" s="160"/>
      <c r="DW184" s="160"/>
      <c r="DX184" s="160"/>
      <c r="DY184" s="160"/>
      <c r="DZ184" s="160"/>
      <c r="EA184" s="160"/>
    </row>
    <row r="185" spans="1:131" ht="12" customHeight="1" x14ac:dyDescent="0.25">
      <c r="A185" s="48"/>
      <c r="B185" s="48"/>
      <c r="C185" s="48"/>
      <c r="D185" s="48"/>
      <c r="E185" s="48"/>
      <c r="F185" s="48"/>
      <c r="G185" s="48"/>
      <c r="H185" s="48"/>
      <c r="I185" s="602"/>
      <c r="J185" s="3"/>
      <c r="K185" s="605"/>
      <c r="L185" s="73"/>
      <c r="M185" s="606"/>
      <c r="N185" s="606"/>
      <c r="O185" s="606"/>
      <c r="P185" s="606"/>
      <c r="Q185" s="606"/>
      <c r="R185" s="606"/>
      <c r="S185" s="606"/>
      <c r="T185" s="606"/>
      <c r="U185" s="606"/>
      <c r="V185" s="606"/>
      <c r="W185" s="606"/>
      <c r="X185" s="3"/>
      <c r="Y185" s="3"/>
      <c r="Z185" s="3"/>
      <c r="AA185" s="3"/>
      <c r="AB185" s="53"/>
      <c r="AC185" s="53"/>
      <c r="AD185" s="53"/>
      <c r="AE185" s="53"/>
      <c r="AF185" s="53"/>
      <c r="AG185" s="53"/>
      <c r="AH185" s="3"/>
      <c r="AI185" s="160"/>
      <c r="AJ185" s="160"/>
      <c r="AK185" s="160"/>
      <c r="AL185" s="160"/>
      <c r="AM185" s="160"/>
      <c r="AN185" s="160">
        <f t="shared" si="16"/>
        <v>0</v>
      </c>
      <c r="AO185" s="160">
        <f t="shared" si="17"/>
        <v>0</v>
      </c>
      <c r="AP185" s="160">
        <f t="shared" si="18"/>
        <v>0</v>
      </c>
      <c r="AQ185" s="160">
        <f t="shared" si="19"/>
        <v>0</v>
      </c>
      <c r="AR185" s="160">
        <f t="shared" si="20"/>
        <v>0</v>
      </c>
      <c r="AS185" s="160">
        <f t="shared" si="21"/>
        <v>0</v>
      </c>
      <c r="AT185" s="160"/>
      <c r="AU185" s="160"/>
      <c r="AV185" s="160"/>
      <c r="AW185" s="160"/>
      <c r="AX185" s="160"/>
      <c r="AY185" s="160"/>
      <c r="AZ185" s="160"/>
      <c r="BA185" s="160"/>
      <c r="BB185" s="160"/>
      <c r="BC185" s="160"/>
      <c r="BD185" s="160"/>
      <c r="BE185" s="160"/>
      <c r="BF185" s="160"/>
      <c r="BG185" s="160"/>
      <c r="BH185" s="160"/>
      <c r="BI185" s="160"/>
      <c r="BJ185" s="160"/>
      <c r="BK185" s="160"/>
      <c r="BL185" s="160"/>
      <c r="BM185" s="160"/>
      <c r="BN185" s="160"/>
      <c r="BO185" s="160"/>
      <c r="BP185" s="160"/>
      <c r="BQ185" s="160"/>
      <c r="BR185" s="160"/>
      <c r="BS185" s="160"/>
      <c r="BT185" s="160"/>
      <c r="BU185" s="160"/>
      <c r="BV185" s="160"/>
      <c r="BW185" s="160"/>
      <c r="BX185" s="160"/>
      <c r="BY185" s="160"/>
      <c r="BZ185" s="160"/>
      <c r="CA185" s="160"/>
      <c r="CB185" s="160"/>
      <c r="CC185" s="160"/>
      <c r="CD185" s="160"/>
      <c r="CE185" s="160"/>
      <c r="CF185" s="160"/>
      <c r="CG185" s="160"/>
      <c r="CH185" s="160"/>
      <c r="CI185" s="160"/>
      <c r="CJ185" s="160"/>
      <c r="CK185" s="160"/>
      <c r="CL185" s="160"/>
      <c r="CM185" s="160"/>
      <c r="CN185" s="160"/>
      <c r="CO185" s="160"/>
      <c r="CP185" s="160"/>
      <c r="CQ185" s="160"/>
      <c r="CR185" s="160"/>
      <c r="CS185" s="160"/>
      <c r="CT185" s="160"/>
      <c r="CU185" s="160"/>
      <c r="CV185" s="160"/>
      <c r="CW185" s="160"/>
      <c r="CX185" s="160"/>
      <c r="CY185" s="160"/>
      <c r="CZ185" s="160"/>
      <c r="DA185" s="160"/>
      <c r="DB185" s="160"/>
      <c r="DC185" s="160"/>
      <c r="DD185" s="160"/>
      <c r="DE185" s="160"/>
      <c r="DF185" s="160"/>
      <c r="DG185" s="160"/>
      <c r="DH185" s="160"/>
      <c r="DI185" s="160"/>
      <c r="DJ185" s="160"/>
      <c r="DK185" s="160"/>
      <c r="DL185" s="160"/>
      <c r="DM185" s="160"/>
      <c r="DN185" s="160"/>
      <c r="DO185" s="160"/>
      <c r="DP185" s="160"/>
      <c r="DQ185" s="160"/>
      <c r="DR185" s="160"/>
      <c r="DS185" s="160"/>
      <c r="DT185" s="160"/>
      <c r="DU185" s="160"/>
      <c r="DV185" s="160"/>
      <c r="DW185" s="160"/>
      <c r="DX185" s="160"/>
      <c r="DY185" s="160"/>
      <c r="DZ185" s="160"/>
      <c r="EA185" s="160"/>
    </row>
    <row r="186" spans="1:131" ht="18.75" customHeight="1" x14ac:dyDescent="0.25">
      <c r="A186" s="229"/>
      <c r="B186" s="229"/>
      <c r="C186" s="229" t="s">
        <v>895</v>
      </c>
      <c r="D186" s="229" t="s">
        <v>896</v>
      </c>
      <c r="E186" s="229" t="s">
        <v>897</v>
      </c>
      <c r="F186" s="229"/>
      <c r="G186" s="229"/>
      <c r="H186" s="229"/>
      <c r="I186" s="602">
        <f t="shared" si="15"/>
        <v>43761</v>
      </c>
      <c r="J186" s="464"/>
      <c r="K186" s="604" t="s">
        <v>1881</v>
      </c>
      <c r="L186" s="404"/>
      <c r="M186" s="488">
        <v>1784</v>
      </c>
      <c r="N186" s="488"/>
      <c r="O186" s="488">
        <v>2885</v>
      </c>
      <c r="P186" s="488"/>
      <c r="Q186" s="488">
        <v>11168</v>
      </c>
      <c r="R186" s="488"/>
      <c r="S186" s="488">
        <v>11507</v>
      </c>
      <c r="T186" s="488"/>
      <c r="U186" s="488">
        <v>8804</v>
      </c>
      <c r="V186" s="488"/>
      <c r="W186" s="488">
        <v>7613</v>
      </c>
      <c r="X186" s="3"/>
      <c r="Y186" s="3"/>
      <c r="Z186" s="3"/>
      <c r="AA186" s="3"/>
      <c r="AB186" s="53"/>
      <c r="AC186" s="53"/>
      <c r="AD186" s="53"/>
      <c r="AE186" s="53"/>
      <c r="AF186" s="53"/>
      <c r="AG186" s="53"/>
      <c r="AH186" s="3"/>
      <c r="AI186" s="160"/>
      <c r="AJ186" s="160"/>
      <c r="AK186" s="160"/>
      <c r="AL186" s="160"/>
      <c r="AM186" s="160"/>
      <c r="AN186" s="160">
        <f t="shared" si="16"/>
        <v>0</v>
      </c>
      <c r="AO186" s="160">
        <f t="shared" si="17"/>
        <v>11507</v>
      </c>
      <c r="AP186" s="160">
        <f t="shared" si="18"/>
        <v>0</v>
      </c>
      <c r="AQ186" s="160">
        <f t="shared" si="19"/>
        <v>8804</v>
      </c>
      <c r="AR186" s="160">
        <f t="shared" si="20"/>
        <v>0</v>
      </c>
      <c r="AS186" s="160">
        <f t="shared" si="21"/>
        <v>7613</v>
      </c>
      <c r="AT186" s="160"/>
      <c r="AU186" s="160"/>
      <c r="AV186" s="160"/>
      <c r="AW186" s="160"/>
      <c r="AX186" s="160"/>
      <c r="AY186" s="160"/>
      <c r="AZ186" s="160"/>
      <c r="BA186" s="160"/>
      <c r="BB186" s="160"/>
      <c r="BC186" s="160"/>
      <c r="BD186" s="160"/>
      <c r="BE186" s="160"/>
      <c r="BF186" s="160"/>
      <c r="BG186" s="160"/>
      <c r="BH186" s="160"/>
      <c r="BI186" s="160"/>
      <c r="BJ186" s="160"/>
      <c r="BK186" s="160"/>
      <c r="BL186" s="160"/>
      <c r="BM186" s="160"/>
      <c r="BN186" s="160"/>
      <c r="BO186" s="160"/>
      <c r="BP186" s="160"/>
      <c r="BQ186" s="160"/>
      <c r="BR186" s="160"/>
      <c r="BS186" s="160"/>
      <c r="BT186" s="160"/>
      <c r="BU186" s="160"/>
      <c r="BV186" s="160"/>
      <c r="BW186" s="160"/>
      <c r="BX186" s="160"/>
      <c r="BY186" s="160"/>
      <c r="BZ186" s="160"/>
      <c r="CA186" s="160"/>
      <c r="CB186" s="160"/>
      <c r="CC186" s="160"/>
      <c r="CD186" s="160"/>
      <c r="CE186" s="160"/>
      <c r="CF186" s="160"/>
      <c r="CG186" s="160"/>
      <c r="CH186" s="160"/>
      <c r="CI186" s="160"/>
      <c r="CJ186" s="160"/>
      <c r="CK186" s="160"/>
      <c r="CL186" s="160"/>
      <c r="CM186" s="160"/>
      <c r="CN186" s="160"/>
      <c r="CO186" s="160"/>
      <c r="CP186" s="160"/>
      <c r="CQ186" s="160"/>
      <c r="CR186" s="160"/>
      <c r="CS186" s="160"/>
      <c r="CT186" s="160"/>
      <c r="CU186" s="160"/>
      <c r="CV186" s="160"/>
      <c r="CW186" s="160"/>
      <c r="CX186" s="160"/>
      <c r="CY186" s="160"/>
      <c r="CZ186" s="160"/>
      <c r="DA186" s="160"/>
      <c r="DB186" s="160"/>
      <c r="DC186" s="160"/>
      <c r="DD186" s="160"/>
      <c r="DE186" s="160"/>
      <c r="DF186" s="160"/>
      <c r="DG186" s="160"/>
      <c r="DH186" s="160"/>
      <c r="DI186" s="160"/>
      <c r="DJ186" s="160"/>
      <c r="DK186" s="160"/>
      <c r="DL186" s="160"/>
      <c r="DM186" s="160"/>
      <c r="DN186" s="160"/>
      <c r="DO186" s="160"/>
      <c r="DP186" s="160"/>
      <c r="DQ186" s="160"/>
      <c r="DR186" s="160"/>
      <c r="DS186" s="160"/>
      <c r="DT186" s="160"/>
      <c r="DU186" s="160"/>
      <c r="DV186" s="160"/>
      <c r="DW186" s="160"/>
      <c r="DX186" s="160"/>
      <c r="DY186" s="160"/>
      <c r="DZ186" s="160"/>
      <c r="EA186" s="160"/>
    </row>
    <row r="187" spans="1:131" ht="12" customHeight="1" x14ac:dyDescent="0.25">
      <c r="A187" s="48"/>
      <c r="B187" s="48"/>
      <c r="C187" s="48"/>
      <c r="D187" s="48"/>
      <c r="E187" s="48"/>
      <c r="F187" s="48"/>
      <c r="G187" s="48"/>
      <c r="H187" s="48"/>
      <c r="I187" s="602"/>
      <c r="J187" s="3"/>
      <c r="K187" s="605"/>
      <c r="L187" s="73"/>
      <c r="M187" s="606"/>
      <c r="N187" s="606"/>
      <c r="O187" s="606"/>
      <c r="P187" s="606"/>
      <c r="Q187" s="606"/>
      <c r="R187" s="606"/>
      <c r="S187" s="606"/>
      <c r="T187" s="606"/>
      <c r="U187" s="606"/>
      <c r="V187" s="606"/>
      <c r="W187" s="606"/>
      <c r="X187" s="3"/>
      <c r="Y187" s="3"/>
      <c r="Z187" s="3"/>
      <c r="AA187" s="3"/>
      <c r="AB187" s="53"/>
      <c r="AC187" s="53"/>
      <c r="AD187" s="53"/>
      <c r="AE187" s="53"/>
      <c r="AF187" s="53"/>
      <c r="AG187" s="53"/>
      <c r="AH187" s="3"/>
      <c r="AI187" s="160"/>
      <c r="AJ187" s="160"/>
      <c r="AK187" s="160"/>
      <c r="AL187" s="160"/>
      <c r="AM187" s="160"/>
      <c r="AN187" s="160">
        <f t="shared" si="16"/>
        <v>0</v>
      </c>
      <c r="AO187" s="160">
        <f t="shared" si="17"/>
        <v>0</v>
      </c>
      <c r="AP187" s="160">
        <f t="shared" si="18"/>
        <v>0</v>
      </c>
      <c r="AQ187" s="160">
        <f t="shared" si="19"/>
        <v>0</v>
      </c>
      <c r="AR187" s="160">
        <f t="shared" si="20"/>
        <v>0</v>
      </c>
      <c r="AS187" s="160">
        <f t="shared" si="21"/>
        <v>0</v>
      </c>
      <c r="AT187" s="160"/>
      <c r="AU187" s="160"/>
      <c r="AV187" s="160"/>
      <c r="AW187" s="160"/>
      <c r="AX187" s="160"/>
      <c r="AY187" s="160"/>
      <c r="AZ187" s="160"/>
      <c r="BA187" s="160"/>
      <c r="BB187" s="160"/>
      <c r="BC187" s="160"/>
      <c r="BD187" s="160"/>
      <c r="BE187" s="160"/>
      <c r="BF187" s="160"/>
      <c r="BG187" s="160"/>
      <c r="BH187" s="160"/>
      <c r="BI187" s="160"/>
      <c r="BJ187" s="160"/>
      <c r="BK187" s="160"/>
      <c r="BL187" s="160"/>
      <c r="BM187" s="160"/>
      <c r="BN187" s="160"/>
      <c r="BO187" s="160"/>
      <c r="BP187" s="160"/>
      <c r="BQ187" s="160"/>
      <c r="BR187" s="160"/>
      <c r="BS187" s="160"/>
      <c r="BT187" s="160"/>
      <c r="BU187" s="160"/>
      <c r="BV187" s="160"/>
      <c r="BW187" s="160"/>
      <c r="BX187" s="160"/>
      <c r="BY187" s="160"/>
      <c r="BZ187" s="160"/>
      <c r="CA187" s="160"/>
      <c r="CB187" s="160"/>
      <c r="CC187" s="160"/>
      <c r="CD187" s="160"/>
      <c r="CE187" s="160"/>
      <c r="CF187" s="160"/>
      <c r="CG187" s="160"/>
      <c r="CH187" s="160"/>
      <c r="CI187" s="160"/>
      <c r="CJ187" s="160"/>
      <c r="CK187" s="160"/>
      <c r="CL187" s="160"/>
      <c r="CM187" s="160"/>
      <c r="CN187" s="160"/>
      <c r="CO187" s="160"/>
      <c r="CP187" s="160"/>
      <c r="CQ187" s="160"/>
      <c r="CR187" s="160"/>
      <c r="CS187" s="160"/>
      <c r="CT187" s="160"/>
      <c r="CU187" s="160"/>
      <c r="CV187" s="160"/>
      <c r="CW187" s="160"/>
      <c r="CX187" s="160"/>
      <c r="CY187" s="160"/>
      <c r="CZ187" s="160"/>
      <c r="DA187" s="160"/>
      <c r="DB187" s="160"/>
      <c r="DC187" s="160"/>
      <c r="DD187" s="160"/>
      <c r="DE187" s="160"/>
      <c r="DF187" s="160"/>
      <c r="DG187" s="160"/>
      <c r="DH187" s="160"/>
      <c r="DI187" s="160"/>
      <c r="DJ187" s="160"/>
      <c r="DK187" s="160"/>
      <c r="DL187" s="160"/>
      <c r="DM187" s="160"/>
      <c r="DN187" s="160"/>
      <c r="DO187" s="160"/>
      <c r="DP187" s="160"/>
      <c r="DQ187" s="160"/>
      <c r="DR187" s="160"/>
      <c r="DS187" s="160"/>
      <c r="DT187" s="160"/>
      <c r="DU187" s="160"/>
      <c r="DV187" s="160"/>
      <c r="DW187" s="160"/>
      <c r="DX187" s="160"/>
      <c r="DY187" s="160"/>
      <c r="DZ187" s="160"/>
      <c r="EA187" s="160"/>
    </row>
    <row r="188" spans="1:131" ht="12" customHeight="1" x14ac:dyDescent="0.25">
      <c r="A188" s="48"/>
      <c r="B188" s="48"/>
      <c r="C188" s="48" t="s">
        <v>898</v>
      </c>
      <c r="D188" s="48" t="s">
        <v>899</v>
      </c>
      <c r="E188" s="48" t="s">
        <v>897</v>
      </c>
      <c r="F188" s="48"/>
      <c r="G188" s="48"/>
      <c r="H188" s="48"/>
      <c r="I188" s="602">
        <f t="shared" si="15"/>
        <v>43761</v>
      </c>
      <c r="J188" s="3"/>
      <c r="K188" s="604" t="s">
        <v>1881</v>
      </c>
      <c r="L188" s="404"/>
      <c r="M188" s="488">
        <v>1784</v>
      </c>
      <c r="N188" s="488"/>
      <c r="O188" s="488">
        <v>2885</v>
      </c>
      <c r="P188" s="488"/>
      <c r="Q188" s="488">
        <v>11168</v>
      </c>
      <c r="R188" s="488"/>
      <c r="S188" s="488">
        <v>11507</v>
      </c>
      <c r="T188" s="488"/>
      <c r="U188" s="488">
        <v>8804</v>
      </c>
      <c r="V188" s="488"/>
      <c r="W188" s="488">
        <v>7613</v>
      </c>
      <c r="X188" s="3"/>
      <c r="Y188" s="3"/>
      <c r="Z188" s="3"/>
      <c r="AA188" s="3"/>
      <c r="AB188" s="53"/>
      <c r="AC188" s="53"/>
      <c r="AD188" s="53"/>
      <c r="AE188" s="53"/>
      <c r="AF188" s="53"/>
      <c r="AG188" s="53"/>
      <c r="AH188" s="3"/>
      <c r="AI188" s="160"/>
      <c r="AJ188" s="160"/>
      <c r="AK188" s="160"/>
      <c r="AL188" s="160"/>
      <c r="AM188" s="160"/>
      <c r="AN188" s="160">
        <f t="shared" si="16"/>
        <v>0</v>
      </c>
      <c r="AO188" s="160">
        <f t="shared" si="17"/>
        <v>11507</v>
      </c>
      <c r="AP188" s="160">
        <f t="shared" si="18"/>
        <v>0</v>
      </c>
      <c r="AQ188" s="160">
        <f t="shared" si="19"/>
        <v>8804</v>
      </c>
      <c r="AR188" s="160">
        <f t="shared" si="20"/>
        <v>0</v>
      </c>
      <c r="AS188" s="160">
        <f t="shared" si="21"/>
        <v>7613</v>
      </c>
      <c r="AT188" s="160"/>
      <c r="AU188" s="160"/>
      <c r="AV188" s="160"/>
      <c r="AW188" s="160"/>
      <c r="AX188" s="160"/>
      <c r="AY188" s="160"/>
      <c r="AZ188" s="160"/>
      <c r="BA188" s="160"/>
      <c r="BB188" s="160"/>
      <c r="BC188" s="160"/>
      <c r="BD188" s="160"/>
      <c r="BE188" s="160"/>
      <c r="BF188" s="160"/>
      <c r="BG188" s="160"/>
      <c r="BH188" s="160"/>
      <c r="BI188" s="160"/>
      <c r="BJ188" s="160"/>
      <c r="BK188" s="160"/>
      <c r="BL188" s="160"/>
      <c r="BM188" s="160"/>
      <c r="BN188" s="160"/>
      <c r="BO188" s="160"/>
      <c r="BP188" s="160"/>
      <c r="BQ188" s="160"/>
      <c r="BR188" s="160"/>
      <c r="BS188" s="160"/>
      <c r="BT188" s="160"/>
      <c r="BU188" s="160"/>
      <c r="BV188" s="160"/>
      <c r="BW188" s="160"/>
      <c r="BX188" s="160"/>
      <c r="BY188" s="160"/>
      <c r="BZ188" s="160"/>
      <c r="CA188" s="160"/>
      <c r="CB188" s="160"/>
      <c r="CC188" s="160"/>
      <c r="CD188" s="160"/>
      <c r="CE188" s="160"/>
      <c r="CF188" s="160"/>
      <c r="CG188" s="160"/>
      <c r="CH188" s="160"/>
      <c r="CI188" s="160"/>
      <c r="CJ188" s="160"/>
      <c r="CK188" s="160"/>
      <c r="CL188" s="160"/>
      <c r="CM188" s="160"/>
      <c r="CN188" s="160"/>
      <c r="CO188" s="160"/>
      <c r="CP188" s="160"/>
      <c r="CQ188" s="160"/>
      <c r="CR188" s="160"/>
      <c r="CS188" s="160"/>
      <c r="CT188" s="160"/>
      <c r="CU188" s="160"/>
      <c r="CV188" s="160"/>
      <c r="CW188" s="160"/>
      <c r="CX188" s="160"/>
      <c r="CY188" s="160"/>
      <c r="CZ188" s="160"/>
      <c r="DA188" s="160"/>
      <c r="DB188" s="160"/>
      <c r="DC188" s="160"/>
      <c r="DD188" s="160"/>
      <c r="DE188" s="160"/>
      <c r="DF188" s="160"/>
      <c r="DG188" s="160"/>
      <c r="DH188" s="160"/>
      <c r="DI188" s="160"/>
      <c r="DJ188" s="160"/>
      <c r="DK188" s="160"/>
      <c r="DL188" s="160"/>
      <c r="DM188" s="160"/>
      <c r="DN188" s="160"/>
      <c r="DO188" s="160"/>
      <c r="DP188" s="160"/>
      <c r="DQ188" s="160"/>
      <c r="DR188" s="160"/>
      <c r="DS188" s="160"/>
      <c r="DT188" s="160"/>
      <c r="DU188" s="160"/>
      <c r="DV188" s="160"/>
      <c r="DW188" s="160"/>
      <c r="DX188" s="160"/>
      <c r="DY188" s="160"/>
      <c r="DZ188" s="160"/>
      <c r="EA188" s="160"/>
    </row>
    <row r="189" spans="1:131" ht="16.5" customHeight="1" x14ac:dyDescent="0.25">
      <c r="A189" s="48"/>
      <c r="B189" s="48"/>
      <c r="C189" s="48" t="s">
        <v>900</v>
      </c>
      <c r="D189" s="48" t="s">
        <v>901</v>
      </c>
      <c r="E189" s="48"/>
      <c r="F189" s="48" t="s">
        <v>902</v>
      </c>
      <c r="G189" s="48"/>
      <c r="H189" s="48"/>
      <c r="I189" s="602">
        <f t="shared" si="15"/>
        <v>1385</v>
      </c>
      <c r="J189" s="3"/>
      <c r="K189" s="605" t="s">
        <v>1882</v>
      </c>
      <c r="L189" s="73"/>
      <c r="M189" s="606">
        <v>76</v>
      </c>
      <c r="N189" s="606"/>
      <c r="O189" s="606">
        <v>101</v>
      </c>
      <c r="P189" s="606"/>
      <c r="Q189" s="606">
        <v>350</v>
      </c>
      <c r="R189" s="606"/>
      <c r="S189" s="606">
        <v>341</v>
      </c>
      <c r="T189" s="606"/>
      <c r="U189" s="606">
        <v>276</v>
      </c>
      <c r="V189" s="606"/>
      <c r="W189" s="606">
        <v>241</v>
      </c>
      <c r="X189" s="3"/>
      <c r="Y189" s="3"/>
      <c r="Z189" s="3"/>
      <c r="AA189" s="3"/>
      <c r="AB189" s="53"/>
      <c r="AC189" s="53"/>
      <c r="AD189" s="53"/>
      <c r="AE189" s="53"/>
      <c r="AF189" s="53"/>
      <c r="AG189" s="53"/>
      <c r="AH189" s="3"/>
      <c r="AI189" s="160"/>
      <c r="AJ189" s="160"/>
      <c r="AK189" s="160"/>
      <c r="AL189" s="160"/>
      <c r="AM189" s="160"/>
      <c r="AN189" s="160">
        <f t="shared" si="16"/>
        <v>0</v>
      </c>
      <c r="AO189" s="160">
        <f t="shared" si="17"/>
        <v>341</v>
      </c>
      <c r="AP189" s="160">
        <f t="shared" si="18"/>
        <v>0</v>
      </c>
      <c r="AQ189" s="160">
        <f t="shared" si="19"/>
        <v>276</v>
      </c>
      <c r="AR189" s="160">
        <f t="shared" si="20"/>
        <v>0</v>
      </c>
      <c r="AS189" s="160">
        <f t="shared" si="21"/>
        <v>241</v>
      </c>
      <c r="AT189" s="160"/>
      <c r="AU189" s="160"/>
      <c r="AV189" s="160"/>
      <c r="AW189" s="160"/>
      <c r="AX189" s="160"/>
      <c r="AY189" s="160"/>
      <c r="AZ189" s="160"/>
      <c r="BA189" s="160"/>
      <c r="BB189" s="160"/>
      <c r="BC189" s="160"/>
      <c r="BD189" s="160"/>
      <c r="BE189" s="160"/>
      <c r="BF189" s="160"/>
      <c r="BG189" s="160"/>
      <c r="BH189" s="160"/>
      <c r="BI189" s="160"/>
      <c r="BJ189" s="160"/>
      <c r="BK189" s="160"/>
      <c r="BL189" s="160"/>
      <c r="BM189" s="160"/>
      <c r="BN189" s="160"/>
      <c r="BO189" s="160"/>
      <c r="BP189" s="160"/>
      <c r="BQ189" s="160"/>
      <c r="BR189" s="160"/>
      <c r="BS189" s="160"/>
      <c r="BT189" s="160"/>
      <c r="BU189" s="160"/>
      <c r="BV189" s="160"/>
      <c r="BW189" s="160"/>
      <c r="BX189" s="160"/>
      <c r="BY189" s="160"/>
      <c r="BZ189" s="160"/>
      <c r="CA189" s="160"/>
      <c r="CB189" s="160"/>
      <c r="CC189" s="160"/>
      <c r="CD189" s="160"/>
      <c r="CE189" s="160"/>
      <c r="CF189" s="160"/>
      <c r="CG189" s="160"/>
      <c r="CH189" s="160"/>
      <c r="CI189" s="160"/>
      <c r="CJ189" s="160"/>
      <c r="CK189" s="160"/>
      <c r="CL189" s="160"/>
      <c r="CM189" s="160"/>
      <c r="CN189" s="160"/>
      <c r="CO189" s="160"/>
      <c r="CP189" s="160"/>
      <c r="CQ189" s="160"/>
      <c r="CR189" s="160"/>
      <c r="CS189" s="160"/>
      <c r="CT189" s="160"/>
      <c r="CU189" s="160"/>
      <c r="CV189" s="160"/>
      <c r="CW189" s="160"/>
      <c r="CX189" s="160"/>
      <c r="CY189" s="160"/>
      <c r="CZ189" s="160"/>
      <c r="DA189" s="160"/>
      <c r="DB189" s="160"/>
      <c r="DC189" s="160"/>
      <c r="DD189" s="160"/>
      <c r="DE189" s="160"/>
      <c r="DF189" s="160"/>
      <c r="DG189" s="160"/>
      <c r="DH189" s="160"/>
      <c r="DI189" s="160"/>
      <c r="DJ189" s="160"/>
      <c r="DK189" s="160"/>
      <c r="DL189" s="160"/>
      <c r="DM189" s="160"/>
      <c r="DN189" s="160"/>
      <c r="DO189" s="160"/>
      <c r="DP189" s="160"/>
      <c r="DQ189" s="160"/>
      <c r="DR189" s="160"/>
      <c r="DS189" s="160"/>
      <c r="DT189" s="160"/>
      <c r="DU189" s="160"/>
      <c r="DV189" s="160"/>
      <c r="DW189" s="160"/>
      <c r="DX189" s="160"/>
      <c r="DY189" s="160"/>
      <c r="DZ189" s="160"/>
      <c r="EA189" s="160"/>
    </row>
    <row r="190" spans="1:131" ht="12" customHeight="1" x14ac:dyDescent="0.25">
      <c r="A190" s="48"/>
      <c r="B190" s="48"/>
      <c r="C190" s="48" t="s">
        <v>903</v>
      </c>
      <c r="D190" s="48" t="s">
        <v>904</v>
      </c>
      <c r="E190" s="48"/>
      <c r="F190" s="48" t="s">
        <v>905</v>
      </c>
      <c r="G190" s="48"/>
      <c r="H190" s="48"/>
      <c r="I190" s="602">
        <f t="shared" si="15"/>
        <v>1438</v>
      </c>
      <c r="J190" s="3"/>
      <c r="K190" s="605" t="s">
        <v>1883</v>
      </c>
      <c r="L190" s="73"/>
      <c r="M190" s="606">
        <v>53</v>
      </c>
      <c r="N190" s="606"/>
      <c r="O190" s="606">
        <v>87</v>
      </c>
      <c r="P190" s="606"/>
      <c r="Q190" s="606">
        <v>363</v>
      </c>
      <c r="R190" s="606"/>
      <c r="S190" s="606">
        <v>360</v>
      </c>
      <c r="T190" s="606"/>
      <c r="U190" s="606">
        <v>295</v>
      </c>
      <c r="V190" s="606"/>
      <c r="W190" s="606">
        <v>280</v>
      </c>
      <c r="X190" s="3"/>
      <c r="Y190" s="3"/>
      <c r="Z190" s="3"/>
      <c r="AA190" s="3"/>
      <c r="AB190" s="53"/>
      <c r="AC190" s="53"/>
      <c r="AD190" s="53"/>
      <c r="AE190" s="53"/>
      <c r="AF190" s="53"/>
      <c r="AG190" s="53"/>
      <c r="AH190" s="3"/>
      <c r="AI190" s="160"/>
      <c r="AJ190" s="160"/>
      <c r="AK190" s="160"/>
      <c r="AL190" s="160"/>
      <c r="AM190" s="160"/>
      <c r="AN190" s="160">
        <f t="shared" si="16"/>
        <v>0</v>
      </c>
      <c r="AO190" s="160">
        <f t="shared" si="17"/>
        <v>360</v>
      </c>
      <c r="AP190" s="160">
        <f t="shared" si="18"/>
        <v>0</v>
      </c>
      <c r="AQ190" s="160">
        <f t="shared" si="19"/>
        <v>295</v>
      </c>
      <c r="AR190" s="160">
        <f t="shared" si="20"/>
        <v>0</v>
      </c>
      <c r="AS190" s="160">
        <f t="shared" si="21"/>
        <v>280</v>
      </c>
      <c r="AT190" s="160"/>
      <c r="AU190" s="160"/>
      <c r="AV190" s="160"/>
      <c r="AW190" s="160"/>
      <c r="AX190" s="160"/>
      <c r="AY190" s="160"/>
      <c r="AZ190" s="160"/>
      <c r="BA190" s="160"/>
      <c r="BB190" s="160"/>
      <c r="BC190" s="160"/>
      <c r="BD190" s="160"/>
      <c r="BE190" s="160"/>
      <c r="BF190" s="160"/>
      <c r="BG190" s="160"/>
      <c r="BH190" s="160"/>
      <c r="BI190" s="160"/>
      <c r="BJ190" s="160"/>
      <c r="BK190" s="160"/>
      <c r="BL190" s="160"/>
      <c r="BM190" s="160"/>
      <c r="BN190" s="160"/>
      <c r="BO190" s="160"/>
      <c r="BP190" s="160"/>
      <c r="BQ190" s="160"/>
      <c r="BR190" s="160"/>
      <c r="BS190" s="160"/>
      <c r="BT190" s="160"/>
      <c r="BU190" s="160"/>
      <c r="BV190" s="160"/>
      <c r="BW190" s="160"/>
      <c r="BX190" s="160"/>
      <c r="BY190" s="160"/>
      <c r="BZ190" s="160"/>
      <c r="CA190" s="160"/>
      <c r="CB190" s="160"/>
      <c r="CC190" s="160"/>
      <c r="CD190" s="160"/>
      <c r="CE190" s="160"/>
      <c r="CF190" s="160"/>
      <c r="CG190" s="160"/>
      <c r="CH190" s="160"/>
      <c r="CI190" s="160"/>
      <c r="CJ190" s="160"/>
      <c r="CK190" s="160"/>
      <c r="CL190" s="160"/>
      <c r="CM190" s="160"/>
      <c r="CN190" s="160"/>
      <c r="CO190" s="160"/>
      <c r="CP190" s="160"/>
      <c r="CQ190" s="160"/>
      <c r="CR190" s="160"/>
      <c r="CS190" s="160"/>
      <c r="CT190" s="160"/>
      <c r="CU190" s="160"/>
      <c r="CV190" s="160"/>
      <c r="CW190" s="160"/>
      <c r="CX190" s="160"/>
      <c r="CY190" s="160"/>
      <c r="CZ190" s="160"/>
      <c r="DA190" s="160"/>
      <c r="DB190" s="160"/>
      <c r="DC190" s="160"/>
      <c r="DD190" s="160"/>
      <c r="DE190" s="160"/>
      <c r="DF190" s="160"/>
      <c r="DG190" s="160"/>
      <c r="DH190" s="160"/>
      <c r="DI190" s="160"/>
      <c r="DJ190" s="160"/>
      <c r="DK190" s="160"/>
      <c r="DL190" s="160"/>
      <c r="DM190" s="160"/>
      <c r="DN190" s="160"/>
      <c r="DO190" s="160"/>
      <c r="DP190" s="160"/>
      <c r="DQ190" s="160"/>
      <c r="DR190" s="160"/>
      <c r="DS190" s="160"/>
      <c r="DT190" s="160"/>
      <c r="DU190" s="160"/>
      <c r="DV190" s="160"/>
      <c r="DW190" s="160"/>
      <c r="DX190" s="160"/>
      <c r="DY190" s="160"/>
      <c r="DZ190" s="160"/>
      <c r="EA190" s="160"/>
    </row>
    <row r="191" spans="1:131" ht="12" customHeight="1" x14ac:dyDescent="0.25">
      <c r="A191" s="48"/>
      <c r="B191" s="48"/>
      <c r="C191" s="48" t="s">
        <v>906</v>
      </c>
      <c r="D191" s="48" t="s">
        <v>907</v>
      </c>
      <c r="E191" s="48"/>
      <c r="F191" s="48" t="s">
        <v>908</v>
      </c>
      <c r="G191" s="48"/>
      <c r="H191" s="48"/>
      <c r="I191" s="602">
        <f t="shared" si="15"/>
        <v>891</v>
      </c>
      <c r="J191" s="3"/>
      <c r="K191" s="605" t="s">
        <v>1788</v>
      </c>
      <c r="L191" s="73"/>
      <c r="M191" s="606">
        <v>31</v>
      </c>
      <c r="N191" s="606"/>
      <c r="O191" s="606">
        <v>63</v>
      </c>
      <c r="P191" s="606"/>
      <c r="Q191" s="606">
        <v>240</v>
      </c>
      <c r="R191" s="606"/>
      <c r="S191" s="606">
        <v>203</v>
      </c>
      <c r="T191" s="606"/>
      <c r="U191" s="606">
        <v>180</v>
      </c>
      <c r="V191" s="606"/>
      <c r="W191" s="606">
        <v>174</v>
      </c>
      <c r="X191" s="3"/>
      <c r="Y191" s="3"/>
      <c r="Z191" s="3"/>
      <c r="AA191" s="3"/>
      <c r="AB191" s="53"/>
      <c r="AC191" s="53"/>
      <c r="AD191" s="53"/>
      <c r="AE191" s="53"/>
      <c r="AF191" s="53"/>
      <c r="AG191" s="53"/>
      <c r="AH191" s="3"/>
      <c r="AI191" s="160"/>
      <c r="AJ191" s="160"/>
      <c r="AK191" s="160"/>
      <c r="AL191" s="160"/>
      <c r="AM191" s="160"/>
      <c r="AN191" s="160">
        <f t="shared" si="16"/>
        <v>0</v>
      </c>
      <c r="AO191" s="160">
        <f t="shared" si="17"/>
        <v>203</v>
      </c>
      <c r="AP191" s="160">
        <f t="shared" si="18"/>
        <v>0</v>
      </c>
      <c r="AQ191" s="160">
        <f t="shared" si="19"/>
        <v>180</v>
      </c>
      <c r="AR191" s="160">
        <f t="shared" si="20"/>
        <v>0</v>
      </c>
      <c r="AS191" s="160">
        <f t="shared" si="21"/>
        <v>174</v>
      </c>
      <c r="AT191" s="160"/>
      <c r="AU191" s="160"/>
      <c r="AV191" s="160"/>
      <c r="AW191" s="160"/>
      <c r="AX191" s="160"/>
      <c r="AY191" s="160"/>
      <c r="AZ191" s="160"/>
      <c r="BA191" s="160"/>
      <c r="BB191" s="160"/>
      <c r="BC191" s="160"/>
      <c r="BD191" s="160"/>
      <c r="BE191" s="160"/>
      <c r="BF191" s="160"/>
      <c r="BG191" s="160"/>
      <c r="BH191" s="160"/>
      <c r="BI191" s="160"/>
      <c r="BJ191" s="160"/>
      <c r="BK191" s="160"/>
      <c r="BL191" s="160"/>
      <c r="BM191" s="160"/>
      <c r="BN191" s="160"/>
      <c r="BO191" s="160"/>
      <c r="BP191" s="160"/>
      <c r="BQ191" s="160"/>
      <c r="BR191" s="160"/>
      <c r="BS191" s="160"/>
      <c r="BT191" s="160"/>
      <c r="BU191" s="160"/>
      <c r="BV191" s="160"/>
      <c r="BW191" s="160"/>
      <c r="BX191" s="160"/>
      <c r="BY191" s="160"/>
      <c r="BZ191" s="160"/>
      <c r="CA191" s="160"/>
      <c r="CB191" s="160"/>
      <c r="CC191" s="160"/>
      <c r="CD191" s="160"/>
      <c r="CE191" s="160"/>
      <c r="CF191" s="160"/>
      <c r="CG191" s="160"/>
      <c r="CH191" s="160"/>
      <c r="CI191" s="160"/>
      <c r="CJ191" s="160"/>
      <c r="CK191" s="160"/>
      <c r="CL191" s="160"/>
      <c r="CM191" s="160"/>
      <c r="CN191" s="160"/>
      <c r="CO191" s="160"/>
      <c r="CP191" s="160"/>
      <c r="CQ191" s="160"/>
      <c r="CR191" s="160"/>
      <c r="CS191" s="160"/>
      <c r="CT191" s="160"/>
      <c r="CU191" s="160"/>
      <c r="CV191" s="160"/>
      <c r="CW191" s="160"/>
      <c r="CX191" s="160"/>
      <c r="CY191" s="160"/>
      <c r="CZ191" s="160"/>
      <c r="DA191" s="160"/>
      <c r="DB191" s="160"/>
      <c r="DC191" s="160"/>
      <c r="DD191" s="160"/>
      <c r="DE191" s="160"/>
      <c r="DF191" s="160"/>
      <c r="DG191" s="160"/>
      <c r="DH191" s="160"/>
      <c r="DI191" s="160"/>
      <c r="DJ191" s="160"/>
      <c r="DK191" s="160"/>
      <c r="DL191" s="160"/>
      <c r="DM191" s="160"/>
      <c r="DN191" s="160"/>
      <c r="DO191" s="160"/>
      <c r="DP191" s="160"/>
      <c r="DQ191" s="160"/>
      <c r="DR191" s="160"/>
      <c r="DS191" s="160"/>
      <c r="DT191" s="160"/>
      <c r="DU191" s="160"/>
      <c r="DV191" s="160"/>
      <c r="DW191" s="160"/>
      <c r="DX191" s="160"/>
      <c r="DY191" s="160"/>
      <c r="DZ191" s="160"/>
      <c r="EA191" s="160"/>
    </row>
    <row r="192" spans="1:131" ht="12" customHeight="1" x14ac:dyDescent="0.25">
      <c r="A192" s="48"/>
      <c r="B192" s="48"/>
      <c r="C192" s="48" t="s">
        <v>909</v>
      </c>
      <c r="D192" s="48" t="s">
        <v>910</v>
      </c>
      <c r="E192" s="48"/>
      <c r="F192" s="48" t="s">
        <v>911</v>
      </c>
      <c r="G192" s="48"/>
      <c r="H192" s="48"/>
      <c r="I192" s="602">
        <f t="shared" si="15"/>
        <v>1555</v>
      </c>
      <c r="J192" s="3"/>
      <c r="K192" s="605" t="s">
        <v>1885</v>
      </c>
      <c r="L192" s="73"/>
      <c r="M192" s="606">
        <v>61</v>
      </c>
      <c r="N192" s="606"/>
      <c r="O192" s="606">
        <v>91</v>
      </c>
      <c r="P192" s="606"/>
      <c r="Q192" s="606">
        <v>363</v>
      </c>
      <c r="R192" s="606"/>
      <c r="S192" s="606">
        <v>450</v>
      </c>
      <c r="T192" s="606"/>
      <c r="U192" s="606">
        <v>331</v>
      </c>
      <c r="V192" s="606"/>
      <c r="W192" s="606">
        <v>259</v>
      </c>
      <c r="X192" s="3"/>
      <c r="Y192" s="3"/>
      <c r="Z192" s="3"/>
      <c r="AA192" s="3"/>
      <c r="AB192" s="53"/>
      <c r="AC192" s="53"/>
      <c r="AD192" s="53"/>
      <c r="AE192" s="53"/>
      <c r="AF192" s="53"/>
      <c r="AG192" s="53"/>
      <c r="AH192" s="3"/>
      <c r="AI192" s="160"/>
      <c r="AJ192" s="160"/>
      <c r="AK192" s="160"/>
      <c r="AL192" s="160"/>
      <c r="AM192" s="160"/>
      <c r="AN192" s="160">
        <f t="shared" si="16"/>
        <v>0</v>
      </c>
      <c r="AO192" s="160">
        <f t="shared" si="17"/>
        <v>450</v>
      </c>
      <c r="AP192" s="160">
        <f t="shared" si="18"/>
        <v>0</v>
      </c>
      <c r="AQ192" s="160">
        <f t="shared" si="19"/>
        <v>331</v>
      </c>
      <c r="AR192" s="160">
        <f t="shared" si="20"/>
        <v>0</v>
      </c>
      <c r="AS192" s="160">
        <f t="shared" si="21"/>
        <v>259</v>
      </c>
      <c r="AT192" s="160"/>
      <c r="AU192" s="160"/>
      <c r="AV192" s="160"/>
      <c r="AW192" s="160"/>
      <c r="AX192" s="160"/>
      <c r="AY192" s="160"/>
      <c r="AZ192" s="160"/>
      <c r="BA192" s="160"/>
      <c r="BB192" s="160"/>
      <c r="BC192" s="160"/>
      <c r="BD192" s="160"/>
      <c r="BE192" s="160"/>
      <c r="BF192" s="160"/>
      <c r="BG192" s="160"/>
      <c r="BH192" s="160"/>
      <c r="BI192" s="160"/>
      <c r="BJ192" s="160"/>
      <c r="BK192" s="160"/>
      <c r="BL192" s="160"/>
      <c r="BM192" s="160"/>
      <c r="BN192" s="160"/>
      <c r="BO192" s="160"/>
      <c r="BP192" s="160"/>
      <c r="BQ192" s="160"/>
      <c r="BR192" s="160"/>
      <c r="BS192" s="160"/>
      <c r="BT192" s="160"/>
      <c r="BU192" s="160"/>
      <c r="BV192" s="160"/>
      <c r="BW192" s="160"/>
      <c r="BX192" s="160"/>
      <c r="BY192" s="160"/>
      <c r="BZ192" s="160"/>
      <c r="CA192" s="160"/>
      <c r="CB192" s="160"/>
      <c r="CC192" s="160"/>
      <c r="CD192" s="160"/>
      <c r="CE192" s="160"/>
      <c r="CF192" s="160"/>
      <c r="CG192" s="160"/>
      <c r="CH192" s="160"/>
      <c r="CI192" s="160"/>
      <c r="CJ192" s="160"/>
      <c r="CK192" s="160"/>
      <c r="CL192" s="160"/>
      <c r="CM192" s="160"/>
      <c r="CN192" s="160"/>
      <c r="CO192" s="160"/>
      <c r="CP192" s="160"/>
      <c r="CQ192" s="160"/>
      <c r="CR192" s="160"/>
      <c r="CS192" s="160"/>
      <c r="CT192" s="160"/>
      <c r="CU192" s="160"/>
      <c r="CV192" s="160"/>
      <c r="CW192" s="160"/>
      <c r="CX192" s="160"/>
      <c r="CY192" s="160"/>
      <c r="CZ192" s="160"/>
      <c r="DA192" s="160"/>
      <c r="DB192" s="160"/>
      <c r="DC192" s="160"/>
      <c r="DD192" s="160"/>
      <c r="DE192" s="160"/>
      <c r="DF192" s="160"/>
      <c r="DG192" s="160"/>
      <c r="DH192" s="160"/>
      <c r="DI192" s="160"/>
      <c r="DJ192" s="160"/>
      <c r="DK192" s="160"/>
      <c r="DL192" s="160"/>
      <c r="DM192" s="160"/>
      <c r="DN192" s="160"/>
      <c r="DO192" s="160"/>
      <c r="DP192" s="160"/>
      <c r="DQ192" s="160"/>
      <c r="DR192" s="160"/>
      <c r="DS192" s="160"/>
      <c r="DT192" s="160"/>
      <c r="DU192" s="160"/>
      <c r="DV192" s="160"/>
      <c r="DW192" s="160"/>
      <c r="DX192" s="160"/>
      <c r="DY192" s="160"/>
      <c r="DZ192" s="160"/>
      <c r="EA192" s="160"/>
    </row>
    <row r="193" spans="1:131" ht="12" customHeight="1" x14ac:dyDescent="0.25">
      <c r="A193" s="48"/>
      <c r="B193" s="48"/>
      <c r="C193" s="48" t="s">
        <v>912</v>
      </c>
      <c r="D193" s="48" t="s">
        <v>913</v>
      </c>
      <c r="E193" s="48"/>
      <c r="F193" s="48" t="s">
        <v>914</v>
      </c>
      <c r="G193" s="48"/>
      <c r="H193" s="48"/>
      <c r="I193" s="602">
        <f t="shared" si="15"/>
        <v>1661</v>
      </c>
      <c r="J193" s="3"/>
      <c r="K193" s="605" t="s">
        <v>1886</v>
      </c>
      <c r="L193" s="73"/>
      <c r="M193" s="606">
        <v>86</v>
      </c>
      <c r="N193" s="606"/>
      <c r="O193" s="606">
        <v>135</v>
      </c>
      <c r="P193" s="606"/>
      <c r="Q193" s="606">
        <v>443</v>
      </c>
      <c r="R193" s="606"/>
      <c r="S193" s="606">
        <v>431</v>
      </c>
      <c r="T193" s="606"/>
      <c r="U193" s="606">
        <v>299</v>
      </c>
      <c r="V193" s="606"/>
      <c r="W193" s="606">
        <v>267</v>
      </c>
      <c r="X193" s="3"/>
      <c r="Y193" s="3"/>
      <c r="Z193" s="3"/>
      <c r="AA193" s="3"/>
      <c r="AB193" s="53"/>
      <c r="AC193" s="53"/>
      <c r="AD193" s="53"/>
      <c r="AE193" s="53"/>
      <c r="AF193" s="53"/>
      <c r="AG193" s="53"/>
      <c r="AH193" s="3"/>
      <c r="AI193" s="160"/>
      <c r="AJ193" s="160"/>
      <c r="AK193" s="160"/>
      <c r="AL193" s="160"/>
      <c r="AM193" s="160"/>
      <c r="AN193" s="160">
        <f t="shared" si="16"/>
        <v>0</v>
      </c>
      <c r="AO193" s="160">
        <f t="shared" si="17"/>
        <v>431</v>
      </c>
      <c r="AP193" s="160">
        <f t="shared" si="18"/>
        <v>0</v>
      </c>
      <c r="AQ193" s="160">
        <f t="shared" si="19"/>
        <v>299</v>
      </c>
      <c r="AR193" s="160">
        <f t="shared" si="20"/>
        <v>0</v>
      </c>
      <c r="AS193" s="160">
        <f t="shared" si="21"/>
        <v>267</v>
      </c>
      <c r="AT193" s="160"/>
      <c r="AU193" s="160"/>
      <c r="AV193" s="160"/>
      <c r="AW193" s="160"/>
      <c r="AX193" s="160"/>
      <c r="AY193" s="160"/>
      <c r="AZ193" s="160"/>
      <c r="BA193" s="160"/>
      <c r="BB193" s="160"/>
      <c r="BC193" s="160"/>
      <c r="BD193" s="160"/>
      <c r="BE193" s="160"/>
      <c r="BF193" s="160"/>
      <c r="BG193" s="160"/>
      <c r="BH193" s="160"/>
      <c r="BI193" s="160"/>
      <c r="BJ193" s="160"/>
      <c r="BK193" s="160"/>
      <c r="BL193" s="160"/>
      <c r="BM193" s="160"/>
      <c r="BN193" s="160"/>
      <c r="BO193" s="160"/>
      <c r="BP193" s="160"/>
      <c r="BQ193" s="160"/>
      <c r="BR193" s="160"/>
      <c r="BS193" s="160"/>
      <c r="BT193" s="160"/>
      <c r="BU193" s="160"/>
      <c r="BV193" s="160"/>
      <c r="BW193" s="160"/>
      <c r="BX193" s="160"/>
      <c r="BY193" s="160"/>
      <c r="BZ193" s="160"/>
      <c r="CA193" s="160"/>
      <c r="CB193" s="160"/>
      <c r="CC193" s="160"/>
      <c r="CD193" s="160"/>
      <c r="CE193" s="160"/>
      <c r="CF193" s="160"/>
      <c r="CG193" s="160"/>
      <c r="CH193" s="160"/>
      <c r="CI193" s="160"/>
      <c r="CJ193" s="160"/>
      <c r="CK193" s="160"/>
      <c r="CL193" s="160"/>
      <c r="CM193" s="160"/>
      <c r="CN193" s="160"/>
      <c r="CO193" s="160"/>
      <c r="CP193" s="160"/>
      <c r="CQ193" s="160"/>
      <c r="CR193" s="160"/>
      <c r="CS193" s="160"/>
      <c r="CT193" s="160"/>
      <c r="CU193" s="160"/>
      <c r="CV193" s="160"/>
      <c r="CW193" s="160"/>
      <c r="CX193" s="160"/>
      <c r="CY193" s="160"/>
      <c r="CZ193" s="160"/>
      <c r="DA193" s="160"/>
      <c r="DB193" s="160"/>
      <c r="DC193" s="160"/>
      <c r="DD193" s="160"/>
      <c r="DE193" s="160"/>
      <c r="DF193" s="160"/>
      <c r="DG193" s="160"/>
      <c r="DH193" s="160"/>
      <c r="DI193" s="160"/>
      <c r="DJ193" s="160"/>
      <c r="DK193" s="160"/>
      <c r="DL193" s="160"/>
      <c r="DM193" s="160"/>
      <c r="DN193" s="160"/>
      <c r="DO193" s="160"/>
      <c r="DP193" s="160"/>
      <c r="DQ193" s="160"/>
      <c r="DR193" s="160"/>
      <c r="DS193" s="160"/>
      <c r="DT193" s="160"/>
      <c r="DU193" s="160"/>
      <c r="DV193" s="160"/>
      <c r="DW193" s="160"/>
      <c r="DX193" s="160"/>
      <c r="DY193" s="160"/>
      <c r="DZ193" s="160"/>
      <c r="EA193" s="160"/>
    </row>
    <row r="194" spans="1:131" ht="12" customHeight="1" x14ac:dyDescent="0.25">
      <c r="A194" s="48"/>
      <c r="B194" s="48"/>
      <c r="C194" s="48" t="s">
        <v>915</v>
      </c>
      <c r="D194" s="48" t="s">
        <v>916</v>
      </c>
      <c r="E194" s="48"/>
      <c r="F194" s="48" t="s">
        <v>917</v>
      </c>
      <c r="G194" s="48"/>
      <c r="H194" s="48"/>
      <c r="I194" s="602">
        <f t="shared" si="15"/>
        <v>1458</v>
      </c>
      <c r="J194" s="3"/>
      <c r="K194" s="605" t="s">
        <v>1887</v>
      </c>
      <c r="L194" s="73"/>
      <c r="M194" s="606">
        <v>58</v>
      </c>
      <c r="N194" s="606"/>
      <c r="O194" s="606">
        <v>79</v>
      </c>
      <c r="P194" s="606"/>
      <c r="Q194" s="606">
        <v>415</v>
      </c>
      <c r="R194" s="606"/>
      <c r="S194" s="606">
        <v>382</v>
      </c>
      <c r="T194" s="606"/>
      <c r="U194" s="606">
        <v>280</v>
      </c>
      <c r="V194" s="606"/>
      <c r="W194" s="606">
        <v>244</v>
      </c>
      <c r="X194" s="3"/>
      <c r="Y194" s="3"/>
      <c r="Z194" s="3"/>
      <c r="AA194" s="3"/>
      <c r="AB194" s="53"/>
      <c r="AC194" s="53"/>
      <c r="AD194" s="53"/>
      <c r="AE194" s="53"/>
      <c r="AF194" s="53"/>
      <c r="AG194" s="53"/>
      <c r="AH194" s="3"/>
      <c r="AI194" s="160"/>
      <c r="AJ194" s="160"/>
      <c r="AK194" s="160"/>
      <c r="AL194" s="160"/>
      <c r="AM194" s="160"/>
      <c r="AN194" s="160">
        <f t="shared" si="16"/>
        <v>0</v>
      </c>
      <c r="AO194" s="160">
        <f t="shared" si="17"/>
        <v>382</v>
      </c>
      <c r="AP194" s="160">
        <f t="shared" si="18"/>
        <v>0</v>
      </c>
      <c r="AQ194" s="160">
        <f t="shared" si="19"/>
        <v>280</v>
      </c>
      <c r="AR194" s="160">
        <f t="shared" si="20"/>
        <v>0</v>
      </c>
      <c r="AS194" s="160">
        <f t="shared" si="21"/>
        <v>244</v>
      </c>
      <c r="AT194" s="160"/>
      <c r="AU194" s="160"/>
      <c r="AV194" s="160"/>
      <c r="AW194" s="160"/>
      <c r="AX194" s="160"/>
      <c r="AY194" s="160"/>
      <c r="AZ194" s="160"/>
      <c r="BA194" s="160"/>
      <c r="BB194" s="160"/>
      <c r="BC194" s="160"/>
      <c r="BD194" s="160"/>
      <c r="BE194" s="160"/>
      <c r="BF194" s="160"/>
      <c r="BG194" s="160"/>
      <c r="BH194" s="160"/>
      <c r="BI194" s="160"/>
      <c r="BJ194" s="160"/>
      <c r="BK194" s="160"/>
      <c r="BL194" s="160"/>
      <c r="BM194" s="160"/>
      <c r="BN194" s="160"/>
      <c r="BO194" s="160"/>
      <c r="BP194" s="160"/>
      <c r="BQ194" s="160"/>
      <c r="BR194" s="160"/>
      <c r="BS194" s="160"/>
      <c r="BT194" s="160"/>
      <c r="BU194" s="160"/>
      <c r="BV194" s="160"/>
      <c r="BW194" s="160"/>
      <c r="BX194" s="160"/>
      <c r="BY194" s="160"/>
      <c r="BZ194" s="160"/>
      <c r="CA194" s="160"/>
      <c r="CB194" s="160"/>
      <c r="CC194" s="160"/>
      <c r="CD194" s="160"/>
      <c r="CE194" s="160"/>
      <c r="CF194" s="160"/>
      <c r="CG194" s="160"/>
      <c r="CH194" s="160"/>
      <c r="CI194" s="160"/>
      <c r="CJ194" s="160"/>
      <c r="CK194" s="160"/>
      <c r="CL194" s="160"/>
      <c r="CM194" s="160"/>
      <c r="CN194" s="160"/>
      <c r="CO194" s="160"/>
      <c r="CP194" s="160"/>
      <c r="CQ194" s="160"/>
      <c r="CR194" s="160"/>
      <c r="CS194" s="160"/>
      <c r="CT194" s="160"/>
      <c r="CU194" s="160"/>
      <c r="CV194" s="160"/>
      <c r="CW194" s="160"/>
      <c r="CX194" s="160"/>
      <c r="CY194" s="160"/>
      <c r="CZ194" s="160"/>
      <c r="DA194" s="160"/>
      <c r="DB194" s="160"/>
      <c r="DC194" s="160"/>
      <c r="DD194" s="160"/>
      <c r="DE194" s="160"/>
      <c r="DF194" s="160"/>
      <c r="DG194" s="160"/>
      <c r="DH194" s="160"/>
      <c r="DI194" s="160"/>
      <c r="DJ194" s="160"/>
      <c r="DK194" s="160"/>
      <c r="DL194" s="160"/>
      <c r="DM194" s="160"/>
      <c r="DN194" s="160"/>
      <c r="DO194" s="160"/>
      <c r="DP194" s="160"/>
      <c r="DQ194" s="160"/>
      <c r="DR194" s="160"/>
      <c r="DS194" s="160"/>
      <c r="DT194" s="160"/>
      <c r="DU194" s="160"/>
      <c r="DV194" s="160"/>
      <c r="DW194" s="160"/>
      <c r="DX194" s="160"/>
      <c r="DY194" s="160"/>
      <c r="DZ194" s="160"/>
      <c r="EA194" s="160"/>
    </row>
    <row r="195" spans="1:131" ht="12" customHeight="1" x14ac:dyDescent="0.25">
      <c r="A195" s="48"/>
      <c r="B195" s="48"/>
      <c r="C195" s="48" t="s">
        <v>918</v>
      </c>
      <c r="D195" s="48" t="s">
        <v>919</v>
      </c>
      <c r="E195" s="48"/>
      <c r="F195" s="48" t="s">
        <v>920</v>
      </c>
      <c r="G195" s="48"/>
      <c r="H195" s="48"/>
      <c r="I195" s="602">
        <f t="shared" si="15"/>
        <v>1057</v>
      </c>
      <c r="J195" s="3"/>
      <c r="K195" s="605" t="s">
        <v>1888</v>
      </c>
      <c r="L195" s="73"/>
      <c r="M195" s="606">
        <v>60</v>
      </c>
      <c r="N195" s="606"/>
      <c r="O195" s="606">
        <v>102</v>
      </c>
      <c r="P195" s="606"/>
      <c r="Q195" s="606">
        <v>298</v>
      </c>
      <c r="R195" s="606"/>
      <c r="S195" s="606">
        <v>251</v>
      </c>
      <c r="T195" s="606"/>
      <c r="U195" s="606">
        <v>191</v>
      </c>
      <c r="V195" s="606"/>
      <c r="W195" s="606">
        <v>155</v>
      </c>
      <c r="X195" s="3"/>
      <c r="Y195" s="3"/>
      <c r="Z195" s="3"/>
      <c r="AA195" s="3"/>
      <c r="AB195" s="53"/>
      <c r="AC195" s="53"/>
      <c r="AD195" s="53"/>
      <c r="AE195" s="53"/>
      <c r="AF195" s="53"/>
      <c r="AG195" s="53"/>
      <c r="AH195" s="3"/>
      <c r="AI195" s="160"/>
      <c r="AJ195" s="160"/>
      <c r="AK195" s="160"/>
      <c r="AL195" s="160"/>
      <c r="AM195" s="160"/>
      <c r="AN195" s="160">
        <f t="shared" si="16"/>
        <v>0</v>
      </c>
      <c r="AO195" s="160">
        <f t="shared" si="17"/>
        <v>251</v>
      </c>
      <c r="AP195" s="160">
        <f t="shared" si="18"/>
        <v>0</v>
      </c>
      <c r="AQ195" s="160">
        <f t="shared" si="19"/>
        <v>191</v>
      </c>
      <c r="AR195" s="160">
        <f t="shared" si="20"/>
        <v>0</v>
      </c>
      <c r="AS195" s="160">
        <f t="shared" si="21"/>
        <v>155</v>
      </c>
      <c r="AT195" s="160"/>
      <c r="AU195" s="160"/>
      <c r="AV195" s="160"/>
      <c r="AW195" s="160"/>
      <c r="AX195" s="160"/>
      <c r="AY195" s="160"/>
      <c r="AZ195" s="160"/>
      <c r="BA195" s="160"/>
      <c r="BB195" s="160"/>
      <c r="BC195" s="160"/>
      <c r="BD195" s="160"/>
      <c r="BE195" s="160"/>
      <c r="BF195" s="160"/>
      <c r="BG195" s="160"/>
      <c r="BH195" s="160"/>
      <c r="BI195" s="160"/>
      <c r="BJ195" s="160"/>
      <c r="BK195" s="160"/>
      <c r="BL195" s="160"/>
      <c r="BM195" s="160"/>
      <c r="BN195" s="160"/>
      <c r="BO195" s="160"/>
      <c r="BP195" s="160"/>
      <c r="BQ195" s="160"/>
      <c r="BR195" s="160"/>
      <c r="BS195" s="160"/>
      <c r="BT195" s="160"/>
      <c r="BU195" s="160"/>
      <c r="BV195" s="160"/>
      <c r="BW195" s="160"/>
      <c r="BX195" s="160"/>
      <c r="BY195" s="160"/>
      <c r="BZ195" s="160"/>
      <c r="CA195" s="160"/>
      <c r="CB195" s="160"/>
      <c r="CC195" s="160"/>
      <c r="CD195" s="160"/>
      <c r="CE195" s="160"/>
      <c r="CF195" s="160"/>
      <c r="CG195" s="160"/>
      <c r="CH195" s="160"/>
      <c r="CI195" s="160"/>
      <c r="CJ195" s="160"/>
      <c r="CK195" s="160"/>
      <c r="CL195" s="160"/>
      <c r="CM195" s="160"/>
      <c r="CN195" s="160"/>
      <c r="CO195" s="160"/>
      <c r="CP195" s="160"/>
      <c r="CQ195" s="160"/>
      <c r="CR195" s="160"/>
      <c r="CS195" s="160"/>
      <c r="CT195" s="160"/>
      <c r="CU195" s="160"/>
      <c r="CV195" s="160"/>
      <c r="CW195" s="160"/>
      <c r="CX195" s="160"/>
      <c r="CY195" s="160"/>
      <c r="CZ195" s="160"/>
      <c r="DA195" s="160"/>
      <c r="DB195" s="160"/>
      <c r="DC195" s="160"/>
      <c r="DD195" s="160"/>
      <c r="DE195" s="160"/>
      <c r="DF195" s="160"/>
      <c r="DG195" s="160"/>
      <c r="DH195" s="160"/>
      <c r="DI195" s="160"/>
      <c r="DJ195" s="160"/>
      <c r="DK195" s="160"/>
      <c r="DL195" s="160"/>
      <c r="DM195" s="160"/>
      <c r="DN195" s="160"/>
      <c r="DO195" s="160"/>
      <c r="DP195" s="160"/>
      <c r="DQ195" s="160"/>
      <c r="DR195" s="160"/>
      <c r="DS195" s="160"/>
      <c r="DT195" s="160"/>
      <c r="DU195" s="160"/>
      <c r="DV195" s="160"/>
      <c r="DW195" s="160"/>
      <c r="DX195" s="160"/>
      <c r="DY195" s="160"/>
      <c r="DZ195" s="160"/>
      <c r="EA195" s="160"/>
    </row>
    <row r="196" spans="1:131" ht="12" customHeight="1" x14ac:dyDescent="0.25">
      <c r="A196" s="48"/>
      <c r="B196" s="48"/>
      <c r="C196" s="48" t="s">
        <v>921</v>
      </c>
      <c r="D196" s="48" t="s">
        <v>922</v>
      </c>
      <c r="E196" s="48"/>
      <c r="F196" s="48" t="s">
        <v>923</v>
      </c>
      <c r="G196" s="48"/>
      <c r="H196" s="48"/>
      <c r="I196" s="602">
        <f t="shared" si="15"/>
        <v>1164</v>
      </c>
      <c r="J196" s="3"/>
      <c r="K196" s="605" t="s">
        <v>1889</v>
      </c>
      <c r="L196" s="73"/>
      <c r="M196" s="606">
        <v>33</v>
      </c>
      <c r="N196" s="606"/>
      <c r="O196" s="606">
        <v>70</v>
      </c>
      <c r="P196" s="606"/>
      <c r="Q196" s="606">
        <v>330</v>
      </c>
      <c r="R196" s="606"/>
      <c r="S196" s="606">
        <v>342</v>
      </c>
      <c r="T196" s="606"/>
      <c r="U196" s="606">
        <v>238</v>
      </c>
      <c r="V196" s="606"/>
      <c r="W196" s="606">
        <v>151</v>
      </c>
      <c r="X196" s="3"/>
      <c r="Y196" s="3"/>
      <c r="Z196" s="3"/>
      <c r="AA196" s="3"/>
      <c r="AB196" s="53"/>
      <c r="AC196" s="53"/>
      <c r="AD196" s="53"/>
      <c r="AE196" s="53"/>
      <c r="AF196" s="53"/>
      <c r="AG196" s="53"/>
      <c r="AH196" s="3"/>
      <c r="AI196" s="160"/>
      <c r="AJ196" s="160"/>
      <c r="AK196" s="160"/>
      <c r="AL196" s="160"/>
      <c r="AM196" s="160"/>
      <c r="AN196" s="160">
        <f t="shared" si="16"/>
        <v>0</v>
      </c>
      <c r="AO196" s="160">
        <f t="shared" si="17"/>
        <v>342</v>
      </c>
      <c r="AP196" s="160">
        <f t="shared" si="18"/>
        <v>0</v>
      </c>
      <c r="AQ196" s="160">
        <f t="shared" si="19"/>
        <v>238</v>
      </c>
      <c r="AR196" s="160">
        <f t="shared" si="20"/>
        <v>0</v>
      </c>
      <c r="AS196" s="160">
        <f t="shared" si="21"/>
        <v>151</v>
      </c>
      <c r="AT196" s="160"/>
      <c r="AU196" s="160"/>
      <c r="AV196" s="160"/>
      <c r="AW196" s="160"/>
      <c r="AX196" s="160"/>
      <c r="AY196" s="160"/>
      <c r="AZ196" s="160"/>
      <c r="BA196" s="160"/>
      <c r="BB196" s="160"/>
      <c r="BC196" s="160"/>
      <c r="BD196" s="160"/>
      <c r="BE196" s="160"/>
      <c r="BF196" s="160"/>
      <c r="BG196" s="160"/>
      <c r="BH196" s="160"/>
      <c r="BI196" s="160"/>
      <c r="BJ196" s="160"/>
      <c r="BK196" s="160"/>
      <c r="BL196" s="160"/>
      <c r="BM196" s="160"/>
      <c r="BN196" s="160"/>
      <c r="BO196" s="160"/>
      <c r="BP196" s="160"/>
      <c r="BQ196" s="160"/>
      <c r="BR196" s="160"/>
      <c r="BS196" s="160"/>
      <c r="BT196" s="160"/>
      <c r="BU196" s="160"/>
      <c r="BV196" s="160"/>
      <c r="BW196" s="160"/>
      <c r="BX196" s="160"/>
      <c r="BY196" s="160"/>
      <c r="BZ196" s="160"/>
      <c r="CA196" s="160"/>
      <c r="CB196" s="160"/>
      <c r="CC196" s="160"/>
      <c r="CD196" s="160"/>
      <c r="CE196" s="160"/>
      <c r="CF196" s="160"/>
      <c r="CG196" s="160"/>
      <c r="CH196" s="160"/>
      <c r="CI196" s="160"/>
      <c r="CJ196" s="160"/>
      <c r="CK196" s="160"/>
      <c r="CL196" s="160"/>
      <c r="CM196" s="160"/>
      <c r="CN196" s="160"/>
      <c r="CO196" s="160"/>
      <c r="CP196" s="160"/>
      <c r="CQ196" s="160"/>
      <c r="CR196" s="160"/>
      <c r="CS196" s="160"/>
      <c r="CT196" s="160"/>
      <c r="CU196" s="160"/>
      <c r="CV196" s="160"/>
      <c r="CW196" s="160"/>
      <c r="CX196" s="160"/>
      <c r="CY196" s="160"/>
      <c r="CZ196" s="160"/>
      <c r="DA196" s="160"/>
      <c r="DB196" s="160"/>
      <c r="DC196" s="160"/>
      <c r="DD196" s="160"/>
      <c r="DE196" s="160"/>
      <c r="DF196" s="160"/>
      <c r="DG196" s="160"/>
      <c r="DH196" s="160"/>
      <c r="DI196" s="160"/>
      <c r="DJ196" s="160"/>
      <c r="DK196" s="160"/>
      <c r="DL196" s="160"/>
      <c r="DM196" s="160"/>
      <c r="DN196" s="160"/>
      <c r="DO196" s="160"/>
      <c r="DP196" s="160"/>
      <c r="DQ196" s="160"/>
      <c r="DR196" s="160"/>
      <c r="DS196" s="160"/>
      <c r="DT196" s="160"/>
      <c r="DU196" s="160"/>
      <c r="DV196" s="160"/>
      <c r="DW196" s="160"/>
      <c r="DX196" s="160"/>
      <c r="DY196" s="160"/>
      <c r="DZ196" s="160"/>
      <c r="EA196" s="160"/>
    </row>
    <row r="197" spans="1:131" ht="12" customHeight="1" x14ac:dyDescent="0.25">
      <c r="A197" s="48"/>
      <c r="B197" s="48"/>
      <c r="C197" s="48" t="s">
        <v>924</v>
      </c>
      <c r="D197" s="48" t="s">
        <v>925</v>
      </c>
      <c r="E197" s="48"/>
      <c r="F197" s="48" t="s">
        <v>926</v>
      </c>
      <c r="G197" s="48"/>
      <c r="H197" s="48"/>
      <c r="I197" s="602">
        <f t="shared" si="15"/>
        <v>2087</v>
      </c>
      <c r="J197" s="3"/>
      <c r="K197" s="605" t="s">
        <v>1890</v>
      </c>
      <c r="L197" s="73"/>
      <c r="M197" s="606">
        <v>73</v>
      </c>
      <c r="N197" s="606"/>
      <c r="O197" s="606">
        <v>119</v>
      </c>
      <c r="P197" s="606"/>
      <c r="Q197" s="606">
        <v>541</v>
      </c>
      <c r="R197" s="606"/>
      <c r="S197" s="606">
        <v>594</v>
      </c>
      <c r="T197" s="606"/>
      <c r="U197" s="606">
        <v>433</v>
      </c>
      <c r="V197" s="606"/>
      <c r="W197" s="606">
        <v>327</v>
      </c>
      <c r="X197" s="3"/>
      <c r="Y197" s="3"/>
      <c r="Z197" s="3"/>
      <c r="AA197" s="3"/>
      <c r="AB197" s="53"/>
      <c r="AC197" s="53"/>
      <c r="AD197" s="53"/>
      <c r="AE197" s="53"/>
      <c r="AF197" s="53"/>
      <c r="AG197" s="53"/>
      <c r="AH197" s="3"/>
      <c r="AI197" s="160"/>
      <c r="AJ197" s="160"/>
      <c r="AK197" s="160"/>
      <c r="AL197" s="160"/>
      <c r="AM197" s="160"/>
      <c r="AN197" s="160">
        <f t="shared" si="16"/>
        <v>0</v>
      </c>
      <c r="AO197" s="160">
        <f t="shared" si="17"/>
        <v>594</v>
      </c>
      <c r="AP197" s="160">
        <f t="shared" si="18"/>
        <v>0</v>
      </c>
      <c r="AQ197" s="160">
        <f t="shared" si="19"/>
        <v>433</v>
      </c>
      <c r="AR197" s="160">
        <f t="shared" si="20"/>
        <v>0</v>
      </c>
      <c r="AS197" s="160">
        <f t="shared" si="21"/>
        <v>327</v>
      </c>
      <c r="AT197" s="160"/>
      <c r="AU197" s="160"/>
      <c r="AV197" s="160"/>
      <c r="AW197" s="160"/>
      <c r="AX197" s="160"/>
      <c r="AY197" s="160"/>
      <c r="AZ197" s="160"/>
      <c r="BA197" s="160"/>
      <c r="BB197" s="160"/>
      <c r="BC197" s="160"/>
      <c r="BD197" s="160"/>
      <c r="BE197" s="160"/>
      <c r="BF197" s="160"/>
      <c r="BG197" s="160"/>
      <c r="BH197" s="160"/>
      <c r="BI197" s="160"/>
      <c r="BJ197" s="160"/>
      <c r="BK197" s="160"/>
      <c r="BL197" s="160"/>
      <c r="BM197" s="160"/>
      <c r="BN197" s="160"/>
      <c r="BO197" s="160"/>
      <c r="BP197" s="160"/>
      <c r="BQ197" s="160"/>
      <c r="BR197" s="160"/>
      <c r="BS197" s="160"/>
      <c r="BT197" s="160"/>
      <c r="BU197" s="160"/>
      <c r="BV197" s="160"/>
      <c r="BW197" s="160"/>
      <c r="BX197" s="160"/>
      <c r="BY197" s="160"/>
      <c r="BZ197" s="160"/>
      <c r="CA197" s="160"/>
      <c r="CB197" s="160"/>
      <c r="CC197" s="160"/>
      <c r="CD197" s="160"/>
      <c r="CE197" s="160"/>
      <c r="CF197" s="160"/>
      <c r="CG197" s="160"/>
      <c r="CH197" s="160"/>
      <c r="CI197" s="160"/>
      <c r="CJ197" s="160"/>
      <c r="CK197" s="160"/>
      <c r="CL197" s="160"/>
      <c r="CM197" s="160"/>
      <c r="CN197" s="160"/>
      <c r="CO197" s="160"/>
      <c r="CP197" s="160"/>
      <c r="CQ197" s="160"/>
      <c r="CR197" s="160"/>
      <c r="CS197" s="160"/>
      <c r="CT197" s="160"/>
      <c r="CU197" s="160"/>
      <c r="CV197" s="160"/>
      <c r="CW197" s="160"/>
      <c r="CX197" s="160"/>
      <c r="CY197" s="160"/>
      <c r="CZ197" s="160"/>
      <c r="DA197" s="160"/>
      <c r="DB197" s="160"/>
      <c r="DC197" s="160"/>
      <c r="DD197" s="160"/>
      <c r="DE197" s="160"/>
      <c r="DF197" s="160"/>
      <c r="DG197" s="160"/>
      <c r="DH197" s="160"/>
      <c r="DI197" s="160"/>
      <c r="DJ197" s="160"/>
      <c r="DK197" s="160"/>
      <c r="DL197" s="160"/>
      <c r="DM197" s="160"/>
      <c r="DN197" s="160"/>
      <c r="DO197" s="160"/>
      <c r="DP197" s="160"/>
      <c r="DQ197" s="160"/>
      <c r="DR197" s="160"/>
      <c r="DS197" s="160"/>
      <c r="DT197" s="160"/>
      <c r="DU197" s="160"/>
      <c r="DV197" s="160"/>
      <c r="DW197" s="160"/>
      <c r="DX197" s="160"/>
      <c r="DY197" s="160"/>
      <c r="DZ197" s="160"/>
      <c r="EA197" s="160"/>
    </row>
    <row r="198" spans="1:131" ht="12" customHeight="1" x14ac:dyDescent="0.25">
      <c r="A198" s="48"/>
      <c r="B198" s="48"/>
      <c r="C198" s="48" t="s">
        <v>927</v>
      </c>
      <c r="D198" s="48" t="s">
        <v>928</v>
      </c>
      <c r="E198" s="48"/>
      <c r="F198" s="48" t="s">
        <v>929</v>
      </c>
      <c r="G198" s="48"/>
      <c r="H198" s="48"/>
      <c r="I198" s="602">
        <f t="shared" si="15"/>
        <v>1577</v>
      </c>
      <c r="J198" s="3"/>
      <c r="K198" s="605" t="s">
        <v>1891</v>
      </c>
      <c r="L198" s="73"/>
      <c r="M198" s="606">
        <v>59</v>
      </c>
      <c r="N198" s="606"/>
      <c r="O198" s="606">
        <v>90</v>
      </c>
      <c r="P198" s="606"/>
      <c r="Q198" s="606">
        <v>364</v>
      </c>
      <c r="R198" s="606"/>
      <c r="S198" s="606">
        <v>405</v>
      </c>
      <c r="T198" s="606"/>
      <c r="U198" s="606">
        <v>347</v>
      </c>
      <c r="V198" s="606"/>
      <c r="W198" s="606">
        <v>312</v>
      </c>
      <c r="X198" s="3"/>
      <c r="Y198" s="3"/>
      <c r="Z198" s="3"/>
      <c r="AA198" s="3"/>
      <c r="AB198" s="53"/>
      <c r="AC198" s="53"/>
      <c r="AD198" s="53"/>
      <c r="AE198" s="53"/>
      <c r="AF198" s="53"/>
      <c r="AG198" s="53"/>
      <c r="AH198" s="3"/>
      <c r="AI198" s="160"/>
      <c r="AJ198" s="160"/>
      <c r="AK198" s="160"/>
      <c r="AL198" s="160"/>
      <c r="AM198" s="160"/>
      <c r="AN198" s="160">
        <f t="shared" si="16"/>
        <v>0</v>
      </c>
      <c r="AO198" s="160">
        <f t="shared" si="17"/>
        <v>405</v>
      </c>
      <c r="AP198" s="160">
        <f t="shared" si="18"/>
        <v>0</v>
      </c>
      <c r="AQ198" s="160">
        <f t="shared" si="19"/>
        <v>347</v>
      </c>
      <c r="AR198" s="160">
        <f t="shared" si="20"/>
        <v>0</v>
      </c>
      <c r="AS198" s="160">
        <f t="shared" si="21"/>
        <v>312</v>
      </c>
      <c r="AT198" s="160"/>
      <c r="AU198" s="160"/>
      <c r="AV198" s="160"/>
      <c r="AW198" s="160"/>
      <c r="AX198" s="160"/>
      <c r="AY198" s="160"/>
      <c r="AZ198" s="160"/>
      <c r="BA198" s="160"/>
      <c r="BB198" s="160"/>
      <c r="BC198" s="160"/>
      <c r="BD198" s="160"/>
      <c r="BE198" s="160"/>
      <c r="BF198" s="160"/>
      <c r="BG198" s="160"/>
      <c r="BH198" s="160"/>
      <c r="BI198" s="160"/>
      <c r="BJ198" s="160"/>
      <c r="BK198" s="160"/>
      <c r="BL198" s="160"/>
      <c r="BM198" s="160"/>
      <c r="BN198" s="160"/>
      <c r="BO198" s="160"/>
      <c r="BP198" s="160"/>
      <c r="BQ198" s="160"/>
      <c r="BR198" s="160"/>
      <c r="BS198" s="160"/>
      <c r="BT198" s="160"/>
      <c r="BU198" s="160"/>
      <c r="BV198" s="160"/>
      <c r="BW198" s="160"/>
      <c r="BX198" s="160"/>
      <c r="BY198" s="160"/>
      <c r="BZ198" s="160"/>
      <c r="CA198" s="160"/>
      <c r="CB198" s="160"/>
      <c r="CC198" s="160"/>
      <c r="CD198" s="160"/>
      <c r="CE198" s="160"/>
      <c r="CF198" s="160"/>
      <c r="CG198" s="160"/>
      <c r="CH198" s="160"/>
      <c r="CI198" s="160"/>
      <c r="CJ198" s="160"/>
      <c r="CK198" s="160"/>
      <c r="CL198" s="160"/>
      <c r="CM198" s="160"/>
      <c r="CN198" s="160"/>
      <c r="CO198" s="160"/>
      <c r="CP198" s="160"/>
      <c r="CQ198" s="160"/>
      <c r="CR198" s="160"/>
      <c r="CS198" s="160"/>
      <c r="CT198" s="160"/>
      <c r="CU198" s="160"/>
      <c r="CV198" s="160"/>
      <c r="CW198" s="160"/>
      <c r="CX198" s="160"/>
      <c r="CY198" s="160"/>
      <c r="CZ198" s="160"/>
      <c r="DA198" s="160"/>
      <c r="DB198" s="160"/>
      <c r="DC198" s="160"/>
      <c r="DD198" s="160"/>
      <c r="DE198" s="160"/>
      <c r="DF198" s="160"/>
      <c r="DG198" s="160"/>
      <c r="DH198" s="160"/>
      <c r="DI198" s="160"/>
      <c r="DJ198" s="160"/>
      <c r="DK198" s="160"/>
      <c r="DL198" s="160"/>
      <c r="DM198" s="160"/>
      <c r="DN198" s="160"/>
      <c r="DO198" s="160"/>
      <c r="DP198" s="160"/>
      <c r="DQ198" s="160"/>
      <c r="DR198" s="160"/>
      <c r="DS198" s="160"/>
      <c r="DT198" s="160"/>
      <c r="DU198" s="160"/>
      <c r="DV198" s="160"/>
      <c r="DW198" s="160"/>
      <c r="DX198" s="160"/>
      <c r="DY198" s="160"/>
      <c r="DZ198" s="160"/>
      <c r="EA198" s="160"/>
    </row>
    <row r="199" spans="1:131" ht="12" customHeight="1" x14ac:dyDescent="0.25">
      <c r="A199" s="48"/>
      <c r="B199" s="48"/>
      <c r="C199" s="48" t="s">
        <v>930</v>
      </c>
      <c r="D199" s="48" t="s">
        <v>931</v>
      </c>
      <c r="E199" s="48"/>
      <c r="F199" s="48" t="s">
        <v>932</v>
      </c>
      <c r="G199" s="48"/>
      <c r="H199" s="48"/>
      <c r="I199" s="602">
        <f t="shared" si="15"/>
        <v>1514</v>
      </c>
      <c r="J199" s="3"/>
      <c r="K199" s="605" t="s">
        <v>1892</v>
      </c>
      <c r="L199" s="73"/>
      <c r="M199" s="606">
        <v>47</v>
      </c>
      <c r="N199" s="606"/>
      <c r="O199" s="606">
        <v>96</v>
      </c>
      <c r="P199" s="606"/>
      <c r="Q199" s="606">
        <v>425</v>
      </c>
      <c r="R199" s="606"/>
      <c r="S199" s="606">
        <v>461</v>
      </c>
      <c r="T199" s="606"/>
      <c r="U199" s="606">
        <v>312</v>
      </c>
      <c r="V199" s="606"/>
      <c r="W199" s="606">
        <v>173</v>
      </c>
      <c r="X199" s="3"/>
      <c r="Y199" s="3"/>
      <c r="Z199" s="3"/>
      <c r="AA199" s="3"/>
      <c r="AB199" s="53"/>
      <c r="AC199" s="53"/>
      <c r="AD199" s="53"/>
      <c r="AE199" s="53"/>
      <c r="AF199" s="53"/>
      <c r="AG199" s="53"/>
      <c r="AH199" s="3"/>
      <c r="AI199" s="160"/>
      <c r="AJ199" s="160"/>
      <c r="AK199" s="160"/>
      <c r="AL199" s="160"/>
      <c r="AM199" s="160"/>
      <c r="AN199" s="160">
        <f t="shared" si="16"/>
        <v>0</v>
      </c>
      <c r="AO199" s="160">
        <f t="shared" si="17"/>
        <v>461</v>
      </c>
      <c r="AP199" s="160">
        <f t="shared" si="18"/>
        <v>0</v>
      </c>
      <c r="AQ199" s="160">
        <f t="shared" si="19"/>
        <v>312</v>
      </c>
      <c r="AR199" s="160">
        <f t="shared" si="20"/>
        <v>0</v>
      </c>
      <c r="AS199" s="160">
        <f t="shared" si="21"/>
        <v>173</v>
      </c>
      <c r="AT199" s="160"/>
      <c r="AU199" s="160"/>
      <c r="AV199" s="160"/>
      <c r="AW199" s="160"/>
      <c r="AX199" s="160"/>
      <c r="AY199" s="160"/>
      <c r="AZ199" s="160"/>
      <c r="BA199" s="160"/>
      <c r="BB199" s="160"/>
      <c r="BC199" s="160"/>
      <c r="BD199" s="160"/>
      <c r="BE199" s="160"/>
      <c r="BF199" s="160"/>
      <c r="BG199" s="160"/>
      <c r="BH199" s="160"/>
      <c r="BI199" s="160"/>
      <c r="BJ199" s="160"/>
      <c r="BK199" s="160"/>
      <c r="BL199" s="160"/>
      <c r="BM199" s="160"/>
      <c r="BN199" s="160"/>
      <c r="BO199" s="160"/>
      <c r="BP199" s="160"/>
      <c r="BQ199" s="160"/>
      <c r="BR199" s="160"/>
      <c r="BS199" s="160"/>
      <c r="BT199" s="160"/>
      <c r="BU199" s="160"/>
      <c r="BV199" s="160"/>
      <c r="BW199" s="160"/>
      <c r="BX199" s="160"/>
      <c r="BY199" s="160"/>
      <c r="BZ199" s="160"/>
      <c r="CA199" s="160"/>
      <c r="CB199" s="160"/>
      <c r="CC199" s="160"/>
      <c r="CD199" s="160"/>
      <c r="CE199" s="160"/>
      <c r="CF199" s="160"/>
      <c r="CG199" s="160"/>
      <c r="CH199" s="160"/>
      <c r="CI199" s="160"/>
      <c r="CJ199" s="160"/>
      <c r="CK199" s="160"/>
      <c r="CL199" s="160"/>
      <c r="CM199" s="160"/>
      <c r="CN199" s="160"/>
      <c r="CO199" s="160"/>
      <c r="CP199" s="160"/>
      <c r="CQ199" s="160"/>
      <c r="CR199" s="160"/>
      <c r="CS199" s="160"/>
      <c r="CT199" s="160"/>
      <c r="CU199" s="160"/>
      <c r="CV199" s="160"/>
      <c r="CW199" s="160"/>
      <c r="CX199" s="160"/>
      <c r="CY199" s="160"/>
      <c r="CZ199" s="160"/>
      <c r="DA199" s="160"/>
      <c r="DB199" s="160"/>
      <c r="DC199" s="160"/>
      <c r="DD199" s="160"/>
      <c r="DE199" s="160"/>
      <c r="DF199" s="160"/>
      <c r="DG199" s="160"/>
      <c r="DH199" s="160"/>
      <c r="DI199" s="160"/>
      <c r="DJ199" s="160"/>
      <c r="DK199" s="160"/>
      <c r="DL199" s="160"/>
      <c r="DM199" s="160"/>
      <c r="DN199" s="160"/>
      <c r="DO199" s="160"/>
      <c r="DP199" s="160"/>
      <c r="DQ199" s="160"/>
      <c r="DR199" s="160"/>
      <c r="DS199" s="160"/>
      <c r="DT199" s="160"/>
      <c r="DU199" s="160"/>
      <c r="DV199" s="160"/>
      <c r="DW199" s="160"/>
      <c r="DX199" s="160"/>
      <c r="DY199" s="160"/>
      <c r="DZ199" s="160"/>
      <c r="EA199" s="160"/>
    </row>
    <row r="200" spans="1:131" ht="12" customHeight="1" x14ac:dyDescent="0.25">
      <c r="A200" s="48"/>
      <c r="B200" s="48"/>
      <c r="C200" s="48" t="s">
        <v>933</v>
      </c>
      <c r="D200" s="48" t="s">
        <v>934</v>
      </c>
      <c r="E200" s="48"/>
      <c r="F200" s="48" t="s">
        <v>935</v>
      </c>
      <c r="G200" s="48"/>
      <c r="H200" s="48"/>
      <c r="I200" s="602">
        <f t="shared" si="15"/>
        <v>1632</v>
      </c>
      <c r="J200" s="3"/>
      <c r="K200" s="605" t="s">
        <v>1893</v>
      </c>
      <c r="L200" s="73"/>
      <c r="M200" s="606">
        <v>64</v>
      </c>
      <c r="N200" s="606"/>
      <c r="O200" s="606">
        <v>114</v>
      </c>
      <c r="P200" s="606"/>
      <c r="Q200" s="606">
        <v>461</v>
      </c>
      <c r="R200" s="606"/>
      <c r="S200" s="606">
        <v>432</v>
      </c>
      <c r="T200" s="606"/>
      <c r="U200" s="606">
        <v>325</v>
      </c>
      <c r="V200" s="606"/>
      <c r="W200" s="606">
        <v>236</v>
      </c>
      <c r="X200" s="3"/>
      <c r="Y200" s="3"/>
      <c r="Z200" s="3"/>
      <c r="AA200" s="3"/>
      <c r="AB200" s="53"/>
      <c r="AC200" s="53"/>
      <c r="AD200" s="53"/>
      <c r="AE200" s="53"/>
      <c r="AF200" s="53"/>
      <c r="AG200" s="53"/>
      <c r="AH200" s="3"/>
      <c r="AI200" s="160"/>
      <c r="AJ200" s="160"/>
      <c r="AK200" s="160"/>
      <c r="AL200" s="160"/>
      <c r="AM200" s="160"/>
      <c r="AN200" s="160">
        <f t="shared" si="16"/>
        <v>0</v>
      </c>
      <c r="AO200" s="160">
        <f t="shared" si="17"/>
        <v>432</v>
      </c>
      <c r="AP200" s="160">
        <f t="shared" si="18"/>
        <v>0</v>
      </c>
      <c r="AQ200" s="160">
        <f t="shared" si="19"/>
        <v>325</v>
      </c>
      <c r="AR200" s="160">
        <f t="shared" si="20"/>
        <v>0</v>
      </c>
      <c r="AS200" s="160">
        <f t="shared" si="21"/>
        <v>236</v>
      </c>
      <c r="AT200" s="160"/>
      <c r="AU200" s="160"/>
      <c r="AV200" s="160"/>
      <c r="AW200" s="160"/>
      <c r="AX200" s="160"/>
      <c r="AY200" s="160"/>
      <c r="AZ200" s="160"/>
      <c r="BA200" s="160"/>
      <c r="BB200" s="160"/>
      <c r="BC200" s="160"/>
      <c r="BD200" s="160"/>
      <c r="BE200" s="160"/>
      <c r="BF200" s="160"/>
      <c r="BG200" s="160"/>
      <c r="BH200" s="160"/>
      <c r="BI200" s="160"/>
      <c r="BJ200" s="160"/>
      <c r="BK200" s="160"/>
      <c r="BL200" s="160"/>
      <c r="BM200" s="160"/>
      <c r="BN200" s="160"/>
      <c r="BO200" s="160"/>
      <c r="BP200" s="160"/>
      <c r="BQ200" s="160"/>
      <c r="BR200" s="160"/>
      <c r="BS200" s="160"/>
      <c r="BT200" s="160"/>
      <c r="BU200" s="160"/>
      <c r="BV200" s="160"/>
      <c r="BW200" s="160"/>
      <c r="BX200" s="160"/>
      <c r="BY200" s="160"/>
      <c r="BZ200" s="160"/>
      <c r="CA200" s="160"/>
      <c r="CB200" s="160"/>
      <c r="CC200" s="160"/>
      <c r="CD200" s="160"/>
      <c r="CE200" s="160"/>
      <c r="CF200" s="160"/>
      <c r="CG200" s="160"/>
      <c r="CH200" s="160"/>
      <c r="CI200" s="160"/>
      <c r="CJ200" s="160"/>
      <c r="CK200" s="160"/>
      <c r="CL200" s="160"/>
      <c r="CM200" s="160"/>
      <c r="CN200" s="160"/>
      <c r="CO200" s="160"/>
      <c r="CP200" s="160"/>
      <c r="CQ200" s="160"/>
      <c r="CR200" s="160"/>
      <c r="CS200" s="160"/>
      <c r="CT200" s="160"/>
      <c r="CU200" s="160"/>
      <c r="CV200" s="160"/>
      <c r="CW200" s="160"/>
      <c r="CX200" s="160"/>
      <c r="CY200" s="160"/>
      <c r="CZ200" s="160"/>
      <c r="DA200" s="160"/>
      <c r="DB200" s="160"/>
      <c r="DC200" s="160"/>
      <c r="DD200" s="160"/>
      <c r="DE200" s="160"/>
      <c r="DF200" s="160"/>
      <c r="DG200" s="160"/>
      <c r="DH200" s="160"/>
      <c r="DI200" s="160"/>
      <c r="DJ200" s="160"/>
      <c r="DK200" s="160"/>
      <c r="DL200" s="160"/>
      <c r="DM200" s="160"/>
      <c r="DN200" s="160"/>
      <c r="DO200" s="160"/>
      <c r="DP200" s="160"/>
      <c r="DQ200" s="160"/>
      <c r="DR200" s="160"/>
      <c r="DS200" s="160"/>
      <c r="DT200" s="160"/>
      <c r="DU200" s="160"/>
      <c r="DV200" s="160"/>
      <c r="DW200" s="160"/>
      <c r="DX200" s="160"/>
      <c r="DY200" s="160"/>
      <c r="DZ200" s="160"/>
      <c r="EA200" s="160"/>
    </row>
    <row r="201" spans="1:131" ht="12" customHeight="1" x14ac:dyDescent="0.25">
      <c r="A201" s="48"/>
      <c r="B201" s="48"/>
      <c r="C201" s="48" t="s">
        <v>936</v>
      </c>
      <c r="D201" s="48" t="s">
        <v>937</v>
      </c>
      <c r="E201" s="48"/>
      <c r="F201" s="48" t="s">
        <v>938</v>
      </c>
      <c r="G201" s="48"/>
      <c r="H201" s="48"/>
      <c r="I201" s="602">
        <f t="shared" si="15"/>
        <v>1821</v>
      </c>
      <c r="J201" s="3"/>
      <c r="K201" s="605" t="s">
        <v>1894</v>
      </c>
      <c r="L201" s="73"/>
      <c r="M201" s="606">
        <v>53</v>
      </c>
      <c r="N201" s="606"/>
      <c r="O201" s="606">
        <v>102</v>
      </c>
      <c r="P201" s="606"/>
      <c r="Q201" s="606">
        <v>417</v>
      </c>
      <c r="R201" s="606"/>
      <c r="S201" s="606">
        <v>527</v>
      </c>
      <c r="T201" s="606"/>
      <c r="U201" s="606">
        <v>387</v>
      </c>
      <c r="V201" s="606"/>
      <c r="W201" s="606">
        <v>335</v>
      </c>
      <c r="X201" s="3"/>
      <c r="Y201" s="3"/>
      <c r="Z201" s="3"/>
      <c r="AA201" s="3"/>
      <c r="AB201" s="53"/>
      <c r="AC201" s="53"/>
      <c r="AD201" s="53"/>
      <c r="AE201" s="53"/>
      <c r="AF201" s="53"/>
      <c r="AG201" s="53"/>
      <c r="AH201" s="3"/>
      <c r="AI201" s="160"/>
      <c r="AJ201" s="160"/>
      <c r="AK201" s="160"/>
      <c r="AL201" s="160"/>
      <c r="AM201" s="160"/>
      <c r="AN201" s="160">
        <f t="shared" si="16"/>
        <v>0</v>
      </c>
      <c r="AO201" s="160">
        <f t="shared" si="17"/>
        <v>527</v>
      </c>
      <c r="AP201" s="160">
        <f t="shared" si="18"/>
        <v>0</v>
      </c>
      <c r="AQ201" s="160">
        <f t="shared" si="19"/>
        <v>387</v>
      </c>
      <c r="AR201" s="160">
        <f t="shared" si="20"/>
        <v>0</v>
      </c>
      <c r="AS201" s="160">
        <f t="shared" si="21"/>
        <v>335</v>
      </c>
    </row>
    <row r="202" spans="1:131" ht="12" customHeight="1" x14ac:dyDescent="0.25">
      <c r="A202" s="48"/>
      <c r="B202" s="48"/>
      <c r="C202" s="48" t="s">
        <v>939</v>
      </c>
      <c r="D202" s="48" t="s">
        <v>940</v>
      </c>
      <c r="E202" s="48"/>
      <c r="F202" s="48" t="s">
        <v>941</v>
      </c>
      <c r="G202" s="48"/>
      <c r="H202" s="48"/>
      <c r="I202" s="602">
        <v>631</v>
      </c>
      <c r="J202" s="3"/>
      <c r="K202" s="605" t="s">
        <v>1789</v>
      </c>
      <c r="L202" s="73"/>
      <c r="M202" s="607" t="s">
        <v>1556</v>
      </c>
      <c r="N202" s="607"/>
      <c r="O202" s="607" t="s">
        <v>1556</v>
      </c>
      <c r="P202" s="606"/>
      <c r="Q202" s="606">
        <v>156</v>
      </c>
      <c r="R202" s="606"/>
      <c r="S202" s="606">
        <v>161</v>
      </c>
      <c r="T202" s="606"/>
      <c r="U202" s="606">
        <v>133</v>
      </c>
      <c r="V202" s="606"/>
      <c r="W202" s="606">
        <v>130</v>
      </c>
      <c r="X202" s="3"/>
      <c r="Y202" s="3"/>
      <c r="Z202" s="3"/>
      <c r="AA202" s="3"/>
      <c r="AB202" s="53"/>
      <c r="AC202" s="53"/>
      <c r="AD202" s="53"/>
      <c r="AE202" s="53"/>
      <c r="AF202" s="53"/>
      <c r="AG202" s="53"/>
      <c r="AH202" s="3"/>
      <c r="AI202" s="160"/>
      <c r="AJ202" s="160"/>
      <c r="AK202" s="160"/>
      <c r="AL202" s="160"/>
      <c r="AM202" s="160"/>
      <c r="AN202" s="160">
        <f t="shared" si="16"/>
        <v>0</v>
      </c>
      <c r="AO202" s="160">
        <f t="shared" si="17"/>
        <v>161</v>
      </c>
      <c r="AP202" s="160">
        <f t="shared" si="18"/>
        <v>0</v>
      </c>
      <c r="AQ202" s="160">
        <f t="shared" si="19"/>
        <v>133</v>
      </c>
      <c r="AR202" s="160">
        <f t="shared" si="20"/>
        <v>0</v>
      </c>
      <c r="AS202" s="160">
        <f t="shared" si="21"/>
        <v>130</v>
      </c>
    </row>
    <row r="203" spans="1:131" ht="12" customHeight="1" x14ac:dyDescent="0.25">
      <c r="A203" s="48"/>
      <c r="B203" s="48"/>
      <c r="C203" s="48" t="s">
        <v>942</v>
      </c>
      <c r="D203" s="48" t="s">
        <v>943</v>
      </c>
      <c r="E203" s="48"/>
      <c r="F203" s="48" t="s">
        <v>944</v>
      </c>
      <c r="G203" s="48"/>
      <c r="H203" s="48"/>
      <c r="I203" s="602">
        <f t="shared" si="15"/>
        <v>1869</v>
      </c>
      <c r="J203" s="3"/>
      <c r="K203" s="605" t="s">
        <v>1895</v>
      </c>
      <c r="L203" s="73"/>
      <c r="M203" s="606">
        <v>55</v>
      </c>
      <c r="N203" s="606"/>
      <c r="O203" s="606">
        <v>104</v>
      </c>
      <c r="P203" s="606"/>
      <c r="Q203" s="606">
        <v>437</v>
      </c>
      <c r="R203" s="606"/>
      <c r="S203" s="606">
        <v>497</v>
      </c>
      <c r="T203" s="606"/>
      <c r="U203" s="606">
        <v>404</v>
      </c>
      <c r="V203" s="606"/>
      <c r="W203" s="606">
        <v>372</v>
      </c>
      <c r="X203" s="3"/>
      <c r="Y203" s="3"/>
      <c r="Z203" s="3"/>
      <c r="AA203" s="3"/>
      <c r="AB203" s="53"/>
      <c r="AC203" s="53"/>
      <c r="AD203" s="53"/>
      <c r="AE203" s="53"/>
      <c r="AF203" s="53"/>
      <c r="AG203" s="53"/>
      <c r="AH203" s="3"/>
      <c r="AI203" s="160"/>
      <c r="AJ203" s="160"/>
      <c r="AK203" s="160"/>
      <c r="AL203" s="160"/>
      <c r="AM203" s="160"/>
      <c r="AN203" s="160">
        <f t="shared" si="16"/>
        <v>0</v>
      </c>
      <c r="AO203" s="160">
        <f t="shared" si="17"/>
        <v>497</v>
      </c>
      <c r="AP203" s="160">
        <f t="shared" si="18"/>
        <v>0</v>
      </c>
      <c r="AQ203" s="160">
        <f t="shared" si="19"/>
        <v>404</v>
      </c>
      <c r="AR203" s="160">
        <f t="shared" si="20"/>
        <v>0</v>
      </c>
      <c r="AS203" s="160">
        <f t="shared" si="21"/>
        <v>372</v>
      </c>
    </row>
    <row r="204" spans="1:131" ht="12" customHeight="1" x14ac:dyDescent="0.25">
      <c r="A204" s="48"/>
      <c r="B204" s="48"/>
      <c r="C204" s="48" t="s">
        <v>945</v>
      </c>
      <c r="D204" s="48" t="s">
        <v>946</v>
      </c>
      <c r="E204" s="48"/>
      <c r="F204" s="48" t="s">
        <v>947</v>
      </c>
      <c r="G204" s="48"/>
      <c r="H204" s="48"/>
      <c r="I204" s="602">
        <f t="shared" si="15"/>
        <v>1016</v>
      </c>
      <c r="J204" s="3"/>
      <c r="K204" s="605" t="s">
        <v>1896</v>
      </c>
      <c r="L204" s="73"/>
      <c r="M204" s="606">
        <v>31</v>
      </c>
      <c r="N204" s="606"/>
      <c r="O204" s="606">
        <v>50</v>
      </c>
      <c r="P204" s="606"/>
      <c r="Q204" s="606">
        <v>243</v>
      </c>
      <c r="R204" s="606"/>
      <c r="S204" s="606">
        <v>334</v>
      </c>
      <c r="T204" s="606"/>
      <c r="U204" s="606">
        <v>206</v>
      </c>
      <c r="V204" s="606"/>
      <c r="W204" s="606">
        <v>152</v>
      </c>
      <c r="X204" s="3"/>
      <c r="Y204" s="3"/>
      <c r="Z204" s="3"/>
      <c r="AA204" s="3"/>
      <c r="AB204" s="53"/>
      <c r="AC204" s="53"/>
      <c r="AD204" s="53"/>
      <c r="AE204" s="53"/>
      <c r="AF204" s="53"/>
      <c r="AG204" s="53"/>
      <c r="AH204" s="3"/>
      <c r="AI204" s="160"/>
      <c r="AJ204" s="160"/>
      <c r="AK204" s="160"/>
      <c r="AL204" s="160"/>
      <c r="AM204" s="160"/>
      <c r="AN204" s="160">
        <f t="shared" si="16"/>
        <v>0</v>
      </c>
      <c r="AO204" s="160">
        <f t="shared" si="17"/>
        <v>334</v>
      </c>
      <c r="AP204" s="160">
        <f t="shared" si="18"/>
        <v>0</v>
      </c>
      <c r="AQ204" s="160">
        <f t="shared" si="19"/>
        <v>206</v>
      </c>
      <c r="AR204" s="160">
        <f t="shared" si="20"/>
        <v>0</v>
      </c>
      <c r="AS204" s="160">
        <f t="shared" si="21"/>
        <v>152</v>
      </c>
    </row>
    <row r="205" spans="1:131" ht="12" customHeight="1" x14ac:dyDescent="0.25">
      <c r="A205" s="48"/>
      <c r="B205" s="48"/>
      <c r="C205" s="48" t="s">
        <v>948</v>
      </c>
      <c r="D205" s="48" t="s">
        <v>949</v>
      </c>
      <c r="E205" s="48"/>
      <c r="F205" s="48" t="s">
        <v>950</v>
      </c>
      <c r="G205" s="48"/>
      <c r="H205" s="48"/>
      <c r="I205" s="602">
        <f t="shared" si="15"/>
        <v>1045</v>
      </c>
      <c r="J205" s="3"/>
      <c r="K205" s="605" t="s">
        <v>1897</v>
      </c>
      <c r="L205" s="73"/>
      <c r="M205" s="606">
        <v>29</v>
      </c>
      <c r="N205" s="606"/>
      <c r="O205" s="606">
        <v>56</v>
      </c>
      <c r="P205" s="606"/>
      <c r="Q205" s="606">
        <v>248</v>
      </c>
      <c r="R205" s="606"/>
      <c r="S205" s="606">
        <v>240</v>
      </c>
      <c r="T205" s="606"/>
      <c r="U205" s="606">
        <v>255</v>
      </c>
      <c r="V205" s="606"/>
      <c r="W205" s="606">
        <v>217</v>
      </c>
      <c r="X205" s="3"/>
      <c r="Y205" s="3"/>
      <c r="Z205" s="3"/>
      <c r="AA205" s="3"/>
      <c r="AB205" s="53"/>
      <c r="AC205" s="53"/>
      <c r="AD205" s="53"/>
      <c r="AE205" s="53"/>
      <c r="AF205" s="53"/>
      <c r="AG205" s="53"/>
      <c r="AH205" s="3"/>
      <c r="AI205" s="160"/>
      <c r="AJ205" s="160"/>
      <c r="AK205" s="160"/>
      <c r="AL205" s="160"/>
      <c r="AM205" s="160"/>
      <c r="AN205" s="160">
        <f t="shared" si="16"/>
        <v>0</v>
      </c>
      <c r="AO205" s="160">
        <f t="shared" si="17"/>
        <v>240</v>
      </c>
      <c r="AP205" s="160">
        <f t="shared" si="18"/>
        <v>0</v>
      </c>
      <c r="AQ205" s="160">
        <f t="shared" si="19"/>
        <v>255</v>
      </c>
      <c r="AR205" s="160">
        <f t="shared" si="20"/>
        <v>0</v>
      </c>
      <c r="AS205" s="160">
        <f t="shared" si="21"/>
        <v>217</v>
      </c>
    </row>
    <row r="206" spans="1:131" ht="12" customHeight="1" x14ac:dyDescent="0.25">
      <c r="A206" s="48"/>
      <c r="B206" s="48"/>
      <c r="C206" s="48" t="s">
        <v>951</v>
      </c>
      <c r="D206" s="48" t="s">
        <v>952</v>
      </c>
      <c r="E206" s="48"/>
      <c r="F206" s="48" t="s">
        <v>953</v>
      </c>
      <c r="G206" s="48"/>
      <c r="H206" s="48"/>
      <c r="I206" s="602">
        <f t="shared" si="15"/>
        <v>1486</v>
      </c>
      <c r="J206" s="3"/>
      <c r="K206" s="605" t="s">
        <v>1898</v>
      </c>
      <c r="L206" s="73"/>
      <c r="M206" s="606">
        <v>68</v>
      </c>
      <c r="N206" s="606"/>
      <c r="O206" s="606">
        <v>126</v>
      </c>
      <c r="P206" s="606"/>
      <c r="Q206" s="606">
        <v>371</v>
      </c>
      <c r="R206" s="606"/>
      <c r="S206" s="606">
        <v>375</v>
      </c>
      <c r="T206" s="606"/>
      <c r="U206" s="606">
        <v>279</v>
      </c>
      <c r="V206" s="606"/>
      <c r="W206" s="606">
        <v>267</v>
      </c>
      <c r="X206" s="3"/>
      <c r="Y206" s="3"/>
      <c r="Z206" s="3"/>
      <c r="AA206" s="3"/>
      <c r="AB206" s="53"/>
      <c r="AC206" s="53"/>
      <c r="AD206" s="53"/>
      <c r="AE206" s="53"/>
      <c r="AF206" s="53"/>
      <c r="AG206" s="53"/>
      <c r="AH206" s="3"/>
      <c r="AI206" s="160"/>
      <c r="AJ206" s="160"/>
      <c r="AK206" s="160"/>
      <c r="AL206" s="160"/>
      <c r="AM206" s="160"/>
      <c r="AN206" s="160">
        <f t="shared" si="16"/>
        <v>0</v>
      </c>
      <c r="AO206" s="160">
        <f t="shared" si="17"/>
        <v>375</v>
      </c>
      <c r="AP206" s="160">
        <f t="shared" si="18"/>
        <v>0</v>
      </c>
      <c r="AQ206" s="160">
        <f t="shared" si="19"/>
        <v>279</v>
      </c>
      <c r="AR206" s="160">
        <f t="shared" si="20"/>
        <v>0</v>
      </c>
      <c r="AS206" s="160">
        <f t="shared" si="21"/>
        <v>267</v>
      </c>
    </row>
    <row r="207" spans="1:131" ht="12" customHeight="1" x14ac:dyDescent="0.25">
      <c r="A207" s="48"/>
      <c r="B207" s="48"/>
      <c r="C207" s="48" t="s">
        <v>954</v>
      </c>
      <c r="D207" s="48" t="s">
        <v>955</v>
      </c>
      <c r="E207" s="48"/>
      <c r="F207" s="48" t="s">
        <v>956</v>
      </c>
      <c r="G207" s="48"/>
      <c r="H207" s="48"/>
      <c r="I207" s="602">
        <f t="shared" ref="I207:I270" si="22">SUM(M207:W207)</f>
        <v>1503</v>
      </c>
      <c r="J207" s="3"/>
      <c r="K207" s="605" t="s">
        <v>1899</v>
      </c>
      <c r="L207" s="73"/>
      <c r="M207" s="606">
        <v>70</v>
      </c>
      <c r="N207" s="606"/>
      <c r="O207" s="606">
        <v>86</v>
      </c>
      <c r="P207" s="606"/>
      <c r="Q207" s="606">
        <v>362</v>
      </c>
      <c r="R207" s="606"/>
      <c r="S207" s="606">
        <v>406</v>
      </c>
      <c r="T207" s="606"/>
      <c r="U207" s="606">
        <v>313</v>
      </c>
      <c r="V207" s="606"/>
      <c r="W207" s="606">
        <v>266</v>
      </c>
      <c r="X207" s="3"/>
      <c r="Y207" s="3"/>
      <c r="Z207" s="3"/>
      <c r="AA207" s="3"/>
      <c r="AB207" s="53"/>
      <c r="AC207" s="53"/>
      <c r="AD207" s="53"/>
      <c r="AE207" s="53"/>
      <c r="AF207" s="53"/>
      <c r="AG207" s="53"/>
      <c r="AH207" s="3"/>
      <c r="AI207" s="160"/>
      <c r="AJ207" s="160"/>
      <c r="AK207" s="160"/>
      <c r="AL207" s="160"/>
      <c r="AM207" s="160"/>
      <c r="AN207" s="160">
        <f t="shared" si="16"/>
        <v>0</v>
      </c>
      <c r="AO207" s="160">
        <f t="shared" si="17"/>
        <v>406</v>
      </c>
      <c r="AP207" s="160">
        <f t="shared" si="18"/>
        <v>0</v>
      </c>
      <c r="AQ207" s="160">
        <f t="shared" si="19"/>
        <v>313</v>
      </c>
      <c r="AR207" s="160">
        <f t="shared" si="20"/>
        <v>0</v>
      </c>
      <c r="AS207" s="160">
        <f t="shared" si="21"/>
        <v>266</v>
      </c>
    </row>
    <row r="208" spans="1:131" ht="13.5" customHeight="1" x14ac:dyDescent="0.25">
      <c r="A208" s="48"/>
      <c r="B208" s="48"/>
      <c r="C208" s="608" t="s">
        <v>957</v>
      </c>
      <c r="D208" s="608" t="s">
        <v>958</v>
      </c>
      <c r="E208" s="608"/>
      <c r="F208" s="608" t="s">
        <v>959</v>
      </c>
      <c r="G208" s="609"/>
      <c r="H208" s="228"/>
      <c r="I208" s="602">
        <v>1016</v>
      </c>
      <c r="J208" s="3"/>
      <c r="K208" s="610" t="s">
        <v>1896</v>
      </c>
      <c r="L208" s="73"/>
      <c r="M208" s="607" t="s">
        <v>1556</v>
      </c>
      <c r="N208" s="607"/>
      <c r="O208" s="607" t="s">
        <v>1556</v>
      </c>
      <c r="P208" s="606"/>
      <c r="Q208" s="606">
        <v>275</v>
      </c>
      <c r="R208" s="606"/>
      <c r="S208" s="606">
        <v>250</v>
      </c>
      <c r="T208" s="606"/>
      <c r="U208" s="606">
        <v>209</v>
      </c>
      <c r="V208" s="606"/>
      <c r="W208" s="606">
        <v>186</v>
      </c>
      <c r="X208" s="3"/>
      <c r="Y208" s="3"/>
      <c r="Z208" s="3"/>
      <c r="AA208" s="3"/>
      <c r="AB208" s="53"/>
      <c r="AC208" s="53"/>
      <c r="AD208" s="53"/>
      <c r="AE208" s="53"/>
      <c r="AF208" s="53"/>
      <c r="AG208" s="53"/>
      <c r="AH208" s="3"/>
      <c r="AI208" s="160"/>
      <c r="AJ208" s="160"/>
      <c r="AK208" s="160"/>
      <c r="AL208" s="160"/>
      <c r="AM208" s="160"/>
      <c r="AN208" s="160">
        <f t="shared" ref="AN208:AN271" si="23">SUM(R208-AC208)</f>
        <v>0</v>
      </c>
      <c r="AO208" s="160">
        <f t="shared" ref="AO208:AO271" si="24">SUM(S208-AD208)</f>
        <v>250</v>
      </c>
      <c r="AP208" s="160">
        <f t="shared" ref="AP208:AP271" si="25">SUM(T208-AE208)</f>
        <v>0</v>
      </c>
      <c r="AQ208" s="160">
        <f t="shared" ref="AQ208:AQ271" si="26">SUM(U208-AF208)</f>
        <v>209</v>
      </c>
      <c r="AR208" s="160">
        <f t="shared" ref="AR208:AR271" si="27">SUM(V208-AG208)</f>
        <v>0</v>
      </c>
      <c r="AS208" s="160">
        <f t="shared" ref="AS208:AS271" si="28">SUM(W208-AH208)</f>
        <v>186</v>
      </c>
    </row>
    <row r="209" spans="1:45" ht="12" customHeight="1" x14ac:dyDescent="0.25">
      <c r="A209" s="48"/>
      <c r="B209" s="48"/>
      <c r="C209" s="48" t="s">
        <v>960</v>
      </c>
      <c r="D209" s="48" t="s">
        <v>961</v>
      </c>
      <c r="E209" s="48"/>
      <c r="F209" s="48" t="s">
        <v>962</v>
      </c>
      <c r="G209" s="48"/>
      <c r="H209" s="48"/>
      <c r="I209" s="602">
        <f t="shared" si="22"/>
        <v>974</v>
      </c>
      <c r="J209" s="3"/>
      <c r="K209" s="605" t="s">
        <v>1900</v>
      </c>
      <c r="L209" s="73"/>
      <c r="M209" s="606">
        <v>67</v>
      </c>
      <c r="N209" s="606"/>
      <c r="O209" s="606">
        <v>82</v>
      </c>
      <c r="P209" s="606"/>
      <c r="Q209" s="606">
        <v>259</v>
      </c>
      <c r="R209" s="606"/>
      <c r="S209" s="606">
        <v>221</v>
      </c>
      <c r="T209" s="606"/>
      <c r="U209" s="606">
        <v>185</v>
      </c>
      <c r="V209" s="606"/>
      <c r="W209" s="606">
        <v>160</v>
      </c>
      <c r="X209" s="3"/>
      <c r="Y209" s="3"/>
      <c r="Z209" s="3"/>
      <c r="AA209" s="3"/>
      <c r="AB209" s="53"/>
      <c r="AC209" s="53"/>
      <c r="AD209" s="53"/>
      <c r="AE209" s="53"/>
      <c r="AF209" s="53"/>
      <c r="AG209" s="53"/>
      <c r="AH209" s="3"/>
      <c r="AI209" s="160"/>
      <c r="AJ209" s="160"/>
      <c r="AK209" s="160"/>
      <c r="AL209" s="160"/>
      <c r="AM209" s="160"/>
      <c r="AN209" s="160">
        <f t="shared" si="23"/>
        <v>0</v>
      </c>
      <c r="AO209" s="160">
        <f t="shared" si="24"/>
        <v>221</v>
      </c>
      <c r="AP209" s="160">
        <f t="shared" si="25"/>
        <v>0</v>
      </c>
      <c r="AQ209" s="160">
        <f t="shared" si="26"/>
        <v>185</v>
      </c>
      <c r="AR209" s="160">
        <f t="shared" si="27"/>
        <v>0</v>
      </c>
      <c r="AS209" s="160">
        <f t="shared" si="28"/>
        <v>160</v>
      </c>
    </row>
    <row r="210" spans="1:45" ht="12" customHeight="1" x14ac:dyDescent="0.25">
      <c r="A210" s="48"/>
      <c r="B210" s="48"/>
      <c r="C210" s="48" t="s">
        <v>963</v>
      </c>
      <c r="D210" s="48" t="s">
        <v>964</v>
      </c>
      <c r="E210" s="48"/>
      <c r="F210" s="48" t="s">
        <v>965</v>
      </c>
      <c r="G210" s="48"/>
      <c r="H210" s="48"/>
      <c r="I210" s="602">
        <f t="shared" si="22"/>
        <v>1136</v>
      </c>
      <c r="J210" s="3"/>
      <c r="K210" s="605" t="s">
        <v>1596</v>
      </c>
      <c r="L210" s="73"/>
      <c r="M210" s="606">
        <v>55</v>
      </c>
      <c r="N210" s="606"/>
      <c r="O210" s="606">
        <v>89</v>
      </c>
      <c r="P210" s="606"/>
      <c r="Q210" s="606">
        <v>299</v>
      </c>
      <c r="R210" s="606"/>
      <c r="S210" s="606">
        <v>276</v>
      </c>
      <c r="T210" s="606"/>
      <c r="U210" s="606">
        <v>192</v>
      </c>
      <c r="V210" s="606"/>
      <c r="W210" s="606">
        <v>225</v>
      </c>
      <c r="X210" s="3"/>
      <c r="Y210" s="3"/>
      <c r="Z210" s="3"/>
      <c r="AA210" s="3"/>
      <c r="AB210" s="53"/>
      <c r="AC210" s="53"/>
      <c r="AD210" s="53"/>
      <c r="AE210" s="53"/>
      <c r="AF210" s="53"/>
      <c r="AG210" s="53"/>
      <c r="AH210" s="3"/>
      <c r="AI210" s="160"/>
      <c r="AJ210" s="160"/>
      <c r="AK210" s="160"/>
      <c r="AL210" s="160"/>
      <c r="AM210" s="160"/>
      <c r="AN210" s="160">
        <f t="shared" si="23"/>
        <v>0</v>
      </c>
      <c r="AO210" s="160">
        <f t="shared" si="24"/>
        <v>276</v>
      </c>
      <c r="AP210" s="160">
        <f t="shared" si="25"/>
        <v>0</v>
      </c>
      <c r="AQ210" s="160">
        <f t="shared" si="26"/>
        <v>192</v>
      </c>
      <c r="AR210" s="160">
        <f t="shared" si="27"/>
        <v>0</v>
      </c>
      <c r="AS210" s="160">
        <f t="shared" si="28"/>
        <v>225</v>
      </c>
    </row>
    <row r="211" spans="1:45" ht="12" customHeight="1" x14ac:dyDescent="0.25">
      <c r="A211" s="48"/>
      <c r="B211" s="48"/>
      <c r="C211" s="48" t="s">
        <v>966</v>
      </c>
      <c r="D211" s="48" t="s">
        <v>967</v>
      </c>
      <c r="E211" s="48"/>
      <c r="F211" s="48" t="s">
        <v>968</v>
      </c>
      <c r="G211" s="48"/>
      <c r="H211" s="48"/>
      <c r="I211" s="602">
        <f t="shared" si="22"/>
        <v>2102</v>
      </c>
      <c r="J211" s="3"/>
      <c r="K211" s="605" t="s">
        <v>1901</v>
      </c>
      <c r="L211" s="73"/>
      <c r="M211" s="606">
        <v>126</v>
      </c>
      <c r="N211" s="606"/>
      <c r="O211" s="606">
        <v>171</v>
      </c>
      <c r="P211" s="606"/>
      <c r="Q211" s="606">
        <v>543</v>
      </c>
      <c r="R211" s="606"/>
      <c r="S211" s="606">
        <v>508</v>
      </c>
      <c r="T211" s="606"/>
      <c r="U211" s="606">
        <v>397</v>
      </c>
      <c r="V211" s="606"/>
      <c r="W211" s="606">
        <v>357</v>
      </c>
      <c r="X211" s="3"/>
      <c r="Y211" s="3"/>
      <c r="Z211" s="3"/>
      <c r="AA211" s="3"/>
      <c r="AB211" s="53"/>
      <c r="AC211" s="53"/>
      <c r="AD211" s="53"/>
      <c r="AE211" s="53"/>
      <c r="AF211" s="53"/>
      <c r="AG211" s="53"/>
      <c r="AH211" s="3"/>
      <c r="AI211" s="160"/>
      <c r="AJ211" s="160"/>
      <c r="AK211" s="160"/>
      <c r="AL211" s="160"/>
      <c r="AM211" s="160"/>
      <c r="AN211" s="160">
        <f t="shared" si="23"/>
        <v>0</v>
      </c>
      <c r="AO211" s="160">
        <f t="shared" si="24"/>
        <v>508</v>
      </c>
      <c r="AP211" s="160">
        <f t="shared" si="25"/>
        <v>0</v>
      </c>
      <c r="AQ211" s="160">
        <f t="shared" si="26"/>
        <v>397</v>
      </c>
      <c r="AR211" s="160">
        <f t="shared" si="27"/>
        <v>0</v>
      </c>
      <c r="AS211" s="160">
        <f t="shared" si="28"/>
        <v>357</v>
      </c>
    </row>
    <row r="212" spans="1:45" ht="12" customHeight="1" x14ac:dyDescent="0.25">
      <c r="A212" s="48"/>
      <c r="B212" s="48"/>
      <c r="C212" s="48" t="s">
        <v>969</v>
      </c>
      <c r="D212" s="48" t="s">
        <v>970</v>
      </c>
      <c r="E212" s="48"/>
      <c r="F212" s="48" t="s">
        <v>971</v>
      </c>
      <c r="G212" s="48"/>
      <c r="H212" s="48"/>
      <c r="I212" s="602">
        <f t="shared" si="22"/>
        <v>1587</v>
      </c>
      <c r="J212" s="3"/>
      <c r="K212" s="605" t="s">
        <v>1884</v>
      </c>
      <c r="L212" s="73"/>
      <c r="M212" s="606">
        <v>64</v>
      </c>
      <c r="N212" s="606"/>
      <c r="O212" s="606">
        <v>132</v>
      </c>
      <c r="P212" s="606"/>
      <c r="Q212" s="606">
        <v>418</v>
      </c>
      <c r="R212" s="606"/>
      <c r="S212" s="606">
        <v>396</v>
      </c>
      <c r="T212" s="606"/>
      <c r="U212" s="606">
        <v>318</v>
      </c>
      <c r="V212" s="606"/>
      <c r="W212" s="606">
        <v>259</v>
      </c>
      <c r="X212" s="3"/>
      <c r="Y212" s="3"/>
      <c r="Z212" s="3"/>
      <c r="AA212" s="3"/>
      <c r="AB212" s="53"/>
      <c r="AC212" s="53"/>
      <c r="AD212" s="53"/>
      <c r="AE212" s="53"/>
      <c r="AF212" s="53"/>
      <c r="AG212" s="53"/>
      <c r="AH212" s="3"/>
      <c r="AI212" s="160"/>
      <c r="AJ212" s="160"/>
      <c r="AK212" s="160"/>
      <c r="AL212" s="160"/>
      <c r="AM212" s="160"/>
      <c r="AN212" s="160">
        <f t="shared" si="23"/>
        <v>0</v>
      </c>
      <c r="AO212" s="160">
        <f t="shared" si="24"/>
        <v>396</v>
      </c>
      <c r="AP212" s="160">
        <f t="shared" si="25"/>
        <v>0</v>
      </c>
      <c r="AQ212" s="160">
        <f t="shared" si="26"/>
        <v>318</v>
      </c>
      <c r="AR212" s="160">
        <f t="shared" si="27"/>
        <v>0</v>
      </c>
      <c r="AS212" s="160">
        <f t="shared" si="28"/>
        <v>259</v>
      </c>
    </row>
    <row r="213" spans="1:45" s="173" customFormat="1" ht="12" customHeight="1" x14ac:dyDescent="0.25">
      <c r="A213" s="48"/>
      <c r="B213" s="48"/>
      <c r="C213" s="48" t="s">
        <v>972</v>
      </c>
      <c r="D213" s="48" t="s">
        <v>973</v>
      </c>
      <c r="E213" s="48"/>
      <c r="F213" s="48" t="s">
        <v>974</v>
      </c>
      <c r="G213" s="48"/>
      <c r="H213" s="48"/>
      <c r="I213" s="602">
        <f t="shared" si="22"/>
        <v>575</v>
      </c>
      <c r="J213" s="3"/>
      <c r="K213" s="605" t="s">
        <v>1790</v>
      </c>
      <c r="L213" s="73"/>
      <c r="M213" s="606">
        <v>29</v>
      </c>
      <c r="N213" s="606"/>
      <c r="O213" s="606">
        <v>48</v>
      </c>
      <c r="P213" s="606"/>
      <c r="Q213" s="606">
        <v>160</v>
      </c>
      <c r="R213" s="606"/>
      <c r="S213" s="606">
        <v>116</v>
      </c>
      <c r="T213" s="606"/>
      <c r="U213" s="606">
        <v>111</v>
      </c>
      <c r="V213" s="606"/>
      <c r="W213" s="606">
        <v>111</v>
      </c>
      <c r="X213" s="3"/>
      <c r="Y213" s="3"/>
      <c r="Z213" s="3"/>
      <c r="AA213" s="3"/>
      <c r="AB213" s="53"/>
      <c r="AC213" s="53"/>
      <c r="AD213" s="53"/>
      <c r="AE213" s="53"/>
      <c r="AF213" s="53"/>
      <c r="AG213" s="53"/>
      <c r="AH213" s="3"/>
      <c r="AI213" s="160"/>
      <c r="AJ213" s="160"/>
      <c r="AK213" s="160"/>
      <c r="AL213" s="160"/>
      <c r="AM213" s="160"/>
      <c r="AN213" s="160">
        <f t="shared" si="23"/>
        <v>0</v>
      </c>
      <c r="AO213" s="160">
        <f t="shared" si="24"/>
        <v>116</v>
      </c>
      <c r="AP213" s="160">
        <f t="shared" si="25"/>
        <v>0</v>
      </c>
      <c r="AQ213" s="160">
        <f t="shared" si="26"/>
        <v>111</v>
      </c>
      <c r="AR213" s="160">
        <f t="shared" si="27"/>
        <v>0</v>
      </c>
      <c r="AS213" s="160">
        <f t="shared" si="28"/>
        <v>111</v>
      </c>
    </row>
    <row r="214" spans="1:45" ht="12" customHeight="1" x14ac:dyDescent="0.25">
      <c r="A214" s="48"/>
      <c r="B214" s="48"/>
      <c r="C214" s="48" t="s">
        <v>975</v>
      </c>
      <c r="D214" s="48" t="s">
        <v>976</v>
      </c>
      <c r="E214" s="48"/>
      <c r="F214" s="48" t="s">
        <v>977</v>
      </c>
      <c r="G214" s="48"/>
      <c r="H214" s="48"/>
      <c r="I214" s="602">
        <f t="shared" si="22"/>
        <v>2086</v>
      </c>
      <c r="J214" s="3"/>
      <c r="K214" s="605" t="s">
        <v>1902</v>
      </c>
      <c r="L214" s="73"/>
      <c r="M214" s="606">
        <v>88</v>
      </c>
      <c r="N214" s="606"/>
      <c r="O214" s="606">
        <v>127</v>
      </c>
      <c r="P214" s="606"/>
      <c r="Q214" s="606">
        <v>482</v>
      </c>
      <c r="R214" s="606"/>
      <c r="S214" s="606">
        <v>611</v>
      </c>
      <c r="T214" s="606"/>
      <c r="U214" s="606">
        <v>408</v>
      </c>
      <c r="V214" s="606"/>
      <c r="W214" s="606">
        <v>370</v>
      </c>
      <c r="X214" s="3"/>
      <c r="Y214" s="3"/>
      <c r="Z214" s="3"/>
      <c r="AA214" s="3"/>
      <c r="AB214" s="53"/>
      <c r="AC214" s="53"/>
      <c r="AD214" s="53"/>
      <c r="AE214" s="53"/>
      <c r="AF214" s="53"/>
      <c r="AG214" s="53"/>
      <c r="AH214" s="3"/>
      <c r="AI214" s="160"/>
      <c r="AJ214" s="160"/>
      <c r="AK214" s="160"/>
      <c r="AL214" s="160"/>
      <c r="AM214" s="160"/>
      <c r="AN214" s="160">
        <f t="shared" si="23"/>
        <v>0</v>
      </c>
      <c r="AO214" s="160">
        <f t="shared" si="24"/>
        <v>611</v>
      </c>
      <c r="AP214" s="160">
        <f t="shared" si="25"/>
        <v>0</v>
      </c>
      <c r="AQ214" s="160">
        <f t="shared" si="26"/>
        <v>408</v>
      </c>
      <c r="AR214" s="160">
        <f t="shared" si="27"/>
        <v>0</v>
      </c>
      <c r="AS214" s="160">
        <f t="shared" si="28"/>
        <v>370</v>
      </c>
    </row>
    <row r="215" spans="1:45" ht="12" customHeight="1" x14ac:dyDescent="0.25">
      <c r="A215" s="48"/>
      <c r="B215" s="48"/>
      <c r="C215" s="48" t="s">
        <v>978</v>
      </c>
      <c r="D215" s="48" t="s">
        <v>979</v>
      </c>
      <c r="E215" s="48"/>
      <c r="F215" s="48" t="s">
        <v>980</v>
      </c>
      <c r="G215" s="48"/>
      <c r="H215" s="48"/>
      <c r="I215" s="602">
        <f t="shared" si="22"/>
        <v>1774</v>
      </c>
      <c r="J215" s="3"/>
      <c r="K215" s="605" t="s">
        <v>1903</v>
      </c>
      <c r="L215" s="73"/>
      <c r="M215" s="606">
        <v>82</v>
      </c>
      <c r="N215" s="606"/>
      <c r="O215" s="606">
        <v>106</v>
      </c>
      <c r="P215" s="606"/>
      <c r="Q215" s="606">
        <v>451</v>
      </c>
      <c r="R215" s="606"/>
      <c r="S215" s="606">
        <v>458</v>
      </c>
      <c r="T215" s="606"/>
      <c r="U215" s="606">
        <v>339</v>
      </c>
      <c r="V215" s="606"/>
      <c r="W215" s="606">
        <v>338</v>
      </c>
      <c r="X215" s="3"/>
      <c r="Y215" s="3"/>
      <c r="Z215" s="3"/>
      <c r="AA215" s="3"/>
      <c r="AB215" s="53"/>
      <c r="AC215" s="53"/>
      <c r="AD215" s="53"/>
      <c r="AE215" s="53"/>
      <c r="AF215" s="53"/>
      <c r="AG215" s="53"/>
      <c r="AH215" s="3"/>
      <c r="AI215" s="160"/>
      <c r="AJ215" s="160"/>
      <c r="AK215" s="160"/>
      <c r="AL215" s="160"/>
      <c r="AM215" s="160"/>
      <c r="AN215" s="160">
        <f t="shared" si="23"/>
        <v>0</v>
      </c>
      <c r="AO215" s="160">
        <f t="shared" si="24"/>
        <v>458</v>
      </c>
      <c r="AP215" s="160">
        <f t="shared" si="25"/>
        <v>0</v>
      </c>
      <c r="AQ215" s="160">
        <f t="shared" si="26"/>
        <v>339</v>
      </c>
      <c r="AR215" s="160">
        <f t="shared" si="27"/>
        <v>0</v>
      </c>
      <c r="AS215" s="160">
        <f t="shared" si="28"/>
        <v>338</v>
      </c>
    </row>
    <row r="216" spans="1:45" ht="12" customHeight="1" x14ac:dyDescent="0.25">
      <c r="A216" s="48"/>
      <c r="B216" s="48"/>
      <c r="C216" s="48" t="s">
        <v>981</v>
      </c>
      <c r="D216" s="48" t="s">
        <v>982</v>
      </c>
      <c r="E216" s="48"/>
      <c r="F216" s="48" t="s">
        <v>983</v>
      </c>
      <c r="G216" s="48"/>
      <c r="H216" s="48"/>
      <c r="I216" s="602">
        <f t="shared" si="22"/>
        <v>907</v>
      </c>
      <c r="J216" s="3"/>
      <c r="K216" s="605" t="s">
        <v>1730</v>
      </c>
      <c r="L216" s="73"/>
      <c r="M216" s="606">
        <v>32</v>
      </c>
      <c r="N216" s="606"/>
      <c r="O216" s="606">
        <v>61</v>
      </c>
      <c r="P216" s="606"/>
      <c r="Q216" s="606">
        <v>232</v>
      </c>
      <c r="R216" s="606"/>
      <c r="S216" s="606">
        <v>230</v>
      </c>
      <c r="T216" s="606"/>
      <c r="U216" s="606">
        <v>179</v>
      </c>
      <c r="V216" s="606"/>
      <c r="W216" s="606">
        <v>173</v>
      </c>
      <c r="X216" s="3"/>
      <c r="Y216" s="3"/>
      <c r="Z216" s="3"/>
      <c r="AA216" s="3"/>
      <c r="AB216" s="53"/>
      <c r="AC216" s="53"/>
      <c r="AD216" s="53"/>
      <c r="AE216" s="53"/>
      <c r="AF216" s="53"/>
      <c r="AG216" s="53"/>
      <c r="AH216" s="3"/>
      <c r="AI216" s="160"/>
      <c r="AJ216" s="160"/>
      <c r="AK216" s="160"/>
      <c r="AL216" s="160"/>
      <c r="AM216" s="160"/>
      <c r="AN216" s="160">
        <f t="shared" si="23"/>
        <v>0</v>
      </c>
      <c r="AO216" s="160">
        <f t="shared" si="24"/>
        <v>230</v>
      </c>
      <c r="AP216" s="160">
        <f t="shared" si="25"/>
        <v>0</v>
      </c>
      <c r="AQ216" s="160">
        <f t="shared" si="26"/>
        <v>179</v>
      </c>
      <c r="AR216" s="160">
        <f t="shared" si="27"/>
        <v>0</v>
      </c>
      <c r="AS216" s="160">
        <f t="shared" si="28"/>
        <v>173</v>
      </c>
    </row>
    <row r="217" spans="1:45" ht="12" customHeight="1" x14ac:dyDescent="0.25">
      <c r="A217" s="48"/>
      <c r="B217" s="48"/>
      <c r="C217" s="48" t="s">
        <v>984</v>
      </c>
      <c r="D217" s="48" t="s">
        <v>985</v>
      </c>
      <c r="E217" s="48"/>
      <c r="F217" s="48" t="s">
        <v>986</v>
      </c>
      <c r="G217" s="48"/>
      <c r="H217" s="48"/>
      <c r="I217" s="602">
        <f t="shared" si="22"/>
        <v>559</v>
      </c>
      <c r="J217" s="3"/>
      <c r="K217" s="605" t="s">
        <v>1791</v>
      </c>
      <c r="L217" s="73"/>
      <c r="M217" s="606">
        <v>20</v>
      </c>
      <c r="N217" s="606"/>
      <c r="O217" s="606">
        <v>39</v>
      </c>
      <c r="P217" s="606"/>
      <c r="Q217" s="606">
        <v>149</v>
      </c>
      <c r="R217" s="606"/>
      <c r="S217" s="606">
        <v>114</v>
      </c>
      <c r="T217" s="606"/>
      <c r="U217" s="606">
        <v>111</v>
      </c>
      <c r="V217" s="606"/>
      <c r="W217" s="606">
        <v>126</v>
      </c>
      <c r="X217" s="3"/>
      <c r="Y217" s="3"/>
      <c r="Z217" s="3"/>
      <c r="AA217" s="3"/>
      <c r="AB217" s="53"/>
      <c r="AC217" s="53"/>
      <c r="AD217" s="53"/>
      <c r="AE217" s="53"/>
      <c r="AF217" s="53"/>
      <c r="AG217" s="53"/>
      <c r="AH217" s="3"/>
      <c r="AI217" s="160"/>
      <c r="AJ217" s="160"/>
      <c r="AK217" s="160"/>
      <c r="AL217" s="160"/>
      <c r="AM217" s="160"/>
      <c r="AN217" s="160">
        <f t="shared" si="23"/>
        <v>0</v>
      </c>
      <c r="AO217" s="160">
        <f t="shared" si="24"/>
        <v>114</v>
      </c>
      <c r="AP217" s="160">
        <f t="shared" si="25"/>
        <v>0</v>
      </c>
      <c r="AQ217" s="160">
        <f t="shared" si="26"/>
        <v>111</v>
      </c>
      <c r="AR217" s="160">
        <f t="shared" si="27"/>
        <v>0</v>
      </c>
      <c r="AS217" s="160">
        <f t="shared" si="28"/>
        <v>126</v>
      </c>
    </row>
    <row r="218" spans="1:45" ht="12" customHeight="1" x14ac:dyDescent="0.25">
      <c r="A218" s="48"/>
      <c r="B218" s="48"/>
      <c r="C218" s="48" t="s">
        <v>987</v>
      </c>
      <c r="D218" s="48" t="s">
        <v>988</v>
      </c>
      <c r="E218" s="48"/>
      <c r="F218" s="48" t="s">
        <v>989</v>
      </c>
      <c r="G218" s="48"/>
      <c r="H218" s="48"/>
      <c r="I218" s="602">
        <f t="shared" si="22"/>
        <v>2011</v>
      </c>
      <c r="J218" s="3"/>
      <c r="K218" s="605" t="s">
        <v>1904</v>
      </c>
      <c r="L218" s="73"/>
      <c r="M218" s="606">
        <v>77</v>
      </c>
      <c r="N218" s="606"/>
      <c r="O218" s="606">
        <v>142</v>
      </c>
      <c r="P218" s="606"/>
      <c r="Q218" s="606">
        <v>542</v>
      </c>
      <c r="R218" s="606"/>
      <c r="S218" s="606">
        <v>518</v>
      </c>
      <c r="T218" s="606"/>
      <c r="U218" s="606">
        <v>410</v>
      </c>
      <c r="V218" s="606"/>
      <c r="W218" s="606">
        <v>322</v>
      </c>
      <c r="X218" s="3"/>
      <c r="Y218" s="3"/>
      <c r="Z218" s="3"/>
      <c r="AA218" s="3"/>
      <c r="AB218" s="53"/>
      <c r="AC218" s="53"/>
      <c r="AD218" s="53"/>
      <c r="AE218" s="53"/>
      <c r="AF218" s="53"/>
      <c r="AG218" s="53"/>
      <c r="AH218" s="3"/>
      <c r="AI218" s="160"/>
      <c r="AJ218" s="160"/>
      <c r="AK218" s="160"/>
      <c r="AL218" s="160"/>
      <c r="AM218" s="160"/>
      <c r="AN218" s="160">
        <f t="shared" si="23"/>
        <v>0</v>
      </c>
      <c r="AO218" s="160">
        <f t="shared" si="24"/>
        <v>518</v>
      </c>
      <c r="AP218" s="160">
        <f t="shared" si="25"/>
        <v>0</v>
      </c>
      <c r="AQ218" s="160">
        <f t="shared" si="26"/>
        <v>410</v>
      </c>
      <c r="AR218" s="160">
        <f t="shared" si="27"/>
        <v>0</v>
      </c>
      <c r="AS218" s="160">
        <f t="shared" si="28"/>
        <v>322</v>
      </c>
    </row>
    <row r="219" spans="1:45" ht="12" customHeight="1" x14ac:dyDescent="0.25">
      <c r="A219" s="48"/>
      <c r="B219" s="48"/>
      <c r="C219" s="48" t="s">
        <v>990</v>
      </c>
      <c r="D219" s="48" t="s">
        <v>991</v>
      </c>
      <c r="E219" s="48"/>
      <c r="F219" s="48" t="s">
        <v>992</v>
      </c>
      <c r="G219" s="48"/>
      <c r="H219" s="48"/>
      <c r="I219" s="602">
        <f t="shared" si="22"/>
        <v>741</v>
      </c>
      <c r="J219" s="3"/>
      <c r="K219" s="605" t="s">
        <v>1792</v>
      </c>
      <c r="L219" s="73"/>
      <c r="M219" s="606">
        <v>42</v>
      </c>
      <c r="N219" s="606"/>
      <c r="O219" s="606">
        <v>53</v>
      </c>
      <c r="P219" s="606"/>
      <c r="Q219" s="606">
        <v>181</v>
      </c>
      <c r="R219" s="606"/>
      <c r="S219" s="606">
        <v>164</v>
      </c>
      <c r="T219" s="606"/>
      <c r="U219" s="606">
        <v>150</v>
      </c>
      <c r="V219" s="606"/>
      <c r="W219" s="606">
        <v>151</v>
      </c>
      <c r="X219" s="3"/>
      <c r="Y219" s="3"/>
      <c r="Z219" s="3"/>
      <c r="AA219" s="3"/>
      <c r="AB219" s="53"/>
      <c r="AC219" s="53"/>
      <c r="AD219" s="53"/>
      <c r="AE219" s="53"/>
      <c r="AF219" s="53"/>
      <c r="AG219" s="53"/>
      <c r="AH219" s="3"/>
      <c r="AI219" s="160"/>
      <c r="AJ219" s="160"/>
      <c r="AK219" s="160"/>
      <c r="AL219" s="160"/>
      <c r="AM219" s="160"/>
      <c r="AN219" s="160">
        <f t="shared" si="23"/>
        <v>0</v>
      </c>
      <c r="AO219" s="160">
        <f t="shared" si="24"/>
        <v>164</v>
      </c>
      <c r="AP219" s="160">
        <f t="shared" si="25"/>
        <v>0</v>
      </c>
      <c r="AQ219" s="160">
        <f t="shared" si="26"/>
        <v>150</v>
      </c>
      <c r="AR219" s="160">
        <f t="shared" si="27"/>
        <v>0</v>
      </c>
      <c r="AS219" s="160">
        <f t="shared" si="28"/>
        <v>151</v>
      </c>
    </row>
    <row r="220" spans="1:45" ht="12" customHeight="1" x14ac:dyDescent="0.25">
      <c r="A220" s="48"/>
      <c r="B220" s="48"/>
      <c r="C220" s="48" t="s">
        <v>993</v>
      </c>
      <c r="D220" s="48" t="s">
        <v>994</v>
      </c>
      <c r="E220" s="48"/>
      <c r="F220" s="48" t="s">
        <v>995</v>
      </c>
      <c r="G220" s="48"/>
      <c r="H220" s="48"/>
      <c r="I220" s="602">
        <f t="shared" si="22"/>
        <v>1503</v>
      </c>
      <c r="J220" s="3"/>
      <c r="K220" s="605" t="s">
        <v>1899</v>
      </c>
      <c r="L220" s="73"/>
      <c r="M220" s="606">
        <v>46</v>
      </c>
      <c r="N220" s="606"/>
      <c r="O220" s="606">
        <v>66</v>
      </c>
      <c r="P220" s="606"/>
      <c r="Q220" s="606">
        <v>350</v>
      </c>
      <c r="R220" s="606"/>
      <c r="S220" s="606">
        <v>453</v>
      </c>
      <c r="T220" s="606"/>
      <c r="U220" s="606">
        <v>311</v>
      </c>
      <c r="V220" s="606"/>
      <c r="W220" s="606">
        <v>277</v>
      </c>
      <c r="X220" s="3"/>
      <c r="Y220" s="3"/>
      <c r="Z220" s="3"/>
      <c r="AA220" s="3"/>
      <c r="AB220" s="53"/>
      <c r="AC220" s="53"/>
      <c r="AD220" s="53"/>
      <c r="AE220" s="53"/>
      <c r="AF220" s="53"/>
      <c r="AG220" s="53"/>
      <c r="AH220" s="3"/>
      <c r="AI220" s="160"/>
      <c r="AJ220" s="160"/>
      <c r="AK220" s="160"/>
      <c r="AL220" s="160"/>
      <c r="AM220" s="160"/>
      <c r="AN220" s="160">
        <f t="shared" si="23"/>
        <v>0</v>
      </c>
      <c r="AO220" s="160">
        <f t="shared" si="24"/>
        <v>453</v>
      </c>
      <c r="AP220" s="160">
        <f t="shared" si="25"/>
        <v>0</v>
      </c>
      <c r="AQ220" s="160">
        <f t="shared" si="26"/>
        <v>311</v>
      </c>
      <c r="AR220" s="160">
        <f t="shared" si="27"/>
        <v>0</v>
      </c>
      <c r="AS220" s="160">
        <f t="shared" si="28"/>
        <v>277</v>
      </c>
    </row>
    <row r="221" spans="1:45" ht="12" customHeight="1" x14ac:dyDescent="0.25">
      <c r="A221" s="48"/>
      <c r="B221" s="48"/>
      <c r="C221" s="48"/>
      <c r="D221" s="48"/>
      <c r="E221" s="48"/>
      <c r="F221" s="48"/>
      <c r="G221" s="48"/>
      <c r="H221" s="48"/>
      <c r="I221" s="602"/>
      <c r="J221" s="3"/>
      <c r="K221" s="605"/>
      <c r="L221" s="73"/>
      <c r="M221" s="606"/>
      <c r="N221" s="606"/>
      <c r="O221" s="606"/>
      <c r="P221" s="606"/>
      <c r="Q221" s="606"/>
      <c r="R221" s="606"/>
      <c r="S221" s="606"/>
      <c r="T221" s="606"/>
      <c r="U221" s="606"/>
      <c r="V221" s="606"/>
      <c r="W221" s="606"/>
      <c r="X221" s="3"/>
      <c r="Y221" s="3"/>
      <c r="Z221" s="3"/>
      <c r="AA221" s="3"/>
      <c r="AB221" s="53"/>
      <c r="AC221" s="53"/>
      <c r="AD221" s="53"/>
      <c r="AE221" s="53"/>
      <c r="AF221" s="53"/>
      <c r="AG221" s="53"/>
      <c r="AH221" s="3"/>
      <c r="AI221" s="160"/>
      <c r="AJ221" s="160"/>
      <c r="AK221" s="160"/>
      <c r="AL221" s="160"/>
      <c r="AM221" s="160"/>
      <c r="AN221" s="160">
        <f t="shared" si="23"/>
        <v>0</v>
      </c>
      <c r="AO221" s="160">
        <f t="shared" si="24"/>
        <v>0</v>
      </c>
      <c r="AP221" s="160">
        <f t="shared" si="25"/>
        <v>0</v>
      </c>
      <c r="AQ221" s="160">
        <f t="shared" si="26"/>
        <v>0</v>
      </c>
      <c r="AR221" s="160">
        <f t="shared" si="27"/>
        <v>0</v>
      </c>
      <c r="AS221" s="160">
        <f t="shared" si="28"/>
        <v>0</v>
      </c>
    </row>
    <row r="222" spans="1:45" ht="16.5" customHeight="1" x14ac:dyDescent="0.25">
      <c r="A222" s="229"/>
      <c r="B222" s="229"/>
      <c r="C222" s="229" t="s">
        <v>996</v>
      </c>
      <c r="D222" s="229" t="s">
        <v>997</v>
      </c>
      <c r="E222" s="229" t="s">
        <v>998</v>
      </c>
      <c r="F222" s="229"/>
      <c r="G222" s="229"/>
      <c r="H222" s="229"/>
      <c r="I222" s="602">
        <f t="shared" si="22"/>
        <v>36934</v>
      </c>
      <c r="J222" s="464"/>
      <c r="K222" s="604" t="s">
        <v>1905</v>
      </c>
      <c r="L222" s="404"/>
      <c r="M222" s="488">
        <v>2261</v>
      </c>
      <c r="N222" s="488"/>
      <c r="O222" s="488">
        <v>3614</v>
      </c>
      <c r="P222" s="488"/>
      <c r="Q222" s="488">
        <v>10569</v>
      </c>
      <c r="R222" s="488"/>
      <c r="S222" s="488">
        <v>8210</v>
      </c>
      <c r="T222" s="488"/>
      <c r="U222" s="488">
        <v>6225</v>
      </c>
      <c r="V222" s="488"/>
      <c r="W222" s="488">
        <v>6055</v>
      </c>
      <c r="X222" s="3"/>
      <c r="Y222" s="3"/>
      <c r="Z222" s="3"/>
      <c r="AA222" s="3"/>
      <c r="AB222" s="53"/>
      <c r="AC222" s="53"/>
      <c r="AD222" s="53"/>
      <c r="AE222" s="53"/>
      <c r="AF222" s="53"/>
      <c r="AG222" s="53"/>
      <c r="AH222" s="3"/>
      <c r="AI222" s="160"/>
      <c r="AJ222" s="160"/>
      <c r="AK222" s="160"/>
      <c r="AL222" s="160"/>
      <c r="AM222" s="160"/>
      <c r="AN222" s="160">
        <f t="shared" si="23"/>
        <v>0</v>
      </c>
      <c r="AO222" s="160">
        <f t="shared" si="24"/>
        <v>8210</v>
      </c>
      <c r="AP222" s="160">
        <f t="shared" si="25"/>
        <v>0</v>
      </c>
      <c r="AQ222" s="160">
        <f t="shared" si="26"/>
        <v>6225</v>
      </c>
      <c r="AR222" s="160">
        <f t="shared" si="27"/>
        <v>0</v>
      </c>
      <c r="AS222" s="160">
        <f t="shared" si="28"/>
        <v>6055</v>
      </c>
    </row>
    <row r="223" spans="1:45" ht="12" customHeight="1" x14ac:dyDescent="0.25">
      <c r="A223" s="48"/>
      <c r="B223" s="48"/>
      <c r="C223" s="48"/>
      <c r="D223" s="48"/>
      <c r="E223" s="48"/>
      <c r="F223" s="48"/>
      <c r="G223" s="48"/>
      <c r="H223" s="48"/>
      <c r="I223" s="602"/>
      <c r="J223" s="3"/>
      <c r="K223" s="605"/>
      <c r="L223" s="73"/>
      <c r="M223" s="606"/>
      <c r="N223" s="606"/>
      <c r="O223" s="606"/>
      <c r="P223" s="606"/>
      <c r="Q223" s="606"/>
      <c r="R223" s="606"/>
      <c r="S223" s="606"/>
      <c r="T223" s="606"/>
      <c r="U223" s="606"/>
      <c r="V223" s="606"/>
      <c r="W223" s="606"/>
      <c r="X223" s="3"/>
      <c r="Y223" s="3"/>
      <c r="Z223" s="3"/>
      <c r="AA223" s="3"/>
      <c r="AB223" s="53"/>
      <c r="AC223" s="53"/>
      <c r="AD223" s="53"/>
      <c r="AE223" s="53"/>
      <c r="AF223" s="53"/>
      <c r="AG223" s="53"/>
      <c r="AH223" s="3"/>
      <c r="AI223" s="160"/>
      <c r="AJ223" s="160"/>
      <c r="AK223" s="160"/>
      <c r="AL223" s="160"/>
      <c r="AM223" s="160"/>
      <c r="AN223" s="160">
        <f t="shared" si="23"/>
        <v>0</v>
      </c>
      <c r="AO223" s="160">
        <f t="shared" si="24"/>
        <v>0</v>
      </c>
      <c r="AP223" s="160">
        <f t="shared" si="25"/>
        <v>0</v>
      </c>
      <c r="AQ223" s="160">
        <f t="shared" si="26"/>
        <v>0</v>
      </c>
      <c r="AR223" s="160">
        <f t="shared" si="27"/>
        <v>0</v>
      </c>
      <c r="AS223" s="160">
        <f t="shared" si="28"/>
        <v>0</v>
      </c>
    </row>
    <row r="224" spans="1:45" ht="14.25" customHeight="1" x14ac:dyDescent="0.25">
      <c r="A224" s="48"/>
      <c r="B224" s="48"/>
      <c r="C224" s="48" t="s">
        <v>999</v>
      </c>
      <c r="D224" s="48" t="s">
        <v>1000</v>
      </c>
      <c r="E224" s="48" t="s">
        <v>1001</v>
      </c>
      <c r="F224" s="48"/>
      <c r="G224" s="48"/>
      <c r="H224" s="48"/>
      <c r="I224" s="602">
        <f t="shared" si="22"/>
        <v>3448</v>
      </c>
      <c r="J224" s="464"/>
      <c r="K224" s="604" t="s">
        <v>1906</v>
      </c>
      <c r="L224" s="404"/>
      <c r="M224" s="488">
        <v>200</v>
      </c>
      <c r="N224" s="488"/>
      <c r="O224" s="488">
        <v>323</v>
      </c>
      <c r="P224" s="488"/>
      <c r="Q224" s="488">
        <v>974</v>
      </c>
      <c r="R224" s="488"/>
      <c r="S224" s="488">
        <v>796</v>
      </c>
      <c r="T224" s="488"/>
      <c r="U224" s="488">
        <v>591</v>
      </c>
      <c r="V224" s="488"/>
      <c r="W224" s="488">
        <v>564</v>
      </c>
      <c r="X224" s="3"/>
      <c r="Y224" s="3"/>
      <c r="Z224" s="3"/>
      <c r="AA224" s="3"/>
      <c r="AB224" s="53"/>
      <c r="AC224" s="53"/>
      <c r="AD224" s="53"/>
      <c r="AE224" s="53"/>
      <c r="AF224" s="53"/>
      <c r="AG224" s="53"/>
      <c r="AH224" s="3"/>
      <c r="AI224" s="160"/>
      <c r="AJ224" s="160"/>
      <c r="AK224" s="160"/>
      <c r="AL224" s="160"/>
      <c r="AM224" s="160"/>
      <c r="AN224" s="160">
        <f t="shared" si="23"/>
        <v>0</v>
      </c>
      <c r="AO224" s="160">
        <f t="shared" si="24"/>
        <v>796</v>
      </c>
      <c r="AP224" s="160">
        <f t="shared" si="25"/>
        <v>0</v>
      </c>
      <c r="AQ224" s="160">
        <f t="shared" si="26"/>
        <v>591</v>
      </c>
      <c r="AR224" s="160">
        <f t="shared" si="27"/>
        <v>0</v>
      </c>
      <c r="AS224" s="160">
        <f t="shared" si="28"/>
        <v>564</v>
      </c>
    </row>
    <row r="225" spans="1:45" ht="16.5" customHeight="1" x14ac:dyDescent="0.25">
      <c r="A225" s="48"/>
      <c r="B225" s="48"/>
      <c r="C225" s="48" t="s">
        <v>1002</v>
      </c>
      <c r="D225" s="48" t="s">
        <v>1003</v>
      </c>
      <c r="E225" s="48"/>
      <c r="F225" s="48" t="s">
        <v>1004</v>
      </c>
      <c r="G225" s="48"/>
      <c r="H225" s="48"/>
      <c r="I225" s="602">
        <f t="shared" si="22"/>
        <v>385</v>
      </c>
      <c r="J225" s="3"/>
      <c r="K225" s="605" t="s">
        <v>1793</v>
      </c>
      <c r="L225" s="73"/>
      <c r="M225" s="606">
        <v>26</v>
      </c>
      <c r="N225" s="606"/>
      <c r="O225" s="606">
        <v>34</v>
      </c>
      <c r="P225" s="606"/>
      <c r="Q225" s="606">
        <v>131</v>
      </c>
      <c r="R225" s="606"/>
      <c r="S225" s="606">
        <v>75</v>
      </c>
      <c r="T225" s="606"/>
      <c r="U225" s="606">
        <v>54</v>
      </c>
      <c r="V225" s="606"/>
      <c r="W225" s="606">
        <v>65</v>
      </c>
      <c r="X225" s="3"/>
      <c r="Y225" s="3"/>
      <c r="Z225" s="3"/>
      <c r="AA225" s="3"/>
      <c r="AB225" s="53"/>
      <c r="AC225" s="53"/>
      <c r="AD225" s="53"/>
      <c r="AE225" s="53"/>
      <c r="AF225" s="53"/>
      <c r="AG225" s="53"/>
      <c r="AH225" s="3"/>
      <c r="AI225" s="160"/>
      <c r="AJ225" s="160"/>
      <c r="AK225" s="160"/>
      <c r="AL225" s="160"/>
      <c r="AM225" s="160"/>
      <c r="AN225" s="160">
        <f t="shared" si="23"/>
        <v>0</v>
      </c>
      <c r="AO225" s="160">
        <f t="shared" si="24"/>
        <v>75</v>
      </c>
      <c r="AP225" s="160">
        <f t="shared" si="25"/>
        <v>0</v>
      </c>
      <c r="AQ225" s="160">
        <f t="shared" si="26"/>
        <v>54</v>
      </c>
      <c r="AR225" s="160">
        <f t="shared" si="27"/>
        <v>0</v>
      </c>
      <c r="AS225" s="160">
        <f t="shared" si="28"/>
        <v>65</v>
      </c>
    </row>
    <row r="226" spans="1:45" ht="15" x14ac:dyDescent="0.25">
      <c r="A226" s="48"/>
      <c r="B226" s="48"/>
      <c r="C226" s="48" t="s">
        <v>1005</v>
      </c>
      <c r="D226" s="48" t="s">
        <v>1006</v>
      </c>
      <c r="E226" s="48"/>
      <c r="F226" s="48" t="s">
        <v>1007</v>
      </c>
      <c r="G226" s="48"/>
      <c r="H226" s="48"/>
      <c r="I226" s="602">
        <f t="shared" si="22"/>
        <v>1352</v>
      </c>
      <c r="J226" s="3"/>
      <c r="K226" s="605" t="s">
        <v>1907</v>
      </c>
      <c r="L226" s="73"/>
      <c r="M226" s="606">
        <v>86</v>
      </c>
      <c r="N226" s="606"/>
      <c r="O226" s="606">
        <v>125</v>
      </c>
      <c r="P226" s="606"/>
      <c r="Q226" s="606">
        <v>393</v>
      </c>
      <c r="R226" s="606"/>
      <c r="S226" s="606">
        <v>314</v>
      </c>
      <c r="T226" s="606"/>
      <c r="U226" s="606">
        <v>240</v>
      </c>
      <c r="V226" s="606"/>
      <c r="W226" s="606">
        <v>194</v>
      </c>
      <c r="X226" s="3"/>
      <c r="Y226" s="3"/>
      <c r="Z226" s="3"/>
      <c r="AA226" s="3"/>
      <c r="AB226" s="53"/>
      <c r="AC226" s="53"/>
      <c r="AD226" s="53"/>
      <c r="AE226" s="53"/>
      <c r="AF226" s="53"/>
      <c r="AG226" s="53"/>
      <c r="AH226" s="3"/>
      <c r="AI226" s="160"/>
      <c r="AJ226" s="160"/>
      <c r="AK226" s="160"/>
      <c r="AL226" s="160"/>
      <c r="AM226" s="160"/>
      <c r="AN226" s="160">
        <f t="shared" si="23"/>
        <v>0</v>
      </c>
      <c r="AO226" s="160">
        <f t="shared" si="24"/>
        <v>314</v>
      </c>
      <c r="AP226" s="160">
        <f t="shared" si="25"/>
        <v>0</v>
      </c>
      <c r="AQ226" s="160">
        <f t="shared" si="26"/>
        <v>240</v>
      </c>
      <c r="AR226" s="160">
        <f t="shared" si="27"/>
        <v>0</v>
      </c>
      <c r="AS226" s="160">
        <f t="shared" si="28"/>
        <v>194</v>
      </c>
    </row>
    <row r="227" spans="1:45" ht="15" x14ac:dyDescent="0.25">
      <c r="A227" s="48"/>
      <c r="B227" s="48"/>
      <c r="C227" s="48" t="s">
        <v>1008</v>
      </c>
      <c r="D227" s="48" t="s">
        <v>1009</v>
      </c>
      <c r="E227" s="48"/>
      <c r="F227" s="48" t="s">
        <v>1010</v>
      </c>
      <c r="G227" s="48"/>
      <c r="H227" s="48"/>
      <c r="I227" s="602">
        <f t="shared" si="22"/>
        <v>711</v>
      </c>
      <c r="J227" s="3"/>
      <c r="K227" s="605" t="s">
        <v>1794</v>
      </c>
      <c r="L227" s="73"/>
      <c r="M227" s="606">
        <v>29</v>
      </c>
      <c r="N227" s="606"/>
      <c r="O227" s="606">
        <v>58</v>
      </c>
      <c r="P227" s="606"/>
      <c r="Q227" s="606">
        <v>168</v>
      </c>
      <c r="R227" s="606"/>
      <c r="S227" s="606">
        <v>185</v>
      </c>
      <c r="T227" s="606"/>
      <c r="U227" s="606">
        <v>136</v>
      </c>
      <c r="V227" s="606"/>
      <c r="W227" s="606">
        <v>135</v>
      </c>
      <c r="X227" s="3"/>
      <c r="Y227" s="3"/>
      <c r="Z227" s="3"/>
      <c r="AA227" s="3"/>
      <c r="AB227" s="53"/>
      <c r="AC227" s="53"/>
      <c r="AD227" s="53"/>
      <c r="AE227" s="53"/>
      <c r="AF227" s="53"/>
      <c r="AG227" s="53"/>
      <c r="AH227" s="3"/>
      <c r="AI227" s="160"/>
      <c r="AJ227" s="160"/>
      <c r="AK227" s="160"/>
      <c r="AL227" s="160"/>
      <c r="AM227" s="160"/>
      <c r="AN227" s="160">
        <f t="shared" si="23"/>
        <v>0</v>
      </c>
      <c r="AO227" s="160">
        <f t="shared" si="24"/>
        <v>185</v>
      </c>
      <c r="AP227" s="160">
        <f t="shared" si="25"/>
        <v>0</v>
      </c>
      <c r="AQ227" s="160">
        <f t="shared" si="26"/>
        <v>136</v>
      </c>
      <c r="AR227" s="160">
        <f t="shared" si="27"/>
        <v>0</v>
      </c>
      <c r="AS227" s="160">
        <f t="shared" si="28"/>
        <v>135</v>
      </c>
    </row>
    <row r="228" spans="1:45" ht="15" x14ac:dyDescent="0.25">
      <c r="A228" s="48"/>
      <c r="B228" s="48"/>
      <c r="C228" s="48" t="s">
        <v>1011</v>
      </c>
      <c r="D228" s="48" t="s">
        <v>1012</v>
      </c>
      <c r="E228" s="48"/>
      <c r="F228" s="48" t="s">
        <v>1013</v>
      </c>
      <c r="G228" s="48"/>
      <c r="H228" s="48"/>
      <c r="I228" s="602">
        <f t="shared" si="22"/>
        <v>1000</v>
      </c>
      <c r="J228" s="3"/>
      <c r="K228" s="605" t="s">
        <v>1908</v>
      </c>
      <c r="L228" s="73"/>
      <c r="M228" s="606">
        <v>59</v>
      </c>
      <c r="N228" s="606"/>
      <c r="O228" s="606">
        <v>106</v>
      </c>
      <c r="P228" s="606"/>
      <c r="Q228" s="606">
        <v>282</v>
      </c>
      <c r="R228" s="606"/>
      <c r="S228" s="606">
        <v>222</v>
      </c>
      <c r="T228" s="606"/>
      <c r="U228" s="606">
        <v>161</v>
      </c>
      <c r="V228" s="606"/>
      <c r="W228" s="606">
        <v>170</v>
      </c>
      <c r="X228" s="3"/>
      <c r="Y228" s="3"/>
      <c r="Z228" s="3"/>
      <c r="AA228" s="3"/>
      <c r="AB228" s="53"/>
      <c r="AC228" s="53"/>
      <c r="AD228" s="53"/>
      <c r="AE228" s="53"/>
      <c r="AF228" s="53"/>
      <c r="AG228" s="53"/>
      <c r="AH228" s="3"/>
      <c r="AI228" s="160"/>
      <c r="AJ228" s="160"/>
      <c r="AK228" s="160"/>
      <c r="AL228" s="160"/>
      <c r="AM228" s="160"/>
      <c r="AN228" s="160">
        <f t="shared" si="23"/>
        <v>0</v>
      </c>
      <c r="AO228" s="160">
        <f t="shared" si="24"/>
        <v>222</v>
      </c>
      <c r="AP228" s="160">
        <f t="shared" si="25"/>
        <v>0</v>
      </c>
      <c r="AQ228" s="160">
        <f t="shared" si="26"/>
        <v>161</v>
      </c>
      <c r="AR228" s="160">
        <f t="shared" si="27"/>
        <v>0</v>
      </c>
      <c r="AS228" s="160">
        <f t="shared" si="28"/>
        <v>170</v>
      </c>
    </row>
    <row r="229" spans="1:45" ht="15" x14ac:dyDescent="0.25">
      <c r="A229" s="48"/>
      <c r="B229" s="48"/>
      <c r="C229" s="48"/>
      <c r="D229" s="48"/>
      <c r="E229" s="48"/>
      <c r="F229" s="48"/>
      <c r="G229" s="48"/>
      <c r="H229" s="48"/>
      <c r="I229" s="602"/>
      <c r="J229" s="3"/>
      <c r="K229" s="605"/>
      <c r="L229" s="73"/>
      <c r="M229" s="606"/>
      <c r="N229" s="606"/>
      <c r="O229" s="606"/>
      <c r="P229" s="606"/>
      <c r="Q229" s="606"/>
      <c r="R229" s="606"/>
      <c r="S229" s="606"/>
      <c r="T229" s="606"/>
      <c r="U229" s="606"/>
      <c r="V229" s="606"/>
      <c r="W229" s="606"/>
      <c r="X229" s="3"/>
      <c r="Y229" s="3"/>
      <c r="Z229" s="3"/>
      <c r="AA229" s="3"/>
      <c r="AB229" s="53"/>
      <c r="AC229" s="53"/>
      <c r="AD229" s="53"/>
      <c r="AE229" s="53"/>
      <c r="AF229" s="53"/>
      <c r="AG229" s="53"/>
      <c r="AH229" s="3"/>
      <c r="AI229" s="160"/>
      <c r="AJ229" s="160"/>
      <c r="AK229" s="160"/>
      <c r="AL229" s="160"/>
      <c r="AM229" s="160"/>
      <c r="AN229" s="160">
        <f t="shared" si="23"/>
        <v>0</v>
      </c>
      <c r="AO229" s="160">
        <f t="shared" si="24"/>
        <v>0</v>
      </c>
      <c r="AP229" s="160">
        <f t="shared" si="25"/>
        <v>0</v>
      </c>
      <c r="AQ229" s="160">
        <f t="shared" si="26"/>
        <v>0</v>
      </c>
      <c r="AR229" s="160">
        <f t="shared" si="27"/>
        <v>0</v>
      </c>
      <c r="AS229" s="160">
        <f t="shared" si="28"/>
        <v>0</v>
      </c>
    </row>
    <row r="230" spans="1:45" ht="15" x14ac:dyDescent="0.25">
      <c r="A230" s="48"/>
      <c r="B230" s="48"/>
      <c r="C230" s="48" t="s">
        <v>1014</v>
      </c>
      <c r="D230" s="48" t="s">
        <v>1015</v>
      </c>
      <c r="E230" s="48" t="s">
        <v>1016</v>
      </c>
      <c r="F230" s="48"/>
      <c r="G230" s="48"/>
      <c r="H230" s="48"/>
      <c r="I230" s="602">
        <f t="shared" si="22"/>
        <v>3921</v>
      </c>
      <c r="J230" s="464"/>
      <c r="K230" s="604" t="s">
        <v>1909</v>
      </c>
      <c r="L230" s="404"/>
      <c r="M230" s="488">
        <v>226</v>
      </c>
      <c r="N230" s="488"/>
      <c r="O230" s="488">
        <v>360</v>
      </c>
      <c r="P230" s="488"/>
      <c r="Q230" s="488">
        <v>1120</v>
      </c>
      <c r="R230" s="488"/>
      <c r="S230" s="488">
        <v>897</v>
      </c>
      <c r="T230" s="488"/>
      <c r="U230" s="488">
        <v>670</v>
      </c>
      <c r="V230" s="488"/>
      <c r="W230" s="488">
        <v>648</v>
      </c>
      <c r="X230" s="3"/>
      <c r="Y230" s="3"/>
      <c r="Z230" s="3"/>
      <c r="AA230" s="3"/>
      <c r="AB230" s="53"/>
      <c r="AC230" s="53"/>
      <c r="AD230" s="53"/>
      <c r="AE230" s="53"/>
      <c r="AF230" s="53"/>
      <c r="AG230" s="53"/>
      <c r="AH230" s="3"/>
      <c r="AI230" s="160"/>
      <c r="AJ230" s="160"/>
      <c r="AK230" s="160"/>
      <c r="AL230" s="160"/>
      <c r="AM230" s="160"/>
      <c r="AN230" s="160">
        <f t="shared" si="23"/>
        <v>0</v>
      </c>
      <c r="AO230" s="160">
        <f t="shared" si="24"/>
        <v>897</v>
      </c>
      <c r="AP230" s="160">
        <f t="shared" si="25"/>
        <v>0</v>
      </c>
      <c r="AQ230" s="160">
        <f t="shared" si="26"/>
        <v>670</v>
      </c>
      <c r="AR230" s="160">
        <f t="shared" si="27"/>
        <v>0</v>
      </c>
      <c r="AS230" s="160">
        <f t="shared" si="28"/>
        <v>648</v>
      </c>
    </row>
    <row r="231" spans="1:45" ht="16.5" customHeight="1" x14ac:dyDescent="0.25">
      <c r="A231" s="48"/>
      <c r="B231" s="48"/>
      <c r="C231" s="48" t="s">
        <v>1017</v>
      </c>
      <c r="D231" s="48" t="s">
        <v>1018</v>
      </c>
      <c r="E231" s="48"/>
      <c r="F231" s="48" t="s">
        <v>1019</v>
      </c>
      <c r="G231" s="48"/>
      <c r="H231" s="48"/>
      <c r="I231" s="602">
        <f t="shared" si="22"/>
        <v>1595</v>
      </c>
      <c r="J231" s="3"/>
      <c r="K231" s="605" t="s">
        <v>1910</v>
      </c>
      <c r="L231" s="73"/>
      <c r="M231" s="606">
        <v>73</v>
      </c>
      <c r="N231" s="606"/>
      <c r="O231" s="606">
        <v>106</v>
      </c>
      <c r="P231" s="606"/>
      <c r="Q231" s="606">
        <v>479</v>
      </c>
      <c r="R231" s="606"/>
      <c r="S231" s="606">
        <v>384</v>
      </c>
      <c r="T231" s="606"/>
      <c r="U231" s="606">
        <v>307</v>
      </c>
      <c r="V231" s="606"/>
      <c r="W231" s="606">
        <v>246</v>
      </c>
      <c r="X231" s="3"/>
      <c r="Y231" s="3"/>
      <c r="Z231" s="3"/>
      <c r="AA231" s="3"/>
      <c r="AB231" s="53"/>
      <c r="AC231" s="53"/>
      <c r="AD231" s="53"/>
      <c r="AE231" s="53"/>
      <c r="AF231" s="53"/>
      <c r="AG231" s="53"/>
      <c r="AH231" s="3"/>
      <c r="AI231" s="160"/>
      <c r="AJ231" s="160"/>
      <c r="AK231" s="160"/>
      <c r="AL231" s="160"/>
      <c r="AM231" s="160"/>
      <c r="AN231" s="160">
        <f t="shared" si="23"/>
        <v>0</v>
      </c>
      <c r="AO231" s="160">
        <f t="shared" si="24"/>
        <v>384</v>
      </c>
      <c r="AP231" s="160">
        <f t="shared" si="25"/>
        <v>0</v>
      </c>
      <c r="AQ231" s="160">
        <f t="shared" si="26"/>
        <v>307</v>
      </c>
      <c r="AR231" s="160">
        <f t="shared" si="27"/>
        <v>0</v>
      </c>
      <c r="AS231" s="160">
        <f t="shared" si="28"/>
        <v>246</v>
      </c>
    </row>
    <row r="232" spans="1:45" ht="15" x14ac:dyDescent="0.25">
      <c r="A232" s="48"/>
      <c r="B232" s="48"/>
      <c r="C232" s="48" t="s">
        <v>1020</v>
      </c>
      <c r="D232" s="48" t="s">
        <v>1021</v>
      </c>
      <c r="E232" s="48"/>
      <c r="F232" s="48" t="s">
        <v>1022</v>
      </c>
      <c r="G232" s="48"/>
      <c r="H232" s="48"/>
      <c r="I232" s="602">
        <f t="shared" si="22"/>
        <v>494</v>
      </c>
      <c r="J232" s="3"/>
      <c r="K232" s="605" t="s">
        <v>1795</v>
      </c>
      <c r="L232" s="73"/>
      <c r="M232" s="606">
        <v>33</v>
      </c>
      <c r="N232" s="606"/>
      <c r="O232" s="606">
        <v>62</v>
      </c>
      <c r="P232" s="606"/>
      <c r="Q232" s="606">
        <v>132</v>
      </c>
      <c r="R232" s="606"/>
      <c r="S232" s="606">
        <v>109</v>
      </c>
      <c r="T232" s="606"/>
      <c r="U232" s="606">
        <v>68</v>
      </c>
      <c r="V232" s="606"/>
      <c r="W232" s="606">
        <v>90</v>
      </c>
      <c r="X232" s="3"/>
      <c r="Y232" s="3"/>
      <c r="Z232" s="3"/>
      <c r="AA232" s="3"/>
      <c r="AB232" s="53"/>
      <c r="AC232" s="53"/>
      <c r="AD232" s="53"/>
      <c r="AE232" s="53"/>
      <c r="AF232" s="53"/>
      <c r="AG232" s="53"/>
      <c r="AH232" s="3"/>
      <c r="AI232" s="160"/>
      <c r="AJ232" s="160"/>
      <c r="AK232" s="160"/>
      <c r="AL232" s="160"/>
      <c r="AM232" s="160"/>
      <c r="AN232" s="160">
        <f t="shared" si="23"/>
        <v>0</v>
      </c>
      <c r="AO232" s="160">
        <f t="shared" si="24"/>
        <v>109</v>
      </c>
      <c r="AP232" s="160">
        <f t="shared" si="25"/>
        <v>0</v>
      </c>
      <c r="AQ232" s="160">
        <f t="shared" si="26"/>
        <v>68</v>
      </c>
      <c r="AR232" s="160">
        <f t="shared" si="27"/>
        <v>0</v>
      </c>
      <c r="AS232" s="160">
        <f t="shared" si="28"/>
        <v>90</v>
      </c>
    </row>
    <row r="233" spans="1:45" ht="15" x14ac:dyDescent="0.25">
      <c r="A233" s="48"/>
      <c r="B233" s="48"/>
      <c r="C233" s="48" t="s">
        <v>1023</v>
      </c>
      <c r="D233" s="48" t="s">
        <v>1024</v>
      </c>
      <c r="E233" s="48"/>
      <c r="F233" s="48" t="s">
        <v>1025</v>
      </c>
      <c r="G233" s="48"/>
      <c r="H233" s="48"/>
      <c r="I233" s="602">
        <f t="shared" si="22"/>
        <v>1224</v>
      </c>
      <c r="J233" s="3"/>
      <c r="K233" s="605" t="s">
        <v>1911</v>
      </c>
      <c r="L233" s="73"/>
      <c r="M233" s="606">
        <v>85</v>
      </c>
      <c r="N233" s="606"/>
      <c r="O233" s="606">
        <v>137</v>
      </c>
      <c r="P233" s="606"/>
      <c r="Q233" s="606">
        <v>332</v>
      </c>
      <c r="R233" s="606"/>
      <c r="S233" s="606">
        <v>266</v>
      </c>
      <c r="T233" s="606"/>
      <c r="U233" s="606">
        <v>196</v>
      </c>
      <c r="V233" s="606"/>
      <c r="W233" s="606">
        <v>208</v>
      </c>
      <c r="X233" s="3"/>
      <c r="Y233" s="3"/>
      <c r="Z233" s="3"/>
      <c r="AA233" s="3"/>
      <c r="AB233" s="53"/>
      <c r="AC233" s="53"/>
      <c r="AD233" s="53"/>
      <c r="AE233" s="53"/>
      <c r="AF233" s="53"/>
      <c r="AG233" s="53"/>
      <c r="AH233" s="3"/>
      <c r="AI233" s="160"/>
      <c r="AJ233" s="160"/>
      <c r="AK233" s="160"/>
      <c r="AL233" s="160"/>
      <c r="AM233" s="160"/>
      <c r="AN233" s="160">
        <f t="shared" si="23"/>
        <v>0</v>
      </c>
      <c r="AO233" s="160">
        <f t="shared" si="24"/>
        <v>266</v>
      </c>
      <c r="AP233" s="160">
        <f t="shared" si="25"/>
        <v>0</v>
      </c>
      <c r="AQ233" s="160">
        <f t="shared" si="26"/>
        <v>196</v>
      </c>
      <c r="AR233" s="160">
        <f t="shared" si="27"/>
        <v>0</v>
      </c>
      <c r="AS233" s="160">
        <f t="shared" si="28"/>
        <v>208</v>
      </c>
    </row>
    <row r="234" spans="1:45" ht="14.25" x14ac:dyDescent="0.2">
      <c r="A234" s="48"/>
      <c r="B234" s="48"/>
      <c r="C234" s="48" t="s">
        <v>1026</v>
      </c>
      <c r="D234" s="48" t="s">
        <v>1027</v>
      </c>
      <c r="E234" s="48"/>
      <c r="F234" s="48" t="s">
        <v>1028</v>
      </c>
      <c r="G234" s="48"/>
      <c r="H234" s="48"/>
      <c r="I234" s="174">
        <f t="shared" si="22"/>
        <v>608</v>
      </c>
      <c r="J234" s="54"/>
      <c r="K234" s="605" t="s">
        <v>1796</v>
      </c>
      <c r="L234" s="737"/>
      <c r="M234" s="606">
        <v>35</v>
      </c>
      <c r="N234" s="606"/>
      <c r="O234" s="606">
        <v>55</v>
      </c>
      <c r="P234" s="606"/>
      <c r="Q234" s="606">
        <v>177</v>
      </c>
      <c r="R234" s="606"/>
      <c r="S234" s="606">
        <v>138</v>
      </c>
      <c r="T234" s="606"/>
      <c r="U234" s="606">
        <v>99</v>
      </c>
      <c r="V234" s="606"/>
      <c r="W234" s="606">
        <v>104</v>
      </c>
      <c r="X234" s="3"/>
      <c r="Y234" s="3"/>
      <c r="Z234" s="3"/>
      <c r="AA234" s="3"/>
      <c r="AB234" s="53"/>
      <c r="AC234" s="53"/>
      <c r="AD234" s="53"/>
      <c r="AE234" s="53"/>
      <c r="AF234" s="53"/>
      <c r="AG234" s="53"/>
      <c r="AH234" s="3"/>
      <c r="AI234" s="160"/>
      <c r="AJ234" s="160"/>
      <c r="AK234" s="160"/>
      <c r="AL234" s="160"/>
      <c r="AM234" s="160"/>
      <c r="AN234" s="160">
        <f t="shared" si="23"/>
        <v>0</v>
      </c>
      <c r="AO234" s="160">
        <f t="shared" si="24"/>
        <v>138</v>
      </c>
      <c r="AP234" s="160">
        <f t="shared" si="25"/>
        <v>0</v>
      </c>
      <c r="AQ234" s="160">
        <f t="shared" si="26"/>
        <v>99</v>
      </c>
      <c r="AR234" s="160">
        <f t="shared" si="27"/>
        <v>0</v>
      </c>
      <c r="AS234" s="160">
        <f t="shared" si="28"/>
        <v>104</v>
      </c>
    </row>
    <row r="235" spans="1:45" ht="15" x14ac:dyDescent="0.25">
      <c r="A235" s="48"/>
      <c r="B235" s="48"/>
      <c r="C235" s="48"/>
      <c r="D235" s="48"/>
      <c r="E235" s="48"/>
      <c r="F235" s="48"/>
      <c r="G235" s="48"/>
      <c r="H235" s="48"/>
      <c r="I235" s="602"/>
      <c r="J235" s="3"/>
      <c r="K235" s="605"/>
      <c r="L235" s="73"/>
      <c r="M235" s="606"/>
      <c r="N235" s="606"/>
      <c r="O235" s="606"/>
      <c r="P235" s="606"/>
      <c r="Q235" s="606"/>
      <c r="R235" s="606"/>
      <c r="S235" s="606"/>
      <c r="T235" s="606"/>
      <c r="U235" s="606"/>
      <c r="V235" s="606"/>
      <c r="W235" s="606"/>
      <c r="X235" s="3"/>
      <c r="Y235" s="3"/>
      <c r="Z235" s="3"/>
      <c r="AA235" s="3"/>
      <c r="AB235" s="53"/>
      <c r="AC235" s="53"/>
      <c r="AD235" s="53"/>
      <c r="AE235" s="53"/>
      <c r="AF235" s="53"/>
      <c r="AG235" s="53"/>
      <c r="AH235" s="3"/>
      <c r="AI235" s="160"/>
      <c r="AJ235" s="160"/>
      <c r="AK235" s="160"/>
      <c r="AL235" s="160"/>
      <c r="AM235" s="160"/>
      <c r="AN235" s="160">
        <f t="shared" si="23"/>
        <v>0</v>
      </c>
      <c r="AO235" s="160">
        <f t="shared" si="24"/>
        <v>0</v>
      </c>
      <c r="AP235" s="160">
        <f t="shared" si="25"/>
        <v>0</v>
      </c>
      <c r="AQ235" s="160">
        <f t="shared" si="26"/>
        <v>0</v>
      </c>
      <c r="AR235" s="160">
        <f t="shared" si="27"/>
        <v>0</v>
      </c>
      <c r="AS235" s="160">
        <f t="shared" si="28"/>
        <v>0</v>
      </c>
    </row>
    <row r="236" spans="1:45" ht="15" x14ac:dyDescent="0.25">
      <c r="A236" s="48"/>
      <c r="B236" s="48"/>
      <c r="C236" s="48" t="s">
        <v>1029</v>
      </c>
      <c r="D236" s="48" t="s">
        <v>1030</v>
      </c>
      <c r="E236" s="48" t="s">
        <v>1031</v>
      </c>
      <c r="F236" s="48"/>
      <c r="G236" s="48"/>
      <c r="H236" s="48"/>
      <c r="I236" s="602">
        <f t="shared" si="22"/>
        <v>3810</v>
      </c>
      <c r="J236" s="464"/>
      <c r="K236" s="604" t="s">
        <v>1912</v>
      </c>
      <c r="L236" s="404"/>
      <c r="M236" s="488">
        <v>289</v>
      </c>
      <c r="N236" s="488"/>
      <c r="O236" s="488">
        <v>411</v>
      </c>
      <c r="P236" s="488"/>
      <c r="Q236" s="488">
        <v>1188</v>
      </c>
      <c r="R236" s="488"/>
      <c r="S236" s="488">
        <v>804</v>
      </c>
      <c r="T236" s="488"/>
      <c r="U236" s="488">
        <v>582</v>
      </c>
      <c r="V236" s="488"/>
      <c r="W236" s="488">
        <v>536</v>
      </c>
      <c r="X236" s="3"/>
      <c r="Y236" s="3"/>
      <c r="Z236" s="3"/>
      <c r="AA236" s="3"/>
      <c r="AB236" s="53"/>
      <c r="AC236" s="53"/>
      <c r="AD236" s="53"/>
      <c r="AE236" s="53"/>
      <c r="AF236" s="53"/>
      <c r="AG236" s="53"/>
      <c r="AH236" s="3"/>
      <c r="AI236" s="160"/>
      <c r="AJ236" s="160"/>
      <c r="AK236" s="160"/>
      <c r="AL236" s="160"/>
      <c r="AM236" s="160"/>
      <c r="AN236" s="160">
        <f t="shared" si="23"/>
        <v>0</v>
      </c>
      <c r="AO236" s="160">
        <f t="shared" si="24"/>
        <v>804</v>
      </c>
      <c r="AP236" s="160">
        <f t="shared" si="25"/>
        <v>0</v>
      </c>
      <c r="AQ236" s="160">
        <f t="shared" si="26"/>
        <v>582</v>
      </c>
      <c r="AR236" s="160">
        <f t="shared" si="27"/>
        <v>0</v>
      </c>
      <c r="AS236" s="160">
        <f t="shared" si="28"/>
        <v>536</v>
      </c>
    </row>
    <row r="237" spans="1:45" ht="16.5" customHeight="1" x14ac:dyDescent="0.25">
      <c r="A237" s="48"/>
      <c r="B237" s="48"/>
      <c r="C237" s="48" t="s">
        <v>1032</v>
      </c>
      <c r="D237" s="48" t="s">
        <v>1033</v>
      </c>
      <c r="E237" s="48"/>
      <c r="F237" s="48" t="s">
        <v>1034</v>
      </c>
      <c r="G237" s="48"/>
      <c r="H237" s="48"/>
      <c r="I237" s="602">
        <f t="shared" si="22"/>
        <v>1154</v>
      </c>
      <c r="J237" s="3"/>
      <c r="K237" s="605" t="s">
        <v>1913</v>
      </c>
      <c r="L237" s="73"/>
      <c r="M237" s="606">
        <v>84</v>
      </c>
      <c r="N237" s="606"/>
      <c r="O237" s="606">
        <v>113</v>
      </c>
      <c r="P237" s="606"/>
      <c r="Q237" s="606">
        <v>353</v>
      </c>
      <c r="R237" s="606"/>
      <c r="S237" s="606">
        <v>245</v>
      </c>
      <c r="T237" s="606"/>
      <c r="U237" s="606">
        <v>188</v>
      </c>
      <c r="V237" s="606"/>
      <c r="W237" s="606">
        <v>171</v>
      </c>
      <c r="X237" s="3"/>
      <c r="Y237" s="3"/>
      <c r="Z237" s="3"/>
      <c r="AA237" s="3"/>
      <c r="AB237" s="53"/>
      <c r="AC237" s="53"/>
      <c r="AD237" s="53"/>
      <c r="AE237" s="53"/>
      <c r="AF237" s="53"/>
      <c r="AG237" s="53"/>
      <c r="AH237" s="3"/>
      <c r="AI237" s="160"/>
      <c r="AJ237" s="160"/>
      <c r="AK237" s="160"/>
      <c r="AL237" s="160"/>
      <c r="AM237" s="160"/>
      <c r="AN237" s="160">
        <f t="shared" si="23"/>
        <v>0</v>
      </c>
      <c r="AO237" s="160">
        <f t="shared" si="24"/>
        <v>245</v>
      </c>
      <c r="AP237" s="160">
        <f t="shared" si="25"/>
        <v>0</v>
      </c>
      <c r="AQ237" s="160">
        <f t="shared" si="26"/>
        <v>188</v>
      </c>
      <c r="AR237" s="160">
        <f t="shared" si="27"/>
        <v>0</v>
      </c>
      <c r="AS237" s="160">
        <f t="shared" si="28"/>
        <v>171</v>
      </c>
    </row>
    <row r="238" spans="1:45" ht="15" x14ac:dyDescent="0.25">
      <c r="A238" s="48"/>
      <c r="B238" s="48"/>
      <c r="C238" s="48" t="s">
        <v>1035</v>
      </c>
      <c r="D238" s="48" t="s">
        <v>1036</v>
      </c>
      <c r="E238" s="48"/>
      <c r="F238" s="48" t="s">
        <v>1037</v>
      </c>
      <c r="G238" s="48"/>
      <c r="H238" s="48"/>
      <c r="I238" s="602">
        <f t="shared" si="22"/>
        <v>1917</v>
      </c>
      <c r="J238" s="3"/>
      <c r="K238" s="605" t="s">
        <v>1914</v>
      </c>
      <c r="L238" s="73"/>
      <c r="M238" s="606">
        <v>146</v>
      </c>
      <c r="N238" s="606"/>
      <c r="O238" s="606">
        <v>215</v>
      </c>
      <c r="P238" s="606"/>
      <c r="Q238" s="606">
        <v>586</v>
      </c>
      <c r="R238" s="606"/>
      <c r="S238" s="606">
        <v>404</v>
      </c>
      <c r="T238" s="606"/>
      <c r="U238" s="606">
        <v>286</v>
      </c>
      <c r="V238" s="606"/>
      <c r="W238" s="606">
        <v>280</v>
      </c>
      <c r="X238" s="3"/>
      <c r="Y238" s="3"/>
      <c r="Z238" s="3"/>
      <c r="AA238" s="3"/>
      <c r="AB238" s="53"/>
      <c r="AC238" s="53"/>
      <c r="AD238" s="53"/>
      <c r="AE238" s="53"/>
      <c r="AF238" s="53"/>
      <c r="AG238" s="53"/>
      <c r="AH238" s="3"/>
      <c r="AI238" s="160"/>
      <c r="AJ238" s="160"/>
      <c r="AK238" s="160"/>
      <c r="AL238" s="160"/>
      <c r="AM238" s="160"/>
      <c r="AN238" s="160">
        <f t="shared" si="23"/>
        <v>0</v>
      </c>
      <c r="AO238" s="160">
        <f t="shared" si="24"/>
        <v>404</v>
      </c>
      <c r="AP238" s="160">
        <f t="shared" si="25"/>
        <v>0</v>
      </c>
      <c r="AQ238" s="160">
        <f t="shared" si="26"/>
        <v>286</v>
      </c>
      <c r="AR238" s="160">
        <f t="shared" si="27"/>
        <v>0</v>
      </c>
      <c r="AS238" s="160">
        <f t="shared" si="28"/>
        <v>280</v>
      </c>
    </row>
    <row r="239" spans="1:45" ht="15" x14ac:dyDescent="0.25">
      <c r="A239" s="48"/>
      <c r="B239" s="48"/>
      <c r="C239" s="48" t="s">
        <v>1038</v>
      </c>
      <c r="D239" s="48" t="s">
        <v>1039</v>
      </c>
      <c r="E239" s="48"/>
      <c r="F239" s="48" t="s">
        <v>1040</v>
      </c>
      <c r="G239" s="48"/>
      <c r="H239" s="48"/>
      <c r="I239" s="602">
        <f t="shared" si="22"/>
        <v>739</v>
      </c>
      <c r="J239" s="3"/>
      <c r="K239" s="605" t="s">
        <v>1599</v>
      </c>
      <c r="L239" s="73"/>
      <c r="M239" s="606">
        <v>59</v>
      </c>
      <c r="N239" s="606"/>
      <c r="O239" s="606">
        <v>83</v>
      </c>
      <c r="P239" s="606"/>
      <c r="Q239" s="606">
        <v>249</v>
      </c>
      <c r="R239" s="606"/>
      <c r="S239" s="606">
        <v>155</v>
      </c>
      <c r="T239" s="606"/>
      <c r="U239" s="606">
        <v>108</v>
      </c>
      <c r="V239" s="606"/>
      <c r="W239" s="606">
        <v>85</v>
      </c>
      <c r="X239" s="3"/>
      <c r="Y239" s="3"/>
      <c r="Z239" s="3"/>
      <c r="AA239" s="3"/>
      <c r="AB239" s="53"/>
      <c r="AC239" s="53"/>
      <c r="AD239" s="53"/>
      <c r="AE239" s="53"/>
      <c r="AF239" s="53"/>
      <c r="AG239" s="53"/>
      <c r="AH239" s="3"/>
      <c r="AI239" s="160"/>
      <c r="AJ239" s="160"/>
      <c r="AK239" s="160"/>
      <c r="AL239" s="160"/>
      <c r="AM239" s="160"/>
      <c r="AN239" s="160">
        <f t="shared" si="23"/>
        <v>0</v>
      </c>
      <c r="AO239" s="160">
        <f t="shared" si="24"/>
        <v>155</v>
      </c>
      <c r="AP239" s="160">
        <f t="shared" si="25"/>
        <v>0</v>
      </c>
      <c r="AQ239" s="160">
        <f t="shared" si="26"/>
        <v>108</v>
      </c>
      <c r="AR239" s="160">
        <f t="shared" si="27"/>
        <v>0</v>
      </c>
      <c r="AS239" s="160">
        <f t="shared" si="28"/>
        <v>85</v>
      </c>
    </row>
    <row r="240" spans="1:45" ht="15" x14ac:dyDescent="0.25">
      <c r="A240" s="48"/>
      <c r="B240" s="48"/>
      <c r="C240" s="48"/>
      <c r="D240" s="48"/>
      <c r="E240" s="48"/>
      <c r="F240" s="48"/>
      <c r="G240" s="48"/>
      <c r="H240" s="48"/>
      <c r="I240" s="602"/>
      <c r="J240" s="3"/>
      <c r="K240" s="605"/>
      <c r="L240" s="73"/>
      <c r="M240" s="606"/>
      <c r="N240" s="606"/>
      <c r="O240" s="606"/>
      <c r="P240" s="606"/>
      <c r="Q240" s="606"/>
      <c r="R240" s="606"/>
      <c r="S240" s="606"/>
      <c r="T240" s="606"/>
      <c r="U240" s="606"/>
      <c r="V240" s="606"/>
      <c r="W240" s="606"/>
      <c r="X240" s="3"/>
      <c r="Y240" s="3"/>
      <c r="Z240" s="3"/>
      <c r="AA240" s="3"/>
      <c r="AB240" s="53"/>
      <c r="AC240" s="53"/>
      <c r="AD240" s="53"/>
      <c r="AE240" s="53"/>
      <c r="AF240" s="53"/>
      <c r="AG240" s="53"/>
      <c r="AH240" s="3"/>
      <c r="AI240" s="160"/>
      <c r="AJ240" s="160"/>
      <c r="AK240" s="160"/>
      <c r="AL240" s="160"/>
      <c r="AM240" s="160"/>
      <c r="AN240" s="160">
        <f t="shared" si="23"/>
        <v>0</v>
      </c>
      <c r="AO240" s="160">
        <f t="shared" si="24"/>
        <v>0</v>
      </c>
      <c r="AP240" s="160">
        <f t="shared" si="25"/>
        <v>0</v>
      </c>
      <c r="AQ240" s="160">
        <f t="shared" si="26"/>
        <v>0</v>
      </c>
      <c r="AR240" s="160">
        <f t="shared" si="27"/>
        <v>0</v>
      </c>
      <c r="AS240" s="160">
        <f t="shared" si="28"/>
        <v>0</v>
      </c>
    </row>
    <row r="241" spans="1:45" ht="15" x14ac:dyDescent="0.25">
      <c r="A241" s="48"/>
      <c r="B241" s="48"/>
      <c r="C241" s="48" t="s">
        <v>1041</v>
      </c>
      <c r="D241" s="48" t="s">
        <v>1042</v>
      </c>
      <c r="E241" s="48" t="s">
        <v>1043</v>
      </c>
      <c r="F241" s="48"/>
      <c r="G241" s="48"/>
      <c r="H241" s="48"/>
      <c r="I241" s="602">
        <f t="shared" si="22"/>
        <v>5375</v>
      </c>
      <c r="J241" s="3"/>
      <c r="K241" s="604" t="s">
        <v>1915</v>
      </c>
      <c r="L241" s="404"/>
      <c r="M241" s="488">
        <v>341</v>
      </c>
      <c r="N241" s="488"/>
      <c r="O241" s="488">
        <v>542</v>
      </c>
      <c r="P241" s="488"/>
      <c r="Q241" s="488">
        <v>1546</v>
      </c>
      <c r="R241" s="488"/>
      <c r="S241" s="488">
        <v>1186</v>
      </c>
      <c r="T241" s="488"/>
      <c r="U241" s="488">
        <v>924</v>
      </c>
      <c r="V241" s="488"/>
      <c r="W241" s="488">
        <v>836</v>
      </c>
      <c r="X241" s="464"/>
      <c r="Y241" s="3"/>
      <c r="Z241" s="3"/>
      <c r="AA241" s="3"/>
      <c r="AB241" s="53"/>
      <c r="AC241" s="53"/>
      <c r="AD241" s="53"/>
      <c r="AE241" s="53"/>
      <c r="AF241" s="53"/>
      <c r="AG241" s="53"/>
      <c r="AH241" s="3"/>
      <c r="AI241" s="160"/>
      <c r="AJ241" s="160"/>
      <c r="AK241" s="160"/>
      <c r="AL241" s="160"/>
      <c r="AM241" s="160"/>
      <c r="AN241" s="160">
        <f t="shared" si="23"/>
        <v>0</v>
      </c>
      <c r="AO241" s="160">
        <f t="shared" si="24"/>
        <v>1186</v>
      </c>
      <c r="AP241" s="160">
        <f t="shared" si="25"/>
        <v>0</v>
      </c>
      <c r="AQ241" s="160">
        <f t="shared" si="26"/>
        <v>924</v>
      </c>
      <c r="AR241" s="160">
        <f t="shared" si="27"/>
        <v>0</v>
      </c>
      <c r="AS241" s="160">
        <f t="shared" si="28"/>
        <v>836</v>
      </c>
    </row>
    <row r="242" spans="1:45" ht="16.5" customHeight="1" x14ac:dyDescent="0.25">
      <c r="A242" s="48"/>
      <c r="B242" s="48"/>
      <c r="C242" s="48" t="s">
        <v>1044</v>
      </c>
      <c r="D242" s="48" t="s">
        <v>1045</v>
      </c>
      <c r="E242" s="48"/>
      <c r="F242" s="48" t="s">
        <v>1046</v>
      </c>
      <c r="G242" s="48"/>
      <c r="H242" s="48"/>
      <c r="I242" s="602">
        <f t="shared" si="22"/>
        <v>352</v>
      </c>
      <c r="J242" s="3"/>
      <c r="K242" s="605" t="s">
        <v>1797</v>
      </c>
      <c r="L242" s="73"/>
      <c r="M242" s="606">
        <v>23</v>
      </c>
      <c r="N242" s="606"/>
      <c r="O242" s="606">
        <v>24</v>
      </c>
      <c r="P242" s="606"/>
      <c r="Q242" s="606">
        <v>101</v>
      </c>
      <c r="R242" s="606"/>
      <c r="S242" s="606">
        <v>86</v>
      </c>
      <c r="T242" s="606"/>
      <c r="U242" s="606">
        <v>51</v>
      </c>
      <c r="V242" s="606"/>
      <c r="W242" s="606">
        <v>67</v>
      </c>
      <c r="X242" s="3"/>
      <c r="Y242" s="3"/>
      <c r="Z242" s="3"/>
      <c r="AA242" s="3"/>
      <c r="AB242" s="53"/>
      <c r="AC242" s="53"/>
      <c r="AD242" s="53"/>
      <c r="AE242" s="53"/>
      <c r="AF242" s="53"/>
      <c r="AG242" s="53"/>
      <c r="AH242" s="3"/>
      <c r="AI242" s="160"/>
      <c r="AJ242" s="160"/>
      <c r="AK242" s="160"/>
      <c r="AL242" s="160"/>
      <c r="AM242" s="160"/>
      <c r="AN242" s="160">
        <f t="shared" si="23"/>
        <v>0</v>
      </c>
      <c r="AO242" s="160">
        <f t="shared" si="24"/>
        <v>86</v>
      </c>
      <c r="AP242" s="160">
        <f t="shared" si="25"/>
        <v>0</v>
      </c>
      <c r="AQ242" s="160">
        <f t="shared" si="26"/>
        <v>51</v>
      </c>
      <c r="AR242" s="160">
        <f t="shared" si="27"/>
        <v>0</v>
      </c>
      <c r="AS242" s="160">
        <f t="shared" si="28"/>
        <v>67</v>
      </c>
    </row>
    <row r="243" spans="1:45" ht="15" x14ac:dyDescent="0.25">
      <c r="A243" s="48"/>
      <c r="B243" s="48"/>
      <c r="C243" s="48" t="s">
        <v>1047</v>
      </c>
      <c r="D243" s="48" t="s">
        <v>1048</v>
      </c>
      <c r="E243" s="48"/>
      <c r="F243" s="48" t="s">
        <v>1049</v>
      </c>
      <c r="G243" s="48"/>
      <c r="H243" s="48"/>
      <c r="I243" s="602">
        <f t="shared" si="22"/>
        <v>500</v>
      </c>
      <c r="J243" s="3"/>
      <c r="K243" s="605" t="s">
        <v>1723</v>
      </c>
      <c r="L243" s="73"/>
      <c r="M243" s="606">
        <v>24</v>
      </c>
      <c r="N243" s="606"/>
      <c r="O243" s="606">
        <v>56</v>
      </c>
      <c r="P243" s="606"/>
      <c r="Q243" s="606">
        <v>172</v>
      </c>
      <c r="R243" s="606"/>
      <c r="S243" s="606">
        <v>119</v>
      </c>
      <c r="T243" s="606"/>
      <c r="U243" s="606">
        <v>59</v>
      </c>
      <c r="V243" s="606"/>
      <c r="W243" s="606">
        <v>70</v>
      </c>
      <c r="X243" s="3"/>
      <c r="Y243" s="3"/>
      <c r="Z243" s="3"/>
      <c r="AA243" s="3"/>
      <c r="AB243" s="53"/>
      <c r="AC243" s="53"/>
      <c r="AD243" s="53"/>
      <c r="AE243" s="53"/>
      <c r="AF243" s="53"/>
      <c r="AG243" s="53"/>
      <c r="AH243" s="3"/>
      <c r="AI243" s="160"/>
      <c r="AJ243" s="160"/>
      <c r="AK243" s="160"/>
      <c r="AL243" s="160"/>
      <c r="AM243" s="160"/>
      <c r="AN243" s="160">
        <f t="shared" si="23"/>
        <v>0</v>
      </c>
      <c r="AO243" s="160">
        <f t="shared" si="24"/>
        <v>119</v>
      </c>
      <c r="AP243" s="160">
        <f t="shared" si="25"/>
        <v>0</v>
      </c>
      <c r="AQ243" s="160">
        <f t="shared" si="26"/>
        <v>59</v>
      </c>
      <c r="AR243" s="160">
        <f t="shared" si="27"/>
        <v>0</v>
      </c>
      <c r="AS243" s="160">
        <f t="shared" si="28"/>
        <v>70</v>
      </c>
    </row>
    <row r="244" spans="1:45" ht="15" x14ac:dyDescent="0.25">
      <c r="A244" s="48"/>
      <c r="B244" s="48"/>
      <c r="C244" s="48" t="s">
        <v>1050</v>
      </c>
      <c r="D244" s="48" t="s">
        <v>1051</v>
      </c>
      <c r="E244" s="48"/>
      <c r="F244" s="48" t="s">
        <v>1052</v>
      </c>
      <c r="G244" s="48"/>
      <c r="H244" s="48"/>
      <c r="I244" s="602">
        <f t="shared" si="22"/>
        <v>889</v>
      </c>
      <c r="J244" s="3"/>
      <c r="K244" s="605" t="s">
        <v>1798</v>
      </c>
      <c r="L244" s="73"/>
      <c r="M244" s="606">
        <v>51</v>
      </c>
      <c r="N244" s="606"/>
      <c r="O244" s="606">
        <v>84</v>
      </c>
      <c r="P244" s="606"/>
      <c r="Q244" s="606">
        <v>235</v>
      </c>
      <c r="R244" s="606"/>
      <c r="S244" s="606">
        <v>204</v>
      </c>
      <c r="T244" s="606"/>
      <c r="U244" s="606">
        <v>156</v>
      </c>
      <c r="V244" s="606"/>
      <c r="W244" s="606">
        <v>159</v>
      </c>
      <c r="X244" s="3"/>
      <c r="Y244" s="3"/>
      <c r="Z244" s="3"/>
      <c r="AA244" s="3"/>
      <c r="AB244" s="53"/>
      <c r="AC244" s="53"/>
      <c r="AD244" s="53"/>
      <c r="AE244" s="53"/>
      <c r="AF244" s="53"/>
      <c r="AG244" s="53"/>
      <c r="AH244" s="3"/>
      <c r="AI244" s="160"/>
      <c r="AJ244" s="160"/>
      <c r="AK244" s="160"/>
      <c r="AL244" s="160"/>
      <c r="AM244" s="160"/>
      <c r="AN244" s="160">
        <f t="shared" si="23"/>
        <v>0</v>
      </c>
      <c r="AO244" s="160">
        <f t="shared" si="24"/>
        <v>204</v>
      </c>
      <c r="AP244" s="160">
        <f t="shared" si="25"/>
        <v>0</v>
      </c>
      <c r="AQ244" s="160">
        <f t="shared" si="26"/>
        <v>156</v>
      </c>
      <c r="AR244" s="160">
        <f t="shared" si="27"/>
        <v>0</v>
      </c>
      <c r="AS244" s="160">
        <f t="shared" si="28"/>
        <v>159</v>
      </c>
    </row>
    <row r="245" spans="1:45" ht="15" x14ac:dyDescent="0.25">
      <c r="A245" s="48"/>
      <c r="B245" s="48"/>
      <c r="C245" s="48" t="s">
        <v>1053</v>
      </c>
      <c r="D245" s="48" t="s">
        <v>1054</v>
      </c>
      <c r="E245" s="48"/>
      <c r="F245" s="48" t="s">
        <v>1055</v>
      </c>
      <c r="G245" s="48"/>
      <c r="H245" s="48"/>
      <c r="I245" s="602">
        <f t="shared" si="22"/>
        <v>1052</v>
      </c>
      <c r="J245" s="3"/>
      <c r="K245" s="605" t="s">
        <v>1849</v>
      </c>
      <c r="L245" s="73"/>
      <c r="M245" s="606">
        <v>71</v>
      </c>
      <c r="N245" s="606"/>
      <c r="O245" s="606">
        <v>98</v>
      </c>
      <c r="P245" s="606"/>
      <c r="Q245" s="606">
        <v>311</v>
      </c>
      <c r="R245" s="606"/>
      <c r="S245" s="606">
        <v>227</v>
      </c>
      <c r="T245" s="606"/>
      <c r="U245" s="606">
        <v>194</v>
      </c>
      <c r="V245" s="606"/>
      <c r="W245" s="606">
        <v>151</v>
      </c>
      <c r="X245" s="3"/>
      <c r="Y245" s="3"/>
      <c r="Z245" s="3"/>
      <c r="AA245" s="3"/>
      <c r="AB245" s="53"/>
      <c r="AC245" s="53"/>
      <c r="AD245" s="53"/>
      <c r="AE245" s="53"/>
      <c r="AF245" s="53"/>
      <c r="AG245" s="53"/>
      <c r="AH245" s="3"/>
      <c r="AI245" s="160"/>
      <c r="AJ245" s="160"/>
      <c r="AK245" s="160"/>
      <c r="AL245" s="160"/>
      <c r="AM245" s="160"/>
      <c r="AN245" s="160">
        <f t="shared" si="23"/>
        <v>0</v>
      </c>
      <c r="AO245" s="160">
        <f t="shared" si="24"/>
        <v>227</v>
      </c>
      <c r="AP245" s="160">
        <f t="shared" si="25"/>
        <v>0</v>
      </c>
      <c r="AQ245" s="160">
        <f t="shared" si="26"/>
        <v>194</v>
      </c>
      <c r="AR245" s="160">
        <f t="shared" si="27"/>
        <v>0</v>
      </c>
      <c r="AS245" s="160">
        <f t="shared" si="28"/>
        <v>151</v>
      </c>
    </row>
    <row r="246" spans="1:45" ht="15" x14ac:dyDescent="0.25">
      <c r="A246" s="48"/>
      <c r="B246" s="48"/>
      <c r="C246" s="48" t="s">
        <v>1056</v>
      </c>
      <c r="D246" s="48" t="s">
        <v>1057</v>
      </c>
      <c r="E246" s="48"/>
      <c r="F246" s="48" t="s">
        <v>1058</v>
      </c>
      <c r="G246" s="48"/>
      <c r="H246" s="48"/>
      <c r="I246" s="602">
        <f t="shared" si="22"/>
        <v>591</v>
      </c>
      <c r="J246" s="3"/>
      <c r="K246" s="605" t="s">
        <v>1799</v>
      </c>
      <c r="L246" s="73"/>
      <c r="M246" s="606">
        <v>37</v>
      </c>
      <c r="N246" s="606"/>
      <c r="O246" s="606">
        <v>65</v>
      </c>
      <c r="P246" s="606"/>
      <c r="Q246" s="606">
        <v>193</v>
      </c>
      <c r="R246" s="606"/>
      <c r="S246" s="606">
        <v>111</v>
      </c>
      <c r="T246" s="606"/>
      <c r="U246" s="606">
        <v>96</v>
      </c>
      <c r="V246" s="606"/>
      <c r="W246" s="606">
        <v>89</v>
      </c>
      <c r="X246" s="3"/>
      <c r="Y246" s="3"/>
      <c r="Z246" s="3"/>
      <c r="AA246" s="3"/>
      <c r="AB246" s="53"/>
      <c r="AC246" s="53"/>
      <c r="AD246" s="53"/>
      <c r="AE246" s="53"/>
      <c r="AF246" s="53"/>
      <c r="AG246" s="53"/>
      <c r="AH246" s="3"/>
      <c r="AI246" s="160"/>
      <c r="AJ246" s="160"/>
      <c r="AK246" s="160"/>
      <c r="AL246" s="160"/>
      <c r="AM246" s="160"/>
      <c r="AN246" s="160">
        <f t="shared" si="23"/>
        <v>0</v>
      </c>
      <c r="AO246" s="160">
        <f t="shared" si="24"/>
        <v>111</v>
      </c>
      <c r="AP246" s="160">
        <f t="shared" si="25"/>
        <v>0</v>
      </c>
      <c r="AQ246" s="160">
        <f t="shared" si="26"/>
        <v>96</v>
      </c>
      <c r="AR246" s="160">
        <f t="shared" si="27"/>
        <v>0</v>
      </c>
      <c r="AS246" s="160">
        <f t="shared" si="28"/>
        <v>89</v>
      </c>
    </row>
    <row r="247" spans="1:45" ht="15" x14ac:dyDescent="0.25">
      <c r="A247" s="48"/>
      <c r="B247" s="48"/>
      <c r="C247" s="48" t="s">
        <v>1059</v>
      </c>
      <c r="D247" s="48" t="s">
        <v>1060</v>
      </c>
      <c r="E247" s="48"/>
      <c r="F247" s="48" t="s">
        <v>1061</v>
      </c>
      <c r="G247" s="48"/>
      <c r="H247" s="48"/>
      <c r="I247" s="602">
        <f t="shared" si="22"/>
        <v>330</v>
      </c>
      <c r="J247" s="3"/>
      <c r="K247" s="605" t="s">
        <v>1800</v>
      </c>
      <c r="L247" s="73"/>
      <c r="M247" s="606">
        <v>29</v>
      </c>
      <c r="N247" s="606"/>
      <c r="O247" s="606">
        <v>39</v>
      </c>
      <c r="P247" s="606"/>
      <c r="Q247" s="606">
        <v>105</v>
      </c>
      <c r="R247" s="606"/>
      <c r="S247" s="606">
        <v>59</v>
      </c>
      <c r="T247" s="606"/>
      <c r="U247" s="606">
        <v>62</v>
      </c>
      <c r="V247" s="606"/>
      <c r="W247" s="606">
        <v>36</v>
      </c>
      <c r="X247" s="3"/>
      <c r="Y247" s="3"/>
      <c r="Z247" s="3"/>
      <c r="AA247" s="3"/>
      <c r="AB247" s="53"/>
      <c r="AC247" s="53"/>
      <c r="AD247" s="53"/>
      <c r="AE247" s="53"/>
      <c r="AF247" s="53"/>
      <c r="AG247" s="53"/>
      <c r="AH247" s="3"/>
      <c r="AI247" s="160"/>
      <c r="AJ247" s="160"/>
      <c r="AK247" s="160"/>
      <c r="AL247" s="160"/>
      <c r="AM247" s="160"/>
      <c r="AN247" s="160">
        <f t="shared" si="23"/>
        <v>0</v>
      </c>
      <c r="AO247" s="160">
        <f t="shared" si="24"/>
        <v>59</v>
      </c>
      <c r="AP247" s="160">
        <f t="shared" si="25"/>
        <v>0</v>
      </c>
      <c r="AQ247" s="160">
        <f t="shared" si="26"/>
        <v>62</v>
      </c>
      <c r="AR247" s="160">
        <f t="shared" si="27"/>
        <v>0</v>
      </c>
      <c r="AS247" s="160">
        <f t="shared" si="28"/>
        <v>36</v>
      </c>
    </row>
    <row r="248" spans="1:45" ht="15" x14ac:dyDescent="0.25">
      <c r="A248" s="48"/>
      <c r="B248" s="48"/>
      <c r="C248" s="48" t="s">
        <v>1062</v>
      </c>
      <c r="D248" s="48" t="s">
        <v>1063</v>
      </c>
      <c r="E248" s="48"/>
      <c r="F248" s="48" t="s">
        <v>1064</v>
      </c>
      <c r="G248" s="48"/>
      <c r="H248" s="48"/>
      <c r="I248" s="602">
        <f t="shared" si="22"/>
        <v>421</v>
      </c>
      <c r="J248" s="3"/>
      <c r="K248" s="605" t="s">
        <v>1758</v>
      </c>
      <c r="L248" s="73"/>
      <c r="M248" s="606">
        <v>29</v>
      </c>
      <c r="N248" s="606"/>
      <c r="O248" s="606">
        <v>47</v>
      </c>
      <c r="P248" s="606"/>
      <c r="Q248" s="606">
        <v>124</v>
      </c>
      <c r="R248" s="606"/>
      <c r="S248" s="606">
        <v>96</v>
      </c>
      <c r="T248" s="606"/>
      <c r="U248" s="606">
        <v>64</v>
      </c>
      <c r="V248" s="606"/>
      <c r="W248" s="606">
        <v>61</v>
      </c>
      <c r="X248" s="3"/>
      <c r="Y248" s="3"/>
      <c r="Z248" s="3"/>
      <c r="AA248" s="3"/>
      <c r="AB248" s="53"/>
      <c r="AC248" s="53"/>
      <c r="AD248" s="53"/>
      <c r="AE248" s="53"/>
      <c r="AF248" s="53"/>
      <c r="AG248" s="53"/>
      <c r="AH248" s="3"/>
      <c r="AI248" s="160"/>
      <c r="AJ248" s="160"/>
      <c r="AK248" s="160"/>
      <c r="AL248" s="160"/>
      <c r="AM248" s="160"/>
      <c r="AN248" s="160">
        <f t="shared" si="23"/>
        <v>0</v>
      </c>
      <c r="AO248" s="160">
        <f t="shared" si="24"/>
        <v>96</v>
      </c>
      <c r="AP248" s="160">
        <f t="shared" si="25"/>
        <v>0</v>
      </c>
      <c r="AQ248" s="160">
        <f t="shared" si="26"/>
        <v>64</v>
      </c>
      <c r="AR248" s="160">
        <f t="shared" si="27"/>
        <v>0</v>
      </c>
      <c r="AS248" s="160">
        <f t="shared" si="28"/>
        <v>61</v>
      </c>
    </row>
    <row r="249" spans="1:45" ht="15" x14ac:dyDescent="0.25">
      <c r="A249" s="48"/>
      <c r="B249" s="48"/>
      <c r="C249" s="48" t="s">
        <v>1065</v>
      </c>
      <c r="D249" s="48" t="s">
        <v>1066</v>
      </c>
      <c r="E249" s="48"/>
      <c r="F249" s="48" t="s">
        <v>1067</v>
      </c>
      <c r="G249" s="48"/>
      <c r="H249" s="48"/>
      <c r="I249" s="602">
        <f t="shared" si="22"/>
        <v>1240</v>
      </c>
      <c r="J249" s="3"/>
      <c r="K249" s="605" t="s">
        <v>1916</v>
      </c>
      <c r="L249" s="73"/>
      <c r="M249" s="606">
        <v>77</v>
      </c>
      <c r="N249" s="606"/>
      <c r="O249" s="606">
        <v>129</v>
      </c>
      <c r="P249" s="606"/>
      <c r="Q249" s="606">
        <v>305</v>
      </c>
      <c r="R249" s="606"/>
      <c r="S249" s="606">
        <v>284</v>
      </c>
      <c r="T249" s="606"/>
      <c r="U249" s="606">
        <v>242</v>
      </c>
      <c r="V249" s="606"/>
      <c r="W249" s="606">
        <v>203</v>
      </c>
      <c r="X249" s="3"/>
      <c r="Y249" s="3"/>
      <c r="Z249" s="3"/>
      <c r="AA249" s="3"/>
      <c r="AB249" s="53"/>
      <c r="AC249" s="53"/>
      <c r="AD249" s="53"/>
      <c r="AE249" s="53"/>
      <c r="AF249" s="53"/>
      <c r="AG249" s="53"/>
      <c r="AH249" s="3"/>
      <c r="AI249" s="160"/>
      <c r="AJ249" s="160"/>
      <c r="AK249" s="160"/>
      <c r="AL249" s="160"/>
      <c r="AM249" s="160"/>
      <c r="AN249" s="160">
        <f t="shared" si="23"/>
        <v>0</v>
      </c>
      <c r="AO249" s="160">
        <f t="shared" si="24"/>
        <v>284</v>
      </c>
      <c r="AP249" s="160">
        <f t="shared" si="25"/>
        <v>0</v>
      </c>
      <c r="AQ249" s="160">
        <f t="shared" si="26"/>
        <v>242</v>
      </c>
      <c r="AR249" s="160">
        <f t="shared" si="27"/>
        <v>0</v>
      </c>
      <c r="AS249" s="160">
        <f t="shared" si="28"/>
        <v>203</v>
      </c>
    </row>
    <row r="250" spans="1:45" ht="15" x14ac:dyDescent="0.25">
      <c r="A250" s="48"/>
      <c r="B250" s="48"/>
      <c r="C250" s="48"/>
      <c r="D250" s="48"/>
      <c r="E250" s="48"/>
      <c r="F250" s="48"/>
      <c r="G250" s="48"/>
      <c r="H250" s="48"/>
      <c r="I250" s="602"/>
      <c r="J250" s="3"/>
      <c r="K250" s="605"/>
      <c r="L250" s="73"/>
      <c r="M250" s="606"/>
      <c r="N250" s="606"/>
      <c r="O250" s="606"/>
      <c r="P250" s="606"/>
      <c r="Q250" s="606"/>
      <c r="R250" s="606"/>
      <c r="S250" s="606"/>
      <c r="T250" s="606"/>
      <c r="U250" s="606"/>
      <c r="V250" s="606"/>
      <c r="W250" s="606"/>
      <c r="X250" s="3"/>
      <c r="Y250" s="3"/>
      <c r="Z250" s="3"/>
      <c r="AA250" s="3"/>
      <c r="AB250" s="53"/>
      <c r="AC250" s="53"/>
      <c r="AD250" s="53"/>
      <c r="AE250" s="53"/>
      <c r="AF250" s="53"/>
      <c r="AG250" s="53"/>
      <c r="AH250" s="3"/>
      <c r="AI250" s="160"/>
      <c r="AJ250" s="160"/>
      <c r="AK250" s="160"/>
      <c r="AL250" s="160"/>
      <c r="AM250" s="160"/>
      <c r="AN250" s="160">
        <f t="shared" si="23"/>
        <v>0</v>
      </c>
      <c r="AO250" s="160">
        <f t="shared" si="24"/>
        <v>0</v>
      </c>
      <c r="AP250" s="160">
        <f t="shared" si="25"/>
        <v>0</v>
      </c>
      <c r="AQ250" s="160">
        <f t="shared" si="26"/>
        <v>0</v>
      </c>
      <c r="AR250" s="160">
        <f t="shared" si="27"/>
        <v>0</v>
      </c>
      <c r="AS250" s="160">
        <f t="shared" si="28"/>
        <v>0</v>
      </c>
    </row>
    <row r="251" spans="1:45" ht="15" x14ac:dyDescent="0.25">
      <c r="A251" s="48"/>
      <c r="B251" s="48"/>
      <c r="C251" s="48" t="s">
        <v>1068</v>
      </c>
      <c r="D251" s="48" t="s">
        <v>1069</v>
      </c>
      <c r="E251" s="48" t="s">
        <v>1070</v>
      </c>
      <c r="F251" s="48"/>
      <c r="G251" s="48"/>
      <c r="H251" s="48"/>
      <c r="I251" s="602">
        <f t="shared" si="22"/>
        <v>7270</v>
      </c>
      <c r="J251" s="464"/>
      <c r="K251" s="604" t="s">
        <v>1917</v>
      </c>
      <c r="L251" s="404"/>
      <c r="M251" s="488">
        <v>453</v>
      </c>
      <c r="N251" s="488"/>
      <c r="O251" s="488">
        <v>719</v>
      </c>
      <c r="P251" s="488"/>
      <c r="Q251" s="488">
        <v>2018</v>
      </c>
      <c r="R251" s="488"/>
      <c r="S251" s="488">
        <v>1544</v>
      </c>
      <c r="T251" s="488"/>
      <c r="U251" s="488">
        <v>1193</v>
      </c>
      <c r="V251" s="488"/>
      <c r="W251" s="488">
        <v>1343</v>
      </c>
      <c r="X251" s="3"/>
      <c r="Y251" s="3"/>
      <c r="Z251" s="3"/>
      <c r="AA251" s="3"/>
      <c r="AB251" s="53"/>
      <c r="AC251" s="53"/>
      <c r="AD251" s="53"/>
      <c r="AE251" s="53"/>
      <c r="AF251" s="53"/>
      <c r="AG251" s="53"/>
      <c r="AH251" s="3"/>
      <c r="AI251" s="160"/>
      <c r="AJ251" s="160"/>
      <c r="AK251" s="160"/>
      <c r="AL251" s="160"/>
      <c r="AM251" s="160"/>
      <c r="AN251" s="160">
        <f t="shared" si="23"/>
        <v>0</v>
      </c>
      <c r="AO251" s="160">
        <f t="shared" si="24"/>
        <v>1544</v>
      </c>
      <c r="AP251" s="160">
        <f t="shared" si="25"/>
        <v>0</v>
      </c>
      <c r="AQ251" s="160">
        <f t="shared" si="26"/>
        <v>1193</v>
      </c>
      <c r="AR251" s="160">
        <f t="shared" si="27"/>
        <v>0</v>
      </c>
      <c r="AS251" s="160">
        <f t="shared" si="28"/>
        <v>1343</v>
      </c>
    </row>
    <row r="252" spans="1:45" ht="16.5" customHeight="1" x14ac:dyDescent="0.25">
      <c r="A252" s="48"/>
      <c r="B252" s="48"/>
      <c r="C252" s="48" t="s">
        <v>1071</v>
      </c>
      <c r="D252" s="48" t="s">
        <v>1072</v>
      </c>
      <c r="E252" s="48"/>
      <c r="F252" s="48" t="s">
        <v>1073</v>
      </c>
      <c r="G252" s="48"/>
      <c r="H252" s="48"/>
      <c r="I252" s="602">
        <f t="shared" si="22"/>
        <v>1073</v>
      </c>
      <c r="J252" s="3"/>
      <c r="K252" s="605" t="s">
        <v>1918</v>
      </c>
      <c r="L252" s="73"/>
      <c r="M252" s="606">
        <v>59</v>
      </c>
      <c r="N252" s="606"/>
      <c r="O252" s="606">
        <v>96</v>
      </c>
      <c r="P252" s="606"/>
      <c r="Q252" s="606">
        <v>301</v>
      </c>
      <c r="R252" s="606"/>
      <c r="S252" s="606">
        <v>257</v>
      </c>
      <c r="T252" s="606"/>
      <c r="U252" s="606">
        <v>175</v>
      </c>
      <c r="V252" s="606"/>
      <c r="W252" s="606">
        <v>185</v>
      </c>
      <c r="X252" s="3"/>
      <c r="Y252" s="3"/>
      <c r="Z252" s="3"/>
      <c r="AA252" s="3"/>
      <c r="AB252" s="53"/>
      <c r="AC252" s="53"/>
      <c r="AD252" s="53"/>
      <c r="AE252" s="53"/>
      <c r="AF252" s="53"/>
      <c r="AG252" s="53"/>
      <c r="AH252" s="3"/>
      <c r="AI252" s="160"/>
      <c r="AJ252" s="160"/>
      <c r="AK252" s="160"/>
      <c r="AL252" s="160"/>
      <c r="AM252" s="160"/>
      <c r="AN252" s="160">
        <f t="shared" si="23"/>
        <v>0</v>
      </c>
      <c r="AO252" s="160">
        <f t="shared" si="24"/>
        <v>257</v>
      </c>
      <c r="AP252" s="160">
        <f t="shared" si="25"/>
        <v>0</v>
      </c>
      <c r="AQ252" s="160">
        <f t="shared" si="26"/>
        <v>175</v>
      </c>
      <c r="AR252" s="160">
        <f t="shared" si="27"/>
        <v>0</v>
      </c>
      <c r="AS252" s="160">
        <f t="shared" si="28"/>
        <v>185</v>
      </c>
    </row>
    <row r="253" spans="1:45" ht="15" x14ac:dyDescent="0.25">
      <c r="A253" s="48"/>
      <c r="B253" s="48"/>
      <c r="C253" s="48" t="s">
        <v>1074</v>
      </c>
      <c r="D253" s="48" t="s">
        <v>1075</v>
      </c>
      <c r="E253" s="48"/>
      <c r="F253" s="48" t="s">
        <v>1076</v>
      </c>
      <c r="G253" s="48"/>
      <c r="H253" s="48"/>
      <c r="I253" s="602">
        <f t="shared" si="22"/>
        <v>1147</v>
      </c>
      <c r="J253" s="3"/>
      <c r="K253" s="605" t="s">
        <v>1584</v>
      </c>
      <c r="L253" s="73"/>
      <c r="M253" s="606">
        <v>89</v>
      </c>
      <c r="N253" s="606"/>
      <c r="O253" s="606">
        <v>108</v>
      </c>
      <c r="P253" s="606"/>
      <c r="Q253" s="606">
        <v>332</v>
      </c>
      <c r="R253" s="606"/>
      <c r="S253" s="606">
        <v>261</v>
      </c>
      <c r="T253" s="606"/>
      <c r="U253" s="606">
        <v>179</v>
      </c>
      <c r="V253" s="606"/>
      <c r="W253" s="606">
        <v>178</v>
      </c>
      <c r="X253" s="3"/>
      <c r="Y253" s="3"/>
      <c r="Z253" s="3"/>
      <c r="AA253" s="3"/>
      <c r="AB253" s="53"/>
      <c r="AC253" s="53"/>
      <c r="AD253" s="53"/>
      <c r="AE253" s="53"/>
      <c r="AF253" s="53"/>
      <c r="AG253" s="53"/>
      <c r="AH253" s="3"/>
      <c r="AI253" s="160"/>
      <c r="AJ253" s="160"/>
      <c r="AK253" s="160"/>
      <c r="AL253" s="160"/>
      <c r="AM253" s="160"/>
      <c r="AN253" s="160">
        <f t="shared" si="23"/>
        <v>0</v>
      </c>
      <c r="AO253" s="160">
        <f t="shared" si="24"/>
        <v>261</v>
      </c>
      <c r="AP253" s="160">
        <f t="shared" si="25"/>
        <v>0</v>
      </c>
      <c r="AQ253" s="160">
        <f t="shared" si="26"/>
        <v>179</v>
      </c>
      <c r="AR253" s="160">
        <f t="shared" si="27"/>
        <v>0</v>
      </c>
      <c r="AS253" s="160">
        <f t="shared" si="28"/>
        <v>178</v>
      </c>
    </row>
    <row r="254" spans="1:45" ht="15" x14ac:dyDescent="0.25">
      <c r="A254" s="48"/>
      <c r="B254" s="48"/>
      <c r="C254" s="48" t="s">
        <v>1077</v>
      </c>
      <c r="D254" s="48" t="s">
        <v>1078</v>
      </c>
      <c r="E254" s="48"/>
      <c r="F254" s="48" t="s">
        <v>1079</v>
      </c>
      <c r="G254" s="48"/>
      <c r="H254" s="48"/>
      <c r="I254" s="602">
        <f t="shared" si="22"/>
        <v>433</v>
      </c>
      <c r="J254" s="3"/>
      <c r="K254" s="605" t="s">
        <v>1734</v>
      </c>
      <c r="L254" s="73"/>
      <c r="M254" s="606">
        <v>23</v>
      </c>
      <c r="N254" s="606"/>
      <c r="O254" s="606">
        <v>45</v>
      </c>
      <c r="P254" s="606"/>
      <c r="Q254" s="606">
        <v>105</v>
      </c>
      <c r="R254" s="606"/>
      <c r="S254" s="606">
        <v>107</v>
      </c>
      <c r="T254" s="606"/>
      <c r="U254" s="606">
        <v>81</v>
      </c>
      <c r="V254" s="606"/>
      <c r="W254" s="606">
        <v>72</v>
      </c>
      <c r="X254" s="3"/>
      <c r="Y254" s="3"/>
      <c r="Z254" s="3"/>
      <c r="AA254" s="3"/>
      <c r="AB254" s="53"/>
      <c r="AC254" s="53"/>
      <c r="AD254" s="53"/>
      <c r="AE254" s="53"/>
      <c r="AF254" s="53"/>
      <c r="AG254" s="53"/>
      <c r="AH254" s="3"/>
      <c r="AI254" s="160"/>
      <c r="AJ254" s="160"/>
      <c r="AK254" s="160"/>
      <c r="AL254" s="160"/>
      <c r="AM254" s="160"/>
      <c r="AN254" s="160">
        <f t="shared" si="23"/>
        <v>0</v>
      </c>
      <c r="AO254" s="160">
        <f t="shared" si="24"/>
        <v>107</v>
      </c>
      <c r="AP254" s="160">
        <f t="shared" si="25"/>
        <v>0</v>
      </c>
      <c r="AQ254" s="160">
        <f t="shared" si="26"/>
        <v>81</v>
      </c>
      <c r="AR254" s="160">
        <f t="shared" si="27"/>
        <v>0</v>
      </c>
      <c r="AS254" s="160">
        <f t="shared" si="28"/>
        <v>72</v>
      </c>
    </row>
    <row r="255" spans="1:45" ht="15" x14ac:dyDescent="0.25">
      <c r="A255" s="48"/>
      <c r="B255" s="48"/>
      <c r="C255" s="48" t="s">
        <v>1080</v>
      </c>
      <c r="D255" s="48" t="s">
        <v>1081</v>
      </c>
      <c r="E255" s="48"/>
      <c r="F255" s="48" t="s">
        <v>1082</v>
      </c>
      <c r="G255" s="48"/>
      <c r="H255" s="48"/>
      <c r="I255" s="602">
        <f t="shared" si="22"/>
        <v>477</v>
      </c>
      <c r="J255" s="3"/>
      <c r="K255" s="605" t="s">
        <v>1801</v>
      </c>
      <c r="L255" s="73"/>
      <c r="M255" s="606">
        <v>30</v>
      </c>
      <c r="N255" s="606"/>
      <c r="O255" s="606">
        <v>47</v>
      </c>
      <c r="P255" s="606"/>
      <c r="Q255" s="606">
        <v>122</v>
      </c>
      <c r="R255" s="606"/>
      <c r="S255" s="606">
        <v>98</v>
      </c>
      <c r="T255" s="606"/>
      <c r="U255" s="606">
        <v>85</v>
      </c>
      <c r="V255" s="606"/>
      <c r="W255" s="606">
        <v>95</v>
      </c>
      <c r="X255" s="3"/>
      <c r="Y255" s="3"/>
      <c r="Z255" s="3"/>
      <c r="AA255" s="3"/>
      <c r="AB255" s="53"/>
      <c r="AC255" s="53"/>
      <c r="AD255" s="53"/>
      <c r="AE255" s="53"/>
      <c r="AF255" s="53"/>
      <c r="AG255" s="53"/>
      <c r="AH255" s="3"/>
      <c r="AI255" s="160"/>
      <c r="AJ255" s="160"/>
      <c r="AK255" s="160"/>
      <c r="AL255" s="160"/>
      <c r="AM255" s="160"/>
      <c r="AN255" s="160">
        <f t="shared" si="23"/>
        <v>0</v>
      </c>
      <c r="AO255" s="160">
        <f t="shared" si="24"/>
        <v>98</v>
      </c>
      <c r="AP255" s="160">
        <f t="shared" si="25"/>
        <v>0</v>
      </c>
      <c r="AQ255" s="160">
        <f t="shared" si="26"/>
        <v>85</v>
      </c>
      <c r="AR255" s="160">
        <f t="shared" si="27"/>
        <v>0</v>
      </c>
      <c r="AS255" s="160">
        <f t="shared" si="28"/>
        <v>95</v>
      </c>
    </row>
    <row r="256" spans="1:45" ht="15" x14ac:dyDescent="0.25">
      <c r="A256" s="48"/>
      <c r="B256" s="48"/>
      <c r="C256" s="48" t="s">
        <v>1083</v>
      </c>
      <c r="D256" s="48" t="s">
        <v>1084</v>
      </c>
      <c r="E256" s="48"/>
      <c r="F256" s="48" t="s">
        <v>1085</v>
      </c>
      <c r="G256" s="48"/>
      <c r="H256" s="48"/>
      <c r="I256" s="602">
        <f t="shared" si="22"/>
        <v>447</v>
      </c>
      <c r="J256" s="3"/>
      <c r="K256" s="605" t="s">
        <v>1720</v>
      </c>
      <c r="L256" s="73"/>
      <c r="M256" s="606">
        <v>24</v>
      </c>
      <c r="N256" s="606"/>
      <c r="O256" s="606">
        <v>49</v>
      </c>
      <c r="P256" s="606"/>
      <c r="Q256" s="606">
        <v>136</v>
      </c>
      <c r="R256" s="606"/>
      <c r="S256" s="606">
        <v>93</v>
      </c>
      <c r="T256" s="606"/>
      <c r="U256" s="606">
        <v>72</v>
      </c>
      <c r="V256" s="606"/>
      <c r="W256" s="606">
        <v>73</v>
      </c>
      <c r="X256" s="3"/>
      <c r="Y256" s="3"/>
      <c r="Z256" s="3"/>
      <c r="AA256" s="3"/>
      <c r="AB256" s="53"/>
      <c r="AC256" s="53"/>
      <c r="AD256" s="53"/>
      <c r="AE256" s="53"/>
      <c r="AF256" s="53"/>
      <c r="AG256" s="53"/>
      <c r="AH256" s="3"/>
      <c r="AI256" s="160"/>
      <c r="AJ256" s="160"/>
      <c r="AK256" s="160"/>
      <c r="AL256" s="160"/>
      <c r="AM256" s="160"/>
      <c r="AN256" s="160">
        <f t="shared" si="23"/>
        <v>0</v>
      </c>
      <c r="AO256" s="160">
        <f t="shared" si="24"/>
        <v>93</v>
      </c>
      <c r="AP256" s="160">
        <f t="shared" si="25"/>
        <v>0</v>
      </c>
      <c r="AQ256" s="160">
        <f t="shared" si="26"/>
        <v>72</v>
      </c>
      <c r="AR256" s="160">
        <f t="shared" si="27"/>
        <v>0</v>
      </c>
      <c r="AS256" s="160">
        <f t="shared" si="28"/>
        <v>73</v>
      </c>
    </row>
    <row r="257" spans="1:45" ht="15" x14ac:dyDescent="0.25">
      <c r="A257" s="48"/>
      <c r="B257" s="48"/>
      <c r="C257" s="48" t="s">
        <v>1086</v>
      </c>
      <c r="D257" s="48" t="s">
        <v>1087</v>
      </c>
      <c r="E257" s="48"/>
      <c r="F257" s="48" t="s">
        <v>1088</v>
      </c>
      <c r="G257" s="48"/>
      <c r="H257" s="48"/>
      <c r="I257" s="602">
        <v>434</v>
      </c>
      <c r="J257" s="3"/>
      <c r="K257" s="605" t="s">
        <v>1802</v>
      </c>
      <c r="L257" s="73"/>
      <c r="M257" s="607" t="s">
        <v>1556</v>
      </c>
      <c r="N257" s="607"/>
      <c r="O257" s="607" t="s">
        <v>1556</v>
      </c>
      <c r="P257" s="606"/>
      <c r="Q257" s="606">
        <v>118</v>
      </c>
      <c r="R257" s="606"/>
      <c r="S257" s="606">
        <v>79</v>
      </c>
      <c r="T257" s="606"/>
      <c r="U257" s="606">
        <v>87</v>
      </c>
      <c r="V257" s="606"/>
      <c r="W257" s="606">
        <v>84</v>
      </c>
      <c r="X257" s="3"/>
      <c r="Y257" s="3"/>
      <c r="Z257" s="3"/>
      <c r="AA257" s="3"/>
      <c r="AB257" s="53"/>
      <c r="AC257" s="53"/>
      <c r="AD257" s="53"/>
      <c r="AE257" s="53"/>
      <c r="AF257" s="53"/>
      <c r="AG257" s="53"/>
      <c r="AH257" s="3"/>
      <c r="AI257" s="160"/>
      <c r="AJ257" s="160"/>
      <c r="AK257" s="160"/>
      <c r="AL257" s="160"/>
      <c r="AM257" s="160"/>
      <c r="AN257" s="160">
        <f t="shared" si="23"/>
        <v>0</v>
      </c>
      <c r="AO257" s="160">
        <f t="shared" si="24"/>
        <v>79</v>
      </c>
      <c r="AP257" s="160">
        <f t="shared" si="25"/>
        <v>0</v>
      </c>
      <c r="AQ257" s="160">
        <f t="shared" si="26"/>
        <v>87</v>
      </c>
      <c r="AR257" s="160">
        <f t="shared" si="27"/>
        <v>0</v>
      </c>
      <c r="AS257" s="160">
        <f t="shared" si="28"/>
        <v>84</v>
      </c>
    </row>
    <row r="258" spans="1:45" ht="15" x14ac:dyDescent="0.25">
      <c r="A258" s="48"/>
      <c r="B258" s="48"/>
      <c r="C258" s="48" t="s">
        <v>1089</v>
      </c>
      <c r="D258" s="48" t="s">
        <v>1090</v>
      </c>
      <c r="E258" s="48"/>
      <c r="F258" s="48" t="s">
        <v>1091</v>
      </c>
      <c r="G258" s="48"/>
      <c r="H258" s="48"/>
      <c r="I258" s="602">
        <f t="shared" si="22"/>
        <v>536</v>
      </c>
      <c r="J258" s="3"/>
      <c r="K258" s="605" t="s">
        <v>1803</v>
      </c>
      <c r="L258" s="73"/>
      <c r="M258" s="606">
        <v>43</v>
      </c>
      <c r="N258" s="606"/>
      <c r="O258" s="606">
        <v>60</v>
      </c>
      <c r="P258" s="606"/>
      <c r="Q258" s="606">
        <v>167</v>
      </c>
      <c r="R258" s="606"/>
      <c r="S258" s="606">
        <v>116</v>
      </c>
      <c r="T258" s="606"/>
      <c r="U258" s="606">
        <v>70</v>
      </c>
      <c r="V258" s="606"/>
      <c r="W258" s="606">
        <v>80</v>
      </c>
      <c r="X258" s="3"/>
      <c r="Y258" s="3"/>
      <c r="Z258" s="3"/>
      <c r="AA258" s="3"/>
      <c r="AB258" s="53"/>
      <c r="AC258" s="53"/>
      <c r="AD258" s="53"/>
      <c r="AE258" s="53"/>
      <c r="AF258" s="53"/>
      <c r="AG258" s="53"/>
      <c r="AH258" s="3"/>
      <c r="AI258" s="160"/>
      <c r="AJ258" s="160"/>
      <c r="AK258" s="160"/>
      <c r="AL258" s="160"/>
      <c r="AM258" s="160"/>
      <c r="AN258" s="160">
        <f t="shared" si="23"/>
        <v>0</v>
      </c>
      <c r="AO258" s="160">
        <f t="shared" si="24"/>
        <v>116</v>
      </c>
      <c r="AP258" s="160">
        <f t="shared" si="25"/>
        <v>0</v>
      </c>
      <c r="AQ258" s="160">
        <f t="shared" si="26"/>
        <v>70</v>
      </c>
      <c r="AR258" s="160">
        <f t="shared" si="27"/>
        <v>0</v>
      </c>
      <c r="AS258" s="160">
        <f t="shared" si="28"/>
        <v>80</v>
      </c>
    </row>
    <row r="259" spans="1:45" ht="15" x14ac:dyDescent="0.25">
      <c r="A259" s="48"/>
      <c r="B259" s="48"/>
      <c r="C259" s="48" t="s">
        <v>1092</v>
      </c>
      <c r="D259" s="48" t="s">
        <v>1093</v>
      </c>
      <c r="E259" s="48"/>
      <c r="F259" s="48" t="s">
        <v>1094</v>
      </c>
      <c r="G259" s="48"/>
      <c r="H259" s="48"/>
      <c r="I259" s="602">
        <f t="shared" si="22"/>
        <v>332</v>
      </c>
      <c r="J259" s="3"/>
      <c r="K259" s="605" t="s">
        <v>1804</v>
      </c>
      <c r="L259" s="73"/>
      <c r="M259" s="606">
        <v>25</v>
      </c>
      <c r="N259" s="606"/>
      <c r="O259" s="606">
        <v>34</v>
      </c>
      <c r="P259" s="606"/>
      <c r="Q259" s="606">
        <v>105</v>
      </c>
      <c r="R259" s="606"/>
      <c r="S259" s="606">
        <v>54</v>
      </c>
      <c r="T259" s="606"/>
      <c r="U259" s="606">
        <v>46</v>
      </c>
      <c r="V259" s="606"/>
      <c r="W259" s="606">
        <v>68</v>
      </c>
      <c r="X259" s="3"/>
      <c r="Y259" s="3"/>
      <c r="Z259" s="3"/>
      <c r="AA259" s="3"/>
      <c r="AB259" s="53"/>
      <c r="AC259" s="53"/>
      <c r="AD259" s="53"/>
      <c r="AE259" s="53"/>
      <c r="AF259" s="53"/>
      <c r="AG259" s="53"/>
      <c r="AH259" s="3"/>
      <c r="AI259" s="160"/>
      <c r="AJ259" s="160"/>
      <c r="AK259" s="160"/>
      <c r="AL259" s="160"/>
      <c r="AM259" s="160"/>
      <c r="AN259" s="160">
        <f t="shared" si="23"/>
        <v>0</v>
      </c>
      <c r="AO259" s="160">
        <f t="shared" si="24"/>
        <v>54</v>
      </c>
      <c r="AP259" s="160">
        <f t="shared" si="25"/>
        <v>0</v>
      </c>
      <c r="AQ259" s="160">
        <f t="shared" si="26"/>
        <v>46</v>
      </c>
      <c r="AR259" s="160">
        <f t="shared" si="27"/>
        <v>0</v>
      </c>
      <c r="AS259" s="160">
        <f t="shared" si="28"/>
        <v>68</v>
      </c>
    </row>
    <row r="260" spans="1:45" ht="15" x14ac:dyDescent="0.25">
      <c r="A260" s="48"/>
      <c r="B260" s="48"/>
      <c r="C260" s="48" t="s">
        <v>1095</v>
      </c>
      <c r="D260" s="48" t="s">
        <v>1096</v>
      </c>
      <c r="E260" s="48"/>
      <c r="F260" s="48" t="s">
        <v>1097</v>
      </c>
      <c r="G260" s="48"/>
      <c r="H260" s="48"/>
      <c r="I260" s="602">
        <f t="shared" si="22"/>
        <v>424</v>
      </c>
      <c r="J260" s="3"/>
      <c r="K260" s="605" t="s">
        <v>1602</v>
      </c>
      <c r="L260" s="73"/>
      <c r="M260" s="606">
        <v>27</v>
      </c>
      <c r="N260" s="606"/>
      <c r="O260" s="606">
        <v>46</v>
      </c>
      <c r="P260" s="606"/>
      <c r="Q260" s="606">
        <v>114</v>
      </c>
      <c r="R260" s="606"/>
      <c r="S260" s="606">
        <v>95</v>
      </c>
      <c r="T260" s="606"/>
      <c r="U260" s="606">
        <v>63</v>
      </c>
      <c r="V260" s="606"/>
      <c r="W260" s="606">
        <v>79</v>
      </c>
      <c r="X260" s="3"/>
      <c r="Y260" s="3"/>
      <c r="Z260" s="3"/>
      <c r="AA260" s="3"/>
      <c r="AB260" s="53"/>
      <c r="AC260" s="53"/>
      <c r="AD260" s="53"/>
      <c r="AE260" s="53"/>
      <c r="AF260" s="53"/>
      <c r="AG260" s="53"/>
      <c r="AH260" s="3"/>
      <c r="AI260" s="160"/>
      <c r="AJ260" s="160"/>
      <c r="AK260" s="160"/>
      <c r="AL260" s="160"/>
      <c r="AM260" s="160"/>
      <c r="AN260" s="160">
        <f t="shared" si="23"/>
        <v>0</v>
      </c>
      <c r="AO260" s="160">
        <f t="shared" si="24"/>
        <v>95</v>
      </c>
      <c r="AP260" s="160">
        <f t="shared" si="25"/>
        <v>0</v>
      </c>
      <c r="AQ260" s="160">
        <f t="shared" si="26"/>
        <v>63</v>
      </c>
      <c r="AR260" s="160">
        <f t="shared" si="27"/>
        <v>0</v>
      </c>
      <c r="AS260" s="160">
        <f t="shared" si="28"/>
        <v>79</v>
      </c>
    </row>
    <row r="261" spans="1:45" ht="15" x14ac:dyDescent="0.25">
      <c r="A261" s="48"/>
      <c r="B261" s="48"/>
      <c r="C261" s="48" t="s">
        <v>1098</v>
      </c>
      <c r="D261" s="48" t="s">
        <v>1099</v>
      </c>
      <c r="E261" s="48"/>
      <c r="F261" s="48" t="s">
        <v>1100</v>
      </c>
      <c r="G261" s="48"/>
      <c r="H261" s="48"/>
      <c r="I261" s="602">
        <f t="shared" si="22"/>
        <v>1000</v>
      </c>
      <c r="J261" s="3"/>
      <c r="K261" s="605" t="s">
        <v>1908</v>
      </c>
      <c r="L261" s="73"/>
      <c r="M261" s="606">
        <v>50</v>
      </c>
      <c r="N261" s="606"/>
      <c r="O261" s="606">
        <v>90</v>
      </c>
      <c r="P261" s="606"/>
      <c r="Q261" s="606">
        <v>263</v>
      </c>
      <c r="R261" s="606"/>
      <c r="S261" s="606">
        <v>212</v>
      </c>
      <c r="T261" s="606"/>
      <c r="U261" s="606">
        <v>169</v>
      </c>
      <c r="V261" s="606"/>
      <c r="W261" s="606">
        <v>216</v>
      </c>
      <c r="X261" s="3"/>
      <c r="Y261" s="3"/>
      <c r="Z261" s="3"/>
      <c r="AA261" s="3"/>
      <c r="AB261" s="53"/>
      <c r="AC261" s="53"/>
      <c r="AD261" s="53"/>
      <c r="AE261" s="53"/>
      <c r="AF261" s="53"/>
      <c r="AG261" s="53"/>
      <c r="AH261" s="3"/>
      <c r="AI261" s="160"/>
      <c r="AJ261" s="160"/>
      <c r="AK261" s="160"/>
      <c r="AL261" s="160"/>
      <c r="AM261" s="160"/>
      <c r="AN261" s="160">
        <f t="shared" si="23"/>
        <v>0</v>
      </c>
      <c r="AO261" s="160">
        <f t="shared" si="24"/>
        <v>212</v>
      </c>
      <c r="AP261" s="160">
        <f t="shared" si="25"/>
        <v>0</v>
      </c>
      <c r="AQ261" s="160">
        <f t="shared" si="26"/>
        <v>169</v>
      </c>
      <c r="AR261" s="160">
        <f t="shared" si="27"/>
        <v>0</v>
      </c>
      <c r="AS261" s="160">
        <f t="shared" si="28"/>
        <v>216</v>
      </c>
    </row>
    <row r="262" spans="1:45" ht="15" x14ac:dyDescent="0.25">
      <c r="A262" s="48"/>
      <c r="B262" s="48"/>
      <c r="C262" s="48" t="s">
        <v>1101</v>
      </c>
      <c r="D262" s="48" t="s">
        <v>1102</v>
      </c>
      <c r="E262" s="48"/>
      <c r="F262" s="48" t="s">
        <v>1103</v>
      </c>
      <c r="G262" s="48"/>
      <c r="H262" s="48"/>
      <c r="I262" s="602">
        <f t="shared" si="22"/>
        <v>728</v>
      </c>
      <c r="J262" s="3"/>
      <c r="K262" s="605" t="s">
        <v>1805</v>
      </c>
      <c r="L262" s="73"/>
      <c r="M262" s="606">
        <v>49</v>
      </c>
      <c r="N262" s="606"/>
      <c r="O262" s="606">
        <v>76</v>
      </c>
      <c r="P262" s="606"/>
      <c r="Q262" s="606">
        <v>192</v>
      </c>
      <c r="R262" s="606"/>
      <c r="S262" s="606">
        <v>129</v>
      </c>
      <c r="T262" s="606"/>
      <c r="U262" s="606">
        <v>126</v>
      </c>
      <c r="V262" s="606"/>
      <c r="W262" s="606">
        <v>156</v>
      </c>
      <c r="X262" s="3"/>
      <c r="Y262" s="3"/>
      <c r="Z262" s="3"/>
      <c r="AA262" s="3"/>
      <c r="AB262" s="53"/>
      <c r="AC262" s="53"/>
      <c r="AD262" s="53"/>
      <c r="AE262" s="53"/>
      <c r="AF262" s="53"/>
      <c r="AG262" s="53"/>
      <c r="AH262" s="3"/>
      <c r="AI262" s="160"/>
      <c r="AJ262" s="160"/>
      <c r="AK262" s="160"/>
      <c r="AL262" s="160"/>
      <c r="AM262" s="160"/>
      <c r="AN262" s="160">
        <f t="shared" si="23"/>
        <v>0</v>
      </c>
      <c r="AO262" s="160">
        <f t="shared" si="24"/>
        <v>129</v>
      </c>
      <c r="AP262" s="160">
        <f t="shared" si="25"/>
        <v>0</v>
      </c>
      <c r="AQ262" s="160">
        <f t="shared" si="26"/>
        <v>126</v>
      </c>
      <c r="AR262" s="160">
        <f t="shared" si="27"/>
        <v>0</v>
      </c>
      <c r="AS262" s="160">
        <f t="shared" si="28"/>
        <v>156</v>
      </c>
    </row>
    <row r="263" spans="1:45" ht="15" x14ac:dyDescent="0.25">
      <c r="A263" s="48"/>
      <c r="B263" s="48"/>
      <c r="C263" s="48" t="s">
        <v>1104</v>
      </c>
      <c r="D263" s="48" t="s">
        <v>1105</v>
      </c>
      <c r="E263" s="48"/>
      <c r="F263" s="48" t="s">
        <v>1106</v>
      </c>
      <c r="G263" s="48"/>
      <c r="H263" s="48"/>
      <c r="I263" s="602">
        <v>239</v>
      </c>
      <c r="J263" s="3"/>
      <c r="K263" s="605" t="s">
        <v>1806</v>
      </c>
      <c r="L263" s="73"/>
      <c r="M263" s="607" t="s">
        <v>1556</v>
      </c>
      <c r="N263" s="607"/>
      <c r="O263" s="607" t="s">
        <v>1556</v>
      </c>
      <c r="P263" s="606"/>
      <c r="Q263" s="606">
        <v>63</v>
      </c>
      <c r="R263" s="606"/>
      <c r="S263" s="606">
        <v>43</v>
      </c>
      <c r="T263" s="606"/>
      <c r="U263" s="606">
        <v>40</v>
      </c>
      <c r="V263" s="606"/>
      <c r="W263" s="606">
        <v>57</v>
      </c>
      <c r="X263" s="3"/>
      <c r="Y263" s="3"/>
      <c r="Z263" s="3"/>
      <c r="AA263" s="3"/>
      <c r="AB263" s="53"/>
      <c r="AC263" s="53"/>
      <c r="AD263" s="53"/>
      <c r="AE263" s="53"/>
      <c r="AF263" s="53"/>
      <c r="AG263" s="53"/>
      <c r="AH263" s="3"/>
      <c r="AI263" s="160"/>
      <c r="AJ263" s="160"/>
      <c r="AK263" s="160"/>
      <c r="AL263" s="160"/>
      <c r="AM263" s="160"/>
      <c r="AN263" s="160">
        <f t="shared" si="23"/>
        <v>0</v>
      </c>
      <c r="AO263" s="160">
        <f t="shared" si="24"/>
        <v>43</v>
      </c>
      <c r="AP263" s="160">
        <f t="shared" si="25"/>
        <v>0</v>
      </c>
      <c r="AQ263" s="160">
        <f t="shared" si="26"/>
        <v>40</v>
      </c>
      <c r="AR263" s="160">
        <f t="shared" si="27"/>
        <v>0</v>
      </c>
      <c r="AS263" s="160">
        <f t="shared" si="28"/>
        <v>57</v>
      </c>
    </row>
    <row r="264" spans="1:45" ht="15" x14ac:dyDescent="0.25">
      <c r="A264" s="48"/>
      <c r="B264" s="48"/>
      <c r="C264" s="48"/>
      <c r="D264" s="48"/>
      <c r="E264" s="48"/>
      <c r="F264" s="48"/>
      <c r="G264" s="48"/>
      <c r="H264" s="48"/>
      <c r="I264" s="602"/>
      <c r="J264" s="3"/>
      <c r="K264" s="605"/>
      <c r="L264" s="73"/>
      <c r="M264" s="606"/>
      <c r="N264" s="606"/>
      <c r="O264" s="606"/>
      <c r="P264" s="606"/>
      <c r="Q264" s="606"/>
      <c r="R264" s="606"/>
      <c r="S264" s="606"/>
      <c r="T264" s="606"/>
      <c r="U264" s="606"/>
      <c r="V264" s="606"/>
      <c r="W264" s="606"/>
      <c r="X264" s="3"/>
      <c r="Y264" s="3"/>
      <c r="Z264" s="3"/>
      <c r="AA264" s="3"/>
      <c r="AB264" s="53"/>
      <c r="AC264" s="53"/>
      <c r="AD264" s="53"/>
      <c r="AE264" s="53"/>
      <c r="AF264" s="53"/>
      <c r="AG264" s="53"/>
      <c r="AH264" s="3"/>
      <c r="AI264" s="160"/>
      <c r="AJ264" s="160"/>
      <c r="AK264" s="160"/>
      <c r="AL264" s="160"/>
      <c r="AM264" s="160"/>
      <c r="AN264" s="160">
        <f t="shared" si="23"/>
        <v>0</v>
      </c>
      <c r="AO264" s="160">
        <f t="shared" si="24"/>
        <v>0</v>
      </c>
      <c r="AP264" s="160">
        <f t="shared" si="25"/>
        <v>0</v>
      </c>
      <c r="AQ264" s="160">
        <f t="shared" si="26"/>
        <v>0</v>
      </c>
      <c r="AR264" s="160">
        <f t="shared" si="27"/>
        <v>0</v>
      </c>
      <c r="AS264" s="160">
        <f t="shared" si="28"/>
        <v>0</v>
      </c>
    </row>
    <row r="265" spans="1:45" ht="15" x14ac:dyDescent="0.25">
      <c r="A265" s="48"/>
      <c r="B265" s="48"/>
      <c r="C265" s="48" t="s">
        <v>1107</v>
      </c>
      <c r="D265" s="48" t="s">
        <v>1108</v>
      </c>
      <c r="E265" s="48" t="s">
        <v>1109</v>
      </c>
      <c r="F265" s="48"/>
      <c r="G265" s="48"/>
      <c r="H265" s="48"/>
      <c r="I265" s="602">
        <f t="shared" si="22"/>
        <v>5890</v>
      </c>
      <c r="J265" s="464"/>
      <c r="K265" s="604" t="s">
        <v>1919</v>
      </c>
      <c r="L265" s="404"/>
      <c r="M265" s="488">
        <v>310</v>
      </c>
      <c r="N265" s="488"/>
      <c r="O265" s="488">
        <v>509</v>
      </c>
      <c r="P265" s="488"/>
      <c r="Q265" s="488">
        <v>1573</v>
      </c>
      <c r="R265" s="488"/>
      <c r="S265" s="488">
        <v>1350</v>
      </c>
      <c r="T265" s="488"/>
      <c r="U265" s="488">
        <v>1099</v>
      </c>
      <c r="V265" s="488"/>
      <c r="W265" s="488">
        <v>1049</v>
      </c>
      <c r="X265" s="3"/>
      <c r="Y265" s="3"/>
      <c r="Z265" s="3"/>
      <c r="AA265" s="3"/>
      <c r="AB265" s="53"/>
      <c r="AC265" s="53"/>
      <c r="AD265" s="53"/>
      <c r="AE265" s="53"/>
      <c r="AF265" s="53"/>
      <c r="AG265" s="53"/>
      <c r="AH265" s="3"/>
      <c r="AI265" s="160"/>
      <c r="AJ265" s="160"/>
      <c r="AK265" s="160"/>
      <c r="AL265" s="160"/>
      <c r="AM265" s="160"/>
      <c r="AN265" s="160">
        <f t="shared" si="23"/>
        <v>0</v>
      </c>
      <c r="AO265" s="160">
        <f t="shared" si="24"/>
        <v>1350</v>
      </c>
      <c r="AP265" s="160">
        <f t="shared" si="25"/>
        <v>0</v>
      </c>
      <c r="AQ265" s="160">
        <f t="shared" si="26"/>
        <v>1099</v>
      </c>
      <c r="AR265" s="160">
        <f t="shared" si="27"/>
        <v>0</v>
      </c>
      <c r="AS265" s="160">
        <f t="shared" si="28"/>
        <v>1049</v>
      </c>
    </row>
    <row r="266" spans="1:45" ht="16.5" customHeight="1" x14ac:dyDescent="0.25">
      <c r="A266" s="48"/>
      <c r="B266" s="48"/>
      <c r="C266" s="48" t="s">
        <v>1110</v>
      </c>
      <c r="D266" s="48" t="s">
        <v>1111</v>
      </c>
      <c r="E266" s="48"/>
      <c r="F266" s="48" t="s">
        <v>1112</v>
      </c>
      <c r="G266" s="48"/>
      <c r="H266" s="48"/>
      <c r="I266" s="602">
        <f t="shared" si="22"/>
        <v>496</v>
      </c>
      <c r="J266" s="3"/>
      <c r="K266" s="605" t="s">
        <v>1807</v>
      </c>
      <c r="L266" s="73"/>
      <c r="M266" s="606">
        <v>31</v>
      </c>
      <c r="N266" s="606"/>
      <c r="O266" s="606">
        <v>42</v>
      </c>
      <c r="P266" s="606"/>
      <c r="Q266" s="606">
        <v>135</v>
      </c>
      <c r="R266" s="606"/>
      <c r="S266" s="606">
        <v>116</v>
      </c>
      <c r="T266" s="606"/>
      <c r="U266" s="606">
        <v>85</v>
      </c>
      <c r="V266" s="606"/>
      <c r="W266" s="606">
        <v>87</v>
      </c>
      <c r="X266" s="3"/>
      <c r="Y266" s="3"/>
      <c r="Z266" s="3"/>
      <c r="AA266" s="3"/>
      <c r="AB266" s="53"/>
      <c r="AC266" s="53"/>
      <c r="AD266" s="53"/>
      <c r="AE266" s="53"/>
      <c r="AF266" s="53"/>
      <c r="AG266" s="53"/>
      <c r="AH266" s="3"/>
      <c r="AI266" s="160"/>
      <c r="AJ266" s="160"/>
      <c r="AK266" s="160"/>
      <c r="AL266" s="160"/>
      <c r="AM266" s="160"/>
      <c r="AN266" s="160">
        <f t="shared" si="23"/>
        <v>0</v>
      </c>
      <c r="AO266" s="160">
        <f t="shared" si="24"/>
        <v>116</v>
      </c>
      <c r="AP266" s="160">
        <f t="shared" si="25"/>
        <v>0</v>
      </c>
      <c r="AQ266" s="160">
        <f t="shared" si="26"/>
        <v>85</v>
      </c>
      <c r="AR266" s="160">
        <f t="shared" si="27"/>
        <v>0</v>
      </c>
      <c r="AS266" s="160">
        <f t="shared" si="28"/>
        <v>87</v>
      </c>
    </row>
    <row r="267" spans="1:45" ht="15" x14ac:dyDescent="0.25">
      <c r="A267" s="48"/>
      <c r="B267" s="48"/>
      <c r="C267" s="48" t="s">
        <v>1113</v>
      </c>
      <c r="D267" s="48" t="s">
        <v>1114</v>
      </c>
      <c r="E267" s="48"/>
      <c r="F267" s="48" t="s">
        <v>1115</v>
      </c>
      <c r="G267" s="48"/>
      <c r="H267" s="48"/>
      <c r="I267" s="602">
        <f t="shared" si="22"/>
        <v>377</v>
      </c>
      <c r="J267" s="3"/>
      <c r="K267" s="605" t="s">
        <v>1610</v>
      </c>
      <c r="L267" s="73"/>
      <c r="M267" s="606">
        <v>24</v>
      </c>
      <c r="N267" s="606"/>
      <c r="O267" s="606">
        <v>35</v>
      </c>
      <c r="P267" s="606"/>
      <c r="Q267" s="606">
        <v>80</v>
      </c>
      <c r="R267" s="606"/>
      <c r="S267" s="606">
        <v>90</v>
      </c>
      <c r="T267" s="606"/>
      <c r="U267" s="606">
        <v>73</v>
      </c>
      <c r="V267" s="606"/>
      <c r="W267" s="606">
        <v>75</v>
      </c>
      <c r="X267" s="3"/>
      <c r="Y267" s="3"/>
      <c r="Z267" s="3"/>
      <c r="AA267" s="3"/>
      <c r="AB267" s="53"/>
      <c r="AC267" s="53"/>
      <c r="AD267" s="53"/>
      <c r="AE267" s="53"/>
      <c r="AF267" s="53"/>
      <c r="AG267" s="53"/>
      <c r="AH267" s="3"/>
      <c r="AI267" s="160"/>
      <c r="AJ267" s="160"/>
      <c r="AK267" s="160"/>
      <c r="AL267" s="160"/>
      <c r="AM267" s="160"/>
      <c r="AN267" s="160">
        <f t="shared" si="23"/>
        <v>0</v>
      </c>
      <c r="AO267" s="160">
        <f t="shared" si="24"/>
        <v>90</v>
      </c>
      <c r="AP267" s="160">
        <f t="shared" si="25"/>
        <v>0</v>
      </c>
      <c r="AQ267" s="160">
        <f t="shared" si="26"/>
        <v>73</v>
      </c>
      <c r="AR267" s="160">
        <f t="shared" si="27"/>
        <v>0</v>
      </c>
      <c r="AS267" s="160">
        <f t="shared" si="28"/>
        <v>75</v>
      </c>
    </row>
    <row r="268" spans="1:45" ht="15" x14ac:dyDescent="0.25">
      <c r="A268" s="48"/>
      <c r="B268" s="48"/>
      <c r="C268" s="48" t="s">
        <v>1116</v>
      </c>
      <c r="D268" s="48" t="s">
        <v>1117</v>
      </c>
      <c r="E268" s="48"/>
      <c r="F268" s="48" t="s">
        <v>1118</v>
      </c>
      <c r="G268" s="48"/>
      <c r="H268" s="48"/>
      <c r="I268" s="602">
        <f t="shared" si="22"/>
        <v>824</v>
      </c>
      <c r="J268" s="3"/>
      <c r="K268" s="605" t="s">
        <v>1576</v>
      </c>
      <c r="L268" s="73"/>
      <c r="M268" s="606">
        <v>47</v>
      </c>
      <c r="N268" s="606"/>
      <c r="O268" s="606">
        <v>84</v>
      </c>
      <c r="P268" s="606"/>
      <c r="Q268" s="606">
        <v>232</v>
      </c>
      <c r="R268" s="606"/>
      <c r="S268" s="606">
        <v>175</v>
      </c>
      <c r="T268" s="606"/>
      <c r="U268" s="606">
        <v>141</v>
      </c>
      <c r="V268" s="606"/>
      <c r="W268" s="606">
        <v>145</v>
      </c>
      <c r="X268" s="3"/>
      <c r="Y268" s="3"/>
      <c r="Z268" s="3"/>
      <c r="AA268" s="3"/>
      <c r="AB268" s="53"/>
      <c r="AC268" s="53"/>
      <c r="AD268" s="53"/>
      <c r="AE268" s="53"/>
      <c r="AF268" s="53"/>
      <c r="AG268" s="53"/>
      <c r="AH268" s="3"/>
      <c r="AI268" s="160"/>
      <c r="AJ268" s="160"/>
      <c r="AK268" s="160"/>
      <c r="AL268" s="160"/>
      <c r="AM268" s="160"/>
      <c r="AN268" s="160">
        <f t="shared" si="23"/>
        <v>0</v>
      </c>
      <c r="AO268" s="160">
        <f t="shared" si="24"/>
        <v>175</v>
      </c>
      <c r="AP268" s="160">
        <f t="shared" si="25"/>
        <v>0</v>
      </c>
      <c r="AQ268" s="160">
        <f t="shared" si="26"/>
        <v>141</v>
      </c>
      <c r="AR268" s="160">
        <f t="shared" si="27"/>
        <v>0</v>
      </c>
      <c r="AS268" s="160">
        <f t="shared" si="28"/>
        <v>145</v>
      </c>
    </row>
    <row r="269" spans="1:45" ht="15" x14ac:dyDescent="0.25">
      <c r="A269" s="48"/>
      <c r="B269" s="48"/>
      <c r="C269" s="48" t="s">
        <v>1119</v>
      </c>
      <c r="D269" s="48" t="s">
        <v>1120</v>
      </c>
      <c r="E269" s="48"/>
      <c r="F269" s="48" t="s">
        <v>1121</v>
      </c>
      <c r="G269" s="48"/>
      <c r="H269" s="48"/>
      <c r="I269" s="602">
        <f t="shared" si="22"/>
        <v>235</v>
      </c>
      <c r="J269" s="3"/>
      <c r="K269" s="605" t="s">
        <v>1808</v>
      </c>
      <c r="L269" s="73"/>
      <c r="M269" s="606">
        <v>19</v>
      </c>
      <c r="N269" s="606"/>
      <c r="O269" s="606">
        <v>24</v>
      </c>
      <c r="P269" s="606"/>
      <c r="Q269" s="606">
        <v>77</v>
      </c>
      <c r="R269" s="606"/>
      <c r="S269" s="606">
        <v>40</v>
      </c>
      <c r="T269" s="606"/>
      <c r="U269" s="606">
        <v>38</v>
      </c>
      <c r="V269" s="606"/>
      <c r="W269" s="606">
        <v>37</v>
      </c>
      <c r="X269" s="3"/>
      <c r="Y269" s="3"/>
      <c r="Z269" s="3"/>
      <c r="AA269" s="3"/>
      <c r="AB269" s="53"/>
      <c r="AC269" s="53"/>
      <c r="AD269" s="53"/>
      <c r="AE269" s="53"/>
      <c r="AF269" s="53"/>
      <c r="AG269" s="53"/>
      <c r="AH269" s="3"/>
      <c r="AI269" s="160"/>
      <c r="AJ269" s="160"/>
      <c r="AK269" s="160"/>
      <c r="AL269" s="160"/>
      <c r="AM269" s="160"/>
      <c r="AN269" s="160">
        <f t="shared" si="23"/>
        <v>0</v>
      </c>
      <c r="AO269" s="160">
        <f t="shared" si="24"/>
        <v>40</v>
      </c>
      <c r="AP269" s="160">
        <f t="shared" si="25"/>
        <v>0</v>
      </c>
      <c r="AQ269" s="160">
        <f t="shared" si="26"/>
        <v>38</v>
      </c>
      <c r="AR269" s="160">
        <f t="shared" si="27"/>
        <v>0</v>
      </c>
      <c r="AS269" s="160">
        <f t="shared" si="28"/>
        <v>37</v>
      </c>
    </row>
    <row r="270" spans="1:45" ht="15" x14ac:dyDescent="0.25">
      <c r="A270" s="48"/>
      <c r="B270" s="48"/>
      <c r="C270" s="48" t="s">
        <v>1122</v>
      </c>
      <c r="D270" s="48" t="s">
        <v>1123</v>
      </c>
      <c r="E270" s="48"/>
      <c r="F270" s="48" t="s">
        <v>1124</v>
      </c>
      <c r="G270" s="48"/>
      <c r="H270" s="48"/>
      <c r="I270" s="602">
        <f t="shared" si="22"/>
        <v>283</v>
      </c>
      <c r="J270" s="3"/>
      <c r="K270" s="605" t="s">
        <v>1578</v>
      </c>
      <c r="L270" s="73"/>
      <c r="M270" s="606">
        <v>15</v>
      </c>
      <c r="N270" s="606"/>
      <c r="O270" s="606">
        <v>26</v>
      </c>
      <c r="P270" s="606"/>
      <c r="Q270" s="606">
        <v>79</v>
      </c>
      <c r="R270" s="606"/>
      <c r="S270" s="606">
        <v>65</v>
      </c>
      <c r="T270" s="606"/>
      <c r="U270" s="606">
        <v>54</v>
      </c>
      <c r="V270" s="606"/>
      <c r="W270" s="606">
        <v>44</v>
      </c>
      <c r="X270" s="3"/>
      <c r="Y270" s="3"/>
      <c r="Z270" s="3"/>
      <c r="AA270" s="3"/>
      <c r="AB270" s="53"/>
      <c r="AC270" s="53"/>
      <c r="AD270" s="53"/>
      <c r="AE270" s="53"/>
      <c r="AF270" s="53"/>
      <c r="AG270" s="53"/>
      <c r="AH270" s="3"/>
      <c r="AI270" s="160"/>
      <c r="AJ270" s="160"/>
      <c r="AK270" s="160"/>
      <c r="AL270" s="160"/>
      <c r="AM270" s="160"/>
      <c r="AN270" s="160">
        <f t="shared" si="23"/>
        <v>0</v>
      </c>
      <c r="AO270" s="160">
        <f t="shared" si="24"/>
        <v>65</v>
      </c>
      <c r="AP270" s="160">
        <f t="shared" si="25"/>
        <v>0</v>
      </c>
      <c r="AQ270" s="160">
        <f t="shared" si="26"/>
        <v>54</v>
      </c>
      <c r="AR270" s="160">
        <f t="shared" si="27"/>
        <v>0</v>
      </c>
      <c r="AS270" s="160">
        <f t="shared" si="28"/>
        <v>44</v>
      </c>
    </row>
    <row r="271" spans="1:45" ht="15" x14ac:dyDescent="0.25">
      <c r="A271" s="48"/>
      <c r="B271" s="48"/>
      <c r="C271" s="48" t="s">
        <v>1125</v>
      </c>
      <c r="D271" s="48" t="s">
        <v>1126</v>
      </c>
      <c r="E271" s="48"/>
      <c r="F271" s="48" t="s">
        <v>1127</v>
      </c>
      <c r="G271" s="48"/>
      <c r="H271" s="48"/>
      <c r="I271" s="602">
        <f t="shared" ref="I271:I285" si="29">SUM(M271:W271)</f>
        <v>1637</v>
      </c>
      <c r="J271" s="3"/>
      <c r="K271" s="605" t="s">
        <v>1920</v>
      </c>
      <c r="L271" s="73"/>
      <c r="M271" s="606">
        <v>91</v>
      </c>
      <c r="N271" s="606"/>
      <c r="O271" s="606">
        <v>145</v>
      </c>
      <c r="P271" s="606"/>
      <c r="Q271" s="606">
        <v>451</v>
      </c>
      <c r="R271" s="606"/>
      <c r="S271" s="606">
        <v>388</v>
      </c>
      <c r="T271" s="606"/>
      <c r="U271" s="606">
        <v>269</v>
      </c>
      <c r="V271" s="606"/>
      <c r="W271" s="606">
        <v>293</v>
      </c>
      <c r="X271" s="3"/>
      <c r="Y271" s="3"/>
      <c r="Z271" s="3"/>
      <c r="AA271" s="3"/>
      <c r="AB271" s="53"/>
      <c r="AC271" s="53"/>
      <c r="AD271" s="53"/>
      <c r="AE271" s="53"/>
      <c r="AF271" s="53"/>
      <c r="AG271" s="53"/>
      <c r="AH271" s="3"/>
      <c r="AI271" s="160"/>
      <c r="AJ271" s="160"/>
      <c r="AK271" s="160"/>
      <c r="AL271" s="160"/>
      <c r="AM271" s="160"/>
      <c r="AN271" s="160">
        <f t="shared" si="23"/>
        <v>0</v>
      </c>
      <c r="AO271" s="160">
        <f t="shared" si="24"/>
        <v>388</v>
      </c>
      <c r="AP271" s="160">
        <f t="shared" si="25"/>
        <v>0</v>
      </c>
      <c r="AQ271" s="160">
        <f t="shared" si="26"/>
        <v>269</v>
      </c>
      <c r="AR271" s="160">
        <f t="shared" si="27"/>
        <v>0</v>
      </c>
      <c r="AS271" s="160">
        <f t="shared" si="28"/>
        <v>293</v>
      </c>
    </row>
    <row r="272" spans="1:45" ht="15" x14ac:dyDescent="0.25">
      <c r="A272" s="48"/>
      <c r="B272" s="48"/>
      <c r="C272" s="48" t="s">
        <v>1128</v>
      </c>
      <c r="D272" s="48" t="s">
        <v>1129</v>
      </c>
      <c r="E272" s="48"/>
      <c r="F272" s="48" t="s">
        <v>1130</v>
      </c>
      <c r="G272" s="48"/>
      <c r="H272" s="48"/>
      <c r="I272" s="602">
        <f t="shared" si="29"/>
        <v>707</v>
      </c>
      <c r="J272" s="3"/>
      <c r="K272" s="605" t="s">
        <v>1809</v>
      </c>
      <c r="L272" s="73"/>
      <c r="M272" s="606">
        <v>24</v>
      </c>
      <c r="N272" s="606"/>
      <c r="O272" s="606">
        <v>44</v>
      </c>
      <c r="P272" s="606"/>
      <c r="Q272" s="606">
        <v>169</v>
      </c>
      <c r="R272" s="606"/>
      <c r="S272" s="606">
        <v>185</v>
      </c>
      <c r="T272" s="606"/>
      <c r="U272" s="606">
        <v>168</v>
      </c>
      <c r="V272" s="606"/>
      <c r="W272" s="606">
        <v>117</v>
      </c>
      <c r="X272" s="3"/>
      <c r="Y272" s="3"/>
      <c r="Z272" s="3"/>
      <c r="AA272" s="3"/>
      <c r="AB272" s="53"/>
      <c r="AC272" s="53"/>
      <c r="AD272" s="53"/>
      <c r="AE272" s="53"/>
      <c r="AF272" s="53"/>
      <c r="AG272" s="53"/>
      <c r="AH272" s="3"/>
      <c r="AI272" s="160"/>
      <c r="AJ272" s="160"/>
      <c r="AK272" s="160"/>
      <c r="AL272" s="160"/>
      <c r="AM272" s="160"/>
      <c r="AN272" s="160">
        <f t="shared" ref="AN272:AN288" si="30">SUM(R272-AC272)</f>
        <v>0</v>
      </c>
      <c r="AO272" s="160">
        <f t="shared" ref="AO272:AO288" si="31">SUM(S272-AD272)</f>
        <v>185</v>
      </c>
      <c r="AP272" s="160">
        <f t="shared" ref="AP272:AP288" si="32">SUM(T272-AE272)</f>
        <v>0</v>
      </c>
      <c r="AQ272" s="160">
        <f t="shared" ref="AQ272:AQ288" si="33">SUM(U272-AF272)</f>
        <v>168</v>
      </c>
      <c r="AR272" s="160">
        <f t="shared" ref="AR272:AR288" si="34">SUM(V272-AG272)</f>
        <v>0</v>
      </c>
      <c r="AS272" s="160">
        <f t="shared" ref="AS272:AS288" si="35">SUM(W272-AH272)</f>
        <v>117</v>
      </c>
    </row>
    <row r="273" spans="1:45" ht="15" x14ac:dyDescent="0.25">
      <c r="A273" s="48"/>
      <c r="B273" s="48"/>
      <c r="C273" s="48" t="s">
        <v>1131</v>
      </c>
      <c r="D273" s="48" t="s">
        <v>1132</v>
      </c>
      <c r="E273" s="48"/>
      <c r="F273" s="48" t="s">
        <v>1133</v>
      </c>
      <c r="G273" s="48"/>
      <c r="H273" s="48"/>
      <c r="I273" s="602">
        <v>590</v>
      </c>
      <c r="J273" s="3"/>
      <c r="K273" s="605" t="s">
        <v>1810</v>
      </c>
      <c r="L273" s="73"/>
      <c r="M273" s="607" t="s">
        <v>1556</v>
      </c>
      <c r="N273" s="607"/>
      <c r="O273" s="607" t="s">
        <v>1556</v>
      </c>
      <c r="P273" s="606"/>
      <c r="Q273" s="606">
        <v>166</v>
      </c>
      <c r="R273" s="606"/>
      <c r="S273" s="606">
        <v>131</v>
      </c>
      <c r="T273" s="606"/>
      <c r="U273" s="606">
        <v>131</v>
      </c>
      <c r="V273" s="606"/>
      <c r="W273" s="606">
        <v>94</v>
      </c>
      <c r="X273" s="3"/>
      <c r="Y273" s="3"/>
      <c r="Z273" s="3"/>
      <c r="AA273" s="3"/>
      <c r="AB273" s="53"/>
      <c r="AC273" s="53"/>
      <c r="AD273" s="53"/>
      <c r="AE273" s="53"/>
      <c r="AF273" s="53"/>
      <c r="AG273" s="53"/>
      <c r="AH273" s="3"/>
      <c r="AI273" s="160"/>
      <c r="AJ273" s="160"/>
      <c r="AK273" s="160"/>
      <c r="AL273" s="160"/>
      <c r="AM273" s="160"/>
      <c r="AN273" s="160">
        <f t="shared" si="30"/>
        <v>0</v>
      </c>
      <c r="AO273" s="160">
        <f t="shared" si="31"/>
        <v>131</v>
      </c>
      <c r="AP273" s="160">
        <f t="shared" si="32"/>
        <v>0</v>
      </c>
      <c r="AQ273" s="160">
        <f t="shared" si="33"/>
        <v>131</v>
      </c>
      <c r="AR273" s="160">
        <f t="shared" si="34"/>
        <v>0</v>
      </c>
      <c r="AS273" s="160">
        <f t="shared" si="35"/>
        <v>94</v>
      </c>
    </row>
    <row r="274" spans="1:45" ht="15" x14ac:dyDescent="0.25">
      <c r="A274" s="48"/>
      <c r="B274" s="48"/>
      <c r="C274" s="48" t="s">
        <v>1134</v>
      </c>
      <c r="D274" s="48" t="s">
        <v>1135</v>
      </c>
      <c r="E274" s="48"/>
      <c r="F274" s="48" t="s">
        <v>1136</v>
      </c>
      <c r="G274" s="48"/>
      <c r="H274" s="48"/>
      <c r="I274" s="602">
        <f t="shared" si="29"/>
        <v>372</v>
      </c>
      <c r="J274" s="3"/>
      <c r="K274" s="605" t="s">
        <v>1811</v>
      </c>
      <c r="L274" s="73"/>
      <c r="M274" s="606">
        <v>24</v>
      </c>
      <c r="N274" s="606"/>
      <c r="O274" s="606">
        <v>30</v>
      </c>
      <c r="P274" s="606"/>
      <c r="Q274" s="606">
        <v>99</v>
      </c>
      <c r="R274" s="606"/>
      <c r="S274" s="606">
        <v>75</v>
      </c>
      <c r="T274" s="606"/>
      <c r="U274" s="606">
        <v>71</v>
      </c>
      <c r="V274" s="606"/>
      <c r="W274" s="606">
        <v>73</v>
      </c>
      <c r="X274" s="3"/>
      <c r="Y274" s="3"/>
      <c r="Z274" s="3"/>
      <c r="AA274" s="3"/>
      <c r="AB274" s="53"/>
      <c r="AC274" s="53"/>
      <c r="AD274" s="53"/>
      <c r="AE274" s="53"/>
      <c r="AF274" s="53"/>
      <c r="AG274" s="53"/>
      <c r="AH274" s="3"/>
      <c r="AI274" s="160"/>
      <c r="AJ274" s="160"/>
      <c r="AK274" s="160"/>
      <c r="AL274" s="160"/>
      <c r="AM274" s="160"/>
      <c r="AN274" s="160">
        <f t="shared" si="30"/>
        <v>0</v>
      </c>
      <c r="AO274" s="160">
        <f t="shared" si="31"/>
        <v>75</v>
      </c>
      <c r="AP274" s="160">
        <f t="shared" si="32"/>
        <v>0</v>
      </c>
      <c r="AQ274" s="160">
        <f t="shared" si="33"/>
        <v>71</v>
      </c>
      <c r="AR274" s="160">
        <f t="shared" si="34"/>
        <v>0</v>
      </c>
      <c r="AS274" s="160">
        <f t="shared" si="35"/>
        <v>73</v>
      </c>
    </row>
    <row r="275" spans="1:45" ht="15" x14ac:dyDescent="0.25">
      <c r="A275" s="48"/>
      <c r="B275" s="48"/>
      <c r="C275" s="48" t="s">
        <v>1137</v>
      </c>
      <c r="D275" s="48" t="s">
        <v>1138</v>
      </c>
      <c r="E275" s="48"/>
      <c r="F275" s="48" t="s">
        <v>1139</v>
      </c>
      <c r="G275" s="48"/>
      <c r="H275" s="48"/>
      <c r="I275" s="602">
        <v>369</v>
      </c>
      <c r="J275" s="3"/>
      <c r="K275" s="605" t="s">
        <v>1754</v>
      </c>
      <c r="L275" s="73"/>
      <c r="M275" s="607" t="s">
        <v>1556</v>
      </c>
      <c r="N275" s="607"/>
      <c r="O275" s="607" t="s">
        <v>1556</v>
      </c>
      <c r="P275" s="606"/>
      <c r="Q275" s="606">
        <v>85</v>
      </c>
      <c r="R275" s="606"/>
      <c r="S275" s="606">
        <v>85</v>
      </c>
      <c r="T275" s="606"/>
      <c r="U275" s="606">
        <v>69</v>
      </c>
      <c r="V275" s="606"/>
      <c r="W275" s="606">
        <v>84</v>
      </c>
      <c r="X275" s="3"/>
      <c r="Y275" s="3"/>
      <c r="Z275" s="3"/>
      <c r="AA275" s="3"/>
      <c r="AB275" s="53"/>
      <c r="AC275" s="53"/>
      <c r="AD275" s="53"/>
      <c r="AE275" s="53"/>
      <c r="AF275" s="53"/>
      <c r="AG275" s="53"/>
      <c r="AH275" s="3"/>
      <c r="AI275" s="160"/>
      <c r="AJ275" s="160"/>
      <c r="AK275" s="160"/>
      <c r="AL275" s="160"/>
      <c r="AM275" s="160"/>
      <c r="AN275" s="160">
        <f t="shared" si="30"/>
        <v>0</v>
      </c>
      <c r="AO275" s="160">
        <f t="shared" si="31"/>
        <v>85</v>
      </c>
      <c r="AP275" s="160">
        <f t="shared" si="32"/>
        <v>0</v>
      </c>
      <c r="AQ275" s="160">
        <f t="shared" si="33"/>
        <v>69</v>
      </c>
      <c r="AR275" s="160">
        <f t="shared" si="34"/>
        <v>0</v>
      </c>
      <c r="AS275" s="160">
        <f t="shared" si="35"/>
        <v>84</v>
      </c>
    </row>
    <row r="276" spans="1:45" ht="15" x14ac:dyDescent="0.25">
      <c r="A276" s="48"/>
      <c r="B276" s="48"/>
      <c r="C276" s="48"/>
      <c r="D276" s="48"/>
      <c r="E276" s="48"/>
      <c r="F276" s="48"/>
      <c r="G276" s="48"/>
      <c r="H276" s="48"/>
      <c r="I276" s="602"/>
      <c r="J276" s="3"/>
      <c r="K276" s="605"/>
      <c r="L276" s="73"/>
      <c r="M276" s="606"/>
      <c r="N276" s="606"/>
      <c r="O276" s="606"/>
      <c r="P276" s="606"/>
      <c r="Q276" s="606"/>
      <c r="R276" s="606"/>
      <c r="S276" s="606"/>
      <c r="T276" s="606"/>
      <c r="U276" s="606"/>
      <c r="V276" s="606"/>
      <c r="W276" s="606"/>
      <c r="X276" s="3"/>
      <c r="Y276" s="3"/>
      <c r="Z276" s="3"/>
      <c r="AA276" s="3"/>
      <c r="AB276" s="53"/>
      <c r="AC276" s="53"/>
      <c r="AD276" s="53"/>
      <c r="AE276" s="53"/>
      <c r="AF276" s="53"/>
      <c r="AG276" s="53"/>
      <c r="AH276" s="3"/>
      <c r="AI276" s="160"/>
      <c r="AJ276" s="160"/>
      <c r="AK276" s="160"/>
      <c r="AL276" s="160"/>
      <c r="AM276" s="160"/>
      <c r="AN276" s="160">
        <f t="shared" si="30"/>
        <v>0</v>
      </c>
      <c r="AO276" s="160">
        <f t="shared" si="31"/>
        <v>0</v>
      </c>
      <c r="AP276" s="160">
        <f t="shared" si="32"/>
        <v>0</v>
      </c>
      <c r="AQ276" s="160">
        <f t="shared" si="33"/>
        <v>0</v>
      </c>
      <c r="AR276" s="160">
        <f t="shared" si="34"/>
        <v>0</v>
      </c>
      <c r="AS276" s="160">
        <f t="shared" si="35"/>
        <v>0</v>
      </c>
    </row>
    <row r="277" spans="1:45" ht="15" x14ac:dyDescent="0.25">
      <c r="A277" s="48"/>
      <c r="B277" s="48"/>
      <c r="C277" s="48" t="s">
        <v>1140</v>
      </c>
      <c r="D277" s="48" t="s">
        <v>1141</v>
      </c>
      <c r="E277" s="48" t="s">
        <v>1142</v>
      </c>
      <c r="F277" s="48"/>
      <c r="G277" s="48"/>
      <c r="H277" s="48"/>
      <c r="I277" s="602">
        <f t="shared" si="29"/>
        <v>7220</v>
      </c>
      <c r="J277" s="464"/>
      <c r="K277" s="604" t="s">
        <v>1921</v>
      </c>
      <c r="L277" s="404"/>
      <c r="M277" s="488">
        <v>442</v>
      </c>
      <c r="N277" s="488"/>
      <c r="O277" s="488">
        <v>750</v>
      </c>
      <c r="P277" s="488"/>
      <c r="Q277" s="488">
        <v>2150</v>
      </c>
      <c r="R277" s="488"/>
      <c r="S277" s="488">
        <v>1633</v>
      </c>
      <c r="T277" s="488"/>
      <c r="U277" s="488">
        <v>1166</v>
      </c>
      <c r="V277" s="488"/>
      <c r="W277" s="488">
        <v>1079</v>
      </c>
      <c r="X277" s="3"/>
      <c r="Y277" s="3"/>
      <c r="Z277" s="3"/>
      <c r="AA277" s="3"/>
      <c r="AB277" s="53"/>
      <c r="AC277" s="53"/>
      <c r="AD277" s="53"/>
      <c r="AE277" s="53"/>
      <c r="AF277" s="53"/>
      <c r="AG277" s="53"/>
      <c r="AH277" s="3"/>
      <c r="AI277" s="160"/>
      <c r="AJ277" s="160"/>
      <c r="AK277" s="160"/>
      <c r="AL277" s="160"/>
      <c r="AM277" s="160"/>
      <c r="AN277" s="160">
        <f t="shared" si="30"/>
        <v>0</v>
      </c>
      <c r="AO277" s="160">
        <f t="shared" si="31"/>
        <v>1633</v>
      </c>
      <c r="AP277" s="160">
        <f t="shared" si="32"/>
        <v>0</v>
      </c>
      <c r="AQ277" s="160">
        <f t="shared" si="33"/>
        <v>1166</v>
      </c>
      <c r="AR277" s="160">
        <f t="shared" si="34"/>
        <v>0</v>
      </c>
      <c r="AS277" s="160">
        <f t="shared" si="35"/>
        <v>1079</v>
      </c>
    </row>
    <row r="278" spans="1:45" ht="16.5" customHeight="1" x14ac:dyDescent="0.25">
      <c r="A278" s="48"/>
      <c r="B278" s="48"/>
      <c r="C278" s="48" t="s">
        <v>1143</v>
      </c>
      <c r="D278" s="48" t="s">
        <v>1144</v>
      </c>
      <c r="E278" s="48"/>
      <c r="F278" s="48" t="s">
        <v>1145</v>
      </c>
      <c r="G278" s="48"/>
      <c r="H278" s="48"/>
      <c r="I278" s="602">
        <f t="shared" si="29"/>
        <v>1979</v>
      </c>
      <c r="J278" s="3"/>
      <c r="K278" s="605" t="s">
        <v>1922</v>
      </c>
      <c r="L278" s="73"/>
      <c r="M278" s="606">
        <v>134</v>
      </c>
      <c r="N278" s="606"/>
      <c r="O278" s="606">
        <v>216</v>
      </c>
      <c r="P278" s="606"/>
      <c r="Q278" s="606">
        <v>601</v>
      </c>
      <c r="R278" s="606"/>
      <c r="S278" s="606">
        <v>446</v>
      </c>
      <c r="T278" s="606"/>
      <c r="U278" s="606">
        <v>299</v>
      </c>
      <c r="V278" s="606"/>
      <c r="W278" s="606">
        <v>283</v>
      </c>
      <c r="X278" s="3"/>
      <c r="Y278" s="3"/>
      <c r="Z278" s="3"/>
      <c r="AA278" s="3"/>
      <c r="AB278" s="53"/>
      <c r="AC278" s="53"/>
      <c r="AD278" s="53"/>
      <c r="AE278" s="53"/>
      <c r="AF278" s="53"/>
      <c r="AG278" s="53"/>
      <c r="AH278" s="3"/>
      <c r="AI278" s="160"/>
      <c r="AJ278" s="160"/>
      <c r="AK278" s="160"/>
      <c r="AL278" s="160"/>
      <c r="AM278" s="160"/>
      <c r="AN278" s="160">
        <f t="shared" si="30"/>
        <v>0</v>
      </c>
      <c r="AO278" s="160">
        <f t="shared" si="31"/>
        <v>446</v>
      </c>
      <c r="AP278" s="160">
        <f t="shared" si="32"/>
        <v>0</v>
      </c>
      <c r="AQ278" s="160">
        <f t="shared" si="33"/>
        <v>299</v>
      </c>
      <c r="AR278" s="160">
        <f t="shared" si="34"/>
        <v>0</v>
      </c>
      <c r="AS278" s="160">
        <f t="shared" si="35"/>
        <v>283</v>
      </c>
    </row>
    <row r="279" spans="1:45" ht="15" x14ac:dyDescent="0.25">
      <c r="A279" s="48"/>
      <c r="B279" s="48"/>
      <c r="C279" s="48" t="s">
        <v>1146</v>
      </c>
      <c r="D279" s="48" t="s">
        <v>1147</v>
      </c>
      <c r="E279" s="48"/>
      <c r="F279" s="48" t="s">
        <v>1148</v>
      </c>
      <c r="G279" s="48"/>
      <c r="H279" s="48"/>
      <c r="I279" s="602">
        <f t="shared" si="29"/>
        <v>486</v>
      </c>
      <c r="J279" s="3"/>
      <c r="K279" s="605" t="s">
        <v>1812</v>
      </c>
      <c r="L279" s="73"/>
      <c r="M279" s="606">
        <v>30</v>
      </c>
      <c r="N279" s="606"/>
      <c r="O279" s="606">
        <v>46</v>
      </c>
      <c r="P279" s="606"/>
      <c r="Q279" s="606">
        <v>142</v>
      </c>
      <c r="R279" s="606"/>
      <c r="S279" s="606">
        <v>110</v>
      </c>
      <c r="T279" s="606"/>
      <c r="U279" s="606">
        <v>82</v>
      </c>
      <c r="V279" s="606"/>
      <c r="W279" s="606">
        <v>76</v>
      </c>
      <c r="X279" s="3"/>
      <c r="Y279" s="3"/>
      <c r="Z279" s="3"/>
      <c r="AA279" s="3"/>
      <c r="AB279" s="53"/>
      <c r="AC279" s="53"/>
      <c r="AD279" s="53"/>
      <c r="AE279" s="53"/>
      <c r="AF279" s="53"/>
      <c r="AG279" s="53"/>
      <c r="AH279" s="3"/>
      <c r="AI279" s="160"/>
      <c r="AJ279" s="160"/>
      <c r="AK279" s="160"/>
      <c r="AL279" s="160"/>
      <c r="AM279" s="160"/>
      <c r="AN279" s="160">
        <f t="shared" si="30"/>
        <v>0</v>
      </c>
      <c r="AO279" s="160">
        <f t="shared" si="31"/>
        <v>110</v>
      </c>
      <c r="AP279" s="160">
        <f t="shared" si="32"/>
        <v>0</v>
      </c>
      <c r="AQ279" s="160">
        <f t="shared" si="33"/>
        <v>82</v>
      </c>
      <c r="AR279" s="160">
        <f t="shared" si="34"/>
        <v>0</v>
      </c>
      <c r="AS279" s="160">
        <f t="shared" si="35"/>
        <v>76</v>
      </c>
    </row>
    <row r="280" spans="1:45" ht="15" x14ac:dyDescent="0.25">
      <c r="A280" s="48"/>
      <c r="B280" s="48"/>
      <c r="C280" s="48" t="s">
        <v>1149</v>
      </c>
      <c r="D280" s="48" t="s">
        <v>1150</v>
      </c>
      <c r="E280" s="48"/>
      <c r="F280" s="48" t="s">
        <v>1151</v>
      </c>
      <c r="G280" s="48"/>
      <c r="H280" s="48"/>
      <c r="I280" s="602">
        <f t="shared" si="29"/>
        <v>233</v>
      </c>
      <c r="J280" s="3"/>
      <c r="K280" s="605" t="s">
        <v>1813</v>
      </c>
      <c r="L280" s="73"/>
      <c r="M280" s="606">
        <v>21</v>
      </c>
      <c r="N280" s="606"/>
      <c r="O280" s="606">
        <v>33</v>
      </c>
      <c r="P280" s="606"/>
      <c r="Q280" s="606">
        <v>65</v>
      </c>
      <c r="R280" s="606"/>
      <c r="S280" s="606">
        <v>54</v>
      </c>
      <c r="T280" s="606"/>
      <c r="U280" s="606">
        <v>34</v>
      </c>
      <c r="V280" s="606"/>
      <c r="W280" s="606">
        <v>26</v>
      </c>
      <c r="X280" s="3"/>
      <c r="Y280" s="3"/>
      <c r="Z280" s="3"/>
      <c r="AA280" s="3"/>
      <c r="AB280" s="53"/>
      <c r="AC280" s="53"/>
      <c r="AD280" s="53"/>
      <c r="AE280" s="53"/>
      <c r="AF280" s="53"/>
      <c r="AG280" s="53"/>
      <c r="AH280" s="3"/>
      <c r="AI280" s="160"/>
      <c r="AJ280" s="160"/>
      <c r="AK280" s="160"/>
      <c r="AL280" s="160"/>
      <c r="AM280" s="160"/>
      <c r="AN280" s="160">
        <f t="shared" si="30"/>
        <v>0</v>
      </c>
      <c r="AO280" s="160">
        <f t="shared" si="31"/>
        <v>54</v>
      </c>
      <c r="AP280" s="160">
        <f t="shared" si="32"/>
        <v>0</v>
      </c>
      <c r="AQ280" s="160">
        <f t="shared" si="33"/>
        <v>34</v>
      </c>
      <c r="AR280" s="160">
        <f t="shared" si="34"/>
        <v>0</v>
      </c>
      <c r="AS280" s="160">
        <f t="shared" si="35"/>
        <v>26</v>
      </c>
    </row>
    <row r="281" spans="1:45" ht="15" x14ac:dyDescent="0.25">
      <c r="A281" s="48"/>
      <c r="B281" s="48"/>
      <c r="C281" s="48" t="s">
        <v>1152</v>
      </c>
      <c r="D281" s="48" t="s">
        <v>1153</v>
      </c>
      <c r="E281" s="48"/>
      <c r="F281" s="48" t="s">
        <v>1154</v>
      </c>
      <c r="G281" s="48"/>
      <c r="H281" s="48"/>
      <c r="I281" s="602">
        <f t="shared" si="29"/>
        <v>559</v>
      </c>
      <c r="J281" s="3"/>
      <c r="K281" s="605" t="s">
        <v>1791</v>
      </c>
      <c r="L281" s="73"/>
      <c r="M281" s="606">
        <v>21</v>
      </c>
      <c r="N281" s="606"/>
      <c r="O281" s="606">
        <v>62</v>
      </c>
      <c r="P281" s="606"/>
      <c r="Q281" s="606">
        <v>153</v>
      </c>
      <c r="R281" s="606"/>
      <c r="S281" s="606">
        <v>125</v>
      </c>
      <c r="T281" s="606"/>
      <c r="U281" s="606">
        <v>89</v>
      </c>
      <c r="V281" s="606"/>
      <c r="W281" s="606">
        <v>109</v>
      </c>
      <c r="X281" s="3"/>
      <c r="Y281" s="3"/>
      <c r="Z281" s="3"/>
      <c r="AA281" s="3"/>
      <c r="AB281" s="53"/>
      <c r="AC281" s="53"/>
      <c r="AD281" s="53"/>
      <c r="AE281" s="53"/>
      <c r="AF281" s="53"/>
      <c r="AG281" s="53"/>
      <c r="AH281" s="3"/>
      <c r="AI281" s="160"/>
      <c r="AJ281" s="160"/>
      <c r="AK281" s="160"/>
      <c r="AL281" s="160"/>
      <c r="AM281" s="160"/>
      <c r="AN281" s="160">
        <f t="shared" si="30"/>
        <v>0</v>
      </c>
      <c r="AO281" s="160">
        <f t="shared" si="31"/>
        <v>125</v>
      </c>
      <c r="AP281" s="160">
        <f t="shared" si="32"/>
        <v>0</v>
      </c>
      <c r="AQ281" s="160">
        <f t="shared" si="33"/>
        <v>89</v>
      </c>
      <c r="AR281" s="160">
        <f t="shared" si="34"/>
        <v>0</v>
      </c>
      <c r="AS281" s="160">
        <f t="shared" si="35"/>
        <v>109</v>
      </c>
    </row>
    <row r="282" spans="1:45" ht="15" x14ac:dyDescent="0.25">
      <c r="A282" s="48"/>
      <c r="B282" s="48"/>
      <c r="C282" s="48" t="s">
        <v>1155</v>
      </c>
      <c r="D282" s="48" t="s">
        <v>1156</v>
      </c>
      <c r="E282" s="48"/>
      <c r="F282" s="48" t="s">
        <v>1157</v>
      </c>
      <c r="G282" s="48"/>
      <c r="H282" s="48"/>
      <c r="I282" s="602">
        <f t="shared" si="29"/>
        <v>537</v>
      </c>
      <c r="J282" s="3"/>
      <c r="K282" s="605" t="s">
        <v>1814</v>
      </c>
      <c r="L282" s="73"/>
      <c r="M282" s="606">
        <v>38</v>
      </c>
      <c r="N282" s="606"/>
      <c r="O282" s="606">
        <v>40</v>
      </c>
      <c r="P282" s="606"/>
      <c r="Q282" s="606">
        <v>143</v>
      </c>
      <c r="R282" s="606"/>
      <c r="S282" s="606">
        <v>121</v>
      </c>
      <c r="T282" s="606"/>
      <c r="U282" s="606">
        <v>109</v>
      </c>
      <c r="V282" s="606"/>
      <c r="W282" s="606">
        <v>86</v>
      </c>
      <c r="X282" s="3"/>
      <c r="Y282" s="3"/>
      <c r="Z282" s="3"/>
      <c r="AA282" s="3"/>
      <c r="AB282" s="53"/>
      <c r="AC282" s="53"/>
      <c r="AD282" s="53"/>
      <c r="AE282" s="53"/>
      <c r="AF282" s="53"/>
      <c r="AG282" s="53"/>
      <c r="AH282" s="3"/>
      <c r="AI282" s="160"/>
      <c r="AJ282" s="160"/>
      <c r="AK282" s="160"/>
      <c r="AL282" s="160"/>
      <c r="AM282" s="160"/>
      <c r="AN282" s="160">
        <f t="shared" si="30"/>
        <v>0</v>
      </c>
      <c r="AO282" s="160">
        <f t="shared" si="31"/>
        <v>121</v>
      </c>
      <c r="AP282" s="160">
        <f t="shared" si="32"/>
        <v>0</v>
      </c>
      <c r="AQ282" s="160">
        <f t="shared" si="33"/>
        <v>109</v>
      </c>
      <c r="AR282" s="160">
        <f t="shared" si="34"/>
        <v>0</v>
      </c>
      <c r="AS282" s="160">
        <f t="shared" si="35"/>
        <v>86</v>
      </c>
    </row>
    <row r="283" spans="1:45" ht="15" x14ac:dyDescent="0.25">
      <c r="A283" s="48"/>
      <c r="B283" s="48"/>
      <c r="C283" s="48" t="s">
        <v>1158</v>
      </c>
      <c r="D283" s="48" t="s">
        <v>1159</v>
      </c>
      <c r="E283" s="48"/>
      <c r="F283" s="48" t="s">
        <v>1160</v>
      </c>
      <c r="G283" s="48"/>
      <c r="H283" s="48"/>
      <c r="I283" s="602">
        <f t="shared" si="29"/>
        <v>800</v>
      </c>
      <c r="J283" s="3"/>
      <c r="K283" s="605" t="s">
        <v>1815</v>
      </c>
      <c r="L283" s="73"/>
      <c r="M283" s="606">
        <v>30</v>
      </c>
      <c r="N283" s="606"/>
      <c r="O283" s="606">
        <v>81</v>
      </c>
      <c r="P283" s="606"/>
      <c r="Q283" s="606">
        <v>270</v>
      </c>
      <c r="R283" s="606"/>
      <c r="S283" s="606">
        <v>195</v>
      </c>
      <c r="T283" s="606"/>
      <c r="U283" s="606">
        <v>126</v>
      </c>
      <c r="V283" s="606"/>
      <c r="W283" s="606">
        <v>98</v>
      </c>
      <c r="X283" s="3"/>
      <c r="Y283" s="3"/>
      <c r="Z283" s="3"/>
      <c r="AA283" s="3"/>
      <c r="AB283" s="53"/>
      <c r="AC283" s="53"/>
      <c r="AD283" s="53"/>
      <c r="AE283" s="53"/>
      <c r="AF283" s="53"/>
      <c r="AG283" s="53"/>
      <c r="AH283" s="3"/>
      <c r="AI283" s="160"/>
      <c r="AJ283" s="160"/>
      <c r="AK283" s="160"/>
      <c r="AL283" s="160"/>
      <c r="AM283" s="160"/>
      <c r="AN283" s="160">
        <f t="shared" si="30"/>
        <v>0</v>
      </c>
      <c r="AO283" s="160">
        <f t="shared" si="31"/>
        <v>195</v>
      </c>
      <c r="AP283" s="160">
        <f t="shared" si="32"/>
        <v>0</v>
      </c>
      <c r="AQ283" s="160">
        <f t="shared" si="33"/>
        <v>126</v>
      </c>
      <c r="AR283" s="160">
        <f t="shared" si="34"/>
        <v>0</v>
      </c>
      <c r="AS283" s="160">
        <f t="shared" si="35"/>
        <v>98</v>
      </c>
    </row>
    <row r="284" spans="1:45" ht="15" x14ac:dyDescent="0.25">
      <c r="A284" s="48"/>
      <c r="B284" s="48"/>
      <c r="C284" s="48" t="s">
        <v>1161</v>
      </c>
      <c r="D284" s="48" t="s">
        <v>1162</v>
      </c>
      <c r="E284" s="48"/>
      <c r="F284" s="48" t="s">
        <v>1163</v>
      </c>
      <c r="G284" s="48"/>
      <c r="H284" s="48"/>
      <c r="I284" s="602">
        <f t="shared" si="29"/>
        <v>477</v>
      </c>
      <c r="J284" s="3"/>
      <c r="K284" s="605" t="s">
        <v>1801</v>
      </c>
      <c r="L284" s="73"/>
      <c r="M284" s="606">
        <v>34</v>
      </c>
      <c r="N284" s="606"/>
      <c r="O284" s="606">
        <v>66</v>
      </c>
      <c r="P284" s="606"/>
      <c r="Q284" s="606">
        <v>134</v>
      </c>
      <c r="R284" s="606"/>
      <c r="S284" s="606">
        <v>111</v>
      </c>
      <c r="T284" s="606"/>
      <c r="U284" s="606">
        <v>67</v>
      </c>
      <c r="V284" s="606"/>
      <c r="W284" s="606">
        <v>65</v>
      </c>
      <c r="X284" s="3"/>
      <c r="Y284" s="3"/>
      <c r="Z284" s="3"/>
      <c r="AA284" s="3"/>
      <c r="AB284" s="53"/>
      <c r="AC284" s="53"/>
      <c r="AD284" s="53"/>
      <c r="AE284" s="53"/>
      <c r="AF284" s="53"/>
      <c r="AG284" s="53"/>
      <c r="AH284" s="3"/>
      <c r="AI284" s="160"/>
      <c r="AJ284" s="160"/>
      <c r="AK284" s="160"/>
      <c r="AL284" s="160"/>
      <c r="AM284" s="160"/>
      <c r="AN284" s="160">
        <f t="shared" si="30"/>
        <v>0</v>
      </c>
      <c r="AO284" s="160">
        <f t="shared" si="31"/>
        <v>111</v>
      </c>
      <c r="AP284" s="160">
        <f t="shared" si="32"/>
        <v>0</v>
      </c>
      <c r="AQ284" s="160">
        <f t="shared" si="33"/>
        <v>67</v>
      </c>
      <c r="AR284" s="160">
        <f t="shared" si="34"/>
        <v>0</v>
      </c>
      <c r="AS284" s="160">
        <f t="shared" si="35"/>
        <v>65</v>
      </c>
    </row>
    <row r="285" spans="1:45" ht="15" x14ac:dyDescent="0.25">
      <c r="A285" s="48"/>
      <c r="B285" s="48"/>
      <c r="C285" s="48" t="s">
        <v>1164</v>
      </c>
      <c r="D285" s="48" t="s">
        <v>1165</v>
      </c>
      <c r="E285" s="48"/>
      <c r="F285" s="48" t="s">
        <v>1166</v>
      </c>
      <c r="G285" s="48"/>
      <c r="H285" s="48"/>
      <c r="I285" s="602">
        <f t="shared" si="29"/>
        <v>905</v>
      </c>
      <c r="J285" s="3"/>
      <c r="K285" s="605" t="s">
        <v>1603</v>
      </c>
      <c r="L285" s="73"/>
      <c r="M285" s="606">
        <v>45</v>
      </c>
      <c r="N285" s="606"/>
      <c r="O285" s="606">
        <v>76</v>
      </c>
      <c r="P285" s="606"/>
      <c r="Q285" s="606">
        <v>284</v>
      </c>
      <c r="R285" s="606"/>
      <c r="S285" s="606">
        <v>217</v>
      </c>
      <c r="T285" s="606"/>
      <c r="U285" s="606">
        <v>170</v>
      </c>
      <c r="V285" s="606"/>
      <c r="W285" s="606">
        <v>113</v>
      </c>
      <c r="X285" s="3"/>
      <c r="Y285" s="3"/>
      <c r="Z285" s="3"/>
      <c r="AA285" s="3"/>
      <c r="AB285" s="53"/>
      <c r="AC285" s="53"/>
      <c r="AD285" s="53"/>
      <c r="AE285" s="53"/>
      <c r="AF285" s="53"/>
      <c r="AG285" s="53"/>
      <c r="AH285" s="3"/>
      <c r="AI285" s="160"/>
      <c r="AJ285" s="160"/>
      <c r="AK285" s="160"/>
      <c r="AL285" s="160"/>
      <c r="AM285" s="160"/>
      <c r="AN285" s="160">
        <f t="shared" si="30"/>
        <v>0</v>
      </c>
      <c r="AO285" s="160">
        <f t="shared" si="31"/>
        <v>217</v>
      </c>
      <c r="AP285" s="160">
        <f t="shared" si="32"/>
        <v>0</v>
      </c>
      <c r="AQ285" s="160">
        <f t="shared" si="33"/>
        <v>170</v>
      </c>
      <c r="AR285" s="160">
        <f t="shared" si="34"/>
        <v>0</v>
      </c>
      <c r="AS285" s="160">
        <f t="shared" si="35"/>
        <v>113</v>
      </c>
    </row>
    <row r="286" spans="1:45" ht="15" x14ac:dyDescent="0.25">
      <c r="A286" s="48"/>
      <c r="B286" s="48"/>
      <c r="C286" s="48" t="s">
        <v>1167</v>
      </c>
      <c r="D286" s="48" t="s">
        <v>1168</v>
      </c>
      <c r="E286" s="48"/>
      <c r="F286" s="48" t="s">
        <v>1169</v>
      </c>
      <c r="G286" s="48"/>
      <c r="H286" s="48"/>
      <c r="I286" s="602">
        <f>SUM(M286:W286)</f>
        <v>1244</v>
      </c>
      <c r="J286" s="3"/>
      <c r="K286" s="605" t="s">
        <v>1923</v>
      </c>
      <c r="L286" s="73"/>
      <c r="M286" s="606">
        <v>89</v>
      </c>
      <c r="N286" s="606"/>
      <c r="O286" s="606">
        <v>130</v>
      </c>
      <c r="P286" s="606"/>
      <c r="Q286" s="606">
        <v>358</v>
      </c>
      <c r="R286" s="606"/>
      <c r="S286" s="606">
        <v>254</v>
      </c>
      <c r="T286" s="606"/>
      <c r="U286" s="606">
        <v>190</v>
      </c>
      <c r="V286" s="606"/>
      <c r="W286" s="606">
        <v>223</v>
      </c>
      <c r="X286" s="3"/>
      <c r="Y286" s="3"/>
      <c r="Z286" s="3"/>
      <c r="AA286" s="3"/>
      <c r="AB286" s="53"/>
      <c r="AC286" s="53"/>
      <c r="AD286" s="53"/>
      <c r="AE286" s="53"/>
      <c r="AF286" s="53"/>
      <c r="AG286" s="53"/>
      <c r="AH286" s="3"/>
      <c r="AI286" s="160"/>
      <c r="AJ286" s="160"/>
      <c r="AK286" s="160"/>
      <c r="AL286" s="160"/>
      <c r="AM286" s="160"/>
      <c r="AN286" s="160">
        <f t="shared" si="30"/>
        <v>0</v>
      </c>
      <c r="AO286" s="160">
        <f t="shared" si="31"/>
        <v>254</v>
      </c>
      <c r="AP286" s="160">
        <f t="shared" si="32"/>
        <v>0</v>
      </c>
      <c r="AQ286" s="160">
        <f t="shared" si="33"/>
        <v>190</v>
      </c>
      <c r="AR286" s="160">
        <f t="shared" si="34"/>
        <v>0</v>
      </c>
      <c r="AS286" s="160">
        <f t="shared" si="35"/>
        <v>223</v>
      </c>
    </row>
    <row r="287" spans="1:45" ht="15" x14ac:dyDescent="0.25">
      <c r="A287" s="48"/>
      <c r="B287" s="48"/>
      <c r="C287" s="48"/>
      <c r="D287" s="48"/>
      <c r="E287" s="48"/>
      <c r="F287" s="48"/>
      <c r="G287" s="48"/>
      <c r="H287" s="48"/>
      <c r="I287" s="602"/>
      <c r="J287" s="3"/>
      <c r="K287" s="605"/>
      <c r="L287" s="73"/>
      <c r="M287" s="606"/>
      <c r="N287" s="606"/>
      <c r="O287" s="606"/>
      <c r="P287" s="606"/>
      <c r="Q287" s="606"/>
      <c r="R287" s="606"/>
      <c r="S287" s="606"/>
      <c r="T287" s="606"/>
      <c r="U287" s="606"/>
      <c r="V287" s="606"/>
      <c r="W287" s="606"/>
      <c r="X287" s="3"/>
      <c r="Y287" s="3"/>
      <c r="Z287" s="3"/>
      <c r="AA287" s="3"/>
      <c r="AB287" s="53"/>
      <c r="AC287" s="53"/>
      <c r="AD287" s="53"/>
      <c r="AE287" s="53"/>
      <c r="AF287" s="53"/>
      <c r="AG287" s="53"/>
      <c r="AH287" s="3"/>
      <c r="AI287" s="160"/>
      <c r="AJ287" s="160"/>
      <c r="AK287" s="160"/>
      <c r="AL287" s="160"/>
      <c r="AM287" s="160"/>
      <c r="AN287" s="160">
        <f t="shared" si="30"/>
        <v>0</v>
      </c>
      <c r="AO287" s="160">
        <f t="shared" si="31"/>
        <v>0</v>
      </c>
      <c r="AP287" s="160">
        <f t="shared" si="32"/>
        <v>0</v>
      </c>
      <c r="AQ287" s="160">
        <f t="shared" si="33"/>
        <v>0</v>
      </c>
      <c r="AR287" s="160">
        <f t="shared" si="34"/>
        <v>0</v>
      </c>
      <c r="AS287" s="160">
        <f t="shared" si="35"/>
        <v>0</v>
      </c>
    </row>
    <row r="288" spans="1:45" ht="15" x14ac:dyDescent="0.25">
      <c r="A288" s="48"/>
      <c r="B288" s="229" t="s">
        <v>1170</v>
      </c>
      <c r="C288" s="48"/>
      <c r="D288" s="48"/>
      <c r="E288" s="48"/>
      <c r="F288" s="48"/>
      <c r="G288" s="48"/>
      <c r="H288" s="48"/>
      <c r="I288" s="602">
        <v>8333</v>
      </c>
      <c r="J288" s="464"/>
      <c r="K288" s="604" t="s">
        <v>1924</v>
      </c>
      <c r="L288" s="404"/>
      <c r="M288" s="488">
        <v>616</v>
      </c>
      <c r="N288" s="488"/>
      <c r="O288" s="488">
        <v>778</v>
      </c>
      <c r="P288" s="488"/>
      <c r="Q288" s="488">
        <v>2599</v>
      </c>
      <c r="R288" s="488"/>
      <c r="S288" s="488">
        <v>2015</v>
      </c>
      <c r="T288" s="488"/>
      <c r="U288" s="488">
        <v>1284</v>
      </c>
      <c r="V288" s="488"/>
      <c r="W288" s="488">
        <v>1041</v>
      </c>
      <c r="X288" s="3"/>
      <c r="Y288" s="3"/>
      <c r="Z288" s="3"/>
      <c r="AA288" s="3"/>
      <c r="AB288" s="53"/>
      <c r="AC288" s="53"/>
      <c r="AD288" s="53"/>
      <c r="AE288" s="53"/>
      <c r="AF288" s="53"/>
      <c r="AG288" s="53"/>
      <c r="AH288" s="3"/>
      <c r="AI288" s="160"/>
      <c r="AJ288" s="160"/>
      <c r="AK288" s="160"/>
      <c r="AL288" s="160"/>
      <c r="AM288" s="160"/>
      <c r="AN288" s="160">
        <f t="shared" si="30"/>
        <v>0</v>
      </c>
      <c r="AO288" s="160">
        <f t="shared" si="31"/>
        <v>2015</v>
      </c>
      <c r="AP288" s="160">
        <f t="shared" si="32"/>
        <v>0</v>
      </c>
      <c r="AQ288" s="160">
        <f t="shared" si="33"/>
        <v>1284</v>
      </c>
      <c r="AR288" s="160">
        <f t="shared" si="34"/>
        <v>0</v>
      </c>
      <c r="AS288" s="160">
        <f t="shared" si="35"/>
        <v>1041</v>
      </c>
    </row>
    <row r="289" spans="1:34" ht="15" x14ac:dyDescent="0.25">
      <c r="A289" s="48"/>
      <c r="B289" s="48"/>
      <c r="C289" s="48"/>
      <c r="D289" s="48"/>
      <c r="E289" s="48"/>
      <c r="F289" s="48"/>
      <c r="G289" s="48"/>
      <c r="H289" s="48"/>
      <c r="I289" s="602"/>
      <c r="J289" s="3"/>
      <c r="K289" s="605"/>
      <c r="L289" s="73"/>
      <c r="M289" s="606"/>
      <c r="N289" s="606"/>
      <c r="O289" s="606"/>
      <c r="P289" s="606"/>
      <c r="Q289" s="606"/>
      <c r="R289" s="606"/>
      <c r="S289" s="606"/>
      <c r="T289" s="606"/>
      <c r="U289" s="606"/>
      <c r="V289" s="606"/>
      <c r="W289" s="606"/>
      <c r="X289" s="3"/>
      <c r="Y289" s="3"/>
      <c r="Z289" s="3"/>
      <c r="AA289" s="3"/>
      <c r="AB289" s="53"/>
      <c r="AC289" s="53"/>
      <c r="AD289" s="53"/>
      <c r="AE289" s="53"/>
      <c r="AF289" s="53"/>
      <c r="AG289" s="53"/>
      <c r="AH289" s="3"/>
    </row>
    <row r="290" spans="1:34" ht="15" x14ac:dyDescent="0.25">
      <c r="A290" s="48"/>
      <c r="B290" s="48"/>
      <c r="C290" s="48"/>
      <c r="D290" s="48" t="s">
        <v>116</v>
      </c>
      <c r="E290" s="48"/>
      <c r="F290" s="48" t="s">
        <v>413</v>
      </c>
      <c r="G290" s="48"/>
      <c r="H290" s="48"/>
      <c r="I290" s="602">
        <f>SUM(M290:W290)</f>
        <v>172</v>
      </c>
      <c r="J290" s="3"/>
      <c r="K290" s="605" t="s">
        <v>1816</v>
      </c>
      <c r="L290" s="73"/>
      <c r="M290" s="606">
        <v>10</v>
      </c>
      <c r="O290" s="606">
        <v>15</v>
      </c>
      <c r="Q290" s="606">
        <v>52</v>
      </c>
      <c r="S290" s="606">
        <v>40</v>
      </c>
      <c r="U290" s="606">
        <v>22</v>
      </c>
      <c r="W290" s="606">
        <v>33</v>
      </c>
      <c r="X290" s="3"/>
      <c r="Y290" s="3"/>
      <c r="Z290" s="3"/>
      <c r="AA290" s="3"/>
      <c r="AB290" s="53"/>
      <c r="AC290" s="53"/>
      <c r="AD290" s="53"/>
      <c r="AE290" s="53"/>
      <c r="AF290" s="53"/>
      <c r="AG290" s="53"/>
      <c r="AH290" s="3"/>
    </row>
    <row r="291" spans="1:34" ht="15" x14ac:dyDescent="0.25">
      <c r="A291" s="48"/>
      <c r="B291" s="48"/>
      <c r="C291" s="48"/>
      <c r="D291" s="48" t="s">
        <v>117</v>
      </c>
      <c r="E291" s="48"/>
      <c r="F291" s="48" t="s">
        <v>168</v>
      </c>
      <c r="G291" s="48"/>
      <c r="H291" s="48"/>
      <c r="I291" s="602">
        <f t="shared" ref="I291:I311" si="36">SUM(M291:W291)</f>
        <v>171</v>
      </c>
      <c r="J291" s="3"/>
      <c r="K291" s="605" t="s">
        <v>1779</v>
      </c>
      <c r="L291" s="73"/>
      <c r="M291" s="606">
        <v>10</v>
      </c>
      <c r="O291" s="606">
        <v>18</v>
      </c>
      <c r="Q291" s="606">
        <v>57</v>
      </c>
      <c r="S291" s="606">
        <v>39</v>
      </c>
      <c r="U291" s="606">
        <v>27</v>
      </c>
      <c r="W291" s="606">
        <v>20</v>
      </c>
      <c r="X291" s="3"/>
      <c r="Y291" s="3"/>
      <c r="Z291" s="3"/>
      <c r="AA291" s="3"/>
      <c r="AB291" s="53"/>
      <c r="AC291" s="53"/>
      <c r="AD291" s="53"/>
      <c r="AE291" s="53"/>
      <c r="AF291" s="53"/>
      <c r="AG291" s="53"/>
      <c r="AH291" s="3"/>
    </row>
    <row r="292" spans="1:34" ht="15" x14ac:dyDescent="0.25">
      <c r="A292" s="48"/>
      <c r="B292" s="48"/>
      <c r="C292" s="48"/>
      <c r="D292" s="48" t="s">
        <v>118</v>
      </c>
      <c r="E292" s="48"/>
      <c r="F292" s="48" t="s">
        <v>169</v>
      </c>
      <c r="G292" s="48"/>
      <c r="H292" s="48"/>
      <c r="I292" s="602">
        <f t="shared" si="36"/>
        <v>342</v>
      </c>
      <c r="J292" s="3"/>
      <c r="K292" s="605" t="s">
        <v>1817</v>
      </c>
      <c r="L292" s="73"/>
      <c r="M292" s="606">
        <v>29</v>
      </c>
      <c r="O292" s="606">
        <v>33</v>
      </c>
      <c r="Q292" s="606">
        <v>91</v>
      </c>
      <c r="S292" s="606">
        <v>93</v>
      </c>
      <c r="U292" s="606">
        <v>55</v>
      </c>
      <c r="W292" s="606">
        <v>41</v>
      </c>
      <c r="X292" s="3"/>
      <c r="Y292" s="3"/>
      <c r="Z292" s="3"/>
      <c r="AA292" s="3"/>
      <c r="AB292" s="53"/>
      <c r="AC292" s="53"/>
      <c r="AD292" s="53"/>
      <c r="AE292" s="53"/>
      <c r="AF292" s="53"/>
      <c r="AG292" s="53"/>
      <c r="AH292" s="3"/>
    </row>
    <row r="293" spans="1:34" ht="15" x14ac:dyDescent="0.25">
      <c r="A293" s="48"/>
      <c r="B293" s="48"/>
      <c r="C293" s="48"/>
      <c r="D293" s="48" t="s">
        <v>119</v>
      </c>
      <c r="E293" s="48"/>
      <c r="F293" s="48" t="s">
        <v>262</v>
      </c>
      <c r="G293" s="48"/>
      <c r="H293" s="48"/>
      <c r="I293" s="602">
        <f t="shared" si="36"/>
        <v>442</v>
      </c>
      <c r="J293" s="3"/>
      <c r="K293" s="605" t="s">
        <v>1818</v>
      </c>
      <c r="L293" s="73"/>
      <c r="M293" s="606">
        <v>33</v>
      </c>
      <c r="O293" s="606">
        <v>41</v>
      </c>
      <c r="Q293" s="606">
        <v>122</v>
      </c>
      <c r="S293" s="606">
        <v>123</v>
      </c>
      <c r="U293" s="606">
        <v>66</v>
      </c>
      <c r="W293" s="606">
        <v>57</v>
      </c>
      <c r="X293" s="3"/>
      <c r="Y293" s="3"/>
      <c r="Z293" s="3"/>
      <c r="AA293" s="3"/>
      <c r="AB293" s="53"/>
      <c r="AC293" s="53"/>
      <c r="AD293" s="53"/>
      <c r="AE293" s="53"/>
      <c r="AF293" s="53"/>
      <c r="AG293" s="53"/>
      <c r="AH293" s="3"/>
    </row>
    <row r="294" spans="1:34" ht="15" x14ac:dyDescent="0.25">
      <c r="A294" s="48"/>
      <c r="B294" s="48"/>
      <c r="C294" s="48"/>
      <c r="D294" s="48" t="s">
        <v>120</v>
      </c>
      <c r="E294" s="48"/>
      <c r="F294" s="48" t="s">
        <v>170</v>
      </c>
      <c r="G294" s="48"/>
      <c r="H294" s="48"/>
      <c r="I294" s="602">
        <f t="shared" si="36"/>
        <v>1232</v>
      </c>
      <c r="J294" s="3"/>
      <c r="K294" s="605" t="s">
        <v>1925</v>
      </c>
      <c r="L294" s="73"/>
      <c r="M294" s="606">
        <v>68</v>
      </c>
      <c r="O294" s="606">
        <v>102</v>
      </c>
      <c r="Q294" s="606">
        <v>405</v>
      </c>
      <c r="S294" s="606">
        <v>341</v>
      </c>
      <c r="U294" s="606">
        <v>177</v>
      </c>
      <c r="W294" s="606">
        <v>139</v>
      </c>
      <c r="X294" s="3"/>
      <c r="Y294" s="3"/>
      <c r="Z294" s="3"/>
      <c r="AA294" s="3"/>
      <c r="AB294" s="53"/>
      <c r="AC294" s="53"/>
      <c r="AD294" s="53"/>
      <c r="AE294" s="53"/>
      <c r="AF294" s="53"/>
      <c r="AG294" s="53"/>
      <c r="AH294" s="3"/>
    </row>
    <row r="295" spans="1:34" ht="15" x14ac:dyDescent="0.25">
      <c r="A295" s="48"/>
      <c r="B295" s="48"/>
      <c r="C295" s="48"/>
      <c r="D295" s="48" t="s">
        <v>121</v>
      </c>
      <c r="E295" s="48"/>
      <c r="F295" s="48" t="s">
        <v>171</v>
      </c>
      <c r="G295" s="48"/>
      <c r="H295" s="48"/>
      <c r="I295" s="602">
        <f t="shared" si="36"/>
        <v>372</v>
      </c>
      <c r="J295" s="3"/>
      <c r="K295" s="605" t="s">
        <v>1811</v>
      </c>
      <c r="L295" s="73"/>
      <c r="M295" s="606">
        <v>33</v>
      </c>
      <c r="O295" s="606">
        <v>28</v>
      </c>
      <c r="Q295" s="606">
        <v>109</v>
      </c>
      <c r="S295" s="606">
        <v>74</v>
      </c>
      <c r="U295" s="606">
        <v>75</v>
      </c>
      <c r="W295" s="606">
        <v>53</v>
      </c>
      <c r="X295" s="3"/>
      <c r="Y295" s="3"/>
      <c r="Z295" s="3"/>
      <c r="AA295" s="3"/>
      <c r="AB295" s="53"/>
      <c r="AC295" s="53"/>
      <c r="AD295" s="53"/>
      <c r="AE295" s="53"/>
      <c r="AF295" s="53"/>
      <c r="AG295" s="53"/>
      <c r="AH295" s="3"/>
    </row>
    <row r="296" spans="1:34" ht="15" x14ac:dyDescent="0.25">
      <c r="A296" s="48"/>
      <c r="B296" s="48"/>
      <c r="C296" s="48"/>
      <c r="D296" s="48" t="s">
        <v>122</v>
      </c>
      <c r="E296" s="48"/>
      <c r="F296" s="48" t="s">
        <v>172</v>
      </c>
      <c r="G296" s="48"/>
      <c r="H296" s="48"/>
      <c r="I296" s="602">
        <f t="shared" si="36"/>
        <v>151</v>
      </c>
      <c r="J296" s="3"/>
      <c r="K296" s="605" t="s">
        <v>1819</v>
      </c>
      <c r="L296" s="73"/>
      <c r="M296" s="606">
        <v>11</v>
      </c>
      <c r="O296" s="606">
        <v>18</v>
      </c>
      <c r="Q296" s="606">
        <v>62</v>
      </c>
      <c r="S296" s="606">
        <v>25</v>
      </c>
      <c r="U296" s="606">
        <v>18</v>
      </c>
      <c r="W296" s="606">
        <v>17</v>
      </c>
      <c r="X296" s="3"/>
      <c r="Y296" s="3"/>
      <c r="Z296" s="3"/>
      <c r="AA296" s="3"/>
      <c r="AB296" s="53"/>
      <c r="AC296" s="53"/>
      <c r="AD296" s="53"/>
      <c r="AE296" s="53"/>
      <c r="AF296" s="53"/>
      <c r="AG296" s="53"/>
      <c r="AH296" s="3"/>
    </row>
    <row r="297" spans="1:34" ht="15" x14ac:dyDescent="0.25">
      <c r="A297" s="48"/>
      <c r="B297" s="48"/>
      <c r="C297" s="48"/>
      <c r="D297" s="48" t="s">
        <v>123</v>
      </c>
      <c r="E297" s="48"/>
      <c r="F297" s="48" t="s">
        <v>173</v>
      </c>
      <c r="G297" s="48"/>
      <c r="H297" s="48"/>
      <c r="I297" s="602">
        <f t="shared" si="36"/>
        <v>317</v>
      </c>
      <c r="J297" s="3"/>
      <c r="K297" s="605" t="s">
        <v>1820</v>
      </c>
      <c r="L297" s="73"/>
      <c r="M297" s="606">
        <v>35</v>
      </c>
      <c r="O297" s="606">
        <v>35</v>
      </c>
      <c r="Q297" s="606">
        <v>98</v>
      </c>
      <c r="S297" s="606">
        <v>70</v>
      </c>
      <c r="U297" s="606">
        <v>38</v>
      </c>
      <c r="W297" s="606">
        <v>41</v>
      </c>
      <c r="X297" s="3"/>
      <c r="Y297" s="3"/>
      <c r="Z297" s="3"/>
      <c r="AA297" s="3"/>
      <c r="AB297" s="53"/>
      <c r="AC297" s="53"/>
      <c r="AD297" s="53"/>
      <c r="AE297" s="53"/>
      <c r="AF297" s="53"/>
      <c r="AG297" s="53"/>
      <c r="AH297" s="3"/>
    </row>
    <row r="298" spans="1:34" ht="15" x14ac:dyDescent="0.25">
      <c r="A298" s="48"/>
      <c r="B298" s="48"/>
      <c r="C298" s="48"/>
      <c r="D298" s="48" t="s">
        <v>124</v>
      </c>
      <c r="E298" s="48"/>
      <c r="F298" s="48" t="s">
        <v>174</v>
      </c>
      <c r="G298" s="48"/>
      <c r="H298" s="48"/>
      <c r="I298" s="602">
        <f t="shared" si="36"/>
        <v>264</v>
      </c>
      <c r="J298" s="3"/>
      <c r="K298" s="605" t="s">
        <v>1821</v>
      </c>
      <c r="L298" s="73"/>
      <c r="M298" s="606">
        <v>22</v>
      </c>
      <c r="O298" s="606">
        <v>25</v>
      </c>
      <c r="Q298" s="606">
        <v>96</v>
      </c>
      <c r="S298" s="606">
        <v>59</v>
      </c>
      <c r="U298" s="606">
        <v>30</v>
      </c>
      <c r="W298" s="606">
        <v>32</v>
      </c>
      <c r="X298" s="3"/>
      <c r="Y298" s="3"/>
      <c r="Z298" s="3"/>
      <c r="AA298" s="3"/>
      <c r="AB298" s="53"/>
      <c r="AC298" s="53"/>
      <c r="AD298" s="53"/>
      <c r="AE298" s="53"/>
      <c r="AF298" s="53"/>
      <c r="AG298" s="53"/>
      <c r="AH298" s="3"/>
    </row>
    <row r="299" spans="1:34" ht="15" x14ac:dyDescent="0.25">
      <c r="A299" s="48"/>
      <c r="B299" s="48"/>
      <c r="C299" s="48"/>
      <c r="D299" s="48" t="s">
        <v>125</v>
      </c>
      <c r="E299" s="48"/>
      <c r="F299" s="48" t="s">
        <v>175</v>
      </c>
      <c r="G299" s="48"/>
      <c r="H299" s="48"/>
      <c r="I299" s="602">
        <f t="shared" si="36"/>
        <v>414</v>
      </c>
      <c r="J299" s="3"/>
      <c r="K299" s="605" t="s">
        <v>1822</v>
      </c>
      <c r="L299" s="73"/>
      <c r="M299" s="606">
        <v>34</v>
      </c>
      <c r="O299" s="606">
        <v>37</v>
      </c>
      <c r="Q299" s="606">
        <v>121</v>
      </c>
      <c r="S299" s="606">
        <v>88</v>
      </c>
      <c r="U299" s="606">
        <v>60</v>
      </c>
      <c r="W299" s="606">
        <v>74</v>
      </c>
      <c r="X299" s="3"/>
      <c r="Y299" s="3"/>
      <c r="Z299" s="3"/>
      <c r="AA299" s="3"/>
      <c r="AB299" s="53"/>
      <c r="AC299" s="53"/>
      <c r="AD299" s="53"/>
      <c r="AE299" s="53"/>
      <c r="AF299" s="53"/>
      <c r="AG299" s="53"/>
      <c r="AH299" s="3"/>
    </row>
    <row r="300" spans="1:34" ht="15" x14ac:dyDescent="0.25">
      <c r="A300" s="48"/>
      <c r="B300" s="48"/>
      <c r="C300" s="48"/>
      <c r="D300" s="48" t="s">
        <v>126</v>
      </c>
      <c r="E300" s="48"/>
      <c r="F300" s="48" t="s">
        <v>176</v>
      </c>
      <c r="G300" s="48"/>
      <c r="H300" s="48"/>
      <c r="I300" s="602">
        <f t="shared" si="36"/>
        <v>343</v>
      </c>
      <c r="J300" s="3"/>
      <c r="K300" s="605" t="s">
        <v>1823</v>
      </c>
      <c r="L300" s="73"/>
      <c r="M300" s="606">
        <v>33</v>
      </c>
      <c r="O300" s="606">
        <v>37</v>
      </c>
      <c r="Q300" s="606">
        <v>120</v>
      </c>
      <c r="S300" s="606">
        <v>72</v>
      </c>
      <c r="U300" s="606">
        <v>45</v>
      </c>
      <c r="W300" s="606">
        <v>36</v>
      </c>
      <c r="X300" s="3"/>
      <c r="Y300" s="3"/>
      <c r="Z300" s="3"/>
      <c r="AA300" s="3"/>
      <c r="AB300" s="53"/>
      <c r="AC300" s="53"/>
      <c r="AD300" s="53"/>
      <c r="AE300" s="53"/>
      <c r="AF300" s="53"/>
      <c r="AG300" s="53"/>
      <c r="AH300" s="3"/>
    </row>
    <row r="301" spans="1:34" ht="15" x14ac:dyDescent="0.25">
      <c r="A301" s="48"/>
      <c r="B301" s="48"/>
      <c r="C301" s="48"/>
      <c r="D301" s="48" t="s">
        <v>127</v>
      </c>
      <c r="E301" s="48"/>
      <c r="F301" s="48" t="s">
        <v>265</v>
      </c>
      <c r="G301" s="48"/>
      <c r="H301" s="48"/>
      <c r="I301" s="602">
        <f t="shared" si="36"/>
        <v>192</v>
      </c>
      <c r="J301" s="3"/>
      <c r="K301" s="605" t="s">
        <v>1824</v>
      </c>
      <c r="L301" s="73"/>
      <c r="M301" s="606">
        <v>16</v>
      </c>
      <c r="O301" s="606">
        <v>21</v>
      </c>
      <c r="Q301" s="606">
        <v>54</v>
      </c>
      <c r="S301" s="606">
        <v>46</v>
      </c>
      <c r="U301" s="606">
        <v>36</v>
      </c>
      <c r="W301" s="606">
        <v>19</v>
      </c>
      <c r="X301" s="3"/>
      <c r="Y301" s="3"/>
      <c r="Z301" s="3"/>
      <c r="AA301" s="3"/>
      <c r="AB301" s="53"/>
      <c r="AC301" s="53"/>
      <c r="AD301" s="53"/>
      <c r="AE301" s="53"/>
      <c r="AF301" s="53"/>
      <c r="AG301" s="53"/>
      <c r="AH301" s="3"/>
    </row>
    <row r="302" spans="1:34" ht="15" x14ac:dyDescent="0.25">
      <c r="A302" s="48"/>
      <c r="B302" s="48"/>
      <c r="C302" s="48"/>
      <c r="D302" s="48" t="s">
        <v>128</v>
      </c>
      <c r="E302" s="48"/>
      <c r="F302" s="48" t="s">
        <v>177</v>
      </c>
      <c r="G302" s="48"/>
      <c r="H302" s="48"/>
      <c r="I302" s="602">
        <f t="shared" si="36"/>
        <v>161</v>
      </c>
      <c r="J302" s="3"/>
      <c r="K302" s="605" t="s">
        <v>1825</v>
      </c>
      <c r="L302" s="73"/>
      <c r="M302" s="606">
        <v>11</v>
      </c>
      <c r="O302" s="606">
        <v>21</v>
      </c>
      <c r="Q302" s="606">
        <v>43</v>
      </c>
      <c r="S302" s="606">
        <v>37</v>
      </c>
      <c r="U302" s="606">
        <v>23</v>
      </c>
      <c r="W302" s="606">
        <v>26</v>
      </c>
      <c r="X302" s="3"/>
      <c r="Y302" s="3"/>
      <c r="Z302" s="3"/>
      <c r="AA302" s="3"/>
      <c r="AB302" s="53"/>
      <c r="AC302" s="53"/>
      <c r="AD302" s="53"/>
      <c r="AE302" s="53"/>
      <c r="AF302" s="53"/>
      <c r="AG302" s="53"/>
      <c r="AH302" s="3"/>
    </row>
    <row r="303" spans="1:34" ht="15" x14ac:dyDescent="0.25">
      <c r="A303" s="48"/>
      <c r="B303" s="48"/>
      <c r="C303" s="48"/>
      <c r="D303" s="48" t="s">
        <v>129</v>
      </c>
      <c r="E303" s="48"/>
      <c r="F303" s="48" t="s">
        <v>264</v>
      </c>
      <c r="G303" s="48"/>
      <c r="H303" s="48"/>
      <c r="I303" s="602">
        <f t="shared" si="36"/>
        <v>350</v>
      </c>
      <c r="J303" s="3"/>
      <c r="K303" s="605" t="s">
        <v>1826</v>
      </c>
      <c r="L303" s="73"/>
      <c r="M303" s="606">
        <v>27</v>
      </c>
      <c r="O303" s="606">
        <v>39</v>
      </c>
      <c r="Q303" s="606">
        <v>98</v>
      </c>
      <c r="S303" s="606">
        <v>80</v>
      </c>
      <c r="U303" s="606">
        <v>59</v>
      </c>
      <c r="W303" s="606">
        <v>47</v>
      </c>
      <c r="X303" s="3"/>
      <c r="Y303" s="3"/>
      <c r="Z303" s="3"/>
      <c r="AA303" s="3"/>
      <c r="AB303" s="53"/>
      <c r="AC303" s="53"/>
      <c r="AD303" s="53"/>
      <c r="AE303" s="53"/>
      <c r="AF303" s="53"/>
      <c r="AG303" s="53"/>
      <c r="AH303" s="3"/>
    </row>
    <row r="304" spans="1:34" ht="15" x14ac:dyDescent="0.25">
      <c r="A304" s="48"/>
      <c r="B304" s="48"/>
      <c r="C304" s="48"/>
      <c r="D304" s="48" t="s">
        <v>130</v>
      </c>
      <c r="E304" s="48"/>
      <c r="F304" s="48" t="s">
        <v>178</v>
      </c>
      <c r="G304" s="48"/>
      <c r="H304" s="48"/>
      <c r="I304" s="602">
        <f t="shared" si="36"/>
        <v>429</v>
      </c>
      <c r="J304" s="3"/>
      <c r="K304" s="605" t="s">
        <v>1827</v>
      </c>
      <c r="L304" s="73"/>
      <c r="M304" s="606">
        <v>26</v>
      </c>
      <c r="O304" s="606">
        <v>40</v>
      </c>
      <c r="Q304" s="606">
        <v>125</v>
      </c>
      <c r="S304" s="606">
        <v>112</v>
      </c>
      <c r="U304" s="606">
        <v>73</v>
      </c>
      <c r="W304" s="606">
        <v>53</v>
      </c>
      <c r="X304" s="3"/>
      <c r="Y304" s="3"/>
      <c r="Z304" s="3"/>
      <c r="AA304" s="3"/>
      <c r="AB304" s="53"/>
      <c r="AC304" s="53"/>
      <c r="AD304" s="53"/>
      <c r="AE304" s="53"/>
      <c r="AF304" s="53"/>
      <c r="AG304" s="53"/>
      <c r="AH304" s="3"/>
    </row>
    <row r="305" spans="1:34" ht="15" x14ac:dyDescent="0.25">
      <c r="A305" s="48"/>
      <c r="B305" s="48"/>
      <c r="C305" s="48"/>
      <c r="D305" s="48" t="s">
        <v>131</v>
      </c>
      <c r="E305" s="48"/>
      <c r="F305" s="48" t="s">
        <v>179</v>
      </c>
      <c r="G305" s="48"/>
      <c r="H305" s="48"/>
      <c r="I305" s="602">
        <f t="shared" si="36"/>
        <v>257</v>
      </c>
      <c r="J305" s="3"/>
      <c r="K305" s="605" t="s">
        <v>1828</v>
      </c>
      <c r="L305" s="73"/>
      <c r="M305" s="606">
        <v>22</v>
      </c>
      <c r="O305" s="606">
        <v>33</v>
      </c>
      <c r="Q305" s="606">
        <v>83</v>
      </c>
      <c r="S305" s="606">
        <v>56</v>
      </c>
      <c r="U305" s="606">
        <v>30</v>
      </c>
      <c r="W305" s="606">
        <v>33</v>
      </c>
      <c r="X305" s="3"/>
      <c r="Y305" s="3"/>
      <c r="Z305" s="3"/>
      <c r="AA305" s="3"/>
      <c r="AB305" s="53"/>
      <c r="AC305" s="53"/>
      <c r="AD305" s="53"/>
      <c r="AE305" s="53"/>
      <c r="AF305" s="53"/>
      <c r="AG305" s="53"/>
      <c r="AH305" s="3"/>
    </row>
    <row r="306" spans="1:34" ht="15" x14ac:dyDescent="0.25">
      <c r="A306" s="48"/>
      <c r="B306" s="48"/>
      <c r="C306" s="48"/>
      <c r="D306" s="48" t="s">
        <v>132</v>
      </c>
      <c r="E306" s="48"/>
      <c r="F306" s="48" t="s">
        <v>267</v>
      </c>
      <c r="G306" s="48"/>
      <c r="H306" s="48"/>
      <c r="I306" s="602">
        <f t="shared" si="36"/>
        <v>240</v>
      </c>
      <c r="J306" s="3"/>
      <c r="K306" s="605" t="s">
        <v>1829</v>
      </c>
      <c r="L306" s="73"/>
      <c r="M306" s="606">
        <v>21</v>
      </c>
      <c r="O306" s="606">
        <v>22</v>
      </c>
      <c r="Q306" s="606">
        <v>69</v>
      </c>
      <c r="S306" s="606">
        <v>57</v>
      </c>
      <c r="U306" s="606">
        <v>40</v>
      </c>
      <c r="W306" s="606">
        <v>31</v>
      </c>
      <c r="X306" s="3"/>
      <c r="Y306" s="3"/>
      <c r="Z306" s="3"/>
      <c r="AA306" s="3"/>
      <c r="AB306" s="53"/>
      <c r="AC306" s="53"/>
      <c r="AD306" s="53"/>
      <c r="AE306" s="53"/>
      <c r="AF306" s="53"/>
      <c r="AG306" s="53"/>
      <c r="AH306" s="3"/>
    </row>
    <row r="307" spans="1:34" ht="15" x14ac:dyDescent="0.25">
      <c r="A307" s="48"/>
      <c r="B307" s="48"/>
      <c r="C307" s="48"/>
      <c r="D307" s="48" t="s">
        <v>133</v>
      </c>
      <c r="E307" s="48"/>
      <c r="F307" s="48" t="s">
        <v>263</v>
      </c>
      <c r="G307" s="48"/>
      <c r="H307" s="48"/>
      <c r="I307" s="602">
        <f t="shared" si="36"/>
        <v>796</v>
      </c>
      <c r="J307" s="3"/>
      <c r="K307" s="605" t="s">
        <v>1830</v>
      </c>
      <c r="L307" s="73"/>
      <c r="M307" s="606">
        <v>64</v>
      </c>
      <c r="O307" s="606">
        <v>73</v>
      </c>
      <c r="Q307" s="606">
        <v>244</v>
      </c>
      <c r="S307" s="606">
        <v>205</v>
      </c>
      <c r="U307" s="606">
        <v>131</v>
      </c>
      <c r="W307" s="606">
        <v>79</v>
      </c>
      <c r="X307" s="3"/>
      <c r="Y307" s="3"/>
      <c r="Z307" s="3"/>
      <c r="AA307" s="3"/>
      <c r="AB307" s="53"/>
      <c r="AC307" s="53"/>
      <c r="AD307" s="53"/>
      <c r="AE307" s="53"/>
      <c r="AF307" s="53"/>
      <c r="AG307" s="53"/>
      <c r="AH307" s="3"/>
    </row>
    <row r="308" spans="1:34" ht="15" x14ac:dyDescent="0.25">
      <c r="A308" s="48"/>
      <c r="B308" s="48"/>
      <c r="C308" s="48"/>
      <c r="D308" s="48" t="s">
        <v>134</v>
      </c>
      <c r="E308" s="48"/>
      <c r="F308" s="48" t="s">
        <v>180</v>
      </c>
      <c r="G308" s="48"/>
      <c r="H308" s="48"/>
      <c r="I308" s="602">
        <f t="shared" si="36"/>
        <v>668</v>
      </c>
      <c r="J308" s="3"/>
      <c r="K308" s="605" t="s">
        <v>1831</v>
      </c>
      <c r="L308" s="73"/>
      <c r="M308" s="606">
        <v>41</v>
      </c>
      <c r="O308" s="606">
        <v>45</v>
      </c>
      <c r="Q308" s="606">
        <v>238</v>
      </c>
      <c r="S308" s="606">
        <v>152</v>
      </c>
      <c r="U308" s="606">
        <v>121</v>
      </c>
      <c r="W308" s="606">
        <v>71</v>
      </c>
      <c r="X308" s="3"/>
      <c r="Y308" s="3"/>
      <c r="Z308" s="3"/>
      <c r="AA308" s="3"/>
      <c r="AB308" s="53"/>
      <c r="AC308" s="53"/>
      <c r="AD308" s="53"/>
      <c r="AE308" s="53"/>
      <c r="AF308" s="53"/>
      <c r="AG308" s="53"/>
      <c r="AH308" s="3"/>
    </row>
    <row r="309" spans="1:34" ht="15" x14ac:dyDescent="0.25">
      <c r="A309" s="48"/>
      <c r="B309" s="48"/>
      <c r="C309" s="48"/>
      <c r="D309" s="48" t="s">
        <v>135</v>
      </c>
      <c r="E309" s="48"/>
      <c r="F309" s="48" t="s">
        <v>181</v>
      </c>
      <c r="G309" s="48"/>
      <c r="H309" s="48"/>
      <c r="I309" s="602">
        <f t="shared" si="36"/>
        <v>336</v>
      </c>
      <c r="J309" s="3"/>
      <c r="K309" s="605" t="s">
        <v>1591</v>
      </c>
      <c r="L309" s="73"/>
      <c r="M309" s="606">
        <v>17</v>
      </c>
      <c r="O309" s="606">
        <v>33</v>
      </c>
      <c r="Q309" s="606">
        <v>98</v>
      </c>
      <c r="S309" s="606">
        <v>81</v>
      </c>
      <c r="U309" s="606">
        <v>51</v>
      </c>
      <c r="W309" s="606">
        <v>56</v>
      </c>
      <c r="X309" s="3"/>
      <c r="Y309" s="3"/>
      <c r="Z309" s="3"/>
      <c r="AA309" s="3"/>
      <c r="AB309" s="53"/>
      <c r="AC309" s="53"/>
      <c r="AD309" s="53"/>
      <c r="AE309" s="53"/>
      <c r="AF309" s="53"/>
      <c r="AG309" s="53"/>
      <c r="AH309" s="3"/>
    </row>
    <row r="310" spans="1:34" ht="15" x14ac:dyDescent="0.25">
      <c r="A310" s="48"/>
      <c r="B310" s="48"/>
      <c r="C310" s="48"/>
      <c r="D310" s="48" t="s">
        <v>136</v>
      </c>
      <c r="E310" s="48"/>
      <c r="F310" s="48" t="s">
        <v>182</v>
      </c>
      <c r="G310" s="48"/>
      <c r="H310" s="48"/>
      <c r="I310" s="602">
        <f t="shared" si="36"/>
        <v>260</v>
      </c>
      <c r="J310" s="3"/>
      <c r="K310" s="605" t="s">
        <v>1832</v>
      </c>
      <c r="L310" s="73"/>
      <c r="M310" s="606">
        <v>21</v>
      </c>
      <c r="O310" s="606">
        <v>33</v>
      </c>
      <c r="Q310" s="606">
        <v>78</v>
      </c>
      <c r="S310" s="606">
        <v>63</v>
      </c>
      <c r="U310" s="606">
        <v>37</v>
      </c>
      <c r="W310" s="606">
        <v>28</v>
      </c>
      <c r="X310" s="3"/>
      <c r="Y310" s="3"/>
      <c r="Z310" s="3"/>
      <c r="AA310" s="3"/>
      <c r="AB310" s="53"/>
      <c r="AC310" s="53"/>
      <c r="AD310" s="53"/>
      <c r="AE310" s="53"/>
      <c r="AF310" s="53"/>
      <c r="AG310" s="53"/>
      <c r="AH310" s="3"/>
    </row>
    <row r="311" spans="1:34" ht="15" x14ac:dyDescent="0.25">
      <c r="A311" s="48"/>
      <c r="B311" s="48"/>
      <c r="C311" s="48"/>
      <c r="D311" s="48" t="s">
        <v>137</v>
      </c>
      <c r="E311" s="48"/>
      <c r="F311" s="48" t="s">
        <v>183</v>
      </c>
      <c r="G311" s="48"/>
      <c r="H311" s="48"/>
      <c r="I311" s="602">
        <f t="shared" si="36"/>
        <v>424</v>
      </c>
      <c r="J311" s="3"/>
      <c r="K311" s="605" t="s">
        <v>1602</v>
      </c>
      <c r="L311" s="73"/>
      <c r="M311" s="606">
        <v>32</v>
      </c>
      <c r="O311" s="606">
        <v>29</v>
      </c>
      <c r="Q311" s="606">
        <v>136</v>
      </c>
      <c r="S311" s="606">
        <v>102</v>
      </c>
      <c r="U311" s="606">
        <v>70</v>
      </c>
      <c r="W311" s="606">
        <v>55</v>
      </c>
      <c r="X311" s="3"/>
      <c r="Y311" s="3"/>
      <c r="Z311" s="3"/>
      <c r="AA311" s="3"/>
      <c r="AB311" s="53"/>
      <c r="AC311" s="53"/>
      <c r="AD311" s="53"/>
      <c r="AE311" s="53"/>
      <c r="AF311" s="53"/>
      <c r="AG311" s="53"/>
      <c r="AH311" s="3"/>
    </row>
    <row r="312" spans="1:34" ht="15" x14ac:dyDescent="0.25">
      <c r="C312" s="175"/>
      <c r="D312" s="175"/>
      <c r="E312" s="188"/>
      <c r="F312" s="175"/>
      <c r="G312" s="175"/>
      <c r="H312" s="175"/>
      <c r="I312" s="397"/>
      <c r="J312" s="166"/>
      <c r="K312" s="392"/>
      <c r="L312" s="166"/>
      <c r="M312" s="182"/>
      <c r="N312" s="166"/>
      <c r="O312" s="182"/>
      <c r="P312" s="166"/>
      <c r="Q312" s="182"/>
      <c r="R312" s="166"/>
      <c r="S312" s="182"/>
      <c r="T312" s="166"/>
      <c r="U312" s="182"/>
      <c r="V312" s="166"/>
      <c r="W312" s="182"/>
      <c r="X312" s="3"/>
    </row>
    <row r="313" spans="1:34" ht="15" x14ac:dyDescent="0.25">
      <c r="I313" s="399"/>
      <c r="J313" s="73"/>
      <c r="K313" s="393"/>
      <c r="L313" s="73"/>
      <c r="M313" s="179"/>
      <c r="N313" s="73"/>
      <c r="O313" s="179"/>
      <c r="P313" s="73"/>
      <c r="Q313" s="179"/>
      <c r="R313" s="73"/>
      <c r="S313" s="179"/>
      <c r="T313" s="73"/>
      <c r="U313" s="179"/>
      <c r="V313" s="73"/>
      <c r="W313" s="179"/>
      <c r="X313" s="3"/>
    </row>
    <row r="314" spans="1:34" x14ac:dyDescent="0.2">
      <c r="C314" s="611" t="s">
        <v>1562</v>
      </c>
      <c r="X314" s="3"/>
    </row>
    <row r="315" spans="1:34" x14ac:dyDescent="0.2">
      <c r="X315" s="3"/>
    </row>
    <row r="316" spans="1:34" x14ac:dyDescent="0.2">
      <c r="X316" s="3"/>
    </row>
    <row r="317" spans="1:34" x14ac:dyDescent="0.2">
      <c r="X317" s="3"/>
    </row>
    <row r="318" spans="1:34" x14ac:dyDescent="0.2">
      <c r="X318" s="3"/>
    </row>
    <row r="319" spans="1:34" x14ac:dyDescent="0.2">
      <c r="X319" s="3"/>
    </row>
    <row r="320" spans="1:34" x14ac:dyDescent="0.2">
      <c r="X320" s="3"/>
    </row>
    <row r="321" spans="24:24" x14ac:dyDescent="0.2">
      <c r="X321" s="3"/>
    </row>
    <row r="322" spans="24:24" x14ac:dyDescent="0.2">
      <c r="X322" s="3"/>
    </row>
    <row r="323" spans="24:24" x14ac:dyDescent="0.2">
      <c r="X323" s="3"/>
    </row>
    <row r="324" spans="24:24" x14ac:dyDescent="0.2">
      <c r="X324" s="3"/>
    </row>
    <row r="325" spans="24:24" x14ac:dyDescent="0.2">
      <c r="X325" s="606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56" fitToHeight="4" orientation="portrait" r:id="rId1"/>
  <headerFooter alignWithMargins="0">
    <oddFooter>&amp;R28</oddFooter>
  </headerFooter>
  <rowBreaks count="3" manualBreakCount="3">
    <brk id="94" max="22" man="1"/>
    <brk id="175" max="22" man="1"/>
    <brk id="250" max="2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W317"/>
  <sheetViews>
    <sheetView showGridLines="0" view="pageBreakPreview" topLeftCell="A240" zoomScale="70" zoomScaleNormal="87" zoomScaleSheetLayoutView="70" workbookViewId="0">
      <selection activeCell="K21" sqref="K21"/>
    </sheetView>
  </sheetViews>
  <sheetFormatPr defaultColWidth="9.140625" defaultRowHeight="13.5" customHeight="1" x14ac:dyDescent="0.2"/>
  <cols>
    <col min="1" max="2" width="0.85546875" style="172" customWidth="1"/>
    <col min="3" max="3" width="11.7109375" style="172" customWidth="1"/>
    <col min="4" max="4" width="5" style="172" customWidth="1"/>
    <col min="5" max="5" width="2.5703125" style="172" customWidth="1"/>
    <col min="6" max="6" width="18.85546875" style="172" customWidth="1"/>
    <col min="7" max="7" width="35.7109375" style="172" customWidth="1"/>
    <col min="8" max="8" width="2.140625" style="172" customWidth="1"/>
    <col min="9" max="9" width="10.5703125" style="408" customWidth="1"/>
    <col min="10" max="10" width="1.85546875" style="172" customWidth="1"/>
    <col min="11" max="11" width="7.7109375" style="332" customWidth="1"/>
    <col min="12" max="12" width="1.140625" style="172" customWidth="1"/>
    <col min="13" max="13" width="10.140625" style="177" customWidth="1"/>
    <col min="14" max="14" width="1.140625" style="172" customWidth="1"/>
    <col min="15" max="20" width="6.28515625" style="177" customWidth="1"/>
    <col min="21" max="21" width="9.140625" style="169" customWidth="1"/>
    <col min="22" max="26" width="11.5703125" style="169" bestFit="1" customWidth="1"/>
    <col min="27" max="16384" width="9.140625" style="169"/>
  </cols>
  <sheetData>
    <row r="1" spans="1:127" s="333" customFormat="1" ht="13.5" customHeight="1" x14ac:dyDescent="0.25">
      <c r="A1" s="44" t="s">
        <v>1698</v>
      </c>
      <c r="B1" s="162"/>
      <c r="C1" s="162"/>
      <c r="D1" s="162"/>
      <c r="E1" s="162"/>
      <c r="F1" s="162"/>
      <c r="G1" s="162"/>
      <c r="H1" s="162"/>
      <c r="I1" s="402"/>
      <c r="J1" s="48"/>
      <c r="K1" s="164"/>
      <c r="L1" s="48"/>
      <c r="M1" s="435"/>
      <c r="N1" s="48"/>
      <c r="O1" s="435"/>
      <c r="P1" s="435"/>
      <c r="Q1" s="435"/>
      <c r="R1" s="435"/>
      <c r="S1" s="435"/>
      <c r="T1" s="435"/>
    </row>
    <row r="2" spans="1:127" s="333" customFormat="1" ht="13.5" customHeight="1" x14ac:dyDescent="0.25">
      <c r="A2" s="44"/>
      <c r="B2" s="162"/>
      <c r="C2" s="162"/>
      <c r="D2" s="162"/>
      <c r="E2" s="162"/>
      <c r="F2" s="162"/>
      <c r="G2" s="48"/>
      <c r="H2" s="162"/>
      <c r="I2" s="402"/>
      <c r="J2" s="48"/>
      <c r="K2" s="164"/>
      <c r="L2" s="48"/>
      <c r="M2" s="435"/>
      <c r="N2" s="48"/>
      <c r="O2" s="435"/>
      <c r="P2" s="435"/>
      <c r="Q2" s="435"/>
      <c r="R2" s="435"/>
      <c r="S2" s="435"/>
      <c r="T2" s="435"/>
    </row>
    <row r="3" spans="1:127" s="68" customFormat="1" ht="13.5" customHeight="1" x14ac:dyDescent="0.25">
      <c r="A3" s="48"/>
      <c r="B3" s="48"/>
      <c r="C3" s="48"/>
      <c r="D3" s="48"/>
      <c r="E3" s="48"/>
      <c r="F3" s="48"/>
      <c r="G3" s="48"/>
      <c r="H3" s="48"/>
      <c r="I3" s="402"/>
      <c r="J3" s="48"/>
      <c r="K3" s="164"/>
      <c r="L3" s="48"/>
      <c r="M3" s="435"/>
      <c r="N3" s="48"/>
      <c r="O3" s="435"/>
      <c r="P3" s="435"/>
      <c r="Q3" s="435"/>
      <c r="R3" s="435"/>
      <c r="S3" s="435"/>
      <c r="T3" s="435"/>
    </row>
    <row r="4" spans="1:127" s="68" customFormat="1" ht="13.5" customHeight="1" x14ac:dyDescent="0.25">
      <c r="A4" s="69" t="s">
        <v>8</v>
      </c>
      <c r="B4" s="48"/>
      <c r="C4" s="48"/>
      <c r="D4" s="48"/>
      <c r="E4" s="48"/>
      <c r="F4" s="48"/>
      <c r="G4" s="48"/>
      <c r="H4" s="48"/>
      <c r="I4" s="402"/>
      <c r="J4" s="48"/>
      <c r="K4" s="164"/>
      <c r="L4" s="48"/>
      <c r="M4" s="435"/>
      <c r="N4" s="48"/>
      <c r="O4" s="435"/>
      <c r="P4" s="435"/>
      <c r="Q4" s="164"/>
      <c r="R4" s="164"/>
      <c r="S4" s="164"/>
      <c r="T4" s="88" t="s">
        <v>237</v>
      </c>
    </row>
    <row r="5" spans="1:127" s="68" customFormat="1" ht="13.5" customHeight="1" x14ac:dyDescent="0.25">
      <c r="A5" s="165"/>
      <c r="B5" s="165"/>
      <c r="C5" s="165"/>
      <c r="D5" s="165"/>
      <c r="E5" s="165"/>
      <c r="F5" s="165"/>
      <c r="G5" s="165"/>
      <c r="H5" s="165"/>
      <c r="I5" s="403"/>
      <c r="J5" s="165"/>
      <c r="K5" s="329"/>
      <c r="L5" s="165"/>
      <c r="M5" s="166"/>
      <c r="N5" s="165"/>
      <c r="O5" s="166"/>
      <c r="P5" s="166"/>
      <c r="Q5" s="166"/>
      <c r="R5" s="166"/>
      <c r="S5" s="166"/>
      <c r="T5" s="166"/>
    </row>
    <row r="6" spans="1:127" s="68" customFormat="1" ht="13.5" customHeight="1" x14ac:dyDescent="0.25">
      <c r="A6" s="48"/>
      <c r="B6" s="48"/>
      <c r="C6" s="48"/>
      <c r="D6" s="48"/>
      <c r="E6" s="48"/>
      <c r="F6" s="48"/>
      <c r="G6" s="48"/>
      <c r="H6" s="48"/>
      <c r="I6" s="402"/>
      <c r="K6" s="164"/>
      <c r="M6" s="435"/>
      <c r="O6" s="435"/>
      <c r="P6" s="435"/>
      <c r="Q6" s="435"/>
      <c r="R6" s="435"/>
      <c r="S6" s="435"/>
      <c r="T6" s="435"/>
    </row>
    <row r="7" spans="1:127" s="68" customFormat="1" ht="13.5" customHeight="1" x14ac:dyDescent="0.25">
      <c r="A7" s="48"/>
      <c r="B7" s="48"/>
      <c r="C7" s="48"/>
      <c r="D7" s="48"/>
      <c r="E7" s="88"/>
      <c r="F7" s="88"/>
      <c r="G7" s="88"/>
      <c r="H7" s="88"/>
      <c r="I7" s="402"/>
      <c r="K7" s="435" t="s">
        <v>206</v>
      </c>
      <c r="M7" s="435"/>
      <c r="O7" s="435"/>
      <c r="P7" s="435"/>
      <c r="Q7" s="435" t="s">
        <v>1554</v>
      </c>
      <c r="R7" s="435"/>
      <c r="S7" s="435"/>
      <c r="T7" s="435"/>
    </row>
    <row r="8" spans="1:127" s="68" customFormat="1" ht="13.5" customHeight="1" x14ac:dyDescent="0.25">
      <c r="A8" s="48"/>
      <c r="B8" s="48"/>
      <c r="C8" s="48"/>
      <c r="D8" s="48"/>
      <c r="E8" s="48"/>
      <c r="F8" s="48"/>
      <c r="G8" s="48"/>
      <c r="H8" s="48"/>
      <c r="I8" s="402"/>
      <c r="K8" s="435" t="s">
        <v>337</v>
      </c>
      <c r="M8" s="435"/>
      <c r="O8" s="435"/>
      <c r="P8" s="435"/>
      <c r="Q8" s="435"/>
      <c r="R8" s="435"/>
      <c r="S8" s="435"/>
      <c r="T8" s="435"/>
    </row>
    <row r="9" spans="1:127" s="68" customFormat="1" ht="13.5" customHeight="1" x14ac:dyDescent="0.25">
      <c r="A9" s="48"/>
      <c r="B9" s="48" t="s">
        <v>1186</v>
      </c>
      <c r="C9" s="48"/>
      <c r="D9" s="48"/>
      <c r="E9" s="88"/>
      <c r="F9" s="435"/>
      <c r="G9" s="435"/>
      <c r="H9" s="435"/>
      <c r="I9" s="404" t="s">
        <v>2</v>
      </c>
      <c r="K9" s="73" t="s">
        <v>338</v>
      </c>
      <c r="L9" s="48"/>
      <c r="M9" s="73"/>
      <c r="N9" s="48"/>
      <c r="O9" s="73"/>
      <c r="P9" s="73"/>
      <c r="Q9" s="73" t="s">
        <v>102</v>
      </c>
      <c r="R9" s="73"/>
      <c r="S9" s="73"/>
      <c r="T9" s="73"/>
    </row>
    <row r="10" spans="1:127" s="167" customFormat="1" ht="13.5" customHeight="1" x14ac:dyDescent="0.25">
      <c r="A10" s="88"/>
      <c r="B10" s="48" t="s">
        <v>1172</v>
      </c>
      <c r="C10" s="67"/>
      <c r="E10" s="88"/>
      <c r="F10" s="435"/>
      <c r="G10" s="435"/>
      <c r="H10" s="435"/>
      <c r="I10" s="404" t="s">
        <v>109</v>
      </c>
      <c r="K10" s="73" t="s">
        <v>207</v>
      </c>
      <c r="M10" s="168">
        <v>0.95</v>
      </c>
      <c r="O10" s="73"/>
      <c r="P10" s="73"/>
      <c r="Q10" s="73"/>
      <c r="R10" s="73"/>
      <c r="S10" s="73"/>
      <c r="T10" s="73"/>
    </row>
    <row r="11" spans="1:127" s="167" customFormat="1" ht="13.5" customHeight="1" x14ac:dyDescent="0.25">
      <c r="A11" s="88"/>
      <c r="B11" s="88"/>
      <c r="C11" s="88"/>
      <c r="D11" s="88"/>
      <c r="E11" s="88"/>
      <c r="F11" s="435"/>
      <c r="G11" s="435"/>
      <c r="H11" s="435"/>
      <c r="I11" s="404" t="s">
        <v>110</v>
      </c>
      <c r="K11" s="73" t="s">
        <v>208</v>
      </c>
      <c r="M11" s="73" t="s">
        <v>335</v>
      </c>
      <c r="O11" s="73" t="s">
        <v>103</v>
      </c>
      <c r="P11" s="73"/>
      <c r="Q11" s="73"/>
      <c r="R11" s="73"/>
      <c r="S11" s="73"/>
      <c r="T11" s="73"/>
    </row>
    <row r="12" spans="1:127" s="167" customFormat="1" ht="13.5" customHeight="1" x14ac:dyDescent="0.25">
      <c r="A12" s="88"/>
      <c r="B12" s="88"/>
      <c r="C12" s="88"/>
      <c r="D12" s="88"/>
      <c r="F12" s="73"/>
      <c r="G12" s="73"/>
      <c r="H12" s="435"/>
      <c r="I12" s="405" t="s">
        <v>111</v>
      </c>
      <c r="K12" s="435" t="s">
        <v>1555</v>
      </c>
      <c r="M12" s="435" t="s">
        <v>336</v>
      </c>
      <c r="O12" s="435">
        <v>18</v>
      </c>
      <c r="P12" s="435" t="s">
        <v>112</v>
      </c>
      <c r="Q12" s="435" t="s">
        <v>113</v>
      </c>
      <c r="R12" s="435" t="s">
        <v>114</v>
      </c>
      <c r="S12" s="435" t="s">
        <v>115</v>
      </c>
      <c r="T12" s="435" t="s">
        <v>108</v>
      </c>
    </row>
    <row r="13" spans="1:127" ht="13.5" customHeight="1" x14ac:dyDescent="0.25">
      <c r="A13" s="175"/>
      <c r="B13" s="175"/>
      <c r="C13" s="175"/>
      <c r="D13" s="185"/>
      <c r="E13" s="166"/>
      <c r="F13" s="166"/>
      <c r="G13" s="166"/>
      <c r="H13" s="73"/>
      <c r="I13" s="403"/>
      <c r="J13" s="167"/>
      <c r="K13" s="329"/>
      <c r="L13" s="167"/>
      <c r="M13" s="166"/>
      <c r="N13" s="167"/>
      <c r="O13" s="166"/>
      <c r="P13" s="166"/>
      <c r="Q13" s="166"/>
      <c r="R13" s="166"/>
      <c r="S13" s="166"/>
      <c r="T13" s="166"/>
    </row>
    <row r="14" spans="1:127" ht="13.5" customHeight="1" x14ac:dyDescent="0.25">
      <c r="D14" s="170"/>
      <c r="E14" s="170"/>
      <c r="F14" s="170"/>
      <c r="G14" s="170"/>
      <c r="H14" s="170"/>
      <c r="I14" s="406"/>
      <c r="J14" s="170"/>
      <c r="K14" s="330"/>
      <c r="L14" s="170"/>
      <c r="M14" s="171"/>
      <c r="N14" s="170"/>
      <c r="O14" s="171"/>
      <c r="P14" s="171"/>
      <c r="Q14" s="171"/>
      <c r="R14" s="171"/>
      <c r="S14" s="171"/>
      <c r="T14" s="171"/>
    </row>
    <row r="15" spans="1:127" ht="13.5" customHeight="1" x14ac:dyDescent="0.25">
      <c r="A15" s="229" t="s">
        <v>449</v>
      </c>
      <c r="B15" s="229"/>
      <c r="C15" s="229"/>
      <c r="D15" s="229"/>
      <c r="E15" s="229"/>
      <c r="F15" s="229"/>
      <c r="G15" s="229"/>
      <c r="H15" s="229"/>
      <c r="I15" s="602">
        <v>184571</v>
      </c>
      <c r="J15" s="612"/>
      <c r="K15" s="613">
        <v>15.915034733265557</v>
      </c>
      <c r="L15" s="614"/>
      <c r="M15" s="615" t="s">
        <v>1927</v>
      </c>
      <c r="N15" s="616"/>
      <c r="O15" s="617">
        <v>11.138904600444226</v>
      </c>
      <c r="P15" s="617">
        <v>23.93875460697371</v>
      </c>
      <c r="Q15" s="617">
        <v>28.032672350263248</v>
      </c>
      <c r="R15" s="617">
        <v>22.787087265611454</v>
      </c>
      <c r="S15" s="617">
        <v>16.540267318908594</v>
      </c>
      <c r="T15" s="618">
        <v>7.4238115145219457</v>
      </c>
      <c r="U15" s="57"/>
      <c r="V15" s="57"/>
      <c r="W15" s="57"/>
      <c r="X15" s="57"/>
      <c r="Y15" s="57"/>
      <c r="Z15" s="57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160"/>
      <c r="DT15" s="160"/>
      <c r="DU15" s="160"/>
      <c r="DV15" s="160"/>
      <c r="DW15" s="160"/>
    </row>
    <row r="16" spans="1:127" ht="13.5" customHeight="1" x14ac:dyDescent="0.25">
      <c r="A16" s="229"/>
      <c r="B16" s="229"/>
      <c r="C16" s="229"/>
      <c r="D16" s="229"/>
      <c r="E16" s="229"/>
      <c r="F16" s="229"/>
      <c r="G16" s="229"/>
      <c r="H16" s="229"/>
      <c r="I16" s="602"/>
      <c r="J16" s="612"/>
      <c r="K16" s="619"/>
      <c r="L16" s="474"/>
      <c r="M16" s="620"/>
      <c r="N16" s="616"/>
      <c r="O16" s="618"/>
      <c r="P16" s="618"/>
      <c r="Q16" s="618"/>
      <c r="R16" s="618"/>
      <c r="S16" s="618"/>
      <c r="T16" s="620"/>
      <c r="U16" s="57"/>
      <c r="V16" s="57"/>
      <c r="W16" s="57"/>
      <c r="X16" s="57"/>
      <c r="Y16" s="57"/>
      <c r="Z16" s="57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0"/>
      <c r="DN16" s="160"/>
      <c r="DO16" s="160"/>
      <c r="DP16" s="160"/>
      <c r="DQ16" s="160"/>
      <c r="DR16" s="160"/>
      <c r="DS16" s="160"/>
      <c r="DT16" s="160"/>
      <c r="DU16" s="160"/>
      <c r="DV16" s="160"/>
      <c r="DW16" s="160"/>
    </row>
    <row r="17" spans="1:127" s="173" customFormat="1" ht="13.5" customHeight="1" x14ac:dyDescent="0.25">
      <c r="A17" s="229"/>
      <c r="B17" s="229" t="s">
        <v>450</v>
      </c>
      <c r="C17" s="229"/>
      <c r="D17" s="229"/>
      <c r="E17" s="229"/>
      <c r="F17" s="229"/>
      <c r="G17" s="229"/>
      <c r="H17" s="229"/>
      <c r="I17" s="602">
        <v>176238</v>
      </c>
      <c r="K17" s="613">
        <v>16.024726877207726</v>
      </c>
      <c r="L17" s="614"/>
      <c r="M17" s="615" t="s">
        <v>1926</v>
      </c>
      <c r="N17" s="616"/>
      <c r="O17" s="617">
        <v>11.124772988300432</v>
      </c>
      <c r="P17" s="617">
        <v>24.179986106835035</v>
      </c>
      <c r="Q17" s="617">
        <v>28.248240508212465</v>
      </c>
      <c r="R17" s="617">
        <v>22.844807958766374</v>
      </c>
      <c r="S17" s="617">
        <v>16.659208287664274</v>
      </c>
      <c r="T17" s="617">
        <v>7.5243608404351061</v>
      </c>
      <c r="U17" s="57"/>
      <c r="V17" s="57"/>
      <c r="W17" s="57"/>
      <c r="X17" s="57"/>
      <c r="Y17" s="57"/>
      <c r="Z17" s="57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0"/>
      <c r="DN17" s="160"/>
      <c r="DO17" s="160"/>
      <c r="DP17" s="160"/>
      <c r="DQ17" s="160"/>
      <c r="DR17" s="160"/>
      <c r="DS17" s="160"/>
      <c r="DT17" s="160"/>
      <c r="DU17" s="160"/>
      <c r="DV17" s="160"/>
      <c r="DW17" s="160"/>
    </row>
    <row r="18" spans="1:127" ht="13.5" customHeight="1" x14ac:dyDescent="0.25">
      <c r="A18" s="48"/>
      <c r="B18" s="48"/>
      <c r="C18" s="48"/>
      <c r="D18" s="48"/>
      <c r="E18" s="48"/>
      <c r="F18" s="48"/>
      <c r="G18" s="48"/>
      <c r="H18" s="48"/>
      <c r="I18" s="602"/>
      <c r="K18" s="613"/>
      <c r="L18" s="614"/>
      <c r="M18" s="615"/>
      <c r="N18" s="616"/>
      <c r="O18" s="617"/>
      <c r="P18" s="617"/>
      <c r="Q18" s="617"/>
      <c r="R18" s="617"/>
      <c r="S18" s="617"/>
      <c r="U18" s="57"/>
      <c r="V18" s="57"/>
      <c r="W18" s="57"/>
      <c r="X18" s="57"/>
      <c r="Y18" s="57"/>
      <c r="Z18" s="57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160"/>
      <c r="DH18" s="160"/>
      <c r="DI18" s="160"/>
      <c r="DJ18" s="160"/>
      <c r="DK18" s="160"/>
      <c r="DL18" s="160"/>
      <c r="DM18" s="160"/>
      <c r="DN18" s="160"/>
      <c r="DO18" s="160"/>
      <c r="DP18" s="160"/>
      <c r="DQ18" s="160"/>
      <c r="DR18" s="160"/>
      <c r="DS18" s="160"/>
      <c r="DT18" s="160"/>
      <c r="DU18" s="160"/>
      <c r="DV18" s="160"/>
      <c r="DW18" s="160"/>
    </row>
    <row r="19" spans="1:127" s="173" customFormat="1" ht="13.5" customHeight="1" x14ac:dyDescent="0.25">
      <c r="A19" s="229"/>
      <c r="B19" s="229"/>
      <c r="C19" s="229" t="s">
        <v>451</v>
      </c>
      <c r="D19" s="229" t="s">
        <v>452</v>
      </c>
      <c r="E19" s="229" t="s">
        <v>453</v>
      </c>
      <c r="F19" s="229"/>
      <c r="G19" s="229"/>
      <c r="H19" s="229"/>
      <c r="I19" s="602">
        <v>47045</v>
      </c>
      <c r="K19" s="613">
        <v>15.248227379882408</v>
      </c>
      <c r="L19" s="614"/>
      <c r="M19" s="615" t="s">
        <v>1928</v>
      </c>
      <c r="N19" s="616"/>
      <c r="O19" s="474">
        <v>12.410618887153776</v>
      </c>
      <c r="P19" s="474">
        <v>23.25946551381227</v>
      </c>
      <c r="Q19" s="474">
        <v>26.751578010889826</v>
      </c>
      <c r="R19" s="474">
        <v>22.565748403310231</v>
      </c>
      <c r="S19" s="474">
        <v>15.745567868183965</v>
      </c>
      <c r="T19" s="617">
        <v>6.3291790697578669</v>
      </c>
      <c r="U19" s="621"/>
      <c r="V19" s="57"/>
      <c r="W19" s="57"/>
      <c r="X19" s="57"/>
      <c r="Y19" s="57"/>
      <c r="Z19" s="57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M19" s="160"/>
      <c r="DN19" s="160"/>
      <c r="DO19" s="160"/>
      <c r="DP19" s="160"/>
      <c r="DQ19" s="160"/>
      <c r="DR19" s="160"/>
      <c r="DS19" s="160"/>
      <c r="DT19" s="160"/>
      <c r="DU19" s="160"/>
      <c r="DV19" s="160"/>
      <c r="DW19" s="160"/>
    </row>
    <row r="20" spans="1:127" ht="13.5" customHeight="1" x14ac:dyDescent="0.25">
      <c r="A20" s="48"/>
      <c r="B20" s="48"/>
      <c r="C20" s="48"/>
      <c r="D20" s="48"/>
      <c r="E20" s="48"/>
      <c r="F20" s="48"/>
      <c r="G20" s="48"/>
      <c r="H20" s="48"/>
      <c r="I20" s="602"/>
      <c r="K20" s="613"/>
      <c r="L20" s="66"/>
      <c r="M20" s="615"/>
      <c r="N20" s="393"/>
      <c r="O20" s="474"/>
      <c r="P20" s="474"/>
      <c r="Q20" s="474"/>
      <c r="R20" s="474"/>
      <c r="S20" s="474"/>
      <c r="U20" s="57"/>
      <c r="V20" s="57"/>
      <c r="W20" s="57"/>
      <c r="X20" s="57"/>
      <c r="Y20" s="57"/>
      <c r="Z20" s="57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60"/>
      <c r="DI20" s="160"/>
      <c r="DJ20" s="160"/>
      <c r="DK20" s="160"/>
      <c r="DL20" s="160"/>
      <c r="DM20" s="160"/>
      <c r="DN20" s="160"/>
      <c r="DO20" s="160"/>
      <c r="DP20" s="160"/>
      <c r="DQ20" s="160"/>
      <c r="DR20" s="160"/>
      <c r="DS20" s="160"/>
      <c r="DT20" s="160"/>
      <c r="DU20" s="160"/>
      <c r="DV20" s="160"/>
      <c r="DW20" s="160"/>
    </row>
    <row r="21" spans="1:127" ht="13.5" customHeight="1" x14ac:dyDescent="0.25">
      <c r="A21" s="48"/>
      <c r="B21" s="48"/>
      <c r="C21" s="48" t="s">
        <v>454</v>
      </c>
      <c r="D21" s="48" t="s">
        <v>455</v>
      </c>
      <c r="E21" s="48" t="s">
        <v>456</v>
      </c>
      <c r="F21" s="48"/>
      <c r="G21" s="48"/>
      <c r="H21" s="48"/>
      <c r="I21" s="602">
        <v>3508</v>
      </c>
      <c r="K21" s="622">
        <v>15.944906057429993</v>
      </c>
      <c r="L21" s="66"/>
      <c r="M21" s="164" t="s">
        <v>1929</v>
      </c>
      <c r="N21" s="393"/>
      <c r="O21" s="66">
        <v>10.752688172043012</v>
      </c>
      <c r="P21" s="66">
        <v>26.164113453662974</v>
      </c>
      <c r="Q21" s="66">
        <v>30.282419044802605</v>
      </c>
      <c r="R21" s="66">
        <v>24.300037562483748</v>
      </c>
      <c r="S21" s="66">
        <v>15.325778240206969</v>
      </c>
      <c r="T21" s="474">
        <v>6.3579786518639887</v>
      </c>
      <c r="U21" s="57"/>
      <c r="V21" s="57"/>
      <c r="W21" s="57"/>
      <c r="X21" s="57"/>
      <c r="Y21" s="57"/>
      <c r="Z21" s="57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160"/>
      <c r="DH21" s="160"/>
      <c r="DI21" s="160"/>
      <c r="DJ21" s="160"/>
      <c r="DK21" s="160"/>
      <c r="DL21" s="160"/>
      <c r="DM21" s="160"/>
      <c r="DN21" s="160"/>
      <c r="DO21" s="160"/>
      <c r="DP21" s="160"/>
      <c r="DQ21" s="160"/>
      <c r="DR21" s="160"/>
      <c r="DS21" s="160"/>
      <c r="DT21" s="160"/>
      <c r="DU21" s="160"/>
      <c r="DV21" s="160"/>
      <c r="DW21" s="160"/>
    </row>
    <row r="22" spans="1:127" ht="13.5" customHeight="1" x14ac:dyDescent="0.25">
      <c r="A22" s="48"/>
      <c r="B22" s="48"/>
      <c r="C22" s="48" t="s">
        <v>457</v>
      </c>
      <c r="D22" s="48" t="s">
        <v>458</v>
      </c>
      <c r="E22" s="48"/>
      <c r="F22" s="48" t="s">
        <v>459</v>
      </c>
      <c r="G22" s="48"/>
      <c r="H22" s="48"/>
      <c r="I22" s="602">
        <v>402</v>
      </c>
      <c r="K22" s="622">
        <v>13.428250133420685</v>
      </c>
      <c r="L22" s="66"/>
      <c r="M22" s="164" t="s">
        <v>1930</v>
      </c>
      <c r="N22" s="393"/>
      <c r="O22" s="66">
        <v>5.4794520547945202</v>
      </c>
      <c r="P22" s="66">
        <v>26.666666666666668</v>
      </c>
      <c r="Q22" s="66">
        <v>30.108588351431393</v>
      </c>
      <c r="R22" s="66">
        <v>17.532467532467532</v>
      </c>
      <c r="S22" s="66">
        <v>10.982768415072904</v>
      </c>
      <c r="T22" s="66">
        <v>6.0057777102022207</v>
      </c>
      <c r="U22" s="57"/>
      <c r="V22" s="57"/>
      <c r="W22" s="57"/>
      <c r="X22" s="57"/>
      <c r="Y22" s="57"/>
      <c r="Z22" s="57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  <c r="DP22" s="160"/>
      <c r="DQ22" s="160"/>
      <c r="DR22" s="160"/>
      <c r="DS22" s="160"/>
      <c r="DT22" s="160"/>
      <c r="DU22" s="160"/>
      <c r="DV22" s="160"/>
      <c r="DW22" s="160"/>
    </row>
    <row r="23" spans="1:127" ht="13.5" customHeight="1" x14ac:dyDescent="0.25">
      <c r="A23" s="48"/>
      <c r="B23" s="48"/>
      <c r="C23" s="48" t="s">
        <v>460</v>
      </c>
      <c r="D23" s="48" t="s">
        <v>461</v>
      </c>
      <c r="E23" s="48"/>
      <c r="F23" s="48" t="s">
        <v>462</v>
      </c>
      <c r="G23" s="48"/>
      <c r="H23" s="48"/>
      <c r="I23" s="602">
        <v>447</v>
      </c>
      <c r="K23" s="622">
        <v>14.011644071601184</v>
      </c>
      <c r="L23" s="66"/>
      <c r="M23" s="164" t="s">
        <v>1931</v>
      </c>
      <c r="N23" s="393"/>
      <c r="O23" s="66">
        <v>11.107682813946312</v>
      </c>
      <c r="P23" s="66">
        <v>24.236548715462916</v>
      </c>
      <c r="Q23" s="66">
        <v>24.975417895771876</v>
      </c>
      <c r="R23" s="66">
        <v>21.811383464894057</v>
      </c>
      <c r="S23" s="66">
        <v>14.262091773460108</v>
      </c>
      <c r="T23" s="66">
        <v>5.0213406979663562</v>
      </c>
      <c r="U23" s="57"/>
      <c r="V23" s="57"/>
      <c r="W23" s="57"/>
      <c r="X23" s="57"/>
      <c r="Y23" s="57"/>
      <c r="Z23" s="57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  <c r="DQ23" s="160"/>
      <c r="DR23" s="160"/>
      <c r="DS23" s="160"/>
      <c r="DT23" s="160"/>
      <c r="DU23" s="160"/>
      <c r="DV23" s="160"/>
      <c r="DW23" s="160"/>
    </row>
    <row r="24" spans="1:127" ht="13.5" customHeight="1" x14ac:dyDescent="0.25">
      <c r="A24" s="48"/>
      <c r="B24" s="48"/>
      <c r="C24" s="48" t="s">
        <v>463</v>
      </c>
      <c r="D24" s="48" t="s">
        <v>464</v>
      </c>
      <c r="E24" s="48"/>
      <c r="F24" s="48" t="s">
        <v>465</v>
      </c>
      <c r="G24" s="48"/>
      <c r="H24" s="48"/>
      <c r="I24" s="602">
        <v>253</v>
      </c>
      <c r="K24" s="622">
        <v>14.038586640956789</v>
      </c>
      <c r="L24" s="66"/>
      <c r="M24" s="164" t="s">
        <v>1932</v>
      </c>
      <c r="N24" s="393"/>
      <c r="O24" s="66">
        <v>8.4388185654008439</v>
      </c>
      <c r="P24" s="66">
        <v>24.621212121212121</v>
      </c>
      <c r="Q24" s="66">
        <v>29.0785498489426</v>
      </c>
      <c r="R24" s="66">
        <v>20.674646354733408</v>
      </c>
      <c r="S24" s="66">
        <v>13.950323239197006</v>
      </c>
      <c r="T24" s="66">
        <v>5.1516886090440757</v>
      </c>
      <c r="U24" s="57"/>
      <c r="V24" s="57"/>
      <c r="W24" s="57"/>
      <c r="X24" s="57"/>
      <c r="Y24" s="57"/>
      <c r="Z24" s="57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0"/>
      <c r="DN24" s="160"/>
      <c r="DO24" s="160"/>
      <c r="DP24" s="160"/>
      <c r="DQ24" s="160"/>
      <c r="DR24" s="160"/>
      <c r="DS24" s="160"/>
      <c r="DT24" s="160"/>
      <c r="DU24" s="160"/>
      <c r="DV24" s="160"/>
      <c r="DW24" s="160"/>
    </row>
    <row r="25" spans="1:127" ht="13.5" customHeight="1" x14ac:dyDescent="0.25">
      <c r="A25" s="48"/>
      <c r="B25" s="48"/>
      <c r="C25" s="48" t="s">
        <v>466</v>
      </c>
      <c r="D25" s="48" t="s">
        <v>467</v>
      </c>
      <c r="E25" s="48"/>
      <c r="F25" s="48" t="s">
        <v>468</v>
      </c>
      <c r="G25" s="48"/>
      <c r="H25" s="48"/>
      <c r="I25" s="602">
        <v>613</v>
      </c>
      <c r="K25" s="622">
        <v>15.811780430138141</v>
      </c>
      <c r="L25" s="66"/>
      <c r="M25" s="164" t="s">
        <v>1933</v>
      </c>
      <c r="N25" s="393"/>
      <c r="O25" s="66">
        <v>11.087074094104922</v>
      </c>
      <c r="P25" s="66">
        <v>24.58628841607565</v>
      </c>
      <c r="Q25" s="66">
        <v>27.586206896551722</v>
      </c>
      <c r="R25" s="66">
        <v>26.887603564170707</v>
      </c>
      <c r="S25" s="66">
        <v>14.213663457129757</v>
      </c>
      <c r="T25" s="66">
        <v>6.9023216900230082</v>
      </c>
      <c r="U25" s="57"/>
      <c r="V25" s="57"/>
      <c r="W25" s="57"/>
      <c r="X25" s="57"/>
      <c r="Y25" s="57"/>
      <c r="Z25" s="57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  <c r="DP25" s="160"/>
      <c r="DQ25" s="160"/>
      <c r="DR25" s="160"/>
      <c r="DS25" s="160"/>
      <c r="DT25" s="160"/>
      <c r="DU25" s="160"/>
      <c r="DV25" s="160"/>
      <c r="DW25" s="160"/>
    </row>
    <row r="26" spans="1:127" ht="13.5" customHeight="1" x14ac:dyDescent="0.25">
      <c r="A26" s="48"/>
      <c r="B26" s="48"/>
      <c r="C26" s="48" t="s">
        <v>469</v>
      </c>
      <c r="D26" s="48" t="s">
        <v>470</v>
      </c>
      <c r="E26" s="48"/>
      <c r="F26" s="48" t="s">
        <v>471</v>
      </c>
      <c r="G26" s="48"/>
      <c r="H26" s="48"/>
      <c r="I26" s="602">
        <v>641</v>
      </c>
      <c r="K26" s="622">
        <v>14.781694384428931</v>
      </c>
      <c r="L26" s="66"/>
      <c r="M26" s="164" t="s">
        <v>1934</v>
      </c>
      <c r="N26" s="393"/>
      <c r="O26" s="66">
        <v>9.93723849372385</v>
      </c>
      <c r="P26" s="66">
        <v>20.313613684960799</v>
      </c>
      <c r="Q26" s="66">
        <v>27.803521779425392</v>
      </c>
      <c r="R26" s="66">
        <v>21.177925490802288</v>
      </c>
      <c r="S26" s="66">
        <v>15.060681386167568</v>
      </c>
      <c r="T26" s="66">
        <v>6.4282844515869826</v>
      </c>
      <c r="U26" s="57"/>
      <c r="V26" s="57"/>
      <c r="W26" s="57"/>
      <c r="X26" s="57"/>
      <c r="Y26" s="57"/>
      <c r="Z26" s="57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B26" s="160"/>
      <c r="DC26" s="160"/>
      <c r="DD26" s="160"/>
      <c r="DE26" s="160"/>
      <c r="DF26" s="160"/>
      <c r="DG26" s="160"/>
      <c r="DH26" s="160"/>
      <c r="DI26" s="160"/>
      <c r="DJ26" s="160"/>
      <c r="DK26" s="160"/>
      <c r="DL26" s="160"/>
      <c r="DM26" s="160"/>
      <c r="DN26" s="160"/>
      <c r="DO26" s="160"/>
      <c r="DP26" s="160"/>
      <c r="DQ26" s="160"/>
      <c r="DR26" s="160"/>
      <c r="DS26" s="160"/>
      <c r="DT26" s="160"/>
      <c r="DU26" s="160"/>
      <c r="DV26" s="160"/>
      <c r="DW26" s="160"/>
    </row>
    <row r="27" spans="1:127" ht="13.5" customHeight="1" x14ac:dyDescent="0.25">
      <c r="A27" s="48"/>
      <c r="B27" s="48"/>
      <c r="C27" s="48" t="s">
        <v>472</v>
      </c>
      <c r="D27" s="48" t="s">
        <v>473</v>
      </c>
      <c r="E27" s="48"/>
      <c r="F27" s="48" t="s">
        <v>474</v>
      </c>
      <c r="G27" s="48"/>
      <c r="H27" s="48"/>
      <c r="I27" s="602">
        <v>1152</v>
      </c>
      <c r="K27" s="622">
        <v>19.902583221189367</v>
      </c>
      <c r="L27" s="66"/>
      <c r="M27" s="164" t="s">
        <v>1935</v>
      </c>
      <c r="N27" s="393"/>
      <c r="O27" s="66">
        <v>14.672489082969433</v>
      </c>
      <c r="P27" s="66">
        <v>33.180778032036613</v>
      </c>
      <c r="Q27" s="66">
        <v>37.633189752890502</v>
      </c>
      <c r="R27" s="66">
        <v>30.255443886097154</v>
      </c>
      <c r="S27" s="66">
        <v>19.844315316303039</v>
      </c>
      <c r="T27" s="66">
        <v>7.3460992213134819</v>
      </c>
      <c r="U27" s="57"/>
      <c r="V27" s="57"/>
      <c r="W27" s="57"/>
      <c r="X27" s="57"/>
      <c r="Y27" s="57"/>
      <c r="Z27" s="57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  <c r="DO27" s="160"/>
      <c r="DP27" s="160"/>
      <c r="DQ27" s="160"/>
      <c r="DR27" s="160"/>
      <c r="DS27" s="160"/>
      <c r="DT27" s="160"/>
      <c r="DU27" s="160"/>
      <c r="DV27" s="160"/>
      <c r="DW27" s="160"/>
    </row>
    <row r="28" spans="1:127" ht="13.5" customHeight="1" x14ac:dyDescent="0.25">
      <c r="A28" s="48"/>
      <c r="B28" s="48"/>
      <c r="C28" s="48"/>
      <c r="D28" s="48"/>
      <c r="E28" s="48"/>
      <c r="F28" s="48"/>
      <c r="G28" s="48"/>
      <c r="H28" s="48"/>
      <c r="I28" s="602"/>
      <c r="K28" s="622"/>
      <c r="L28" s="66"/>
      <c r="M28" s="164"/>
      <c r="N28" s="393"/>
      <c r="O28" s="66"/>
      <c r="P28" s="66"/>
      <c r="Q28" s="66"/>
      <c r="R28" s="66"/>
      <c r="S28" s="66"/>
      <c r="T28" s="66"/>
      <c r="U28" s="57"/>
      <c r="V28" s="57"/>
      <c r="W28" s="57"/>
      <c r="X28" s="57"/>
      <c r="Y28" s="57"/>
      <c r="Z28" s="57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0"/>
      <c r="DO28" s="160"/>
      <c r="DP28" s="160"/>
      <c r="DQ28" s="160"/>
      <c r="DR28" s="160"/>
      <c r="DS28" s="160"/>
      <c r="DT28" s="160"/>
      <c r="DU28" s="160"/>
      <c r="DV28" s="160"/>
      <c r="DW28" s="160"/>
    </row>
    <row r="29" spans="1:127" ht="13.5" customHeight="1" x14ac:dyDescent="0.25">
      <c r="A29" s="48"/>
      <c r="B29" s="48"/>
      <c r="C29" s="48" t="s">
        <v>475</v>
      </c>
      <c r="D29" s="48" t="s">
        <v>476</v>
      </c>
      <c r="E29" s="48" t="s">
        <v>477</v>
      </c>
      <c r="F29" s="48"/>
      <c r="G29" s="48"/>
      <c r="H29" s="48"/>
      <c r="I29" s="602">
        <v>3006</v>
      </c>
      <c r="K29" s="622">
        <v>12.948777539886031</v>
      </c>
      <c r="L29" s="66"/>
      <c r="M29" s="164" t="s">
        <v>1936</v>
      </c>
      <c r="N29" s="393"/>
      <c r="O29" s="66">
        <v>10.608923121639297</v>
      </c>
      <c r="P29" s="66">
        <v>19.81981981981982</v>
      </c>
      <c r="Q29" s="66">
        <v>21.665250637213255</v>
      </c>
      <c r="R29" s="66">
        <v>21.013964292466845</v>
      </c>
      <c r="S29" s="66">
        <v>13.575164125959718</v>
      </c>
      <c r="T29" s="66">
        <v>4.873853211009175</v>
      </c>
      <c r="U29" s="57"/>
      <c r="V29" s="57"/>
      <c r="W29" s="57"/>
      <c r="X29" s="57"/>
      <c r="Y29" s="57"/>
      <c r="Z29" s="57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0"/>
      <c r="DO29" s="160"/>
      <c r="DP29" s="160"/>
      <c r="DQ29" s="160"/>
      <c r="DR29" s="160"/>
      <c r="DS29" s="160"/>
      <c r="DT29" s="160"/>
      <c r="DU29" s="160"/>
      <c r="DV29" s="160"/>
      <c r="DW29" s="160"/>
    </row>
    <row r="30" spans="1:127" ht="13.5" customHeight="1" x14ac:dyDescent="0.25">
      <c r="A30" s="48"/>
      <c r="B30" s="48"/>
      <c r="C30" s="48" t="s">
        <v>478</v>
      </c>
      <c r="D30" s="48" t="s">
        <v>479</v>
      </c>
      <c r="E30" s="48"/>
      <c r="F30" s="48" t="s">
        <v>480</v>
      </c>
      <c r="G30" s="48"/>
      <c r="H30" s="48"/>
      <c r="I30" s="602">
        <v>262</v>
      </c>
      <c r="K30" s="622">
        <v>13.049806706640315</v>
      </c>
      <c r="L30" s="66"/>
      <c r="M30" s="164" t="s">
        <v>1937</v>
      </c>
      <c r="N30" s="393"/>
      <c r="O30" s="66">
        <v>8.7001023541453435</v>
      </c>
      <c r="P30" s="66">
        <v>24.953789279112755</v>
      </c>
      <c r="Q30" s="66">
        <v>22.826451829472976</v>
      </c>
      <c r="R30" s="66">
        <v>21.473307485833583</v>
      </c>
      <c r="S30" s="66">
        <v>12.246117084826762</v>
      </c>
      <c r="T30" s="66">
        <v>5.2842045129962871</v>
      </c>
      <c r="U30" s="57"/>
      <c r="V30" s="57"/>
      <c r="W30" s="57"/>
      <c r="X30" s="57"/>
      <c r="Y30" s="57"/>
      <c r="Z30" s="57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0"/>
      <c r="DI30" s="160"/>
      <c r="DJ30" s="160"/>
      <c r="DK30" s="160"/>
      <c r="DL30" s="160"/>
      <c r="DM30" s="160"/>
      <c r="DN30" s="160"/>
      <c r="DO30" s="160"/>
      <c r="DP30" s="160"/>
      <c r="DQ30" s="160"/>
      <c r="DR30" s="160"/>
      <c r="DS30" s="160"/>
      <c r="DT30" s="160"/>
      <c r="DU30" s="160"/>
      <c r="DV30" s="160"/>
      <c r="DW30" s="160"/>
    </row>
    <row r="31" spans="1:127" ht="13.5" customHeight="1" x14ac:dyDescent="0.25">
      <c r="A31" s="48"/>
      <c r="B31" s="48"/>
      <c r="C31" s="48" t="s">
        <v>481</v>
      </c>
      <c r="D31" s="48" t="s">
        <v>482</v>
      </c>
      <c r="E31" s="48"/>
      <c r="F31" s="48" t="s">
        <v>483</v>
      </c>
      <c r="G31" s="48"/>
      <c r="H31" s="48"/>
      <c r="I31" s="602">
        <v>620</v>
      </c>
      <c r="K31" s="622">
        <v>12.752180591510434</v>
      </c>
      <c r="L31" s="66"/>
      <c r="M31" s="164" t="s">
        <v>1938</v>
      </c>
      <c r="N31" s="393"/>
      <c r="O31" s="66">
        <v>9.9895941727367319</v>
      </c>
      <c r="P31" s="66">
        <v>22.853185595567869</v>
      </c>
      <c r="Q31" s="66">
        <v>23.040891252057222</v>
      </c>
      <c r="R31" s="66">
        <v>19.682456370555045</v>
      </c>
      <c r="S31" s="66">
        <v>11.826042726347914</v>
      </c>
      <c r="T31" s="66">
        <v>4.8082630891606311</v>
      </c>
      <c r="U31" s="57"/>
      <c r="V31" s="57"/>
      <c r="W31" s="57"/>
      <c r="X31" s="57"/>
      <c r="Y31" s="57"/>
      <c r="Z31" s="57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/>
      <c r="DJ31" s="160"/>
      <c r="DK31" s="160"/>
      <c r="DL31" s="160"/>
      <c r="DM31" s="160"/>
      <c r="DN31" s="160"/>
      <c r="DO31" s="160"/>
      <c r="DP31" s="160"/>
      <c r="DQ31" s="160"/>
      <c r="DR31" s="160"/>
      <c r="DS31" s="160"/>
      <c r="DT31" s="160"/>
      <c r="DU31" s="160"/>
      <c r="DV31" s="160"/>
      <c r="DW31" s="160"/>
    </row>
    <row r="32" spans="1:127" ht="13.5" customHeight="1" x14ac:dyDescent="0.25">
      <c r="A32" s="48"/>
      <c r="B32" s="48"/>
      <c r="C32" s="48" t="s">
        <v>484</v>
      </c>
      <c r="D32" s="48" t="s">
        <v>485</v>
      </c>
      <c r="E32" s="48"/>
      <c r="F32" s="48" t="s">
        <v>486</v>
      </c>
      <c r="G32" s="48"/>
      <c r="H32" s="48"/>
      <c r="I32" s="602">
        <v>804</v>
      </c>
      <c r="K32" s="622">
        <v>14.176410596203027</v>
      </c>
      <c r="L32" s="66"/>
      <c r="M32" s="164" t="s">
        <v>1939</v>
      </c>
      <c r="N32" s="393"/>
      <c r="O32" s="66">
        <v>13.998422712933754</v>
      </c>
      <c r="P32" s="66">
        <v>21.246458923512748</v>
      </c>
      <c r="Q32" s="66">
        <v>26.236463101484869</v>
      </c>
      <c r="R32" s="66">
        <v>19.829734219269106</v>
      </c>
      <c r="S32" s="66">
        <v>14.636810486073184</v>
      </c>
      <c r="T32" s="66">
        <v>5.3849112588603765</v>
      </c>
      <c r="U32" s="57"/>
      <c r="V32" s="57"/>
      <c r="W32" s="57"/>
      <c r="X32" s="57"/>
      <c r="Y32" s="57"/>
      <c r="Z32" s="57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0"/>
      <c r="DJ32" s="160"/>
      <c r="DK32" s="160"/>
      <c r="DL32" s="160"/>
      <c r="DM32" s="160"/>
      <c r="DN32" s="160"/>
      <c r="DO32" s="160"/>
      <c r="DP32" s="160"/>
      <c r="DQ32" s="160"/>
      <c r="DR32" s="160"/>
      <c r="DS32" s="160"/>
      <c r="DT32" s="160"/>
      <c r="DU32" s="160"/>
      <c r="DV32" s="160"/>
      <c r="DW32" s="160"/>
    </row>
    <row r="33" spans="1:127" ht="13.5" customHeight="1" x14ac:dyDescent="0.25">
      <c r="A33" s="48"/>
      <c r="B33" s="48"/>
      <c r="C33" s="48" t="s">
        <v>487</v>
      </c>
      <c r="D33" s="48" t="s">
        <v>488</v>
      </c>
      <c r="E33" s="48"/>
      <c r="F33" s="48" t="s">
        <v>489</v>
      </c>
      <c r="G33" s="48"/>
      <c r="H33" s="48"/>
      <c r="I33" s="602">
        <v>500</v>
      </c>
      <c r="K33" s="622">
        <v>10.036562150466663</v>
      </c>
      <c r="L33" s="66"/>
      <c r="M33" s="164" t="s">
        <v>1940</v>
      </c>
      <c r="N33" s="393"/>
      <c r="O33" s="66">
        <v>7.518796992481203</v>
      </c>
      <c r="P33" s="66">
        <v>13.741249675913922</v>
      </c>
      <c r="Q33" s="66">
        <v>13.324450366422385</v>
      </c>
      <c r="R33" s="66">
        <v>17.413606911447083</v>
      </c>
      <c r="S33" s="66">
        <v>11.538996246350617</v>
      </c>
      <c r="T33" s="66">
        <v>4.4176706827309236</v>
      </c>
      <c r="U33" s="57"/>
      <c r="V33" s="57"/>
      <c r="W33" s="57"/>
      <c r="X33" s="57"/>
      <c r="Y33" s="57"/>
      <c r="Z33" s="57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  <c r="DQ33" s="160"/>
      <c r="DR33" s="160"/>
      <c r="DS33" s="160"/>
      <c r="DT33" s="160"/>
      <c r="DU33" s="160"/>
      <c r="DV33" s="160"/>
      <c r="DW33" s="160"/>
    </row>
    <row r="34" spans="1:127" ht="13.5" customHeight="1" x14ac:dyDescent="0.25">
      <c r="A34" s="48"/>
      <c r="B34" s="48"/>
      <c r="C34" s="48" t="s">
        <v>490</v>
      </c>
      <c r="D34" s="48" t="s">
        <v>491</v>
      </c>
      <c r="E34" s="48"/>
      <c r="F34" s="48" t="s">
        <v>492</v>
      </c>
      <c r="G34" s="48"/>
      <c r="H34" s="48"/>
      <c r="I34" s="602">
        <v>820</v>
      </c>
      <c r="K34" s="622">
        <v>14.723766219623506</v>
      </c>
      <c r="L34" s="66"/>
      <c r="M34" s="164" t="s">
        <v>1941</v>
      </c>
      <c r="N34" s="393"/>
      <c r="O34" s="66">
        <v>10.89808274470232</v>
      </c>
      <c r="P34" s="66">
        <v>20.948180815876515</v>
      </c>
      <c r="Q34" s="66">
        <v>25.010334849111203</v>
      </c>
      <c r="R34" s="66">
        <v>26.196026196026196</v>
      </c>
      <c r="S34" s="66">
        <v>16.332856461611826</v>
      </c>
      <c r="T34" s="66">
        <v>4.6122624684828732</v>
      </c>
      <c r="U34" s="57"/>
      <c r="V34" s="57"/>
      <c r="W34" s="57"/>
      <c r="X34" s="57"/>
      <c r="Y34" s="57"/>
      <c r="Z34" s="57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0"/>
      <c r="DN34" s="160"/>
      <c r="DO34" s="160"/>
      <c r="DP34" s="160"/>
      <c r="DQ34" s="160"/>
      <c r="DR34" s="160"/>
      <c r="DS34" s="160"/>
      <c r="DT34" s="160"/>
      <c r="DU34" s="160"/>
      <c r="DV34" s="160"/>
      <c r="DW34" s="160"/>
    </row>
    <row r="35" spans="1:127" ht="13.5" customHeight="1" x14ac:dyDescent="0.25">
      <c r="A35" s="48"/>
      <c r="B35" s="48"/>
      <c r="C35" s="48"/>
      <c r="D35" s="48"/>
      <c r="E35" s="48"/>
      <c r="F35" s="48"/>
      <c r="G35" s="48"/>
      <c r="H35" s="48"/>
      <c r="I35" s="602"/>
      <c r="K35" s="622"/>
      <c r="L35" s="66"/>
      <c r="M35" s="164"/>
      <c r="N35" s="393"/>
      <c r="O35" s="66"/>
      <c r="P35" s="66"/>
      <c r="Q35" s="66"/>
      <c r="R35" s="66"/>
      <c r="S35" s="66"/>
      <c r="T35" s="66"/>
      <c r="U35" s="57"/>
      <c r="V35" s="57"/>
      <c r="W35" s="57"/>
      <c r="X35" s="57"/>
      <c r="Y35" s="57"/>
      <c r="Z35" s="57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160"/>
      <c r="DA35" s="160"/>
      <c r="DB35" s="160"/>
      <c r="DC35" s="160"/>
      <c r="DD35" s="160"/>
      <c r="DE35" s="160"/>
      <c r="DF35" s="160"/>
      <c r="DG35" s="160"/>
      <c r="DH35" s="160"/>
      <c r="DI35" s="160"/>
      <c r="DJ35" s="160"/>
      <c r="DK35" s="160"/>
      <c r="DL35" s="160"/>
      <c r="DM35" s="160"/>
      <c r="DN35" s="160"/>
      <c r="DO35" s="160"/>
      <c r="DP35" s="160"/>
      <c r="DQ35" s="160"/>
      <c r="DR35" s="160"/>
      <c r="DS35" s="160"/>
      <c r="DT35" s="160"/>
      <c r="DU35" s="160"/>
      <c r="DV35" s="160"/>
      <c r="DW35" s="160"/>
    </row>
    <row r="36" spans="1:127" ht="13.5" customHeight="1" x14ac:dyDescent="0.25">
      <c r="A36" s="48"/>
      <c r="B36" s="48"/>
      <c r="C36" s="48" t="s">
        <v>493</v>
      </c>
      <c r="D36" s="48" t="s">
        <v>494</v>
      </c>
      <c r="E36" s="48" t="s">
        <v>495</v>
      </c>
      <c r="F36" s="48"/>
      <c r="G36" s="48"/>
      <c r="H36" s="48"/>
      <c r="I36" s="602">
        <v>10926</v>
      </c>
      <c r="K36" s="622">
        <v>18.210796185352216</v>
      </c>
      <c r="L36" s="66"/>
      <c r="M36" s="164" t="s">
        <v>1942</v>
      </c>
      <c r="N36" s="393"/>
      <c r="O36" s="66">
        <v>13.953298330915851</v>
      </c>
      <c r="P36" s="66">
        <v>27.82582761705935</v>
      </c>
      <c r="Q36" s="66">
        <v>31.816216641119368</v>
      </c>
      <c r="R36" s="66">
        <v>26.980041761763708</v>
      </c>
      <c r="S36" s="66">
        <v>19.048589182031169</v>
      </c>
      <c r="T36" s="66">
        <v>7.8026114639211412</v>
      </c>
      <c r="U36" s="57"/>
      <c r="V36" s="57"/>
      <c r="W36" s="57"/>
      <c r="X36" s="57"/>
      <c r="Y36" s="57"/>
      <c r="Z36" s="57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60"/>
      <c r="CV36" s="160"/>
      <c r="CW36" s="160"/>
      <c r="CX36" s="160"/>
      <c r="CY36" s="160"/>
      <c r="CZ36" s="160"/>
      <c r="DA36" s="160"/>
      <c r="DB36" s="160"/>
      <c r="DC36" s="160"/>
      <c r="DD36" s="160"/>
      <c r="DE36" s="160"/>
      <c r="DF36" s="160"/>
      <c r="DG36" s="160"/>
      <c r="DH36" s="160"/>
      <c r="DI36" s="160"/>
      <c r="DJ36" s="160"/>
      <c r="DK36" s="160"/>
      <c r="DL36" s="160"/>
      <c r="DM36" s="160"/>
      <c r="DN36" s="160"/>
      <c r="DO36" s="160"/>
      <c r="DP36" s="160"/>
      <c r="DQ36" s="160"/>
      <c r="DR36" s="160"/>
      <c r="DS36" s="160"/>
      <c r="DT36" s="160"/>
      <c r="DU36" s="160"/>
      <c r="DV36" s="160"/>
      <c r="DW36" s="160"/>
    </row>
    <row r="37" spans="1:127" ht="13.5" customHeight="1" x14ac:dyDescent="0.25">
      <c r="A37" s="48"/>
      <c r="B37" s="48"/>
      <c r="C37" s="48" t="s">
        <v>496</v>
      </c>
      <c r="D37" s="48" t="s">
        <v>497</v>
      </c>
      <c r="E37" s="48"/>
      <c r="F37" s="48" t="s">
        <v>498</v>
      </c>
      <c r="G37" s="48"/>
      <c r="H37" s="48"/>
      <c r="I37" s="602">
        <v>1035</v>
      </c>
      <c r="K37" s="622">
        <v>18.563094126860161</v>
      </c>
      <c r="L37" s="66"/>
      <c r="M37" s="164" t="s">
        <v>1943</v>
      </c>
      <c r="N37" s="393"/>
      <c r="O37" s="66">
        <v>10.68702290076336</v>
      </c>
      <c r="P37" s="66">
        <v>23.522316043425814</v>
      </c>
      <c r="Q37" s="66">
        <v>34.450973614471714</v>
      </c>
      <c r="R37" s="66">
        <v>27.7979462711337</v>
      </c>
      <c r="S37" s="66">
        <v>21.661456007146047</v>
      </c>
      <c r="T37" s="66">
        <v>7.4662684656818303</v>
      </c>
      <c r="U37" s="57"/>
      <c r="V37" s="57"/>
      <c r="W37" s="57"/>
      <c r="X37" s="57"/>
      <c r="Y37" s="57"/>
      <c r="Z37" s="57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  <c r="CY37" s="160"/>
      <c r="CZ37" s="160"/>
      <c r="DA37" s="160"/>
      <c r="DB37" s="160"/>
      <c r="DC37" s="160"/>
      <c r="DD37" s="160"/>
      <c r="DE37" s="160"/>
      <c r="DF37" s="160"/>
      <c r="DG37" s="160"/>
      <c r="DH37" s="160"/>
      <c r="DI37" s="160"/>
      <c r="DJ37" s="160"/>
      <c r="DK37" s="160"/>
      <c r="DL37" s="160"/>
      <c r="DM37" s="160"/>
      <c r="DN37" s="160"/>
      <c r="DO37" s="160"/>
      <c r="DP37" s="160"/>
      <c r="DQ37" s="160"/>
      <c r="DR37" s="160"/>
      <c r="DS37" s="160"/>
      <c r="DT37" s="160"/>
      <c r="DU37" s="160"/>
      <c r="DV37" s="160"/>
      <c r="DW37" s="160"/>
    </row>
    <row r="38" spans="1:127" ht="13.5" customHeight="1" x14ac:dyDescent="0.25">
      <c r="A38" s="48"/>
      <c r="B38" s="48"/>
      <c r="C38" s="48" t="s">
        <v>499</v>
      </c>
      <c r="D38" s="48" t="s">
        <v>500</v>
      </c>
      <c r="E38" s="48"/>
      <c r="F38" s="48" t="s">
        <v>501</v>
      </c>
      <c r="G38" s="48"/>
      <c r="H38" s="48"/>
      <c r="I38" s="602">
        <v>656</v>
      </c>
      <c r="K38" s="622">
        <v>18.315209747619075</v>
      </c>
      <c r="L38" s="66"/>
      <c r="M38" s="164" t="s">
        <v>1944</v>
      </c>
      <c r="N38" s="393"/>
      <c r="O38" s="66">
        <v>14.373716632443532</v>
      </c>
      <c r="P38" s="66">
        <v>27.972027972027973</v>
      </c>
      <c r="Q38" s="66">
        <v>33.255993812838362</v>
      </c>
      <c r="R38" s="66">
        <v>28.087086588000666</v>
      </c>
      <c r="S38" s="66">
        <v>17.690575747828881</v>
      </c>
      <c r="T38" s="66">
        <v>7.7827068254338858</v>
      </c>
      <c r="U38" s="57"/>
      <c r="V38" s="57"/>
      <c r="W38" s="57"/>
      <c r="X38" s="57"/>
      <c r="Y38" s="57"/>
      <c r="Z38" s="57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  <c r="CY38" s="160"/>
      <c r="CZ38" s="160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0"/>
      <c r="DM38" s="160"/>
      <c r="DN38" s="160"/>
      <c r="DO38" s="160"/>
      <c r="DP38" s="160"/>
      <c r="DQ38" s="160"/>
      <c r="DR38" s="160"/>
      <c r="DS38" s="160"/>
      <c r="DT38" s="160"/>
      <c r="DU38" s="160"/>
      <c r="DV38" s="160"/>
      <c r="DW38" s="160"/>
    </row>
    <row r="39" spans="1:127" ht="13.5" customHeight="1" x14ac:dyDescent="0.25">
      <c r="A39" s="48"/>
      <c r="B39" s="48"/>
      <c r="C39" s="48" t="s">
        <v>502</v>
      </c>
      <c r="D39" s="48" t="s">
        <v>503</v>
      </c>
      <c r="E39" s="48"/>
      <c r="F39" s="48" t="s">
        <v>504</v>
      </c>
      <c r="G39" s="48"/>
      <c r="H39" s="48"/>
      <c r="I39" s="602">
        <v>1013</v>
      </c>
      <c r="K39" s="622">
        <v>18.169429598080931</v>
      </c>
      <c r="L39" s="66"/>
      <c r="M39" s="164" t="s">
        <v>1945</v>
      </c>
      <c r="N39" s="393"/>
      <c r="O39" s="66">
        <v>12.183075403358577</v>
      </c>
      <c r="P39" s="66">
        <v>19.45970695970696</v>
      </c>
      <c r="Q39" s="66">
        <v>23.298340670504572</v>
      </c>
      <c r="R39" s="66">
        <v>24.882024882024883</v>
      </c>
      <c r="S39" s="66">
        <v>21.652563464410157</v>
      </c>
      <c r="T39" s="66">
        <v>12.94646956202369</v>
      </c>
      <c r="U39" s="57"/>
      <c r="V39" s="57"/>
      <c r="W39" s="57"/>
      <c r="X39" s="57"/>
      <c r="Y39" s="57"/>
      <c r="Z39" s="57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0"/>
      <c r="DK39" s="160"/>
      <c r="DL39" s="160"/>
      <c r="DM39" s="160"/>
      <c r="DN39" s="160"/>
      <c r="DO39" s="160"/>
      <c r="DP39" s="160"/>
      <c r="DQ39" s="160"/>
      <c r="DR39" s="160"/>
      <c r="DS39" s="160"/>
      <c r="DT39" s="160"/>
      <c r="DU39" s="160"/>
      <c r="DV39" s="160"/>
      <c r="DW39" s="160"/>
    </row>
    <row r="40" spans="1:127" ht="13.5" customHeight="1" x14ac:dyDescent="0.25">
      <c r="A40" s="48"/>
      <c r="B40" s="48"/>
      <c r="C40" s="48" t="s">
        <v>505</v>
      </c>
      <c r="D40" s="48" t="s">
        <v>506</v>
      </c>
      <c r="E40" s="48"/>
      <c r="F40" s="48" t="s">
        <v>507</v>
      </c>
      <c r="G40" s="48"/>
      <c r="H40" s="48"/>
      <c r="I40" s="602">
        <v>788</v>
      </c>
      <c r="K40" s="622">
        <v>18.043713433782148</v>
      </c>
      <c r="L40" s="66"/>
      <c r="M40" s="164" t="s">
        <v>1946</v>
      </c>
      <c r="N40" s="393"/>
      <c r="O40" s="66">
        <v>15.733456732993984</v>
      </c>
      <c r="P40" s="66">
        <v>30.156815440289506</v>
      </c>
      <c r="Q40" s="66">
        <v>32.47044740386054</v>
      </c>
      <c r="R40" s="66">
        <v>28.222523744911804</v>
      </c>
      <c r="S40" s="66">
        <v>16.41152944421459</v>
      </c>
      <c r="T40" s="66">
        <v>7.1748241812886269</v>
      </c>
      <c r="U40" s="57"/>
      <c r="V40" s="57"/>
      <c r="W40" s="57"/>
      <c r="X40" s="57"/>
      <c r="Y40" s="57"/>
      <c r="Z40" s="57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0"/>
      <c r="DH40" s="160"/>
      <c r="DI40" s="160"/>
      <c r="DJ40" s="160"/>
      <c r="DK40" s="160"/>
      <c r="DL40" s="160"/>
      <c r="DM40" s="160"/>
      <c r="DN40" s="160"/>
      <c r="DO40" s="160"/>
      <c r="DP40" s="160"/>
      <c r="DQ40" s="160"/>
      <c r="DR40" s="160"/>
      <c r="DS40" s="160"/>
      <c r="DT40" s="160"/>
      <c r="DU40" s="160"/>
      <c r="DV40" s="160"/>
      <c r="DW40" s="160"/>
    </row>
    <row r="41" spans="1:127" ht="13.5" customHeight="1" x14ac:dyDescent="0.25">
      <c r="A41" s="48"/>
      <c r="B41" s="48"/>
      <c r="C41" s="48" t="s">
        <v>508</v>
      </c>
      <c r="D41" s="48" t="s">
        <v>509</v>
      </c>
      <c r="E41" s="48"/>
      <c r="F41" s="48" t="s">
        <v>510</v>
      </c>
      <c r="G41" s="48"/>
      <c r="H41" s="48"/>
      <c r="I41" s="602">
        <v>1109</v>
      </c>
      <c r="K41" s="622">
        <v>23.084655072540063</v>
      </c>
      <c r="L41" s="66"/>
      <c r="M41" s="164" t="s">
        <v>1947</v>
      </c>
      <c r="N41" s="393"/>
      <c r="O41" s="66">
        <v>22.4</v>
      </c>
      <c r="P41" s="66">
        <v>33.159463487332339</v>
      </c>
      <c r="Q41" s="66">
        <v>34.83606557377049</v>
      </c>
      <c r="R41" s="66">
        <v>32.961246840775061</v>
      </c>
      <c r="S41" s="66">
        <v>23.689782953943887</v>
      </c>
      <c r="T41" s="66">
        <v>12.852969814995131</v>
      </c>
      <c r="U41" s="57"/>
      <c r="V41" s="57"/>
      <c r="W41" s="57"/>
      <c r="X41" s="57"/>
      <c r="Y41" s="57"/>
      <c r="Z41" s="57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160"/>
      <c r="DH41" s="160"/>
      <c r="DI41" s="160"/>
      <c r="DJ41" s="160"/>
      <c r="DK41" s="160"/>
      <c r="DL41" s="160"/>
      <c r="DM41" s="160"/>
      <c r="DN41" s="160"/>
      <c r="DO41" s="160"/>
      <c r="DP41" s="160"/>
      <c r="DQ41" s="160"/>
      <c r="DR41" s="160"/>
      <c r="DS41" s="160"/>
      <c r="DT41" s="160"/>
      <c r="DU41" s="160"/>
      <c r="DV41" s="160"/>
      <c r="DW41" s="160"/>
    </row>
    <row r="42" spans="1:127" ht="13.5" customHeight="1" x14ac:dyDescent="0.25">
      <c r="A42" s="48"/>
      <c r="B42" s="48"/>
      <c r="C42" s="48" t="s">
        <v>511</v>
      </c>
      <c r="D42" s="48" t="s">
        <v>512</v>
      </c>
      <c r="E42" s="48"/>
      <c r="F42" s="48" t="s">
        <v>513</v>
      </c>
      <c r="G42" s="48"/>
      <c r="H42" s="48"/>
      <c r="I42" s="602">
        <v>919</v>
      </c>
      <c r="K42" s="622">
        <v>19.922045459328245</v>
      </c>
      <c r="L42" s="66"/>
      <c r="M42" s="164" t="s">
        <v>1948</v>
      </c>
      <c r="N42" s="393"/>
      <c r="O42" s="66">
        <v>16.720955483170467</v>
      </c>
      <c r="P42" s="66">
        <v>35.087719298245609</v>
      </c>
      <c r="Q42" s="66">
        <v>35.409556313993171</v>
      </c>
      <c r="R42" s="66">
        <v>29.615626969124133</v>
      </c>
      <c r="S42" s="66">
        <v>21.296296296296294</v>
      </c>
      <c r="T42" s="66">
        <v>6.9320521619766637</v>
      </c>
      <c r="U42" s="57"/>
      <c r="V42" s="57"/>
      <c r="W42" s="57"/>
      <c r="X42" s="57"/>
      <c r="Y42" s="57"/>
      <c r="Z42" s="57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  <c r="CO42" s="160"/>
      <c r="CP42" s="160"/>
      <c r="CQ42" s="160"/>
      <c r="CR42" s="160"/>
      <c r="CS42" s="160"/>
      <c r="CT42" s="160"/>
      <c r="CU42" s="160"/>
      <c r="CV42" s="160"/>
      <c r="CW42" s="160"/>
      <c r="CX42" s="160"/>
      <c r="CY42" s="160"/>
      <c r="CZ42" s="160"/>
      <c r="DA42" s="160"/>
      <c r="DB42" s="160"/>
      <c r="DC42" s="160"/>
      <c r="DD42" s="160"/>
      <c r="DE42" s="160"/>
      <c r="DF42" s="160"/>
      <c r="DG42" s="160"/>
      <c r="DH42" s="160"/>
      <c r="DI42" s="160"/>
      <c r="DJ42" s="160"/>
      <c r="DK42" s="160"/>
      <c r="DL42" s="160"/>
      <c r="DM42" s="160"/>
      <c r="DN42" s="160"/>
      <c r="DO42" s="160"/>
      <c r="DP42" s="160"/>
      <c r="DQ42" s="160"/>
      <c r="DR42" s="160"/>
      <c r="DS42" s="160"/>
      <c r="DT42" s="160"/>
      <c r="DU42" s="160"/>
      <c r="DV42" s="160"/>
      <c r="DW42" s="160"/>
    </row>
    <row r="43" spans="1:127" s="173" customFormat="1" ht="13.5" customHeight="1" x14ac:dyDescent="0.25">
      <c r="A43" s="48"/>
      <c r="B43" s="48"/>
      <c r="C43" s="48" t="s">
        <v>514</v>
      </c>
      <c r="D43" s="48" t="s">
        <v>515</v>
      </c>
      <c r="E43" s="48"/>
      <c r="F43" s="48" t="s">
        <v>516</v>
      </c>
      <c r="G43" s="48"/>
      <c r="H43" s="48"/>
      <c r="I43" s="602">
        <v>1183</v>
      </c>
      <c r="K43" s="622">
        <v>20.931853805640262</v>
      </c>
      <c r="L43" s="66"/>
      <c r="M43" s="164" t="s">
        <v>1949</v>
      </c>
      <c r="N43" s="393"/>
      <c r="O43" s="66">
        <v>18.298714144411473</v>
      </c>
      <c r="P43" s="66">
        <v>35.007072135785009</v>
      </c>
      <c r="Q43" s="66">
        <v>40.481627569026365</v>
      </c>
      <c r="R43" s="66">
        <v>26.928129104897728</v>
      </c>
      <c r="S43" s="66">
        <v>21.780705482362944</v>
      </c>
      <c r="T43" s="66">
        <v>8.454983816632538</v>
      </c>
      <c r="U43" s="57"/>
      <c r="V43" s="57"/>
      <c r="W43" s="57"/>
      <c r="X43" s="57"/>
      <c r="Y43" s="57"/>
      <c r="Z43" s="57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160"/>
      <c r="CO43" s="160"/>
      <c r="CP43" s="160"/>
      <c r="CQ43" s="160"/>
      <c r="CR43" s="160"/>
      <c r="CS43" s="160"/>
      <c r="CT43" s="160"/>
      <c r="CU43" s="160"/>
      <c r="CV43" s="160"/>
      <c r="CW43" s="160"/>
      <c r="CX43" s="160"/>
      <c r="CY43" s="160"/>
      <c r="CZ43" s="160"/>
      <c r="DA43" s="160"/>
      <c r="DB43" s="160"/>
      <c r="DC43" s="160"/>
      <c r="DD43" s="160"/>
      <c r="DE43" s="160"/>
      <c r="DF43" s="160"/>
      <c r="DG43" s="160"/>
      <c r="DH43" s="160"/>
      <c r="DI43" s="160"/>
      <c r="DJ43" s="160"/>
      <c r="DK43" s="160"/>
      <c r="DL43" s="160"/>
      <c r="DM43" s="160"/>
      <c r="DN43" s="160"/>
      <c r="DO43" s="160"/>
      <c r="DP43" s="160"/>
      <c r="DQ43" s="160"/>
      <c r="DR43" s="160"/>
      <c r="DS43" s="160"/>
      <c r="DT43" s="160"/>
      <c r="DU43" s="160"/>
      <c r="DV43" s="160"/>
      <c r="DW43" s="160"/>
    </row>
    <row r="44" spans="1:127" ht="13.5" customHeight="1" x14ac:dyDescent="0.25">
      <c r="A44" s="48"/>
      <c r="B44" s="48"/>
      <c r="C44" s="48" t="s">
        <v>517</v>
      </c>
      <c r="D44" s="48" t="s">
        <v>518</v>
      </c>
      <c r="E44" s="48"/>
      <c r="F44" s="48" t="s">
        <v>519</v>
      </c>
      <c r="G44" s="48"/>
      <c r="H44" s="48"/>
      <c r="I44" s="602">
        <v>756</v>
      </c>
      <c r="K44" s="622">
        <v>16.761239696072966</v>
      </c>
      <c r="L44" s="66"/>
      <c r="M44" s="164" t="s">
        <v>1950</v>
      </c>
      <c r="N44" s="393"/>
      <c r="O44" s="66">
        <v>13.955516790231139</v>
      </c>
      <c r="P44" s="66">
        <v>26.25</v>
      </c>
      <c r="Q44" s="66">
        <v>23.961176827418868</v>
      </c>
      <c r="R44" s="66">
        <v>26.79312388855957</v>
      </c>
      <c r="S44" s="66">
        <v>15.937295885042456</v>
      </c>
      <c r="T44" s="66">
        <v>9.0620328849028393</v>
      </c>
      <c r="U44" s="57"/>
      <c r="V44" s="57"/>
      <c r="W44" s="57"/>
      <c r="X44" s="57"/>
      <c r="Y44" s="57"/>
      <c r="Z44" s="57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160"/>
      <c r="CM44" s="160"/>
      <c r="CN44" s="160"/>
      <c r="CO44" s="160"/>
      <c r="CP44" s="160"/>
      <c r="CQ44" s="160"/>
      <c r="CR44" s="160"/>
      <c r="CS44" s="160"/>
      <c r="CT44" s="160"/>
      <c r="CU44" s="160"/>
      <c r="CV44" s="160"/>
      <c r="CW44" s="160"/>
      <c r="CX44" s="160"/>
      <c r="CY44" s="160"/>
      <c r="CZ44" s="160"/>
      <c r="DA44" s="160"/>
      <c r="DB44" s="160"/>
      <c r="DC44" s="160"/>
      <c r="DD44" s="160"/>
      <c r="DE44" s="160"/>
      <c r="DF44" s="160"/>
      <c r="DG44" s="160"/>
      <c r="DH44" s="160"/>
      <c r="DI44" s="160"/>
      <c r="DJ44" s="160"/>
      <c r="DK44" s="160"/>
      <c r="DL44" s="160"/>
      <c r="DM44" s="160"/>
      <c r="DN44" s="160"/>
      <c r="DO44" s="160"/>
      <c r="DP44" s="160"/>
      <c r="DQ44" s="160"/>
      <c r="DR44" s="160"/>
      <c r="DS44" s="160"/>
      <c r="DT44" s="160"/>
      <c r="DU44" s="160"/>
      <c r="DV44" s="160"/>
      <c r="DW44" s="160"/>
    </row>
    <row r="45" spans="1:127" ht="13.5" customHeight="1" x14ac:dyDescent="0.25">
      <c r="A45" s="48"/>
      <c r="B45" s="48"/>
      <c r="C45" s="48" t="s">
        <v>520</v>
      </c>
      <c r="D45" s="48" t="s">
        <v>521</v>
      </c>
      <c r="E45" s="48"/>
      <c r="F45" s="48" t="s">
        <v>522</v>
      </c>
      <c r="G45" s="48"/>
      <c r="H45" s="48"/>
      <c r="I45" s="602">
        <v>847</v>
      </c>
      <c r="K45" s="622">
        <v>16.541319273960653</v>
      </c>
      <c r="L45" s="66"/>
      <c r="M45" s="164" t="s">
        <v>1951</v>
      </c>
      <c r="N45" s="393"/>
      <c r="O45" s="66">
        <v>11.0062893081761</v>
      </c>
      <c r="P45" s="66">
        <v>26.261230131306149</v>
      </c>
      <c r="Q45" s="66">
        <v>32.822460328224608</v>
      </c>
      <c r="R45" s="66">
        <v>22.999520843315764</v>
      </c>
      <c r="S45" s="66">
        <v>17.076126473504463</v>
      </c>
      <c r="T45" s="66">
        <v>6.5207265952491849</v>
      </c>
      <c r="U45" s="57"/>
      <c r="V45" s="57"/>
      <c r="W45" s="57"/>
      <c r="X45" s="57"/>
      <c r="Y45" s="57"/>
      <c r="Z45" s="57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0"/>
      <c r="CL45" s="160"/>
      <c r="CM45" s="160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60"/>
      <c r="DC45" s="160"/>
      <c r="DD45" s="160"/>
      <c r="DE45" s="160"/>
      <c r="DF45" s="160"/>
      <c r="DG45" s="160"/>
      <c r="DH45" s="160"/>
      <c r="DI45" s="160"/>
      <c r="DJ45" s="160"/>
      <c r="DK45" s="160"/>
      <c r="DL45" s="160"/>
      <c r="DM45" s="160"/>
      <c r="DN45" s="160"/>
      <c r="DO45" s="160"/>
      <c r="DP45" s="160"/>
      <c r="DQ45" s="160"/>
      <c r="DR45" s="160"/>
      <c r="DS45" s="160"/>
      <c r="DT45" s="160"/>
      <c r="DU45" s="160"/>
      <c r="DV45" s="160"/>
      <c r="DW45" s="160"/>
    </row>
    <row r="46" spans="1:127" ht="13.5" customHeight="1" x14ac:dyDescent="0.25">
      <c r="A46" s="48"/>
      <c r="B46" s="48"/>
      <c r="C46" s="48" t="s">
        <v>523</v>
      </c>
      <c r="D46" s="48" t="s">
        <v>524</v>
      </c>
      <c r="E46" s="48"/>
      <c r="F46" s="48" t="s">
        <v>525</v>
      </c>
      <c r="G46" s="48"/>
      <c r="H46" s="48"/>
      <c r="I46" s="602">
        <v>907</v>
      </c>
      <c r="K46" s="622">
        <v>18.233650907561771</v>
      </c>
      <c r="L46" s="66"/>
      <c r="M46" s="164" t="s">
        <v>1952</v>
      </c>
      <c r="N46" s="393"/>
      <c r="O46" s="66">
        <v>11.666299801893022</v>
      </c>
      <c r="P46" s="66">
        <v>28.671328671328673</v>
      </c>
      <c r="Q46" s="66">
        <v>38.560742842403918</v>
      </c>
      <c r="R46" s="66">
        <v>25.326893627046765</v>
      </c>
      <c r="S46" s="66">
        <v>16.262106899438002</v>
      </c>
      <c r="T46" s="66">
        <v>7.2287728861764533</v>
      </c>
      <c r="U46" s="57"/>
      <c r="V46" s="57"/>
      <c r="W46" s="57"/>
      <c r="X46" s="57"/>
      <c r="Y46" s="57"/>
      <c r="Z46" s="57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60"/>
      <c r="BP46" s="160"/>
      <c r="BQ46" s="160"/>
      <c r="BR46" s="160"/>
      <c r="BS46" s="160"/>
      <c r="BT46" s="160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160"/>
      <c r="CI46" s="160"/>
      <c r="CJ46" s="160"/>
      <c r="CK46" s="160"/>
      <c r="CL46" s="160"/>
      <c r="CM46" s="160"/>
      <c r="CN46" s="160"/>
      <c r="CO46" s="160"/>
      <c r="CP46" s="160"/>
      <c r="CQ46" s="160"/>
      <c r="CR46" s="160"/>
      <c r="CS46" s="160"/>
      <c r="CT46" s="160"/>
      <c r="CU46" s="160"/>
      <c r="CV46" s="160"/>
      <c r="CW46" s="160"/>
      <c r="CX46" s="160"/>
      <c r="CY46" s="160"/>
      <c r="CZ46" s="160"/>
      <c r="DA46" s="160"/>
      <c r="DB46" s="160"/>
      <c r="DC46" s="160"/>
      <c r="DD46" s="160"/>
      <c r="DE46" s="160"/>
      <c r="DF46" s="160"/>
      <c r="DG46" s="160"/>
      <c r="DH46" s="160"/>
      <c r="DI46" s="160"/>
      <c r="DJ46" s="160"/>
      <c r="DK46" s="160"/>
      <c r="DL46" s="160"/>
      <c r="DM46" s="160"/>
      <c r="DN46" s="160"/>
      <c r="DO46" s="160"/>
      <c r="DP46" s="160"/>
      <c r="DQ46" s="160"/>
      <c r="DR46" s="160"/>
      <c r="DS46" s="160"/>
      <c r="DT46" s="160"/>
      <c r="DU46" s="160"/>
      <c r="DV46" s="160"/>
      <c r="DW46" s="160"/>
    </row>
    <row r="47" spans="1:127" ht="13.5" customHeight="1" x14ac:dyDescent="0.25">
      <c r="A47" s="48"/>
      <c r="B47" s="48"/>
      <c r="C47" s="48" t="s">
        <v>526</v>
      </c>
      <c r="D47" s="48" t="s">
        <v>527</v>
      </c>
      <c r="E47" s="48"/>
      <c r="F47" s="48" t="s">
        <v>528</v>
      </c>
      <c r="G47" s="48"/>
      <c r="H47" s="48"/>
      <c r="I47" s="602">
        <v>772</v>
      </c>
      <c r="K47" s="622">
        <v>18.495329231885961</v>
      </c>
      <c r="L47" s="66"/>
      <c r="M47" s="164" t="s">
        <v>1953</v>
      </c>
      <c r="N47" s="393"/>
      <c r="O47" s="66">
        <v>8.7615439261188719</v>
      </c>
      <c r="P47" s="66">
        <v>28.213166144200628</v>
      </c>
      <c r="Q47" s="66">
        <v>38.751345532831003</v>
      </c>
      <c r="R47" s="66">
        <v>29.286239882266372</v>
      </c>
      <c r="S47" s="66">
        <v>16.955538809344386</v>
      </c>
      <c r="T47" s="66">
        <v>7.0732838589981446</v>
      </c>
      <c r="U47" s="57"/>
      <c r="V47" s="57"/>
      <c r="W47" s="57"/>
      <c r="X47" s="57"/>
      <c r="Y47" s="57"/>
      <c r="Z47" s="57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160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  <c r="DE47" s="160"/>
      <c r="DF47" s="160"/>
      <c r="DG47" s="160"/>
      <c r="DH47" s="160"/>
      <c r="DI47" s="160"/>
      <c r="DJ47" s="160"/>
      <c r="DK47" s="160"/>
      <c r="DL47" s="160"/>
      <c r="DM47" s="160"/>
      <c r="DN47" s="160"/>
      <c r="DO47" s="160"/>
      <c r="DP47" s="160"/>
      <c r="DQ47" s="160"/>
      <c r="DR47" s="160"/>
      <c r="DS47" s="160"/>
      <c r="DT47" s="160"/>
      <c r="DU47" s="160"/>
      <c r="DV47" s="160"/>
      <c r="DW47" s="160"/>
    </row>
    <row r="48" spans="1:127" ht="13.5" customHeight="1" x14ac:dyDescent="0.25">
      <c r="A48" s="48"/>
      <c r="B48" s="48"/>
      <c r="C48" s="48" t="s">
        <v>529</v>
      </c>
      <c r="D48" s="48" t="s">
        <v>530</v>
      </c>
      <c r="E48" s="48"/>
      <c r="F48" s="48" t="s">
        <v>531</v>
      </c>
      <c r="G48" s="48"/>
      <c r="H48" s="48"/>
      <c r="I48" s="602">
        <v>941</v>
      </c>
      <c r="K48" s="622">
        <v>15.285297992578894</v>
      </c>
      <c r="L48" s="66"/>
      <c r="M48" s="164" t="s">
        <v>1954</v>
      </c>
      <c r="N48" s="393"/>
      <c r="O48" s="66">
        <v>15.589016829052259</v>
      </c>
      <c r="P48" s="66">
        <v>26.121521862578081</v>
      </c>
      <c r="Q48" s="66">
        <v>24.643046007403488</v>
      </c>
      <c r="R48" s="66">
        <v>22.377354881897293</v>
      </c>
      <c r="S48" s="66">
        <v>17.779533781114186</v>
      </c>
      <c r="T48" s="66">
        <v>5.228398458998349</v>
      </c>
      <c r="U48" s="57"/>
      <c r="V48" s="57"/>
      <c r="W48" s="57"/>
      <c r="X48" s="57"/>
      <c r="Y48" s="57"/>
      <c r="Z48" s="57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160"/>
      <c r="CZ48" s="160"/>
      <c r="DA48" s="160"/>
      <c r="DB48" s="160"/>
      <c r="DC48" s="160"/>
      <c r="DD48" s="160"/>
      <c r="DE48" s="160"/>
      <c r="DF48" s="160"/>
      <c r="DG48" s="160"/>
      <c r="DH48" s="160"/>
      <c r="DI48" s="160"/>
      <c r="DJ48" s="160"/>
      <c r="DK48" s="160"/>
      <c r="DL48" s="160"/>
      <c r="DM48" s="160"/>
      <c r="DN48" s="160"/>
      <c r="DO48" s="160"/>
      <c r="DP48" s="160"/>
      <c r="DQ48" s="160"/>
      <c r="DR48" s="160"/>
      <c r="DS48" s="160"/>
      <c r="DT48" s="160"/>
      <c r="DU48" s="160"/>
      <c r="DV48" s="160"/>
      <c r="DW48" s="160"/>
    </row>
    <row r="49" spans="1:127" ht="13.5" customHeight="1" x14ac:dyDescent="0.25">
      <c r="A49" s="48"/>
      <c r="B49" s="48"/>
      <c r="C49" s="48"/>
      <c r="D49" s="48"/>
      <c r="E49" s="48"/>
      <c r="F49" s="48"/>
      <c r="G49" s="48"/>
      <c r="H49" s="48"/>
      <c r="I49" s="602"/>
      <c r="K49" s="622"/>
      <c r="L49" s="66"/>
      <c r="M49" s="164"/>
      <c r="N49" s="393"/>
      <c r="O49" s="66"/>
      <c r="P49" s="66"/>
      <c r="Q49" s="66"/>
      <c r="R49" s="66"/>
      <c r="S49" s="66"/>
      <c r="T49" s="66"/>
      <c r="U49" s="57"/>
      <c r="V49" s="57"/>
      <c r="W49" s="57"/>
      <c r="X49" s="57"/>
      <c r="Y49" s="57"/>
      <c r="Z49" s="57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0"/>
      <c r="BQ49" s="160"/>
      <c r="BR49" s="160"/>
      <c r="BS49" s="160"/>
      <c r="BT49" s="160"/>
      <c r="BU49" s="160"/>
      <c r="BV49" s="160"/>
      <c r="BW49" s="160"/>
      <c r="BX49" s="160"/>
      <c r="BY49" s="160"/>
      <c r="BZ49" s="160"/>
      <c r="CA49" s="160"/>
      <c r="CB49" s="160"/>
      <c r="CC49" s="160"/>
      <c r="CD49" s="160"/>
      <c r="CE49" s="160"/>
      <c r="CF49" s="160"/>
      <c r="CG49" s="160"/>
      <c r="CH49" s="160"/>
      <c r="CI49" s="160"/>
      <c r="CJ49" s="160"/>
      <c r="CK49" s="160"/>
      <c r="CL49" s="160"/>
      <c r="CM49" s="160"/>
      <c r="CN49" s="160"/>
      <c r="CO49" s="160"/>
      <c r="CP49" s="160"/>
      <c r="CQ49" s="160"/>
      <c r="CR49" s="160"/>
      <c r="CS49" s="160"/>
      <c r="CT49" s="160"/>
      <c r="CU49" s="160"/>
      <c r="CV49" s="160"/>
      <c r="CW49" s="160"/>
      <c r="CX49" s="160"/>
      <c r="CY49" s="160"/>
      <c r="CZ49" s="160"/>
      <c r="DA49" s="160"/>
      <c r="DB49" s="160"/>
      <c r="DC49" s="160"/>
      <c r="DD49" s="160"/>
      <c r="DE49" s="160"/>
      <c r="DF49" s="160"/>
      <c r="DG49" s="160"/>
      <c r="DH49" s="160"/>
      <c r="DI49" s="160"/>
      <c r="DJ49" s="160"/>
      <c r="DK49" s="160"/>
      <c r="DL49" s="160"/>
      <c r="DM49" s="160"/>
      <c r="DN49" s="160"/>
      <c r="DO49" s="160"/>
      <c r="DP49" s="160"/>
      <c r="DQ49" s="160"/>
      <c r="DR49" s="160"/>
      <c r="DS49" s="160"/>
      <c r="DT49" s="160"/>
      <c r="DU49" s="160"/>
      <c r="DV49" s="160"/>
      <c r="DW49" s="160"/>
    </row>
    <row r="50" spans="1:127" ht="13.5" customHeight="1" x14ac:dyDescent="0.25">
      <c r="A50" s="48"/>
      <c r="B50" s="48"/>
      <c r="C50" s="48" t="s">
        <v>532</v>
      </c>
      <c r="D50" s="48" t="s">
        <v>533</v>
      </c>
      <c r="E50" s="48" t="s">
        <v>534</v>
      </c>
      <c r="F50" s="48"/>
      <c r="G50" s="48"/>
      <c r="H50" s="48"/>
      <c r="I50" s="602">
        <v>4605</v>
      </c>
      <c r="K50" s="622">
        <v>16.122801574474611</v>
      </c>
      <c r="L50" s="66"/>
      <c r="M50" s="164" t="s">
        <v>1955</v>
      </c>
      <c r="N50" s="393"/>
      <c r="O50" s="66">
        <v>13.282161267261165</v>
      </c>
      <c r="P50" s="66">
        <v>26.451858705709466</v>
      </c>
      <c r="Q50" s="66">
        <v>29.932803909590717</v>
      </c>
      <c r="R50" s="66">
        <v>22.547336024443009</v>
      </c>
      <c r="S50" s="66">
        <v>15.687814795989095</v>
      </c>
      <c r="T50" s="66">
        <v>6.5483780337576452</v>
      </c>
      <c r="U50" s="57"/>
      <c r="V50" s="57"/>
      <c r="W50" s="57"/>
      <c r="X50" s="57"/>
      <c r="Y50" s="57"/>
      <c r="Z50" s="57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160"/>
      <c r="CH50" s="160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0"/>
      <c r="CV50" s="160"/>
      <c r="CW50" s="160"/>
      <c r="CX50" s="160"/>
      <c r="CY50" s="160"/>
      <c r="CZ50" s="160"/>
      <c r="DA50" s="160"/>
      <c r="DB50" s="160"/>
      <c r="DC50" s="160"/>
      <c r="DD50" s="160"/>
      <c r="DE50" s="160"/>
      <c r="DF50" s="160"/>
      <c r="DG50" s="160"/>
      <c r="DH50" s="160"/>
      <c r="DI50" s="160"/>
      <c r="DJ50" s="160"/>
      <c r="DK50" s="160"/>
      <c r="DL50" s="160"/>
      <c r="DM50" s="160"/>
      <c r="DN50" s="160"/>
      <c r="DO50" s="160"/>
      <c r="DP50" s="160"/>
      <c r="DQ50" s="160"/>
      <c r="DR50" s="160"/>
      <c r="DS50" s="160"/>
      <c r="DT50" s="160"/>
      <c r="DU50" s="160"/>
      <c r="DV50" s="160"/>
      <c r="DW50" s="160"/>
    </row>
    <row r="51" spans="1:127" ht="13.5" customHeight="1" x14ac:dyDescent="0.25">
      <c r="A51" s="48"/>
      <c r="B51" s="48"/>
      <c r="C51" s="48" t="s">
        <v>535</v>
      </c>
      <c r="D51" s="48" t="s">
        <v>536</v>
      </c>
      <c r="E51" s="48"/>
      <c r="F51" s="48" t="s">
        <v>537</v>
      </c>
      <c r="G51" s="48"/>
      <c r="H51" s="48"/>
      <c r="I51" s="602">
        <v>528</v>
      </c>
      <c r="K51" s="622">
        <v>17.329773833961045</v>
      </c>
      <c r="L51" s="66"/>
      <c r="M51" s="164" t="s">
        <v>1956</v>
      </c>
      <c r="N51" s="393"/>
      <c r="O51" s="66">
        <v>8.4196891191709842</v>
      </c>
      <c r="P51" s="66">
        <v>26.016260162601625</v>
      </c>
      <c r="Q51" s="66">
        <v>39.066008082622361</v>
      </c>
      <c r="R51" s="66">
        <v>23.535952557449964</v>
      </c>
      <c r="S51" s="66">
        <v>15.636918382913809</v>
      </c>
      <c r="T51" s="66">
        <v>7.2500765853160427</v>
      </c>
      <c r="U51" s="57"/>
      <c r="V51" s="57"/>
      <c r="W51" s="57"/>
      <c r="X51" s="57"/>
      <c r="Y51" s="57"/>
      <c r="Z51" s="57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160"/>
      <c r="BU51" s="160"/>
      <c r="BV51" s="160"/>
      <c r="BW51" s="160"/>
      <c r="BX51" s="160"/>
      <c r="BY51" s="160"/>
      <c r="BZ51" s="160"/>
      <c r="CA51" s="160"/>
      <c r="CB51" s="160"/>
      <c r="CC51" s="160"/>
      <c r="CD51" s="160"/>
      <c r="CE51" s="160"/>
      <c r="CF51" s="160"/>
      <c r="CG51" s="160"/>
      <c r="CH51" s="160"/>
      <c r="CI51" s="160"/>
      <c r="CJ51" s="160"/>
      <c r="CK51" s="160"/>
      <c r="CL51" s="160"/>
      <c r="CM51" s="160"/>
      <c r="CN51" s="160"/>
      <c r="CO51" s="160"/>
      <c r="CP51" s="160"/>
      <c r="CQ51" s="160"/>
      <c r="CR51" s="160"/>
      <c r="CS51" s="160"/>
      <c r="CT51" s="160"/>
      <c r="CU51" s="160"/>
      <c r="CV51" s="160"/>
      <c r="CW51" s="160"/>
      <c r="CX51" s="160"/>
      <c r="CY51" s="160"/>
      <c r="CZ51" s="160"/>
      <c r="DA51" s="160"/>
      <c r="DB51" s="160"/>
      <c r="DC51" s="160"/>
      <c r="DD51" s="160"/>
      <c r="DE51" s="160"/>
      <c r="DF51" s="160"/>
      <c r="DG51" s="160"/>
      <c r="DH51" s="160"/>
      <c r="DI51" s="160"/>
      <c r="DJ51" s="160"/>
      <c r="DK51" s="160"/>
      <c r="DL51" s="160"/>
      <c r="DM51" s="160"/>
      <c r="DN51" s="160"/>
      <c r="DO51" s="160"/>
      <c r="DP51" s="160"/>
      <c r="DQ51" s="160"/>
      <c r="DR51" s="160"/>
      <c r="DS51" s="160"/>
      <c r="DT51" s="160"/>
      <c r="DU51" s="160"/>
      <c r="DV51" s="160"/>
      <c r="DW51" s="160"/>
    </row>
    <row r="52" spans="1:127" ht="13.5" customHeight="1" x14ac:dyDescent="0.25">
      <c r="A52" s="48"/>
      <c r="B52" s="48"/>
      <c r="C52" s="48" t="s">
        <v>538</v>
      </c>
      <c r="D52" s="48" t="s">
        <v>539</v>
      </c>
      <c r="E52" s="48"/>
      <c r="F52" s="48" t="s">
        <v>540</v>
      </c>
      <c r="G52" s="48"/>
      <c r="H52" s="48"/>
      <c r="I52" s="602">
        <v>508</v>
      </c>
      <c r="K52" s="622">
        <v>19.180859310152652</v>
      </c>
      <c r="L52" s="66"/>
      <c r="M52" s="164" t="s">
        <v>1957</v>
      </c>
      <c r="N52" s="393"/>
      <c r="O52" s="66">
        <v>15.461925009663704</v>
      </c>
      <c r="P52" s="66">
        <v>37.286063569682149</v>
      </c>
      <c r="Q52" s="66">
        <v>33.956244302643576</v>
      </c>
      <c r="R52" s="66">
        <v>28.67546654528903</v>
      </c>
      <c r="S52" s="66">
        <v>18.353174603174605</v>
      </c>
      <c r="T52" s="66">
        <v>6.7300997911348333</v>
      </c>
      <c r="U52" s="57"/>
      <c r="V52" s="57"/>
      <c r="W52" s="57"/>
      <c r="X52" s="57"/>
      <c r="Y52" s="57"/>
      <c r="Z52" s="57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0"/>
      <c r="BW52" s="160"/>
      <c r="BX52" s="160"/>
      <c r="BY52" s="160"/>
      <c r="BZ52" s="160"/>
      <c r="CA52" s="160"/>
      <c r="CB52" s="160"/>
      <c r="CC52" s="160"/>
      <c r="CD52" s="160"/>
      <c r="CE52" s="160"/>
      <c r="CF52" s="160"/>
      <c r="CG52" s="160"/>
      <c r="CH52" s="160"/>
      <c r="CI52" s="160"/>
      <c r="CJ52" s="160"/>
      <c r="CK52" s="160"/>
      <c r="CL52" s="160"/>
      <c r="CM52" s="160"/>
      <c r="CN52" s="160"/>
      <c r="CO52" s="160"/>
      <c r="CP52" s="160"/>
      <c r="CQ52" s="160"/>
      <c r="CR52" s="160"/>
      <c r="CS52" s="160"/>
      <c r="CT52" s="160"/>
      <c r="CU52" s="160"/>
      <c r="CV52" s="160"/>
      <c r="CW52" s="160"/>
      <c r="CX52" s="160"/>
      <c r="CY52" s="160"/>
      <c r="CZ52" s="160"/>
      <c r="DA52" s="160"/>
      <c r="DB52" s="160"/>
      <c r="DC52" s="160"/>
      <c r="DD52" s="160"/>
      <c r="DE52" s="160"/>
      <c r="DF52" s="160"/>
      <c r="DG52" s="160"/>
      <c r="DH52" s="160"/>
      <c r="DI52" s="160"/>
      <c r="DJ52" s="160"/>
      <c r="DK52" s="160"/>
      <c r="DL52" s="160"/>
      <c r="DM52" s="160"/>
      <c r="DN52" s="160"/>
      <c r="DO52" s="160"/>
      <c r="DP52" s="160"/>
      <c r="DQ52" s="160"/>
      <c r="DR52" s="160"/>
      <c r="DS52" s="160"/>
      <c r="DT52" s="160"/>
      <c r="DU52" s="160"/>
      <c r="DV52" s="160"/>
      <c r="DW52" s="160"/>
    </row>
    <row r="53" spans="1:127" ht="13.5" customHeight="1" x14ac:dyDescent="0.25">
      <c r="A53" s="48"/>
      <c r="B53" s="48"/>
      <c r="C53" s="48" t="s">
        <v>541</v>
      </c>
      <c r="D53" s="48" t="s">
        <v>542</v>
      </c>
      <c r="E53" s="48"/>
      <c r="F53" s="48" t="s">
        <v>543</v>
      </c>
      <c r="G53" s="48"/>
      <c r="H53" s="48"/>
      <c r="I53" s="602">
        <v>481</v>
      </c>
      <c r="K53" s="622">
        <v>15.55958824126794</v>
      </c>
      <c r="L53" s="66"/>
      <c r="M53" s="164" t="s">
        <v>1958</v>
      </c>
      <c r="N53" s="393"/>
      <c r="O53" s="66">
        <v>12.183075403358577</v>
      </c>
      <c r="P53" s="66">
        <v>30.981067125645438</v>
      </c>
      <c r="Q53" s="66">
        <v>35.060639470782796</v>
      </c>
      <c r="R53" s="66">
        <v>19.252336448598129</v>
      </c>
      <c r="S53" s="66">
        <v>12.029788046591561</v>
      </c>
      <c r="T53" s="66">
        <v>5.592841163310962</v>
      </c>
      <c r="U53" s="57"/>
      <c r="V53" s="57"/>
      <c r="W53" s="57"/>
      <c r="X53" s="57"/>
      <c r="Y53" s="57"/>
      <c r="Z53" s="57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/>
      <c r="BX53" s="160"/>
      <c r="BY53" s="160"/>
      <c r="BZ53" s="160"/>
      <c r="CA53" s="160"/>
      <c r="CB53" s="160"/>
      <c r="CC53" s="160"/>
      <c r="CD53" s="160"/>
      <c r="CE53" s="160"/>
      <c r="CF53" s="160"/>
      <c r="CG53" s="160"/>
      <c r="CH53" s="160"/>
      <c r="CI53" s="160"/>
      <c r="CJ53" s="160"/>
      <c r="CK53" s="160"/>
      <c r="CL53" s="160"/>
      <c r="CM53" s="160"/>
      <c r="CN53" s="160"/>
      <c r="CO53" s="160"/>
      <c r="CP53" s="160"/>
      <c r="CQ53" s="160"/>
      <c r="CR53" s="160"/>
      <c r="CS53" s="160"/>
      <c r="CT53" s="160"/>
      <c r="CU53" s="160"/>
      <c r="CV53" s="160"/>
      <c r="CW53" s="160"/>
      <c r="CX53" s="160"/>
      <c r="CY53" s="160"/>
      <c r="CZ53" s="160"/>
      <c r="DA53" s="160"/>
      <c r="DB53" s="160"/>
      <c r="DC53" s="160"/>
      <c r="DD53" s="160"/>
      <c r="DE53" s="160"/>
      <c r="DF53" s="160"/>
      <c r="DG53" s="160"/>
      <c r="DH53" s="160"/>
      <c r="DI53" s="160"/>
      <c r="DJ53" s="160"/>
      <c r="DK53" s="160"/>
      <c r="DL53" s="160"/>
      <c r="DM53" s="160"/>
      <c r="DN53" s="160"/>
      <c r="DO53" s="160"/>
      <c r="DP53" s="160"/>
      <c r="DQ53" s="160"/>
      <c r="DR53" s="160"/>
      <c r="DS53" s="160"/>
      <c r="DT53" s="160"/>
      <c r="DU53" s="160"/>
      <c r="DV53" s="160"/>
      <c r="DW53" s="160"/>
    </row>
    <row r="54" spans="1:127" ht="13.5" customHeight="1" x14ac:dyDescent="0.25">
      <c r="A54" s="48"/>
      <c r="B54" s="48"/>
      <c r="C54" s="48" t="s">
        <v>544</v>
      </c>
      <c r="D54" s="48" t="s">
        <v>545</v>
      </c>
      <c r="E54" s="48"/>
      <c r="F54" s="48" t="s">
        <v>546</v>
      </c>
      <c r="G54" s="48"/>
      <c r="H54" s="48"/>
      <c r="I54" s="602">
        <v>1282</v>
      </c>
      <c r="K54" s="622">
        <v>18.160752291624046</v>
      </c>
      <c r="L54" s="66"/>
      <c r="M54" s="164" t="s">
        <v>1959</v>
      </c>
      <c r="N54" s="393"/>
      <c r="O54" s="66">
        <v>15.816471929324596</v>
      </c>
      <c r="P54" s="66">
        <v>29.773622047244093</v>
      </c>
      <c r="Q54" s="66">
        <v>36.967886482449593</v>
      </c>
      <c r="R54" s="66">
        <v>23.923848033021649</v>
      </c>
      <c r="S54" s="66">
        <v>16.629521686953542</v>
      </c>
      <c r="T54" s="66">
        <v>7.2730278110665729</v>
      </c>
      <c r="U54" s="57"/>
      <c r="V54" s="57"/>
      <c r="W54" s="57"/>
      <c r="X54" s="57"/>
      <c r="Y54" s="57"/>
      <c r="Z54" s="57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  <c r="BO54" s="160"/>
      <c r="BP54" s="160"/>
      <c r="BQ54" s="160"/>
      <c r="BR54" s="160"/>
      <c r="BS54" s="160"/>
      <c r="BT54" s="160"/>
      <c r="BU54" s="160"/>
      <c r="BV54" s="160"/>
      <c r="BW54" s="160"/>
      <c r="BX54" s="160"/>
      <c r="BY54" s="160"/>
      <c r="BZ54" s="160"/>
      <c r="CA54" s="160"/>
      <c r="CB54" s="160"/>
      <c r="CC54" s="160"/>
      <c r="CD54" s="160"/>
      <c r="CE54" s="160"/>
      <c r="CF54" s="160"/>
      <c r="CG54" s="160"/>
      <c r="CH54" s="160"/>
      <c r="CI54" s="160"/>
      <c r="CJ54" s="160"/>
      <c r="CK54" s="160"/>
      <c r="CL54" s="160"/>
      <c r="CM54" s="160"/>
      <c r="CN54" s="160"/>
      <c r="CO54" s="160"/>
      <c r="CP54" s="160"/>
      <c r="CQ54" s="160"/>
      <c r="CR54" s="160"/>
      <c r="CS54" s="160"/>
      <c r="CT54" s="160"/>
      <c r="CU54" s="160"/>
      <c r="CV54" s="160"/>
      <c r="CW54" s="160"/>
      <c r="CX54" s="160"/>
      <c r="CY54" s="160"/>
      <c r="CZ54" s="160"/>
      <c r="DA54" s="160"/>
      <c r="DB54" s="160"/>
      <c r="DC54" s="160"/>
      <c r="DD54" s="160"/>
      <c r="DE54" s="160"/>
      <c r="DF54" s="160"/>
      <c r="DG54" s="160"/>
      <c r="DH54" s="160"/>
      <c r="DI54" s="160"/>
      <c r="DJ54" s="160"/>
      <c r="DK54" s="160"/>
      <c r="DL54" s="160"/>
      <c r="DM54" s="160"/>
      <c r="DN54" s="160"/>
      <c r="DO54" s="160"/>
      <c r="DP54" s="160"/>
      <c r="DQ54" s="160"/>
      <c r="DR54" s="160"/>
      <c r="DS54" s="160"/>
      <c r="DT54" s="160"/>
      <c r="DU54" s="160"/>
      <c r="DV54" s="160"/>
      <c r="DW54" s="160"/>
    </row>
    <row r="55" spans="1:127" ht="13.5" customHeight="1" x14ac:dyDescent="0.25">
      <c r="A55" s="48"/>
      <c r="B55" s="48"/>
      <c r="C55" s="48" t="s">
        <v>547</v>
      </c>
      <c r="D55" s="48" t="s">
        <v>548</v>
      </c>
      <c r="E55" s="48"/>
      <c r="F55" s="48" t="s">
        <v>549</v>
      </c>
      <c r="G55" s="48"/>
      <c r="H55" s="48"/>
      <c r="I55" s="602">
        <v>433</v>
      </c>
      <c r="K55" s="622">
        <v>16.938700237057692</v>
      </c>
      <c r="L55" s="66"/>
      <c r="M55" s="164" t="s">
        <v>1960</v>
      </c>
      <c r="N55" s="393"/>
      <c r="O55" s="66">
        <v>13.805970149253731</v>
      </c>
      <c r="P55" s="66">
        <v>31.189083820662766</v>
      </c>
      <c r="Q55" s="66">
        <v>34.096692111959285</v>
      </c>
      <c r="R55" s="66">
        <v>22.019741837509493</v>
      </c>
      <c r="S55" s="66">
        <v>18.112244897959183</v>
      </c>
      <c r="T55" s="66">
        <v>5.8577405857740592</v>
      </c>
      <c r="U55" s="57"/>
      <c r="V55" s="57"/>
      <c r="W55" s="57"/>
      <c r="X55" s="57"/>
      <c r="Y55" s="57"/>
      <c r="Z55" s="57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60"/>
      <c r="BQ55" s="160"/>
      <c r="BR55" s="160"/>
      <c r="BS55" s="160"/>
      <c r="BT55" s="160"/>
      <c r="BU55" s="160"/>
      <c r="BV55" s="160"/>
      <c r="BW55" s="160"/>
      <c r="BX55" s="160"/>
      <c r="BY55" s="160"/>
      <c r="BZ55" s="160"/>
      <c r="CA55" s="160"/>
      <c r="CB55" s="160"/>
      <c r="CC55" s="160"/>
      <c r="CD55" s="160"/>
      <c r="CE55" s="160"/>
      <c r="CF55" s="160"/>
      <c r="CG55" s="160"/>
      <c r="CH55" s="160"/>
      <c r="CI55" s="160"/>
      <c r="CJ55" s="160"/>
      <c r="CK55" s="160"/>
      <c r="CL55" s="160"/>
      <c r="CM55" s="160"/>
      <c r="CN55" s="160"/>
      <c r="CO55" s="160"/>
      <c r="CP55" s="160"/>
      <c r="CQ55" s="160"/>
      <c r="CR55" s="160"/>
      <c r="CS55" s="160"/>
      <c r="CT55" s="160"/>
      <c r="CU55" s="160"/>
      <c r="CV55" s="160"/>
      <c r="CW55" s="160"/>
      <c r="CX55" s="160"/>
      <c r="CY55" s="160"/>
      <c r="CZ55" s="160"/>
      <c r="DA55" s="160"/>
      <c r="DB55" s="160"/>
      <c r="DC55" s="160"/>
      <c r="DD55" s="160"/>
      <c r="DE55" s="160"/>
      <c r="DF55" s="160"/>
      <c r="DG55" s="160"/>
      <c r="DH55" s="160"/>
      <c r="DI55" s="160"/>
      <c r="DJ55" s="160"/>
      <c r="DK55" s="160"/>
      <c r="DL55" s="160"/>
      <c r="DM55" s="160"/>
      <c r="DN55" s="160"/>
      <c r="DO55" s="160"/>
      <c r="DP55" s="160"/>
      <c r="DQ55" s="160"/>
      <c r="DR55" s="160"/>
      <c r="DS55" s="160"/>
      <c r="DT55" s="160"/>
      <c r="DU55" s="160"/>
      <c r="DV55" s="160"/>
      <c r="DW55" s="160"/>
    </row>
    <row r="56" spans="1:127" ht="13.5" customHeight="1" x14ac:dyDescent="0.25">
      <c r="A56" s="48"/>
      <c r="B56" s="48"/>
      <c r="C56" s="48" t="s">
        <v>550</v>
      </c>
      <c r="D56" s="48" t="s">
        <v>551</v>
      </c>
      <c r="E56" s="48"/>
      <c r="F56" s="48" t="s">
        <v>552</v>
      </c>
      <c r="G56" s="48"/>
      <c r="H56" s="48"/>
      <c r="I56" s="602">
        <v>714</v>
      </c>
      <c r="K56" s="622">
        <v>16.242397864975587</v>
      </c>
      <c r="L56" s="66"/>
      <c r="M56" s="164" t="s">
        <v>1961</v>
      </c>
      <c r="N56" s="393"/>
      <c r="O56" s="66">
        <v>17.022504327755339</v>
      </c>
      <c r="P56" s="66">
        <v>26.555110949436159</v>
      </c>
      <c r="Q56" s="66">
        <v>27.24765581908439</v>
      </c>
      <c r="R56" s="66">
        <v>22.857142857142858</v>
      </c>
      <c r="S56" s="66">
        <v>16.631338659709769</v>
      </c>
      <c r="T56" s="66">
        <v>6.3930544593528023</v>
      </c>
      <c r="U56" s="57"/>
      <c r="V56" s="57"/>
      <c r="W56" s="57"/>
      <c r="X56" s="57"/>
      <c r="Y56" s="57"/>
      <c r="Z56" s="57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160"/>
      <c r="BQ56" s="160"/>
      <c r="BR56" s="160"/>
      <c r="BS56" s="160"/>
      <c r="BT56" s="160"/>
      <c r="BU56" s="160"/>
      <c r="BV56" s="160"/>
      <c r="BW56" s="160"/>
      <c r="BX56" s="160"/>
      <c r="BY56" s="160"/>
      <c r="BZ56" s="160"/>
      <c r="CA56" s="160"/>
      <c r="CB56" s="160"/>
      <c r="CC56" s="160"/>
      <c r="CD56" s="160"/>
      <c r="CE56" s="160"/>
      <c r="CF56" s="160"/>
      <c r="CG56" s="160"/>
      <c r="CH56" s="160"/>
      <c r="CI56" s="160"/>
      <c r="CJ56" s="160"/>
      <c r="CK56" s="160"/>
      <c r="CL56" s="160"/>
      <c r="CM56" s="160"/>
      <c r="CN56" s="160"/>
      <c r="CO56" s="160"/>
      <c r="CP56" s="160"/>
      <c r="CQ56" s="160"/>
      <c r="CR56" s="160"/>
      <c r="CS56" s="160"/>
      <c r="CT56" s="160"/>
      <c r="CU56" s="160"/>
      <c r="CV56" s="160"/>
      <c r="CW56" s="160"/>
      <c r="CX56" s="160"/>
      <c r="CY56" s="160"/>
      <c r="CZ56" s="160"/>
      <c r="DA56" s="160"/>
      <c r="DB56" s="160"/>
      <c r="DC56" s="160"/>
      <c r="DD56" s="160"/>
      <c r="DE56" s="160"/>
      <c r="DF56" s="160"/>
      <c r="DG56" s="160"/>
      <c r="DH56" s="160"/>
      <c r="DI56" s="160"/>
      <c r="DJ56" s="160"/>
      <c r="DK56" s="160"/>
      <c r="DL56" s="160"/>
      <c r="DM56" s="160"/>
      <c r="DN56" s="160"/>
      <c r="DO56" s="160"/>
      <c r="DP56" s="160"/>
      <c r="DQ56" s="160"/>
      <c r="DR56" s="160"/>
      <c r="DS56" s="160"/>
      <c r="DT56" s="160"/>
      <c r="DU56" s="160"/>
      <c r="DV56" s="160"/>
      <c r="DW56" s="160"/>
    </row>
    <row r="57" spans="1:127" ht="13.5" customHeight="1" x14ac:dyDescent="0.25">
      <c r="A57" s="48"/>
      <c r="B57" s="48"/>
      <c r="C57" s="48" t="s">
        <v>553</v>
      </c>
      <c r="D57" s="48" t="s">
        <v>554</v>
      </c>
      <c r="E57" s="48"/>
      <c r="F57" s="48" t="s">
        <v>555</v>
      </c>
      <c r="G57" s="48"/>
      <c r="H57" s="48"/>
      <c r="I57" s="602">
        <v>341</v>
      </c>
      <c r="K57" s="622">
        <v>10.11789048328481</v>
      </c>
      <c r="L57" s="66"/>
      <c r="M57" s="164" t="s">
        <v>1962</v>
      </c>
      <c r="N57" s="393"/>
      <c r="O57" s="66">
        <v>8.1091043125691122</v>
      </c>
      <c r="P57" s="66">
        <v>14.940577249575551</v>
      </c>
      <c r="Q57" s="66">
        <v>14.561246647081363</v>
      </c>
      <c r="R57" s="66">
        <v>14.434821230290916</v>
      </c>
      <c r="S57" s="66">
        <v>11.1693640300889</v>
      </c>
      <c r="T57" s="66">
        <v>5.1501205347359189</v>
      </c>
      <c r="U57" s="57"/>
      <c r="V57" s="57"/>
      <c r="W57" s="57"/>
      <c r="X57" s="57"/>
      <c r="Y57" s="57"/>
      <c r="Z57" s="57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  <c r="BM57" s="160"/>
      <c r="BN57" s="160"/>
      <c r="BO57" s="160"/>
      <c r="BP57" s="160"/>
      <c r="BQ57" s="160"/>
      <c r="BR57" s="160"/>
      <c r="BS57" s="160"/>
      <c r="BT57" s="160"/>
      <c r="BU57" s="160"/>
      <c r="BV57" s="160"/>
      <c r="BW57" s="160"/>
      <c r="BX57" s="160"/>
      <c r="BY57" s="160"/>
      <c r="BZ57" s="160"/>
      <c r="CA57" s="160"/>
      <c r="CB57" s="160"/>
      <c r="CC57" s="160"/>
      <c r="CD57" s="160"/>
      <c r="CE57" s="160"/>
      <c r="CF57" s="160"/>
      <c r="CG57" s="160"/>
      <c r="CH57" s="160"/>
      <c r="CI57" s="160"/>
      <c r="CJ57" s="160"/>
      <c r="CK57" s="160"/>
      <c r="CL57" s="160"/>
      <c r="CM57" s="160"/>
      <c r="CN57" s="160"/>
      <c r="CO57" s="160"/>
      <c r="CP57" s="160"/>
      <c r="CQ57" s="160"/>
      <c r="CR57" s="160"/>
      <c r="CS57" s="160"/>
      <c r="CT57" s="160"/>
      <c r="CU57" s="160"/>
      <c r="CV57" s="160"/>
      <c r="CW57" s="160"/>
      <c r="CX57" s="160"/>
      <c r="CY57" s="160"/>
      <c r="CZ57" s="160"/>
      <c r="DA57" s="160"/>
      <c r="DB57" s="160"/>
      <c r="DC57" s="160"/>
      <c r="DD57" s="160"/>
      <c r="DE57" s="160"/>
      <c r="DF57" s="160"/>
      <c r="DG57" s="160"/>
      <c r="DH57" s="160"/>
      <c r="DI57" s="160"/>
      <c r="DJ57" s="160"/>
      <c r="DK57" s="160"/>
      <c r="DL57" s="160"/>
      <c r="DM57" s="160"/>
      <c r="DN57" s="160"/>
      <c r="DO57" s="160"/>
      <c r="DP57" s="160"/>
      <c r="DQ57" s="160"/>
      <c r="DR57" s="160"/>
      <c r="DS57" s="160"/>
      <c r="DT57" s="160"/>
      <c r="DU57" s="160"/>
      <c r="DV57" s="160"/>
      <c r="DW57" s="160"/>
    </row>
    <row r="58" spans="1:127" ht="13.5" customHeight="1" x14ac:dyDescent="0.25">
      <c r="A58" s="48"/>
      <c r="B58" s="48"/>
      <c r="C58" s="48" t="s">
        <v>556</v>
      </c>
      <c r="D58" s="48" t="s">
        <v>557</v>
      </c>
      <c r="E58" s="48"/>
      <c r="F58" s="48" t="s">
        <v>558</v>
      </c>
      <c r="G58" s="48"/>
      <c r="H58" s="48"/>
      <c r="I58" s="602">
        <v>318</v>
      </c>
      <c r="K58" s="622">
        <v>15.437870216420103</v>
      </c>
      <c r="L58" s="66"/>
      <c r="M58" s="164" t="s">
        <v>1963</v>
      </c>
      <c r="N58" s="393"/>
      <c r="O58" s="66">
        <v>10.56338028169014</v>
      </c>
      <c r="P58" s="66">
        <v>19.978401727861769</v>
      </c>
      <c r="Q58" s="66">
        <v>23.111746485584941</v>
      </c>
      <c r="R58" s="66">
        <v>24.59618208516887</v>
      </c>
      <c r="S58" s="66">
        <v>16.522718738265116</v>
      </c>
      <c r="T58" s="66">
        <v>7.4777106701179177</v>
      </c>
      <c r="U58" s="57"/>
      <c r="V58" s="57"/>
      <c r="W58" s="57"/>
      <c r="X58" s="57"/>
      <c r="Y58" s="57"/>
      <c r="Z58" s="57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160"/>
      <c r="BP58" s="160"/>
      <c r="BQ58" s="160"/>
      <c r="BR58" s="160"/>
      <c r="BS58" s="160"/>
      <c r="BT58" s="160"/>
      <c r="BU58" s="160"/>
      <c r="BV58" s="160"/>
      <c r="BW58" s="160"/>
      <c r="BX58" s="160"/>
      <c r="BY58" s="160"/>
      <c r="BZ58" s="160"/>
      <c r="CA58" s="160"/>
      <c r="CB58" s="160"/>
      <c r="CC58" s="160"/>
      <c r="CD58" s="160"/>
      <c r="CE58" s="160"/>
      <c r="CF58" s="160"/>
      <c r="CG58" s="160"/>
      <c r="CH58" s="160"/>
      <c r="CI58" s="160"/>
      <c r="CJ58" s="160"/>
      <c r="CK58" s="160"/>
      <c r="CL58" s="160"/>
      <c r="CM58" s="160"/>
      <c r="CN58" s="160"/>
      <c r="CO58" s="160"/>
      <c r="CP58" s="160"/>
      <c r="CQ58" s="160"/>
      <c r="CR58" s="160"/>
      <c r="CS58" s="160"/>
      <c r="CT58" s="160"/>
      <c r="CU58" s="160"/>
      <c r="CV58" s="160"/>
      <c r="CW58" s="160"/>
      <c r="CX58" s="160"/>
      <c r="CY58" s="160"/>
      <c r="CZ58" s="160"/>
      <c r="DA58" s="160"/>
      <c r="DB58" s="160"/>
      <c r="DC58" s="160"/>
      <c r="DD58" s="160"/>
      <c r="DE58" s="160"/>
      <c r="DF58" s="160"/>
      <c r="DG58" s="160"/>
      <c r="DH58" s="160"/>
      <c r="DI58" s="160"/>
      <c r="DJ58" s="160"/>
      <c r="DK58" s="160"/>
      <c r="DL58" s="160"/>
      <c r="DM58" s="160"/>
      <c r="DN58" s="160"/>
      <c r="DO58" s="160"/>
      <c r="DP58" s="160"/>
      <c r="DQ58" s="160"/>
      <c r="DR58" s="160"/>
      <c r="DS58" s="160"/>
      <c r="DT58" s="160"/>
      <c r="DU58" s="160"/>
      <c r="DV58" s="160"/>
      <c r="DW58" s="160"/>
    </row>
    <row r="59" spans="1:127" ht="13.5" customHeight="1" x14ac:dyDescent="0.25">
      <c r="A59" s="48"/>
      <c r="B59" s="48"/>
      <c r="C59" s="48"/>
      <c r="D59" s="48"/>
      <c r="E59" s="48"/>
      <c r="F59" s="48"/>
      <c r="G59" s="48"/>
      <c r="H59" s="48"/>
      <c r="I59" s="602"/>
      <c r="K59" s="622"/>
      <c r="L59" s="66"/>
      <c r="M59" s="164"/>
      <c r="N59" s="393"/>
      <c r="O59" s="66"/>
      <c r="P59" s="66"/>
      <c r="Q59" s="66"/>
      <c r="R59" s="66"/>
      <c r="S59" s="66"/>
      <c r="T59" s="66"/>
      <c r="U59" s="57"/>
      <c r="V59" s="57"/>
      <c r="W59" s="57"/>
      <c r="X59" s="57"/>
      <c r="Y59" s="57"/>
      <c r="Z59" s="57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  <c r="BN59" s="160"/>
      <c r="BO59" s="160"/>
      <c r="BP59" s="160"/>
      <c r="BQ59" s="160"/>
      <c r="BR59" s="160"/>
      <c r="BS59" s="160"/>
      <c r="BT59" s="160"/>
      <c r="BU59" s="160"/>
      <c r="BV59" s="160"/>
      <c r="BW59" s="160"/>
      <c r="BX59" s="160"/>
      <c r="BY59" s="160"/>
      <c r="BZ59" s="160"/>
      <c r="CA59" s="160"/>
      <c r="CB59" s="160"/>
      <c r="CC59" s="160"/>
      <c r="CD59" s="160"/>
      <c r="CE59" s="160"/>
      <c r="CF59" s="160"/>
      <c r="CG59" s="160"/>
      <c r="CH59" s="160"/>
      <c r="CI59" s="160"/>
      <c r="CJ59" s="160"/>
      <c r="CK59" s="160"/>
      <c r="CL59" s="160"/>
      <c r="CM59" s="160"/>
      <c r="CN59" s="160"/>
      <c r="CO59" s="160"/>
      <c r="CP59" s="160"/>
      <c r="CQ59" s="160"/>
      <c r="CR59" s="160"/>
      <c r="CS59" s="160"/>
      <c r="CT59" s="160"/>
      <c r="CU59" s="160"/>
      <c r="CV59" s="160"/>
      <c r="CW59" s="160"/>
      <c r="CX59" s="160"/>
      <c r="CY59" s="160"/>
      <c r="CZ59" s="160"/>
      <c r="DA59" s="160"/>
      <c r="DB59" s="160"/>
      <c r="DC59" s="160"/>
      <c r="DD59" s="160"/>
      <c r="DE59" s="160"/>
      <c r="DF59" s="160"/>
      <c r="DG59" s="160"/>
      <c r="DH59" s="160"/>
      <c r="DI59" s="160"/>
      <c r="DJ59" s="160"/>
      <c r="DK59" s="160"/>
      <c r="DL59" s="160"/>
      <c r="DM59" s="160"/>
      <c r="DN59" s="160"/>
      <c r="DO59" s="160"/>
      <c r="DP59" s="160"/>
      <c r="DQ59" s="160"/>
      <c r="DR59" s="160"/>
      <c r="DS59" s="160"/>
      <c r="DT59" s="160"/>
      <c r="DU59" s="160"/>
      <c r="DV59" s="160"/>
      <c r="DW59" s="160"/>
    </row>
    <row r="60" spans="1:127" ht="13.5" customHeight="1" x14ac:dyDescent="0.25">
      <c r="A60" s="48"/>
      <c r="B60" s="48"/>
      <c r="C60" s="48" t="s">
        <v>559</v>
      </c>
      <c r="D60" s="48" t="s">
        <v>560</v>
      </c>
      <c r="E60" s="48" t="s">
        <v>561</v>
      </c>
      <c r="F60" s="48"/>
      <c r="G60" s="48"/>
      <c r="H60" s="48"/>
      <c r="I60" s="602">
        <v>4958</v>
      </c>
      <c r="K60" s="622">
        <v>19.307980543815763</v>
      </c>
      <c r="L60" s="66"/>
      <c r="M60" s="164" t="s">
        <v>1964</v>
      </c>
      <c r="N60" s="393"/>
      <c r="O60" s="66">
        <v>17.027417027417027</v>
      </c>
      <c r="P60" s="66">
        <v>29.742962056303551</v>
      </c>
      <c r="Q60" s="66">
        <v>31.761428129192034</v>
      </c>
      <c r="R60" s="66">
        <v>28.561151079136689</v>
      </c>
      <c r="S60" s="66">
        <v>20.909824753274485</v>
      </c>
      <c r="T60" s="66">
        <v>7.9117133931107233</v>
      </c>
      <c r="U60" s="57"/>
      <c r="V60" s="57"/>
      <c r="W60" s="57"/>
      <c r="X60" s="57"/>
      <c r="Y60" s="57"/>
      <c r="Z60" s="57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  <c r="BF60" s="160"/>
      <c r="BG60" s="160"/>
      <c r="BH60" s="160"/>
      <c r="BI60" s="160"/>
      <c r="BJ60" s="160"/>
      <c r="BK60" s="160"/>
      <c r="BL60" s="160"/>
      <c r="BM60" s="160"/>
      <c r="BN60" s="160"/>
      <c r="BO60" s="160"/>
      <c r="BP60" s="160"/>
      <c r="BQ60" s="160"/>
      <c r="BR60" s="160"/>
      <c r="BS60" s="160"/>
      <c r="BT60" s="160"/>
      <c r="BU60" s="160"/>
      <c r="BV60" s="160"/>
      <c r="BW60" s="160"/>
      <c r="BX60" s="160"/>
      <c r="BY60" s="160"/>
      <c r="BZ60" s="160"/>
      <c r="CA60" s="160"/>
      <c r="CB60" s="160"/>
      <c r="CC60" s="160"/>
      <c r="CD60" s="160"/>
      <c r="CE60" s="160"/>
      <c r="CF60" s="160"/>
      <c r="CG60" s="160"/>
      <c r="CH60" s="160"/>
      <c r="CI60" s="160"/>
      <c r="CJ60" s="160"/>
      <c r="CK60" s="160"/>
      <c r="CL60" s="160"/>
      <c r="CM60" s="160"/>
      <c r="CN60" s="160"/>
      <c r="CO60" s="160"/>
      <c r="CP60" s="160"/>
      <c r="CQ60" s="160"/>
      <c r="CR60" s="160"/>
      <c r="CS60" s="160"/>
      <c r="CT60" s="160"/>
      <c r="CU60" s="160"/>
      <c r="CV60" s="160"/>
      <c r="CW60" s="160"/>
      <c r="CX60" s="160"/>
      <c r="CY60" s="160"/>
      <c r="CZ60" s="160"/>
      <c r="DA60" s="160"/>
      <c r="DB60" s="160"/>
      <c r="DC60" s="160"/>
      <c r="DD60" s="160"/>
      <c r="DE60" s="160"/>
      <c r="DF60" s="160"/>
      <c r="DG60" s="160"/>
      <c r="DH60" s="160"/>
      <c r="DI60" s="160"/>
      <c r="DJ60" s="160"/>
      <c r="DK60" s="160"/>
      <c r="DL60" s="160"/>
      <c r="DM60" s="160"/>
      <c r="DN60" s="160"/>
      <c r="DO60" s="160"/>
      <c r="DP60" s="160"/>
      <c r="DQ60" s="160"/>
      <c r="DR60" s="160"/>
      <c r="DS60" s="160"/>
      <c r="DT60" s="160"/>
      <c r="DU60" s="160"/>
      <c r="DV60" s="160"/>
      <c r="DW60" s="160"/>
    </row>
    <row r="61" spans="1:127" ht="13.5" customHeight="1" x14ac:dyDescent="0.25">
      <c r="A61" s="48"/>
      <c r="B61" s="48"/>
      <c r="C61" s="48" t="s">
        <v>562</v>
      </c>
      <c r="D61" s="48" t="s">
        <v>563</v>
      </c>
      <c r="E61" s="48"/>
      <c r="F61" s="48" t="s">
        <v>564</v>
      </c>
      <c r="G61" s="48"/>
      <c r="H61" s="48"/>
      <c r="I61" s="602">
        <v>482</v>
      </c>
      <c r="K61" s="622">
        <v>19.542508514846855</v>
      </c>
      <c r="L61" s="66"/>
      <c r="M61" s="164" t="s">
        <v>1965</v>
      </c>
      <c r="N61" s="393"/>
      <c r="O61" s="66">
        <v>14.010507880910684</v>
      </c>
      <c r="P61" s="66">
        <v>41.440217391304344</v>
      </c>
      <c r="Q61" s="66">
        <v>40.618448637316561</v>
      </c>
      <c r="R61" s="66">
        <v>24.223894637817494</v>
      </c>
      <c r="S61" s="66">
        <v>18.163966617574868</v>
      </c>
      <c r="T61" s="66">
        <v>6.8206294124685893</v>
      </c>
      <c r="U61" s="57"/>
      <c r="V61" s="57"/>
      <c r="W61" s="57"/>
      <c r="X61" s="57"/>
      <c r="Y61" s="57"/>
      <c r="Z61" s="57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60"/>
      <c r="CA61" s="160"/>
      <c r="CB61" s="160"/>
      <c r="CC61" s="160"/>
      <c r="CD61" s="160"/>
      <c r="CE61" s="160"/>
      <c r="CF61" s="160"/>
      <c r="CG61" s="160"/>
      <c r="CH61" s="160"/>
      <c r="CI61" s="160"/>
      <c r="CJ61" s="160"/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  <c r="CW61" s="160"/>
      <c r="CX61" s="160"/>
      <c r="CY61" s="160"/>
      <c r="CZ61" s="160"/>
      <c r="DA61" s="160"/>
      <c r="DB61" s="160"/>
      <c r="DC61" s="160"/>
      <c r="DD61" s="160"/>
      <c r="DE61" s="160"/>
      <c r="DF61" s="160"/>
      <c r="DG61" s="160"/>
      <c r="DH61" s="160"/>
      <c r="DI61" s="160"/>
      <c r="DJ61" s="160"/>
      <c r="DK61" s="160"/>
      <c r="DL61" s="160"/>
      <c r="DM61" s="160"/>
      <c r="DN61" s="160"/>
      <c r="DO61" s="160"/>
      <c r="DP61" s="160"/>
      <c r="DQ61" s="160"/>
      <c r="DR61" s="160"/>
      <c r="DS61" s="160"/>
      <c r="DT61" s="160"/>
      <c r="DU61" s="160"/>
      <c r="DV61" s="160"/>
      <c r="DW61" s="160"/>
    </row>
    <row r="62" spans="1:127" ht="13.5" customHeight="1" x14ac:dyDescent="0.25">
      <c r="A62" s="48"/>
      <c r="B62" s="48"/>
      <c r="C62" s="48" t="s">
        <v>565</v>
      </c>
      <c r="D62" s="48" t="s">
        <v>566</v>
      </c>
      <c r="E62" s="48"/>
      <c r="F62" s="48" t="s">
        <v>567</v>
      </c>
      <c r="G62" s="48"/>
      <c r="H62" s="48"/>
      <c r="I62" s="602">
        <v>676</v>
      </c>
      <c r="K62" s="622">
        <v>22.163789841769582</v>
      </c>
      <c r="L62" s="66"/>
      <c r="M62" s="164" t="s">
        <v>1966</v>
      </c>
      <c r="N62" s="393"/>
      <c r="O62" s="66">
        <v>17.759562841530055</v>
      </c>
      <c r="P62" s="66">
        <v>37.634408602150536</v>
      </c>
      <c r="Q62" s="66">
        <v>41.095890410958901</v>
      </c>
      <c r="R62" s="66">
        <v>30.600461893764432</v>
      </c>
      <c r="S62" s="66">
        <v>23.885013739167196</v>
      </c>
      <c r="T62" s="66">
        <v>8.2881734140898953</v>
      </c>
      <c r="U62" s="57"/>
      <c r="V62" s="57"/>
      <c r="W62" s="57"/>
      <c r="X62" s="57"/>
      <c r="Y62" s="57"/>
      <c r="Z62" s="57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/>
      <c r="BT62" s="160"/>
      <c r="BU62" s="160"/>
      <c r="BV62" s="160"/>
      <c r="BW62" s="160"/>
      <c r="BX62" s="160"/>
      <c r="BY62" s="160"/>
      <c r="BZ62" s="160"/>
      <c r="CA62" s="160"/>
      <c r="CB62" s="160"/>
      <c r="CC62" s="160"/>
      <c r="CD62" s="160"/>
      <c r="CE62" s="160"/>
      <c r="CF62" s="160"/>
      <c r="CG62" s="160"/>
      <c r="CH62" s="160"/>
      <c r="CI62" s="160"/>
      <c r="CJ62" s="160"/>
      <c r="CK62" s="160"/>
      <c r="CL62" s="160"/>
      <c r="CM62" s="160"/>
      <c r="CN62" s="160"/>
      <c r="CO62" s="160"/>
      <c r="CP62" s="160"/>
      <c r="CQ62" s="160"/>
      <c r="CR62" s="160"/>
      <c r="CS62" s="160"/>
      <c r="CT62" s="160"/>
      <c r="CU62" s="160"/>
      <c r="CV62" s="160"/>
      <c r="CW62" s="160"/>
      <c r="CX62" s="160"/>
      <c r="CY62" s="160"/>
      <c r="CZ62" s="160"/>
      <c r="DA62" s="160"/>
      <c r="DB62" s="160"/>
      <c r="DC62" s="160"/>
      <c r="DD62" s="160"/>
      <c r="DE62" s="160"/>
      <c r="DF62" s="160"/>
      <c r="DG62" s="160"/>
      <c r="DH62" s="160"/>
      <c r="DI62" s="160"/>
      <c r="DJ62" s="160"/>
      <c r="DK62" s="160"/>
      <c r="DL62" s="160"/>
      <c r="DM62" s="160"/>
      <c r="DN62" s="160"/>
      <c r="DO62" s="160"/>
      <c r="DP62" s="160"/>
      <c r="DQ62" s="160"/>
      <c r="DR62" s="160"/>
      <c r="DS62" s="160"/>
      <c r="DT62" s="160"/>
      <c r="DU62" s="160"/>
      <c r="DV62" s="160"/>
      <c r="DW62" s="160"/>
    </row>
    <row r="63" spans="1:127" ht="13.5" customHeight="1" x14ac:dyDescent="0.25">
      <c r="A63" s="48"/>
      <c r="B63" s="48"/>
      <c r="C63" s="48" t="s">
        <v>568</v>
      </c>
      <c r="D63" s="48" t="s">
        <v>569</v>
      </c>
      <c r="E63" s="48"/>
      <c r="F63" s="48" t="s">
        <v>570</v>
      </c>
      <c r="G63" s="48"/>
      <c r="H63" s="48"/>
      <c r="I63" s="602">
        <v>2302</v>
      </c>
      <c r="K63" s="622">
        <v>19.475496826196256</v>
      </c>
      <c r="L63" s="66"/>
      <c r="M63" s="164" t="s">
        <v>1967</v>
      </c>
      <c r="N63" s="393"/>
      <c r="O63" s="66">
        <v>20.408163265306122</v>
      </c>
      <c r="P63" s="66">
        <v>26.201415621507515</v>
      </c>
      <c r="Q63" s="66">
        <v>27.802524127691164</v>
      </c>
      <c r="R63" s="66">
        <v>28.362496735440065</v>
      </c>
      <c r="S63" s="66">
        <v>22.453417974490097</v>
      </c>
      <c r="T63" s="66">
        <v>9.2766349183868559</v>
      </c>
      <c r="U63" s="57"/>
      <c r="V63" s="57"/>
      <c r="W63" s="57"/>
      <c r="X63" s="57"/>
      <c r="Y63" s="57"/>
      <c r="Z63" s="57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  <c r="BG63" s="160"/>
      <c r="BH63" s="160"/>
      <c r="BI63" s="160"/>
      <c r="BJ63" s="160"/>
      <c r="BK63" s="160"/>
      <c r="BL63" s="160"/>
      <c r="BM63" s="160"/>
      <c r="BN63" s="160"/>
      <c r="BO63" s="160"/>
      <c r="BP63" s="160"/>
      <c r="BQ63" s="160"/>
      <c r="BR63" s="160"/>
      <c r="BS63" s="160"/>
      <c r="BT63" s="160"/>
      <c r="BU63" s="160"/>
      <c r="BV63" s="160"/>
      <c r="BW63" s="160"/>
      <c r="BX63" s="160"/>
      <c r="BY63" s="160"/>
      <c r="BZ63" s="160"/>
      <c r="CA63" s="160"/>
      <c r="CB63" s="160"/>
      <c r="CC63" s="160"/>
      <c r="CD63" s="160"/>
      <c r="CE63" s="160"/>
      <c r="CF63" s="160"/>
      <c r="CG63" s="160"/>
      <c r="CH63" s="160"/>
      <c r="CI63" s="160"/>
      <c r="CJ63" s="160"/>
      <c r="CK63" s="160"/>
      <c r="CL63" s="160"/>
      <c r="CM63" s="160"/>
      <c r="CN63" s="160"/>
      <c r="CO63" s="160"/>
      <c r="CP63" s="160"/>
      <c r="CQ63" s="160"/>
      <c r="CR63" s="160"/>
      <c r="CS63" s="160"/>
      <c r="CT63" s="160"/>
      <c r="CU63" s="160"/>
      <c r="CV63" s="160"/>
      <c r="CW63" s="160"/>
      <c r="CX63" s="160"/>
      <c r="CY63" s="160"/>
      <c r="CZ63" s="160"/>
      <c r="DA63" s="160"/>
      <c r="DB63" s="160"/>
      <c r="DC63" s="160"/>
      <c r="DD63" s="160"/>
      <c r="DE63" s="160"/>
      <c r="DF63" s="160"/>
      <c r="DG63" s="160"/>
      <c r="DH63" s="160"/>
      <c r="DI63" s="160"/>
      <c r="DJ63" s="160"/>
      <c r="DK63" s="160"/>
      <c r="DL63" s="160"/>
      <c r="DM63" s="160"/>
      <c r="DN63" s="160"/>
      <c r="DO63" s="160"/>
      <c r="DP63" s="160"/>
      <c r="DQ63" s="160"/>
      <c r="DR63" s="160"/>
      <c r="DS63" s="160"/>
      <c r="DT63" s="160"/>
      <c r="DU63" s="160"/>
      <c r="DV63" s="160"/>
      <c r="DW63" s="160"/>
    </row>
    <row r="64" spans="1:127" ht="13.5" customHeight="1" x14ac:dyDescent="0.25">
      <c r="A64" s="48"/>
      <c r="B64" s="48"/>
      <c r="C64" s="48" t="s">
        <v>571</v>
      </c>
      <c r="D64" s="48" t="s">
        <v>572</v>
      </c>
      <c r="E64" s="48"/>
      <c r="F64" s="48" t="s">
        <v>573</v>
      </c>
      <c r="G64" s="48"/>
      <c r="H64" s="48"/>
      <c r="I64" s="602">
        <v>622</v>
      </c>
      <c r="K64" s="622">
        <v>21.223350978663234</v>
      </c>
      <c r="L64" s="66"/>
      <c r="M64" s="164" t="s">
        <v>1968</v>
      </c>
      <c r="N64" s="393"/>
      <c r="O64" s="66">
        <v>11.201629327902239</v>
      </c>
      <c r="P64" s="66">
        <v>32.311062431544357</v>
      </c>
      <c r="Q64" s="66">
        <v>39.182992913714045</v>
      </c>
      <c r="R64" s="66">
        <v>34.482758620689651</v>
      </c>
      <c r="S64" s="66">
        <v>22.747156605424323</v>
      </c>
      <c r="T64" s="66">
        <v>7.424211177562384</v>
      </c>
      <c r="U64" s="57"/>
      <c r="V64" s="57"/>
      <c r="W64" s="57"/>
      <c r="X64" s="57"/>
      <c r="Y64" s="57"/>
      <c r="Z64" s="57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160"/>
      <c r="AZ64" s="160"/>
      <c r="BA64" s="160"/>
      <c r="BB64" s="160"/>
      <c r="BC64" s="160"/>
      <c r="BD64" s="160"/>
      <c r="BE64" s="160"/>
      <c r="BF64" s="160"/>
      <c r="BG64" s="160"/>
      <c r="BH64" s="160"/>
      <c r="BI64" s="160"/>
      <c r="BJ64" s="160"/>
      <c r="BK64" s="160"/>
      <c r="BL64" s="160"/>
      <c r="BM64" s="160"/>
      <c r="BN64" s="160"/>
      <c r="BO64" s="160"/>
      <c r="BP64" s="160"/>
      <c r="BQ64" s="160"/>
      <c r="BR64" s="160"/>
      <c r="BS64" s="160"/>
      <c r="BT64" s="160"/>
      <c r="BU64" s="160"/>
      <c r="BV64" s="160"/>
      <c r="BW64" s="160"/>
      <c r="BX64" s="160"/>
      <c r="BY64" s="160"/>
      <c r="BZ64" s="160"/>
      <c r="CA64" s="160"/>
      <c r="CB64" s="160"/>
      <c r="CC64" s="160"/>
      <c r="CD64" s="160"/>
      <c r="CE64" s="160"/>
      <c r="CF64" s="160"/>
      <c r="CG64" s="160"/>
      <c r="CH64" s="160"/>
      <c r="CI64" s="160"/>
      <c r="CJ64" s="160"/>
      <c r="CK64" s="160"/>
      <c r="CL64" s="160"/>
      <c r="CM64" s="160"/>
      <c r="CN64" s="160"/>
      <c r="CO64" s="160"/>
      <c r="CP64" s="160"/>
      <c r="CQ64" s="160"/>
      <c r="CR64" s="160"/>
      <c r="CS64" s="160"/>
      <c r="CT64" s="160"/>
      <c r="CU64" s="160"/>
      <c r="CV64" s="160"/>
      <c r="CW64" s="160"/>
      <c r="CX64" s="160"/>
      <c r="CY64" s="160"/>
      <c r="CZ64" s="160"/>
      <c r="DA64" s="160"/>
      <c r="DB64" s="160"/>
      <c r="DC64" s="160"/>
      <c r="DD64" s="160"/>
      <c r="DE64" s="160"/>
      <c r="DF64" s="160"/>
      <c r="DG64" s="160"/>
      <c r="DH64" s="160"/>
      <c r="DI64" s="160"/>
      <c r="DJ64" s="160"/>
      <c r="DK64" s="160"/>
      <c r="DL64" s="160"/>
      <c r="DM64" s="160"/>
      <c r="DN64" s="160"/>
      <c r="DO64" s="160"/>
      <c r="DP64" s="160"/>
      <c r="DQ64" s="160"/>
      <c r="DR64" s="160"/>
      <c r="DS64" s="160"/>
      <c r="DT64" s="160"/>
      <c r="DU64" s="160"/>
      <c r="DV64" s="160"/>
      <c r="DW64" s="160"/>
    </row>
    <row r="65" spans="1:127" ht="13.5" customHeight="1" x14ac:dyDescent="0.25">
      <c r="A65" s="48"/>
      <c r="B65" s="48"/>
      <c r="C65" s="48" t="s">
        <v>574</v>
      </c>
      <c r="D65" s="48" t="s">
        <v>575</v>
      </c>
      <c r="E65" s="48"/>
      <c r="F65" s="48" t="s">
        <v>576</v>
      </c>
      <c r="G65" s="48"/>
      <c r="H65" s="48"/>
      <c r="I65" s="602">
        <v>259</v>
      </c>
      <c r="K65" s="622">
        <v>14.600258037978383</v>
      </c>
      <c r="L65" s="66"/>
      <c r="M65" s="164" t="s">
        <v>1969</v>
      </c>
      <c r="N65" s="393"/>
      <c r="O65" s="66">
        <v>10.824742268041236</v>
      </c>
      <c r="P65" s="66">
        <v>17.412935323383085</v>
      </c>
      <c r="Q65" s="66">
        <v>25.920360631104433</v>
      </c>
      <c r="R65" s="66">
        <v>25.5781359495445</v>
      </c>
      <c r="S65" s="66">
        <v>14.437689969604863</v>
      </c>
      <c r="T65" s="66">
        <v>5.5298161709759386</v>
      </c>
      <c r="U65" s="57"/>
      <c r="V65" s="57"/>
      <c r="W65" s="57"/>
      <c r="X65" s="57"/>
      <c r="Y65" s="57"/>
      <c r="Z65" s="57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  <c r="BE65" s="160"/>
      <c r="BF65" s="160"/>
      <c r="BG65" s="160"/>
      <c r="BH65" s="160"/>
      <c r="BI65" s="160"/>
      <c r="BJ65" s="160"/>
      <c r="BK65" s="160"/>
      <c r="BL65" s="160"/>
      <c r="BM65" s="160"/>
      <c r="BN65" s="160"/>
      <c r="BO65" s="160"/>
      <c r="BP65" s="160"/>
      <c r="BQ65" s="160"/>
      <c r="BR65" s="160"/>
      <c r="BS65" s="160"/>
      <c r="BT65" s="160"/>
      <c r="BU65" s="160"/>
      <c r="BV65" s="160"/>
      <c r="BW65" s="160"/>
      <c r="BX65" s="160"/>
      <c r="BY65" s="160"/>
      <c r="BZ65" s="160"/>
      <c r="CA65" s="160"/>
      <c r="CB65" s="160"/>
      <c r="CC65" s="160"/>
      <c r="CD65" s="160"/>
      <c r="CE65" s="160"/>
      <c r="CF65" s="160"/>
      <c r="CG65" s="160"/>
      <c r="CH65" s="160"/>
      <c r="CI65" s="160"/>
      <c r="CJ65" s="160"/>
      <c r="CK65" s="160"/>
      <c r="CL65" s="160"/>
      <c r="CM65" s="160"/>
      <c r="CN65" s="160"/>
      <c r="CO65" s="160"/>
      <c r="CP65" s="160"/>
      <c r="CQ65" s="160"/>
      <c r="CR65" s="160"/>
      <c r="CS65" s="160"/>
      <c r="CT65" s="160"/>
      <c r="CU65" s="160"/>
      <c r="CV65" s="160"/>
      <c r="CW65" s="160"/>
      <c r="CX65" s="160"/>
      <c r="CY65" s="160"/>
      <c r="CZ65" s="160"/>
      <c r="DA65" s="160"/>
      <c r="DB65" s="160"/>
      <c r="DC65" s="160"/>
      <c r="DD65" s="160"/>
      <c r="DE65" s="160"/>
      <c r="DF65" s="160"/>
      <c r="DG65" s="160"/>
      <c r="DH65" s="160"/>
      <c r="DI65" s="160"/>
      <c r="DJ65" s="160"/>
      <c r="DK65" s="160"/>
      <c r="DL65" s="160"/>
      <c r="DM65" s="160"/>
      <c r="DN65" s="160"/>
      <c r="DO65" s="160"/>
      <c r="DP65" s="160"/>
      <c r="DQ65" s="160"/>
      <c r="DR65" s="160"/>
      <c r="DS65" s="160"/>
      <c r="DT65" s="160"/>
      <c r="DU65" s="160"/>
      <c r="DV65" s="160"/>
      <c r="DW65" s="160"/>
    </row>
    <row r="66" spans="1:127" ht="13.5" customHeight="1" x14ac:dyDescent="0.25">
      <c r="A66" s="48"/>
      <c r="B66" s="48"/>
      <c r="C66" s="48" t="s">
        <v>577</v>
      </c>
      <c r="D66" s="48" t="s">
        <v>578</v>
      </c>
      <c r="E66" s="48"/>
      <c r="F66" s="48" t="s">
        <v>579</v>
      </c>
      <c r="G66" s="48"/>
      <c r="H66" s="48"/>
      <c r="I66" s="602">
        <v>617</v>
      </c>
      <c r="K66" s="622">
        <v>18.443811392449749</v>
      </c>
      <c r="L66" s="66"/>
      <c r="M66" s="164" t="s">
        <v>1970</v>
      </c>
      <c r="N66" s="393"/>
      <c r="O66" s="66">
        <v>19.696480464966097</v>
      </c>
      <c r="P66" s="66">
        <v>33.28133125325013</v>
      </c>
      <c r="Q66" s="66">
        <v>32.985781990521332</v>
      </c>
      <c r="R66" s="66">
        <v>27.027027027027028</v>
      </c>
      <c r="S66" s="66">
        <v>17.097193830143098</v>
      </c>
      <c r="T66" s="66">
        <v>6.8451607313057794</v>
      </c>
      <c r="U66" s="57"/>
      <c r="V66" s="57"/>
      <c r="W66" s="57"/>
      <c r="X66" s="57"/>
      <c r="Y66" s="57"/>
      <c r="Z66" s="57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160"/>
      <c r="BR66" s="160"/>
      <c r="BS66" s="160"/>
      <c r="BT66" s="160"/>
      <c r="BU66" s="160"/>
      <c r="BV66" s="160"/>
      <c r="BW66" s="160"/>
      <c r="BX66" s="160"/>
      <c r="BY66" s="160"/>
      <c r="BZ66" s="160"/>
      <c r="CA66" s="160"/>
      <c r="CB66" s="160"/>
      <c r="CC66" s="160"/>
      <c r="CD66" s="160"/>
      <c r="CE66" s="160"/>
      <c r="CF66" s="160"/>
      <c r="CG66" s="160"/>
      <c r="CH66" s="160"/>
      <c r="CI66" s="160"/>
      <c r="CJ66" s="160"/>
      <c r="CK66" s="160"/>
      <c r="CL66" s="160"/>
      <c r="CM66" s="160"/>
      <c r="CN66" s="160"/>
      <c r="CO66" s="160"/>
      <c r="CP66" s="160"/>
      <c r="CQ66" s="160"/>
      <c r="CR66" s="160"/>
      <c r="CS66" s="160"/>
      <c r="CT66" s="160"/>
      <c r="CU66" s="160"/>
      <c r="CV66" s="160"/>
      <c r="CW66" s="160"/>
      <c r="CX66" s="160"/>
      <c r="CY66" s="160"/>
      <c r="CZ66" s="160"/>
      <c r="DA66" s="160"/>
      <c r="DB66" s="160"/>
      <c r="DC66" s="160"/>
      <c r="DD66" s="160"/>
      <c r="DE66" s="160"/>
      <c r="DF66" s="160"/>
      <c r="DG66" s="160"/>
      <c r="DH66" s="160"/>
      <c r="DI66" s="160"/>
      <c r="DJ66" s="160"/>
      <c r="DK66" s="160"/>
      <c r="DL66" s="160"/>
      <c r="DM66" s="160"/>
      <c r="DN66" s="160"/>
      <c r="DO66" s="160"/>
      <c r="DP66" s="160"/>
      <c r="DQ66" s="160"/>
      <c r="DR66" s="160"/>
      <c r="DS66" s="160"/>
      <c r="DT66" s="160"/>
      <c r="DU66" s="160"/>
      <c r="DV66" s="160"/>
      <c r="DW66" s="160"/>
    </row>
    <row r="67" spans="1:127" ht="13.5" customHeight="1" x14ac:dyDescent="0.25">
      <c r="A67" s="48"/>
      <c r="B67" s="48"/>
      <c r="C67" s="48"/>
      <c r="D67" s="48"/>
      <c r="E67" s="48"/>
      <c r="F67" s="48"/>
      <c r="G67" s="48"/>
      <c r="H67" s="48"/>
      <c r="I67" s="602"/>
      <c r="K67" s="622"/>
      <c r="L67" s="66"/>
      <c r="M67" s="164"/>
      <c r="N67" s="393"/>
      <c r="O67" s="66"/>
      <c r="P67" s="66"/>
      <c r="Q67" s="66"/>
      <c r="R67" s="66"/>
      <c r="S67" s="66"/>
      <c r="T67" s="66"/>
      <c r="U67" s="57"/>
      <c r="V67" s="57"/>
      <c r="W67" s="57"/>
      <c r="X67" s="57"/>
      <c r="Y67" s="57"/>
      <c r="Z67" s="57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  <c r="BY67" s="160"/>
      <c r="BZ67" s="160"/>
      <c r="CA67" s="160"/>
      <c r="CB67" s="160"/>
      <c r="CC67" s="160"/>
      <c r="CD67" s="160"/>
      <c r="CE67" s="160"/>
      <c r="CF67" s="160"/>
      <c r="CG67" s="160"/>
      <c r="CH67" s="160"/>
      <c r="CI67" s="160"/>
      <c r="CJ67" s="160"/>
      <c r="CK67" s="160"/>
      <c r="CL67" s="160"/>
      <c r="CM67" s="160"/>
      <c r="CN67" s="160"/>
      <c r="CO67" s="160"/>
      <c r="CP67" s="160"/>
      <c r="CQ67" s="160"/>
      <c r="CR67" s="160"/>
      <c r="CS67" s="160"/>
      <c r="CT67" s="160"/>
      <c r="CU67" s="160"/>
      <c r="CV67" s="160"/>
      <c r="CW67" s="160"/>
      <c r="CX67" s="160"/>
      <c r="CY67" s="160"/>
      <c r="CZ67" s="160"/>
      <c r="DA67" s="160"/>
      <c r="DB67" s="160"/>
      <c r="DC67" s="160"/>
      <c r="DD67" s="160"/>
      <c r="DE67" s="160"/>
      <c r="DF67" s="160"/>
      <c r="DG67" s="160"/>
      <c r="DH67" s="160"/>
      <c r="DI67" s="160"/>
      <c r="DJ67" s="160"/>
      <c r="DK67" s="160"/>
      <c r="DL67" s="160"/>
      <c r="DM67" s="160"/>
      <c r="DN67" s="160"/>
      <c r="DO67" s="160"/>
      <c r="DP67" s="160"/>
      <c r="DQ67" s="160"/>
      <c r="DR67" s="160"/>
      <c r="DS67" s="160"/>
      <c r="DT67" s="160"/>
      <c r="DU67" s="160"/>
      <c r="DV67" s="160"/>
      <c r="DW67" s="160"/>
    </row>
    <row r="68" spans="1:127" ht="13.5" customHeight="1" x14ac:dyDescent="0.25">
      <c r="A68" s="48"/>
      <c r="B68" s="48"/>
      <c r="C68" s="48" t="s">
        <v>580</v>
      </c>
      <c r="D68" s="48" t="s">
        <v>581</v>
      </c>
      <c r="E68" s="48" t="s">
        <v>582</v>
      </c>
      <c r="F68" s="48"/>
      <c r="G68" s="48"/>
      <c r="H68" s="48"/>
      <c r="I68" s="602">
        <v>4841</v>
      </c>
      <c r="K68" s="622">
        <v>12.892170642028542</v>
      </c>
      <c r="L68" s="66"/>
      <c r="M68" s="164" t="s">
        <v>1971</v>
      </c>
      <c r="N68" s="393"/>
      <c r="O68" s="66">
        <v>11.105009457563</v>
      </c>
      <c r="P68" s="66">
        <v>18.437996488000671</v>
      </c>
      <c r="Q68" s="66">
        <v>23.319382885735024</v>
      </c>
      <c r="R68" s="66">
        <v>18.657279356298719</v>
      </c>
      <c r="S68" s="66">
        <v>13.701434982169365</v>
      </c>
      <c r="T68" s="66">
        <v>5.1006329801911487</v>
      </c>
      <c r="U68" s="57"/>
      <c r="V68" s="57"/>
      <c r="W68" s="57"/>
      <c r="X68" s="57"/>
      <c r="Y68" s="57"/>
      <c r="Z68" s="57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  <c r="BL68" s="160"/>
      <c r="BM68" s="160"/>
      <c r="BN68" s="160"/>
      <c r="BO68" s="160"/>
      <c r="BP68" s="160"/>
      <c r="BQ68" s="160"/>
      <c r="BR68" s="160"/>
      <c r="BS68" s="160"/>
      <c r="BT68" s="160"/>
      <c r="BU68" s="160"/>
      <c r="BV68" s="160"/>
      <c r="BW68" s="160"/>
      <c r="BX68" s="160"/>
      <c r="BY68" s="160"/>
      <c r="BZ68" s="160"/>
      <c r="CA68" s="160"/>
      <c r="CB68" s="160"/>
      <c r="CC68" s="160"/>
      <c r="CD68" s="160"/>
      <c r="CE68" s="160"/>
      <c r="CF68" s="160"/>
      <c r="CG68" s="160"/>
      <c r="CH68" s="160"/>
      <c r="CI68" s="160"/>
      <c r="CJ68" s="160"/>
      <c r="CK68" s="160"/>
      <c r="CL68" s="160"/>
      <c r="CM68" s="160"/>
      <c r="CN68" s="160"/>
      <c r="CO68" s="160"/>
      <c r="CP68" s="160"/>
      <c r="CQ68" s="160"/>
      <c r="CR68" s="160"/>
      <c r="CS68" s="160"/>
      <c r="CT68" s="160"/>
      <c r="CU68" s="160"/>
      <c r="CV68" s="160"/>
      <c r="CW68" s="160"/>
      <c r="CX68" s="160"/>
      <c r="CY68" s="160"/>
      <c r="CZ68" s="160"/>
      <c r="DA68" s="160"/>
      <c r="DB68" s="160"/>
      <c r="DC68" s="160"/>
      <c r="DD68" s="160"/>
      <c r="DE68" s="160"/>
      <c r="DF68" s="160"/>
      <c r="DG68" s="160"/>
      <c r="DH68" s="160"/>
      <c r="DI68" s="160"/>
      <c r="DJ68" s="160"/>
      <c r="DK68" s="160"/>
      <c r="DL68" s="160"/>
      <c r="DM68" s="160"/>
      <c r="DN68" s="160"/>
      <c r="DO68" s="160"/>
      <c r="DP68" s="160"/>
      <c r="DQ68" s="160"/>
      <c r="DR68" s="160"/>
      <c r="DS68" s="160"/>
      <c r="DT68" s="160"/>
      <c r="DU68" s="160"/>
      <c r="DV68" s="160"/>
      <c r="DW68" s="160"/>
    </row>
    <row r="69" spans="1:127" ht="13.5" customHeight="1" x14ac:dyDescent="0.25">
      <c r="A69" s="48"/>
      <c r="B69" s="48"/>
      <c r="C69" s="48" t="s">
        <v>583</v>
      </c>
      <c r="D69" s="48" t="s">
        <v>584</v>
      </c>
      <c r="E69" s="48"/>
      <c r="F69" s="48" t="s">
        <v>585</v>
      </c>
      <c r="G69" s="48"/>
      <c r="H69" s="48"/>
      <c r="I69" s="602">
        <v>1052</v>
      </c>
      <c r="K69" s="622">
        <v>12.692896169946289</v>
      </c>
      <c r="L69" s="66"/>
      <c r="M69" s="164" t="s">
        <v>1972</v>
      </c>
      <c r="N69" s="393"/>
      <c r="O69" s="66">
        <v>8.9768673034871664</v>
      </c>
      <c r="P69" s="66">
        <v>19.653179190751445</v>
      </c>
      <c r="Q69" s="66">
        <v>25.136612021857925</v>
      </c>
      <c r="R69" s="66">
        <v>17.364896433577325</v>
      </c>
      <c r="S69" s="66">
        <v>12.767555388659407</v>
      </c>
      <c r="T69" s="66">
        <v>5.0617403359448048</v>
      </c>
      <c r="U69" s="57"/>
      <c r="V69" s="57"/>
      <c r="W69" s="57"/>
      <c r="X69" s="57"/>
      <c r="Y69" s="57"/>
      <c r="Z69" s="57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  <c r="BY69" s="160"/>
      <c r="BZ69" s="160"/>
      <c r="CA69" s="160"/>
      <c r="CB69" s="160"/>
      <c r="CC69" s="160"/>
      <c r="CD69" s="160"/>
      <c r="CE69" s="160"/>
      <c r="CF69" s="160"/>
      <c r="CG69" s="160"/>
      <c r="CH69" s="160"/>
      <c r="CI69" s="160"/>
      <c r="CJ69" s="160"/>
      <c r="CK69" s="160"/>
      <c r="CL69" s="160"/>
      <c r="CM69" s="160"/>
      <c r="CN69" s="160"/>
      <c r="CO69" s="160"/>
      <c r="CP69" s="160"/>
      <c r="CQ69" s="160"/>
      <c r="CR69" s="160"/>
      <c r="CS69" s="160"/>
      <c r="CT69" s="160"/>
      <c r="CU69" s="160"/>
      <c r="CV69" s="160"/>
      <c r="CW69" s="160"/>
      <c r="CX69" s="160"/>
      <c r="CY69" s="160"/>
      <c r="CZ69" s="160"/>
      <c r="DA69" s="160"/>
      <c r="DB69" s="160"/>
      <c r="DC69" s="160"/>
      <c r="DD69" s="160"/>
      <c r="DE69" s="160"/>
      <c r="DF69" s="160"/>
      <c r="DG69" s="160"/>
      <c r="DH69" s="160"/>
      <c r="DI69" s="160"/>
      <c r="DJ69" s="160"/>
      <c r="DK69" s="160"/>
      <c r="DL69" s="160"/>
      <c r="DM69" s="160"/>
      <c r="DN69" s="160"/>
      <c r="DO69" s="160"/>
      <c r="DP69" s="160"/>
      <c r="DQ69" s="160"/>
      <c r="DR69" s="160"/>
      <c r="DS69" s="160"/>
      <c r="DT69" s="160"/>
      <c r="DU69" s="160"/>
      <c r="DV69" s="160"/>
      <c r="DW69" s="160"/>
    </row>
    <row r="70" spans="1:127" ht="13.5" customHeight="1" x14ac:dyDescent="0.25">
      <c r="A70" s="48"/>
      <c r="B70" s="48"/>
      <c r="C70" s="48" t="s">
        <v>586</v>
      </c>
      <c r="D70" s="48" t="s">
        <v>587</v>
      </c>
      <c r="E70" s="48"/>
      <c r="F70" s="48" t="s">
        <v>588</v>
      </c>
      <c r="G70" s="48"/>
      <c r="H70" s="48"/>
      <c r="I70" s="602">
        <v>513</v>
      </c>
      <c r="K70" s="622">
        <v>13.037378359374056</v>
      </c>
      <c r="L70" s="66"/>
      <c r="M70" s="164" t="s">
        <v>1973</v>
      </c>
      <c r="N70" s="393"/>
      <c r="O70" s="66">
        <v>14.513375071143995</v>
      </c>
      <c r="P70" s="66">
        <v>14.028934677772908</v>
      </c>
      <c r="Q70" s="66">
        <v>28.699089190582576</v>
      </c>
      <c r="R70" s="66">
        <v>16.294423374069392</v>
      </c>
      <c r="S70" s="66">
        <v>11.256768310059845</v>
      </c>
      <c r="T70" s="66">
        <v>5.3166536356528535</v>
      </c>
      <c r="U70" s="57"/>
      <c r="V70" s="57"/>
      <c r="W70" s="57"/>
      <c r="X70" s="57"/>
      <c r="Y70" s="57"/>
      <c r="Z70" s="57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  <c r="BY70" s="160"/>
      <c r="BZ70" s="160"/>
      <c r="CA70" s="160"/>
      <c r="CB70" s="160"/>
      <c r="CC70" s="160"/>
      <c r="CD70" s="160"/>
      <c r="CE70" s="160"/>
      <c r="CF70" s="160"/>
      <c r="CG70" s="160"/>
      <c r="CH70" s="160"/>
      <c r="CI70" s="160"/>
      <c r="CJ70" s="160"/>
      <c r="CK70" s="160"/>
      <c r="CL70" s="160"/>
      <c r="CM70" s="160"/>
      <c r="CN70" s="160"/>
      <c r="CO70" s="160"/>
      <c r="CP70" s="160"/>
      <c r="CQ70" s="160"/>
      <c r="CR70" s="160"/>
      <c r="CS70" s="160"/>
      <c r="CT70" s="160"/>
      <c r="CU70" s="160"/>
      <c r="CV70" s="160"/>
      <c r="CW70" s="160"/>
      <c r="CX70" s="160"/>
      <c r="CY70" s="160"/>
      <c r="CZ70" s="160"/>
      <c r="DA70" s="160"/>
      <c r="DB70" s="160"/>
      <c r="DC70" s="160"/>
      <c r="DD70" s="160"/>
      <c r="DE70" s="160"/>
      <c r="DF70" s="160"/>
      <c r="DG70" s="160"/>
      <c r="DH70" s="160"/>
      <c r="DI70" s="160"/>
      <c r="DJ70" s="160"/>
      <c r="DK70" s="160"/>
      <c r="DL70" s="160"/>
      <c r="DM70" s="160"/>
      <c r="DN70" s="160"/>
      <c r="DO70" s="160"/>
      <c r="DP70" s="160"/>
      <c r="DQ70" s="160"/>
      <c r="DR70" s="160"/>
      <c r="DS70" s="160"/>
      <c r="DT70" s="160"/>
      <c r="DU70" s="160"/>
      <c r="DV70" s="160"/>
      <c r="DW70" s="160"/>
    </row>
    <row r="71" spans="1:127" ht="13.5" customHeight="1" x14ac:dyDescent="0.25">
      <c r="A71" s="48"/>
      <c r="B71" s="48"/>
      <c r="C71" s="48" t="s">
        <v>589</v>
      </c>
      <c r="D71" s="48" t="s">
        <v>590</v>
      </c>
      <c r="E71" s="48"/>
      <c r="F71" s="48" t="s">
        <v>591</v>
      </c>
      <c r="G71" s="48"/>
      <c r="H71" s="48"/>
      <c r="I71" s="602">
        <v>459</v>
      </c>
      <c r="K71" s="622">
        <v>12.108311273363983</v>
      </c>
      <c r="L71" s="66"/>
      <c r="M71" s="164" t="s">
        <v>1974</v>
      </c>
      <c r="N71" s="393"/>
      <c r="O71" s="66">
        <v>9.4199305899851264</v>
      </c>
      <c r="P71" s="66">
        <v>14.943215780035864</v>
      </c>
      <c r="Q71" s="66">
        <v>11.615044247787612</v>
      </c>
      <c r="R71" s="66">
        <v>18.077524769685382</v>
      </c>
      <c r="S71" s="66">
        <v>18.083961248654468</v>
      </c>
      <c r="T71" s="66">
        <v>7.2674418604651159</v>
      </c>
      <c r="U71" s="57"/>
      <c r="V71" s="57"/>
      <c r="W71" s="57"/>
      <c r="X71" s="57"/>
      <c r="Y71" s="57"/>
      <c r="Z71" s="57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0"/>
      <c r="BO71" s="160"/>
      <c r="BP71" s="160"/>
      <c r="BQ71" s="160"/>
      <c r="BR71" s="160"/>
      <c r="BS71" s="160"/>
      <c r="BT71" s="160"/>
      <c r="BU71" s="160"/>
      <c r="BV71" s="160"/>
      <c r="BW71" s="160"/>
      <c r="BX71" s="160"/>
      <c r="BY71" s="160"/>
      <c r="BZ71" s="160"/>
      <c r="CA71" s="160"/>
      <c r="CB71" s="160"/>
      <c r="CC71" s="160"/>
      <c r="CD71" s="160"/>
      <c r="CE71" s="160"/>
      <c r="CF71" s="160"/>
      <c r="CG71" s="160"/>
      <c r="CH71" s="160"/>
      <c r="CI71" s="160"/>
      <c r="CJ71" s="160"/>
      <c r="CK71" s="160"/>
      <c r="CL71" s="160"/>
      <c r="CM71" s="160"/>
      <c r="CN71" s="160"/>
      <c r="CO71" s="160"/>
      <c r="CP71" s="160"/>
      <c r="CQ71" s="160"/>
      <c r="CR71" s="160"/>
      <c r="CS71" s="160"/>
      <c r="CT71" s="160"/>
      <c r="CU71" s="160"/>
      <c r="CV71" s="160"/>
      <c r="CW71" s="160"/>
      <c r="CX71" s="160"/>
      <c r="CY71" s="160"/>
      <c r="CZ71" s="160"/>
      <c r="DA71" s="160"/>
      <c r="DB71" s="160"/>
      <c r="DC71" s="160"/>
      <c r="DD71" s="160"/>
      <c r="DE71" s="160"/>
      <c r="DF71" s="160"/>
      <c r="DG71" s="160"/>
      <c r="DH71" s="160"/>
      <c r="DI71" s="160"/>
      <c r="DJ71" s="160"/>
      <c r="DK71" s="160"/>
      <c r="DL71" s="160"/>
      <c r="DM71" s="160"/>
      <c r="DN71" s="160"/>
      <c r="DO71" s="160"/>
      <c r="DP71" s="160"/>
      <c r="DQ71" s="160"/>
      <c r="DR71" s="160"/>
      <c r="DS71" s="160"/>
      <c r="DT71" s="160"/>
      <c r="DU71" s="160"/>
      <c r="DV71" s="160"/>
      <c r="DW71" s="160"/>
    </row>
    <row r="72" spans="1:127" ht="13.5" customHeight="1" x14ac:dyDescent="0.25">
      <c r="A72" s="48"/>
      <c r="B72" s="48"/>
      <c r="C72" s="48" t="s">
        <v>592</v>
      </c>
      <c r="D72" s="48" t="s">
        <v>593</v>
      </c>
      <c r="E72" s="48"/>
      <c r="F72" s="48" t="s">
        <v>594</v>
      </c>
      <c r="G72" s="48"/>
      <c r="H72" s="48"/>
      <c r="I72" s="602">
        <v>485</v>
      </c>
      <c r="K72" s="622">
        <v>14.722415848112645</v>
      </c>
      <c r="L72" s="66"/>
      <c r="M72" s="164" t="s">
        <v>1975</v>
      </c>
      <c r="N72" s="393"/>
      <c r="O72" s="66">
        <v>16.729401923881223</v>
      </c>
      <c r="P72" s="66">
        <v>15.64245810055866</v>
      </c>
      <c r="Q72" s="66">
        <v>24.602510460251047</v>
      </c>
      <c r="R72" s="66">
        <v>21.454545454545457</v>
      </c>
      <c r="S72" s="66">
        <v>14.899039404038424</v>
      </c>
      <c r="T72" s="66">
        <v>7.3442312248282402</v>
      </c>
      <c r="U72" s="57"/>
      <c r="V72" s="57"/>
      <c r="W72" s="57"/>
      <c r="X72" s="57"/>
      <c r="Y72" s="57"/>
      <c r="Z72" s="57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  <c r="BO72" s="160"/>
      <c r="BP72" s="160"/>
      <c r="BQ72" s="160"/>
      <c r="BR72" s="160"/>
      <c r="BS72" s="160"/>
      <c r="BT72" s="160"/>
      <c r="BU72" s="160"/>
      <c r="BV72" s="160"/>
      <c r="BW72" s="160"/>
      <c r="BX72" s="160"/>
      <c r="BY72" s="160"/>
      <c r="BZ72" s="160"/>
      <c r="CA72" s="160"/>
      <c r="CB72" s="160"/>
      <c r="CC72" s="160"/>
      <c r="CD72" s="160"/>
      <c r="CE72" s="160"/>
      <c r="CF72" s="160"/>
      <c r="CG72" s="160"/>
      <c r="CH72" s="160"/>
      <c r="CI72" s="160"/>
      <c r="CJ72" s="160"/>
      <c r="CK72" s="160"/>
      <c r="CL72" s="160"/>
      <c r="CM72" s="160"/>
      <c r="CN72" s="160"/>
      <c r="CO72" s="160"/>
      <c r="CP72" s="160"/>
      <c r="CQ72" s="160"/>
      <c r="CR72" s="160"/>
      <c r="CS72" s="160"/>
      <c r="CT72" s="160"/>
      <c r="CU72" s="160"/>
      <c r="CV72" s="160"/>
      <c r="CW72" s="160"/>
      <c r="CX72" s="160"/>
      <c r="CY72" s="160"/>
      <c r="CZ72" s="160"/>
      <c r="DA72" s="160"/>
      <c r="DB72" s="160"/>
      <c r="DC72" s="160"/>
      <c r="DD72" s="160"/>
      <c r="DE72" s="160"/>
      <c r="DF72" s="160"/>
      <c r="DG72" s="160"/>
      <c r="DH72" s="160"/>
      <c r="DI72" s="160"/>
      <c r="DJ72" s="160"/>
      <c r="DK72" s="160"/>
      <c r="DL72" s="160"/>
      <c r="DM72" s="160"/>
      <c r="DN72" s="160"/>
      <c r="DO72" s="160"/>
      <c r="DP72" s="160"/>
      <c r="DQ72" s="160"/>
      <c r="DR72" s="160"/>
      <c r="DS72" s="160"/>
      <c r="DT72" s="160"/>
      <c r="DU72" s="160"/>
      <c r="DV72" s="160"/>
      <c r="DW72" s="160"/>
    </row>
    <row r="73" spans="1:127" ht="13.5" customHeight="1" x14ac:dyDescent="0.25">
      <c r="A73" s="48"/>
      <c r="B73" s="48"/>
      <c r="C73" s="48" t="s">
        <v>595</v>
      </c>
      <c r="D73" s="48" t="s">
        <v>596</v>
      </c>
      <c r="E73" s="48"/>
      <c r="F73" s="48" t="s">
        <v>597</v>
      </c>
      <c r="G73" s="48"/>
      <c r="H73" s="48"/>
      <c r="I73" s="602">
        <v>493</v>
      </c>
      <c r="K73" s="622">
        <v>13.099546090700111</v>
      </c>
      <c r="L73" s="66"/>
      <c r="M73" s="164" t="s">
        <v>1976</v>
      </c>
      <c r="N73" s="393"/>
      <c r="O73" s="66">
        <v>7.9248605811564428</v>
      </c>
      <c r="P73" s="66">
        <v>22.537971582557567</v>
      </c>
      <c r="Q73" s="66">
        <v>29.26737160120846</v>
      </c>
      <c r="R73" s="66">
        <v>17.559932814170104</v>
      </c>
      <c r="S73" s="66">
        <v>11.728133389854458</v>
      </c>
      <c r="T73" s="66">
        <v>4.817371297095197</v>
      </c>
      <c r="U73" s="57"/>
      <c r="V73" s="57"/>
      <c r="W73" s="57"/>
      <c r="X73" s="57"/>
      <c r="Y73" s="57"/>
      <c r="Z73" s="57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0"/>
      <c r="BX73" s="160"/>
      <c r="BY73" s="160"/>
      <c r="BZ73" s="160"/>
      <c r="CA73" s="160"/>
      <c r="CB73" s="160"/>
      <c r="CC73" s="160"/>
      <c r="CD73" s="160"/>
      <c r="CE73" s="160"/>
      <c r="CF73" s="160"/>
      <c r="CG73" s="160"/>
      <c r="CH73" s="160"/>
      <c r="CI73" s="160"/>
      <c r="CJ73" s="160"/>
      <c r="CK73" s="160"/>
      <c r="CL73" s="160"/>
      <c r="CM73" s="160"/>
      <c r="CN73" s="160"/>
      <c r="CO73" s="160"/>
      <c r="CP73" s="160"/>
      <c r="CQ73" s="160"/>
      <c r="CR73" s="160"/>
      <c r="CS73" s="160"/>
      <c r="CT73" s="160"/>
      <c r="CU73" s="160"/>
      <c r="CV73" s="160"/>
      <c r="CW73" s="160"/>
      <c r="CX73" s="160"/>
      <c r="CY73" s="160"/>
      <c r="CZ73" s="160"/>
      <c r="DA73" s="160"/>
      <c r="DB73" s="160"/>
      <c r="DC73" s="160"/>
      <c r="DD73" s="160"/>
      <c r="DE73" s="160"/>
      <c r="DF73" s="160"/>
      <c r="DG73" s="160"/>
      <c r="DH73" s="160"/>
      <c r="DI73" s="160"/>
      <c r="DJ73" s="160"/>
      <c r="DK73" s="160"/>
      <c r="DL73" s="160"/>
      <c r="DM73" s="160"/>
      <c r="DN73" s="160"/>
      <c r="DO73" s="160"/>
      <c r="DP73" s="160"/>
      <c r="DQ73" s="160"/>
      <c r="DR73" s="160"/>
      <c r="DS73" s="160"/>
      <c r="DT73" s="160"/>
      <c r="DU73" s="160"/>
      <c r="DV73" s="160"/>
      <c r="DW73" s="160"/>
    </row>
    <row r="74" spans="1:127" ht="13.5" customHeight="1" x14ac:dyDescent="0.25">
      <c r="A74" s="48"/>
      <c r="B74" s="48"/>
      <c r="C74" s="48" t="s">
        <v>598</v>
      </c>
      <c r="D74" s="48" t="s">
        <v>599</v>
      </c>
      <c r="E74" s="48"/>
      <c r="F74" s="48" t="s">
        <v>600</v>
      </c>
      <c r="G74" s="48"/>
      <c r="H74" s="48"/>
      <c r="I74" s="602">
        <v>642</v>
      </c>
      <c r="K74" s="622">
        <v>12.453208813546055</v>
      </c>
      <c r="L74" s="66"/>
      <c r="M74" s="164" t="s">
        <v>1977</v>
      </c>
      <c r="N74" s="393"/>
      <c r="O74" s="66">
        <v>8.8379089883414821</v>
      </c>
      <c r="P74" s="66">
        <v>20.774315391879131</v>
      </c>
      <c r="Q74" s="66">
        <v>24.262979389512132</v>
      </c>
      <c r="R74" s="66">
        <v>18.523061825318937</v>
      </c>
      <c r="S74" s="66">
        <v>14.543748533896316</v>
      </c>
      <c r="T74" s="66">
        <v>3.5895270270270272</v>
      </c>
      <c r="U74" s="57"/>
      <c r="V74" s="57"/>
      <c r="W74" s="57"/>
      <c r="X74" s="57"/>
      <c r="Y74" s="57"/>
      <c r="Z74" s="57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0"/>
      <c r="BY74" s="160"/>
      <c r="BZ74" s="160"/>
      <c r="CA74" s="160"/>
      <c r="CB74" s="160"/>
      <c r="CC74" s="160"/>
      <c r="CD74" s="160"/>
      <c r="CE74" s="160"/>
      <c r="CF74" s="160"/>
      <c r="CG74" s="160"/>
      <c r="CH74" s="160"/>
      <c r="CI74" s="160"/>
      <c r="CJ74" s="160"/>
      <c r="CK74" s="160"/>
      <c r="CL74" s="160"/>
      <c r="CM74" s="160"/>
      <c r="CN74" s="160"/>
      <c r="CO74" s="160"/>
      <c r="CP74" s="160"/>
      <c r="CQ74" s="160"/>
      <c r="CR74" s="160"/>
      <c r="CS74" s="160"/>
      <c r="CT74" s="160"/>
      <c r="CU74" s="160"/>
      <c r="CV74" s="160"/>
      <c r="CW74" s="160"/>
      <c r="CX74" s="160"/>
      <c r="CY74" s="160"/>
      <c r="CZ74" s="160"/>
      <c r="DA74" s="160"/>
      <c r="DB74" s="160"/>
      <c r="DC74" s="160"/>
      <c r="DD74" s="160"/>
      <c r="DE74" s="160"/>
      <c r="DF74" s="160"/>
      <c r="DG74" s="160"/>
      <c r="DH74" s="160"/>
      <c r="DI74" s="160"/>
      <c r="DJ74" s="160"/>
      <c r="DK74" s="160"/>
      <c r="DL74" s="160"/>
      <c r="DM74" s="160"/>
      <c r="DN74" s="160"/>
      <c r="DO74" s="160"/>
      <c r="DP74" s="160"/>
      <c r="DQ74" s="160"/>
      <c r="DR74" s="160"/>
      <c r="DS74" s="160"/>
      <c r="DT74" s="160"/>
      <c r="DU74" s="160"/>
      <c r="DV74" s="160"/>
      <c r="DW74" s="160"/>
    </row>
    <row r="75" spans="1:127" ht="13.5" customHeight="1" x14ac:dyDescent="0.25">
      <c r="A75" s="48"/>
      <c r="B75" s="48"/>
      <c r="C75" s="48" t="s">
        <v>601</v>
      </c>
      <c r="D75" s="48" t="s">
        <v>602</v>
      </c>
      <c r="E75" s="48"/>
      <c r="F75" s="48" t="s">
        <v>603</v>
      </c>
      <c r="G75" s="48"/>
      <c r="H75" s="48"/>
      <c r="I75" s="602">
        <v>366</v>
      </c>
      <c r="K75" s="622">
        <v>12.808031242974996</v>
      </c>
      <c r="L75" s="66"/>
      <c r="M75" s="164" t="s">
        <v>1978</v>
      </c>
      <c r="N75" s="393"/>
      <c r="O75" s="66">
        <v>11.03081019399011</v>
      </c>
      <c r="P75" s="66">
        <v>18.446059250978202</v>
      </c>
      <c r="Q75" s="66">
        <v>28.442437923250562</v>
      </c>
      <c r="R75" s="66">
        <v>16.71826625386997</v>
      </c>
      <c r="S75" s="66">
        <v>12.817727568976753</v>
      </c>
      <c r="T75" s="66">
        <v>4.1380812370684961</v>
      </c>
      <c r="U75" s="57"/>
      <c r="V75" s="57"/>
      <c r="W75" s="57"/>
      <c r="X75" s="57"/>
      <c r="Y75" s="57"/>
      <c r="Z75" s="57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160"/>
      <c r="BP75" s="160"/>
      <c r="BQ75" s="160"/>
      <c r="BR75" s="160"/>
      <c r="BS75" s="160"/>
      <c r="BT75" s="160"/>
      <c r="BU75" s="160"/>
      <c r="BV75" s="160"/>
      <c r="BW75" s="160"/>
      <c r="BX75" s="160"/>
      <c r="BY75" s="160"/>
      <c r="BZ75" s="160"/>
      <c r="CA75" s="160"/>
      <c r="CB75" s="160"/>
      <c r="CC75" s="160"/>
      <c r="CD75" s="160"/>
      <c r="CE75" s="160"/>
      <c r="CF75" s="160"/>
      <c r="CG75" s="160"/>
      <c r="CH75" s="160"/>
      <c r="CI75" s="160"/>
      <c r="CJ75" s="160"/>
      <c r="CK75" s="160"/>
      <c r="CL75" s="160"/>
      <c r="CM75" s="160"/>
      <c r="CN75" s="160"/>
      <c r="CO75" s="160"/>
      <c r="CP75" s="160"/>
      <c r="CQ75" s="160"/>
      <c r="CR75" s="160"/>
      <c r="CS75" s="160"/>
      <c r="CT75" s="160"/>
      <c r="CU75" s="160"/>
      <c r="CV75" s="160"/>
      <c r="CW75" s="160"/>
      <c r="CX75" s="160"/>
      <c r="CY75" s="160"/>
      <c r="CZ75" s="160"/>
      <c r="DA75" s="160"/>
      <c r="DB75" s="160"/>
      <c r="DC75" s="160"/>
      <c r="DD75" s="160"/>
      <c r="DE75" s="160"/>
      <c r="DF75" s="160"/>
      <c r="DG75" s="160"/>
      <c r="DH75" s="160"/>
      <c r="DI75" s="160"/>
      <c r="DJ75" s="160"/>
      <c r="DK75" s="160"/>
      <c r="DL75" s="160"/>
      <c r="DM75" s="160"/>
      <c r="DN75" s="160"/>
      <c r="DO75" s="160"/>
      <c r="DP75" s="160"/>
      <c r="DQ75" s="160"/>
      <c r="DR75" s="160"/>
      <c r="DS75" s="160"/>
      <c r="DT75" s="160"/>
      <c r="DU75" s="160"/>
      <c r="DV75" s="160"/>
      <c r="DW75" s="160"/>
    </row>
    <row r="76" spans="1:127" ht="13.5" customHeight="1" x14ac:dyDescent="0.25">
      <c r="A76" s="48"/>
      <c r="B76" s="48"/>
      <c r="C76" s="48" t="s">
        <v>604</v>
      </c>
      <c r="D76" s="48" t="s">
        <v>605</v>
      </c>
      <c r="E76" s="48"/>
      <c r="F76" s="48" t="s">
        <v>606</v>
      </c>
      <c r="G76" s="48"/>
      <c r="H76" s="48"/>
      <c r="I76" s="602">
        <v>831</v>
      </c>
      <c r="K76" s="622">
        <v>14.867371278480478</v>
      </c>
      <c r="L76" s="66"/>
      <c r="M76" s="164" t="s">
        <v>1979</v>
      </c>
      <c r="N76" s="393"/>
      <c r="O76" s="66">
        <v>15.167255350093496</v>
      </c>
      <c r="P76" s="66">
        <v>20.533880903490758</v>
      </c>
      <c r="Q76" s="66">
        <v>25.74002574002574</v>
      </c>
      <c r="R76" s="66">
        <v>23.04665542439573</v>
      </c>
      <c r="S76" s="66">
        <v>15.380918048546022</v>
      </c>
      <c r="T76" s="66">
        <v>5.3548278000112735</v>
      </c>
      <c r="U76" s="57"/>
      <c r="V76" s="57"/>
      <c r="W76" s="57"/>
      <c r="X76" s="57"/>
      <c r="Y76" s="57"/>
      <c r="Z76" s="57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160"/>
      <c r="BW76" s="160"/>
      <c r="BX76" s="160"/>
      <c r="BY76" s="160"/>
      <c r="BZ76" s="160"/>
      <c r="CA76" s="160"/>
      <c r="CB76" s="160"/>
      <c r="CC76" s="160"/>
      <c r="CD76" s="160"/>
      <c r="CE76" s="160"/>
      <c r="CF76" s="160"/>
      <c r="CG76" s="160"/>
      <c r="CH76" s="160"/>
      <c r="CI76" s="160"/>
      <c r="CJ76" s="160"/>
      <c r="CK76" s="160"/>
      <c r="CL76" s="160"/>
      <c r="CM76" s="160"/>
      <c r="CN76" s="160"/>
      <c r="CO76" s="160"/>
      <c r="CP76" s="160"/>
      <c r="CQ76" s="160"/>
      <c r="CR76" s="160"/>
      <c r="CS76" s="160"/>
      <c r="CT76" s="160"/>
      <c r="CU76" s="160"/>
      <c r="CV76" s="160"/>
      <c r="CW76" s="160"/>
      <c r="CX76" s="160"/>
      <c r="CY76" s="160"/>
      <c r="CZ76" s="160"/>
      <c r="DA76" s="160"/>
      <c r="DB76" s="160"/>
      <c r="DC76" s="160"/>
      <c r="DD76" s="160"/>
      <c r="DE76" s="160"/>
      <c r="DF76" s="160"/>
      <c r="DG76" s="160"/>
      <c r="DH76" s="160"/>
      <c r="DI76" s="160"/>
      <c r="DJ76" s="160"/>
      <c r="DK76" s="160"/>
      <c r="DL76" s="160"/>
      <c r="DM76" s="160"/>
      <c r="DN76" s="160"/>
      <c r="DO76" s="160"/>
      <c r="DP76" s="160"/>
      <c r="DQ76" s="160"/>
      <c r="DR76" s="160"/>
      <c r="DS76" s="160"/>
      <c r="DT76" s="160"/>
      <c r="DU76" s="160"/>
      <c r="DV76" s="160"/>
      <c r="DW76" s="160"/>
    </row>
    <row r="77" spans="1:127" ht="13.5" customHeight="1" x14ac:dyDescent="0.25">
      <c r="A77" s="48"/>
      <c r="B77" s="48"/>
      <c r="C77" s="48"/>
      <c r="D77" s="48"/>
      <c r="E77" s="48"/>
      <c r="F77" s="48"/>
      <c r="G77" s="48"/>
      <c r="H77" s="48"/>
      <c r="I77" s="602"/>
      <c r="K77" s="622"/>
      <c r="L77" s="66"/>
      <c r="M77" s="164"/>
      <c r="N77" s="393"/>
      <c r="O77" s="66"/>
      <c r="P77" s="66"/>
      <c r="Q77" s="66"/>
      <c r="R77" s="66"/>
      <c r="S77" s="66"/>
      <c r="T77" s="66"/>
      <c r="U77" s="57"/>
      <c r="V77" s="57"/>
      <c r="W77" s="57"/>
      <c r="X77" s="57"/>
      <c r="Y77" s="57"/>
      <c r="Z77" s="57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160"/>
      <c r="AN77" s="160"/>
      <c r="AO77" s="160"/>
      <c r="AP77" s="160"/>
      <c r="AQ77" s="160"/>
      <c r="AR77" s="160"/>
      <c r="AS77" s="160"/>
      <c r="AT77" s="160"/>
      <c r="AU77" s="160"/>
      <c r="AV77" s="160"/>
      <c r="AW77" s="160"/>
      <c r="AX77" s="160"/>
      <c r="AY77" s="160"/>
      <c r="AZ77" s="160"/>
      <c r="BA77" s="160"/>
      <c r="BB77" s="160"/>
      <c r="BC77" s="160"/>
      <c r="BD77" s="160"/>
      <c r="BE77" s="160"/>
      <c r="BF77" s="160"/>
      <c r="BG77" s="160"/>
      <c r="BH77" s="160"/>
      <c r="BI77" s="160"/>
      <c r="BJ77" s="160"/>
      <c r="BK77" s="160"/>
      <c r="BL77" s="160"/>
      <c r="BM77" s="160"/>
      <c r="BN77" s="160"/>
      <c r="BO77" s="160"/>
      <c r="BP77" s="160"/>
      <c r="BQ77" s="160"/>
      <c r="BR77" s="160"/>
      <c r="BS77" s="160"/>
      <c r="BT77" s="160"/>
      <c r="BU77" s="160"/>
      <c r="BV77" s="160"/>
      <c r="BW77" s="160"/>
      <c r="BX77" s="160"/>
      <c r="BY77" s="160"/>
      <c r="BZ77" s="160"/>
      <c r="CA77" s="160"/>
      <c r="CB77" s="160"/>
      <c r="CC77" s="160"/>
      <c r="CD77" s="160"/>
      <c r="CE77" s="160"/>
      <c r="CF77" s="160"/>
      <c r="CG77" s="160"/>
      <c r="CH77" s="160"/>
      <c r="CI77" s="160"/>
      <c r="CJ77" s="160"/>
      <c r="CK77" s="160"/>
      <c r="CL77" s="160"/>
      <c r="CM77" s="160"/>
      <c r="CN77" s="160"/>
      <c r="CO77" s="160"/>
      <c r="CP77" s="160"/>
      <c r="CQ77" s="160"/>
      <c r="CR77" s="160"/>
      <c r="CS77" s="160"/>
      <c r="CT77" s="160"/>
      <c r="CU77" s="160"/>
      <c r="CV77" s="160"/>
      <c r="CW77" s="160"/>
      <c r="CX77" s="160"/>
      <c r="CY77" s="160"/>
      <c r="CZ77" s="160"/>
      <c r="DA77" s="160"/>
      <c r="DB77" s="160"/>
      <c r="DC77" s="160"/>
      <c r="DD77" s="160"/>
      <c r="DE77" s="160"/>
      <c r="DF77" s="160"/>
      <c r="DG77" s="160"/>
      <c r="DH77" s="160"/>
      <c r="DI77" s="160"/>
      <c r="DJ77" s="160"/>
      <c r="DK77" s="160"/>
      <c r="DL77" s="160"/>
      <c r="DM77" s="160"/>
      <c r="DN77" s="160"/>
      <c r="DO77" s="160"/>
      <c r="DP77" s="160"/>
      <c r="DQ77" s="160"/>
      <c r="DR77" s="160"/>
      <c r="DS77" s="160"/>
      <c r="DT77" s="160"/>
      <c r="DU77" s="160"/>
      <c r="DV77" s="160"/>
      <c r="DW77" s="160"/>
    </row>
    <row r="78" spans="1:127" ht="13.5" customHeight="1" x14ac:dyDescent="0.25">
      <c r="A78" s="48"/>
      <c r="B78" s="48"/>
      <c r="C78" s="48" t="s">
        <v>607</v>
      </c>
      <c r="D78" s="48" t="s">
        <v>608</v>
      </c>
      <c r="E78" s="48" t="s">
        <v>609</v>
      </c>
      <c r="F78" s="48"/>
      <c r="G78" s="48"/>
      <c r="H78" s="48"/>
      <c r="I78" s="602">
        <v>3779</v>
      </c>
      <c r="K78" s="622">
        <v>12.150756619255144</v>
      </c>
      <c r="L78" s="66"/>
      <c r="M78" s="164" t="s">
        <v>1980</v>
      </c>
      <c r="N78" s="393"/>
      <c r="O78" s="66">
        <v>9.4447723879301364</v>
      </c>
      <c r="P78" s="66">
        <v>18.019359642591215</v>
      </c>
      <c r="Q78" s="66">
        <v>22.358152288546719</v>
      </c>
      <c r="R78" s="66">
        <v>17.660894602376416</v>
      </c>
      <c r="S78" s="66">
        <v>12.774383103749281</v>
      </c>
      <c r="T78" s="66">
        <v>4.9055179820614789</v>
      </c>
      <c r="U78" s="57"/>
      <c r="V78" s="57"/>
      <c r="W78" s="57"/>
      <c r="X78" s="57"/>
      <c r="Y78" s="57"/>
      <c r="Z78" s="57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0"/>
      <c r="AQ78" s="160"/>
      <c r="AR78" s="160"/>
      <c r="AS78" s="160"/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0"/>
      <c r="BT78" s="160"/>
      <c r="BU78" s="160"/>
      <c r="BV78" s="160"/>
      <c r="BW78" s="160"/>
      <c r="BX78" s="160"/>
      <c r="BY78" s="160"/>
      <c r="BZ78" s="160"/>
      <c r="CA78" s="160"/>
      <c r="CB78" s="160"/>
      <c r="CC78" s="160"/>
      <c r="CD78" s="160"/>
      <c r="CE78" s="160"/>
      <c r="CF78" s="160"/>
      <c r="CG78" s="160"/>
      <c r="CH78" s="160"/>
      <c r="CI78" s="160"/>
      <c r="CJ78" s="160"/>
      <c r="CK78" s="160"/>
      <c r="CL78" s="160"/>
      <c r="CM78" s="160"/>
      <c r="CN78" s="160"/>
      <c r="CO78" s="160"/>
      <c r="CP78" s="160"/>
      <c r="CQ78" s="160"/>
      <c r="CR78" s="160"/>
      <c r="CS78" s="160"/>
      <c r="CT78" s="160"/>
      <c r="CU78" s="160"/>
      <c r="CV78" s="160"/>
      <c r="CW78" s="160"/>
      <c r="CX78" s="160"/>
      <c r="CY78" s="160"/>
      <c r="CZ78" s="160"/>
      <c r="DA78" s="160"/>
      <c r="DB78" s="160"/>
      <c r="DC78" s="160"/>
      <c r="DD78" s="160"/>
      <c r="DE78" s="160"/>
      <c r="DF78" s="160"/>
      <c r="DG78" s="160"/>
      <c r="DH78" s="160"/>
      <c r="DI78" s="160"/>
      <c r="DJ78" s="160"/>
      <c r="DK78" s="160"/>
      <c r="DL78" s="160"/>
      <c r="DM78" s="160"/>
      <c r="DN78" s="160"/>
      <c r="DO78" s="160"/>
      <c r="DP78" s="160"/>
      <c r="DQ78" s="160"/>
      <c r="DR78" s="160"/>
      <c r="DS78" s="160"/>
      <c r="DT78" s="160"/>
      <c r="DU78" s="160"/>
      <c r="DV78" s="160"/>
      <c r="DW78" s="160"/>
    </row>
    <row r="79" spans="1:127" ht="13.5" customHeight="1" x14ac:dyDescent="0.25">
      <c r="A79" s="48"/>
      <c r="B79" s="48"/>
      <c r="C79" s="48" t="s">
        <v>610</v>
      </c>
      <c r="D79" s="48" t="s">
        <v>611</v>
      </c>
      <c r="E79" s="48"/>
      <c r="F79" s="48" t="s">
        <v>612</v>
      </c>
      <c r="G79" s="48"/>
      <c r="H79" s="48"/>
      <c r="I79" s="602">
        <v>595</v>
      </c>
      <c r="K79" s="622">
        <v>12.094236239278189</v>
      </c>
      <c r="L79" s="66"/>
      <c r="M79" s="164" t="s">
        <v>1981</v>
      </c>
      <c r="N79" s="393"/>
      <c r="O79" s="66">
        <v>7.937939743821036</v>
      </c>
      <c r="P79" s="66">
        <v>20.833333333333332</v>
      </c>
      <c r="Q79" s="66">
        <v>23.705989619862532</v>
      </c>
      <c r="R79" s="66">
        <v>16.991297140489017</v>
      </c>
      <c r="S79" s="66">
        <v>11.74934725848564</v>
      </c>
      <c r="T79" s="66">
        <v>4.9117421335379889</v>
      </c>
      <c r="U79" s="57"/>
      <c r="V79" s="57"/>
      <c r="W79" s="57"/>
      <c r="X79" s="57"/>
      <c r="Y79" s="57"/>
      <c r="Z79" s="57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Q79" s="160"/>
      <c r="AR79" s="160"/>
      <c r="AS79" s="160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0"/>
      <c r="BJ79" s="160"/>
      <c r="BK79" s="160"/>
      <c r="BL79" s="160"/>
      <c r="BM79" s="160"/>
      <c r="BN79" s="160"/>
      <c r="BO79" s="160"/>
      <c r="BP79" s="160"/>
      <c r="BQ79" s="160"/>
      <c r="BR79" s="160"/>
      <c r="BS79" s="160"/>
      <c r="BT79" s="160"/>
      <c r="BU79" s="160"/>
      <c r="BV79" s="160"/>
      <c r="BW79" s="160"/>
      <c r="BX79" s="160"/>
      <c r="BY79" s="160"/>
      <c r="BZ79" s="160"/>
      <c r="CA79" s="160"/>
      <c r="CB79" s="160"/>
      <c r="CC79" s="160"/>
      <c r="CD79" s="160"/>
      <c r="CE79" s="160"/>
      <c r="CF79" s="160"/>
      <c r="CG79" s="160"/>
      <c r="CH79" s="160"/>
      <c r="CI79" s="160"/>
      <c r="CJ79" s="160"/>
      <c r="CK79" s="160"/>
      <c r="CL79" s="160"/>
      <c r="CM79" s="160"/>
      <c r="CN79" s="160"/>
      <c r="CO79" s="160"/>
      <c r="CP79" s="160"/>
      <c r="CQ79" s="160"/>
      <c r="CR79" s="160"/>
      <c r="CS79" s="160"/>
      <c r="CT79" s="160"/>
      <c r="CU79" s="160"/>
      <c r="CV79" s="160"/>
      <c r="CW79" s="160"/>
      <c r="CX79" s="160"/>
      <c r="CY79" s="160"/>
      <c r="CZ79" s="160"/>
      <c r="DA79" s="160"/>
      <c r="DB79" s="160"/>
      <c r="DC79" s="160"/>
      <c r="DD79" s="160"/>
      <c r="DE79" s="160"/>
      <c r="DF79" s="160"/>
      <c r="DG79" s="160"/>
      <c r="DH79" s="160"/>
      <c r="DI79" s="160"/>
      <c r="DJ79" s="160"/>
      <c r="DK79" s="160"/>
      <c r="DL79" s="160"/>
      <c r="DM79" s="160"/>
      <c r="DN79" s="160"/>
      <c r="DO79" s="160"/>
      <c r="DP79" s="160"/>
      <c r="DQ79" s="160"/>
      <c r="DR79" s="160"/>
      <c r="DS79" s="160"/>
      <c r="DT79" s="160"/>
      <c r="DU79" s="160"/>
      <c r="DV79" s="160"/>
      <c r="DW79" s="160"/>
    </row>
    <row r="80" spans="1:127" ht="13.5" customHeight="1" x14ac:dyDescent="0.25">
      <c r="A80" s="48"/>
      <c r="B80" s="48"/>
      <c r="C80" s="48" t="s">
        <v>613</v>
      </c>
      <c r="D80" s="48" t="s">
        <v>614</v>
      </c>
      <c r="E80" s="48"/>
      <c r="F80" s="48" t="s">
        <v>615</v>
      </c>
      <c r="G80" s="48"/>
      <c r="H80" s="48"/>
      <c r="I80" s="602">
        <v>278</v>
      </c>
      <c r="K80" s="622">
        <v>12.240180056006075</v>
      </c>
      <c r="L80" s="66"/>
      <c r="M80" s="164" t="s">
        <v>1982</v>
      </c>
      <c r="N80" s="393"/>
      <c r="O80" s="66">
        <v>10.869565217391305</v>
      </c>
      <c r="P80" s="66">
        <v>16.936671575846834</v>
      </c>
      <c r="Q80" s="66">
        <v>24.506873879258816</v>
      </c>
      <c r="R80" s="66">
        <v>15.352038115404977</v>
      </c>
      <c r="S80" s="66">
        <v>11.98105321816662</v>
      </c>
      <c r="T80" s="66">
        <v>5.1469747226352514</v>
      </c>
      <c r="U80" s="57"/>
      <c r="V80" s="57"/>
      <c r="W80" s="57"/>
      <c r="X80" s="57"/>
      <c r="Y80" s="57"/>
      <c r="Z80" s="57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0"/>
      <c r="BT80" s="160"/>
      <c r="BU80" s="160"/>
      <c r="BV80" s="160"/>
      <c r="BW80" s="160"/>
      <c r="BX80" s="160"/>
      <c r="BY80" s="160"/>
      <c r="BZ80" s="160"/>
      <c r="CA80" s="160"/>
      <c r="CB80" s="160"/>
      <c r="CC80" s="160"/>
      <c r="CD80" s="160"/>
      <c r="CE80" s="160"/>
      <c r="CF80" s="160"/>
      <c r="CG80" s="160"/>
      <c r="CH80" s="160"/>
      <c r="CI80" s="160"/>
      <c r="CJ80" s="160"/>
      <c r="CK80" s="160"/>
      <c r="CL80" s="160"/>
      <c r="CM80" s="160"/>
      <c r="CN80" s="160"/>
      <c r="CO80" s="160"/>
      <c r="CP80" s="160"/>
      <c r="CQ80" s="160"/>
      <c r="CR80" s="160"/>
      <c r="CS80" s="160"/>
      <c r="CT80" s="160"/>
      <c r="CU80" s="160"/>
      <c r="CV80" s="160"/>
      <c r="CW80" s="160"/>
      <c r="CX80" s="160"/>
      <c r="CY80" s="160"/>
      <c r="CZ80" s="160"/>
      <c r="DA80" s="160"/>
      <c r="DB80" s="160"/>
      <c r="DC80" s="160"/>
      <c r="DD80" s="160"/>
      <c r="DE80" s="160"/>
      <c r="DF80" s="160"/>
      <c r="DG80" s="160"/>
      <c r="DH80" s="160"/>
      <c r="DI80" s="160"/>
      <c r="DJ80" s="160"/>
      <c r="DK80" s="160"/>
      <c r="DL80" s="160"/>
      <c r="DM80" s="160"/>
      <c r="DN80" s="160"/>
      <c r="DO80" s="160"/>
      <c r="DP80" s="160"/>
      <c r="DQ80" s="160"/>
      <c r="DR80" s="160"/>
      <c r="DS80" s="160"/>
      <c r="DT80" s="160"/>
      <c r="DU80" s="160"/>
      <c r="DV80" s="160"/>
      <c r="DW80" s="160"/>
    </row>
    <row r="81" spans="1:127" ht="13.5" customHeight="1" x14ac:dyDescent="0.25">
      <c r="A81" s="48"/>
      <c r="B81" s="48"/>
      <c r="C81" s="48" t="s">
        <v>616</v>
      </c>
      <c r="D81" s="48" t="s">
        <v>617</v>
      </c>
      <c r="E81" s="48"/>
      <c r="F81" s="48" t="s">
        <v>618</v>
      </c>
      <c r="G81" s="48"/>
      <c r="H81" s="48"/>
      <c r="I81" s="602">
        <v>290</v>
      </c>
      <c r="K81" s="622">
        <v>12.007622230391945</v>
      </c>
      <c r="L81" s="66"/>
      <c r="M81" s="164" t="s">
        <v>1983</v>
      </c>
      <c r="N81" s="393"/>
      <c r="O81" s="66">
        <v>5.4072321730314288</v>
      </c>
      <c r="P81" s="66">
        <v>17.952127659574469</v>
      </c>
      <c r="Q81" s="66">
        <v>27.095148078134844</v>
      </c>
      <c r="R81" s="66">
        <v>17.15622563036132</v>
      </c>
      <c r="S81" s="66">
        <v>10.561689870379261</v>
      </c>
      <c r="T81" s="66">
        <v>4.8953733922057978</v>
      </c>
      <c r="U81" s="57"/>
      <c r="V81" s="57"/>
      <c r="W81" s="57"/>
      <c r="X81" s="57"/>
      <c r="Y81" s="57"/>
      <c r="Z81" s="57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160"/>
      <c r="BI81" s="160"/>
      <c r="BJ81" s="160"/>
      <c r="BK81" s="160"/>
      <c r="BL81" s="160"/>
      <c r="BM81" s="160"/>
      <c r="BN81" s="160"/>
      <c r="BO81" s="160"/>
      <c r="BP81" s="160"/>
      <c r="BQ81" s="160"/>
      <c r="BR81" s="160"/>
      <c r="BS81" s="160"/>
      <c r="BT81" s="160"/>
      <c r="BU81" s="160"/>
      <c r="BV81" s="160"/>
      <c r="BW81" s="160"/>
      <c r="BX81" s="160"/>
      <c r="BY81" s="160"/>
      <c r="BZ81" s="160"/>
      <c r="CA81" s="160"/>
      <c r="CB81" s="160"/>
      <c r="CC81" s="160"/>
      <c r="CD81" s="160"/>
      <c r="CE81" s="160"/>
      <c r="CF81" s="160"/>
      <c r="CG81" s="160"/>
      <c r="CH81" s="160"/>
      <c r="CI81" s="160"/>
      <c r="CJ81" s="160"/>
      <c r="CK81" s="160"/>
      <c r="CL81" s="160"/>
      <c r="CM81" s="160"/>
      <c r="CN81" s="160"/>
      <c r="CO81" s="160"/>
      <c r="CP81" s="160"/>
      <c r="CQ81" s="160"/>
      <c r="CR81" s="160"/>
      <c r="CS81" s="160"/>
      <c r="CT81" s="160"/>
      <c r="CU81" s="160"/>
      <c r="CV81" s="160"/>
      <c r="CW81" s="160"/>
      <c r="CX81" s="160"/>
      <c r="CY81" s="160"/>
      <c r="CZ81" s="160"/>
      <c r="DA81" s="160"/>
      <c r="DB81" s="160"/>
      <c r="DC81" s="160"/>
      <c r="DD81" s="160"/>
      <c r="DE81" s="160"/>
      <c r="DF81" s="160"/>
      <c r="DG81" s="160"/>
      <c r="DH81" s="160"/>
      <c r="DI81" s="160"/>
      <c r="DJ81" s="160"/>
      <c r="DK81" s="160"/>
      <c r="DL81" s="160"/>
      <c r="DM81" s="160"/>
      <c r="DN81" s="160"/>
      <c r="DO81" s="160"/>
      <c r="DP81" s="160"/>
      <c r="DQ81" s="160"/>
      <c r="DR81" s="160"/>
      <c r="DS81" s="160"/>
      <c r="DT81" s="160"/>
      <c r="DU81" s="160"/>
      <c r="DV81" s="160"/>
      <c r="DW81" s="160"/>
    </row>
    <row r="82" spans="1:127" ht="13.5" customHeight="1" x14ac:dyDescent="0.25">
      <c r="A82" s="48"/>
      <c r="B82" s="48"/>
      <c r="C82" s="48" t="s">
        <v>619</v>
      </c>
      <c r="D82" s="48" t="s">
        <v>620</v>
      </c>
      <c r="E82" s="48"/>
      <c r="F82" s="48" t="s">
        <v>621</v>
      </c>
      <c r="G82" s="48"/>
      <c r="H82" s="48"/>
      <c r="I82" s="602">
        <v>832</v>
      </c>
      <c r="K82" s="622">
        <v>13.709742096916292</v>
      </c>
      <c r="L82" s="66"/>
      <c r="M82" s="164" t="s">
        <v>1984</v>
      </c>
      <c r="N82" s="393"/>
      <c r="O82" s="66">
        <v>12.951601908657123</v>
      </c>
      <c r="P82" s="66">
        <v>22.475277195085404</v>
      </c>
      <c r="Q82" s="66">
        <v>23.852423852423851</v>
      </c>
      <c r="R82" s="66">
        <v>19.316776096679035</v>
      </c>
      <c r="S82" s="66">
        <v>13.436345314074572</v>
      </c>
      <c r="T82" s="66">
        <v>6.2174213401997109</v>
      </c>
      <c r="U82" s="57"/>
      <c r="V82" s="57"/>
      <c r="W82" s="57"/>
      <c r="X82" s="57"/>
      <c r="Y82" s="57"/>
      <c r="Z82" s="57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0"/>
      <c r="BT82" s="160"/>
      <c r="BU82" s="160"/>
      <c r="BV82" s="160"/>
      <c r="BW82" s="160"/>
      <c r="BX82" s="160"/>
      <c r="BY82" s="160"/>
      <c r="BZ82" s="160"/>
      <c r="CA82" s="160"/>
      <c r="CB82" s="160"/>
      <c r="CC82" s="160"/>
      <c r="CD82" s="160"/>
      <c r="CE82" s="160"/>
      <c r="CF82" s="160"/>
      <c r="CG82" s="160"/>
      <c r="CH82" s="160"/>
      <c r="CI82" s="160"/>
      <c r="CJ82" s="160"/>
      <c r="CK82" s="160"/>
      <c r="CL82" s="160"/>
      <c r="CM82" s="160"/>
      <c r="CN82" s="160"/>
      <c r="CO82" s="160"/>
      <c r="CP82" s="160"/>
      <c r="CQ82" s="160"/>
      <c r="CR82" s="160"/>
      <c r="CS82" s="160"/>
      <c r="CT82" s="160"/>
      <c r="CU82" s="160"/>
      <c r="CV82" s="160"/>
      <c r="CW82" s="160"/>
      <c r="CX82" s="160"/>
      <c r="CY82" s="160"/>
      <c r="CZ82" s="160"/>
      <c r="DA82" s="160"/>
      <c r="DB82" s="160"/>
      <c r="DC82" s="160"/>
      <c r="DD82" s="160"/>
      <c r="DE82" s="160"/>
      <c r="DF82" s="160"/>
      <c r="DG82" s="160"/>
      <c r="DH82" s="160"/>
      <c r="DI82" s="160"/>
      <c r="DJ82" s="160"/>
      <c r="DK82" s="160"/>
      <c r="DL82" s="160"/>
      <c r="DM82" s="160"/>
      <c r="DN82" s="160"/>
      <c r="DO82" s="160"/>
      <c r="DP82" s="160"/>
      <c r="DQ82" s="160"/>
      <c r="DR82" s="160"/>
      <c r="DS82" s="160"/>
      <c r="DT82" s="160"/>
      <c r="DU82" s="160"/>
      <c r="DV82" s="160"/>
      <c r="DW82" s="160"/>
    </row>
    <row r="83" spans="1:127" ht="13.5" customHeight="1" x14ac:dyDescent="0.25">
      <c r="A83" s="48"/>
      <c r="B83" s="48"/>
      <c r="C83" s="48" t="s">
        <v>622</v>
      </c>
      <c r="D83" s="48" t="s">
        <v>623</v>
      </c>
      <c r="E83" s="48"/>
      <c r="F83" s="48" t="s">
        <v>624</v>
      </c>
      <c r="G83" s="48"/>
      <c r="H83" s="48"/>
      <c r="I83" s="602">
        <v>511</v>
      </c>
      <c r="K83" s="622">
        <v>16.208488912653959</v>
      </c>
      <c r="L83" s="66"/>
      <c r="M83" s="164" t="s">
        <v>1985</v>
      </c>
      <c r="N83" s="393"/>
      <c r="O83" s="66">
        <v>16.156754898590581</v>
      </c>
      <c r="P83" s="66">
        <v>17.297297297297298</v>
      </c>
      <c r="Q83" s="66">
        <v>33.588093322606596</v>
      </c>
      <c r="R83" s="66">
        <v>24.953445065176911</v>
      </c>
      <c r="S83" s="66">
        <v>17.577297755188479</v>
      </c>
      <c r="T83" s="66">
        <v>4.9195449420928563</v>
      </c>
      <c r="U83" s="57"/>
      <c r="V83" s="57"/>
      <c r="W83" s="57"/>
      <c r="X83" s="57"/>
      <c r="Y83" s="57"/>
      <c r="Z83" s="57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  <c r="AQ83" s="160"/>
      <c r="AR83" s="160"/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160"/>
      <c r="BI83" s="160"/>
      <c r="BJ83" s="160"/>
      <c r="BK83" s="160"/>
      <c r="BL83" s="160"/>
      <c r="BM83" s="160"/>
      <c r="BN83" s="160"/>
      <c r="BO83" s="160"/>
      <c r="BP83" s="160"/>
      <c r="BQ83" s="160"/>
      <c r="BR83" s="160"/>
      <c r="BS83" s="160"/>
      <c r="BT83" s="160"/>
      <c r="BU83" s="160"/>
      <c r="BV83" s="160"/>
      <c r="BW83" s="160"/>
      <c r="BX83" s="160"/>
      <c r="BY83" s="160"/>
      <c r="BZ83" s="160"/>
      <c r="CA83" s="160"/>
      <c r="CB83" s="160"/>
      <c r="CC83" s="160"/>
      <c r="CD83" s="160"/>
      <c r="CE83" s="160"/>
      <c r="CF83" s="160"/>
      <c r="CG83" s="160"/>
      <c r="CH83" s="160"/>
      <c r="CI83" s="160"/>
      <c r="CJ83" s="160"/>
      <c r="CK83" s="160"/>
      <c r="CL83" s="160"/>
      <c r="CM83" s="160"/>
      <c r="CN83" s="160"/>
      <c r="CO83" s="160"/>
      <c r="CP83" s="160"/>
      <c r="CQ83" s="160"/>
      <c r="CR83" s="160"/>
      <c r="CS83" s="160"/>
      <c r="CT83" s="160"/>
      <c r="CU83" s="160"/>
      <c r="CV83" s="160"/>
      <c r="CW83" s="160"/>
      <c r="CX83" s="160"/>
      <c r="CY83" s="160"/>
      <c r="CZ83" s="160"/>
      <c r="DA83" s="160"/>
      <c r="DB83" s="160"/>
      <c r="DC83" s="160"/>
      <c r="DD83" s="160"/>
      <c r="DE83" s="160"/>
      <c r="DF83" s="160"/>
      <c r="DG83" s="160"/>
      <c r="DH83" s="160"/>
      <c r="DI83" s="160"/>
      <c r="DJ83" s="160"/>
      <c r="DK83" s="160"/>
      <c r="DL83" s="160"/>
      <c r="DM83" s="160"/>
      <c r="DN83" s="160"/>
      <c r="DO83" s="160"/>
      <c r="DP83" s="160"/>
      <c r="DQ83" s="160"/>
      <c r="DR83" s="160"/>
      <c r="DS83" s="160"/>
      <c r="DT83" s="160"/>
      <c r="DU83" s="160"/>
      <c r="DV83" s="160"/>
      <c r="DW83" s="160"/>
    </row>
    <row r="84" spans="1:127" ht="13.5" customHeight="1" x14ac:dyDescent="0.25">
      <c r="A84" s="48"/>
      <c r="B84" s="48"/>
      <c r="C84" s="48" t="s">
        <v>625</v>
      </c>
      <c r="D84" s="48" t="s">
        <v>626</v>
      </c>
      <c r="E84" s="48"/>
      <c r="F84" s="48" t="s">
        <v>627</v>
      </c>
      <c r="G84" s="48"/>
      <c r="H84" s="48"/>
      <c r="I84" s="602">
        <v>391</v>
      </c>
      <c r="K84" s="622">
        <v>12.759052320401819</v>
      </c>
      <c r="L84" s="66"/>
      <c r="M84" s="164" t="s">
        <v>1986</v>
      </c>
      <c r="N84" s="393"/>
      <c r="O84" s="66">
        <v>7.8231292517006814</v>
      </c>
      <c r="P84" s="66">
        <v>22.1606648199446</v>
      </c>
      <c r="Q84" s="66">
        <v>25.190010857763301</v>
      </c>
      <c r="R84" s="66">
        <v>18.922018348623855</v>
      </c>
      <c r="S84" s="66">
        <v>12.688821752265861</v>
      </c>
      <c r="T84" s="66">
        <v>4.7860629845888774</v>
      </c>
      <c r="U84" s="57"/>
      <c r="V84" s="57"/>
      <c r="W84" s="57"/>
      <c r="X84" s="57"/>
      <c r="Y84" s="57"/>
      <c r="Z84" s="57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Q84" s="160"/>
      <c r="AR84" s="160"/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0"/>
      <c r="BT84" s="160"/>
      <c r="BU84" s="160"/>
      <c r="BV84" s="160"/>
      <c r="BW84" s="160"/>
      <c r="BX84" s="160"/>
      <c r="BY84" s="160"/>
      <c r="BZ84" s="160"/>
      <c r="CA84" s="160"/>
      <c r="CB84" s="160"/>
      <c r="CC84" s="160"/>
      <c r="CD84" s="160"/>
      <c r="CE84" s="160"/>
      <c r="CF84" s="160"/>
      <c r="CG84" s="160"/>
      <c r="CH84" s="160"/>
      <c r="CI84" s="160"/>
      <c r="CJ84" s="160"/>
      <c r="CK84" s="160"/>
      <c r="CL84" s="160"/>
      <c r="CM84" s="160"/>
      <c r="CN84" s="160"/>
      <c r="CO84" s="160"/>
      <c r="CP84" s="160"/>
      <c r="CQ84" s="160"/>
      <c r="CR84" s="160"/>
      <c r="CS84" s="160"/>
      <c r="CT84" s="160"/>
      <c r="CU84" s="160"/>
      <c r="CV84" s="160"/>
      <c r="CW84" s="160"/>
      <c r="CX84" s="160"/>
      <c r="CY84" s="160"/>
      <c r="CZ84" s="160"/>
      <c r="DA84" s="160"/>
      <c r="DB84" s="160"/>
      <c r="DC84" s="160"/>
      <c r="DD84" s="160"/>
      <c r="DE84" s="160"/>
      <c r="DF84" s="160"/>
      <c r="DG84" s="160"/>
      <c r="DH84" s="160"/>
      <c r="DI84" s="160"/>
      <c r="DJ84" s="160"/>
      <c r="DK84" s="160"/>
      <c r="DL84" s="160"/>
      <c r="DM84" s="160"/>
      <c r="DN84" s="160"/>
      <c r="DO84" s="160"/>
      <c r="DP84" s="160"/>
      <c r="DQ84" s="160"/>
      <c r="DR84" s="160"/>
      <c r="DS84" s="160"/>
      <c r="DT84" s="160"/>
      <c r="DU84" s="160"/>
      <c r="DV84" s="160"/>
      <c r="DW84" s="160"/>
    </row>
    <row r="85" spans="1:127" ht="13.5" customHeight="1" x14ac:dyDescent="0.25">
      <c r="A85" s="48"/>
      <c r="B85" s="48"/>
      <c r="C85" s="48" t="s">
        <v>628</v>
      </c>
      <c r="D85" s="48" t="s">
        <v>629</v>
      </c>
      <c r="E85" s="48"/>
      <c r="F85" s="48" t="s">
        <v>630</v>
      </c>
      <c r="G85" s="48"/>
      <c r="H85" s="48"/>
      <c r="I85" s="602">
        <v>207</v>
      </c>
      <c r="K85" s="622">
        <v>11.337912023132549</v>
      </c>
      <c r="L85" s="66"/>
      <c r="M85" s="164" t="s">
        <v>1987</v>
      </c>
      <c r="N85" s="393"/>
      <c r="O85" s="66">
        <v>9.2041147807255008</v>
      </c>
      <c r="P85" s="66">
        <v>13.322231473771858</v>
      </c>
      <c r="Q85" s="66">
        <v>20.95422308188266</v>
      </c>
      <c r="R85" s="66">
        <v>14.807162534435262</v>
      </c>
      <c r="S85" s="66">
        <v>13.956997359486985</v>
      </c>
      <c r="T85" s="66">
        <v>4.5987947986045032</v>
      </c>
      <c r="U85" s="57"/>
      <c r="V85" s="57"/>
      <c r="W85" s="57"/>
      <c r="X85" s="57"/>
      <c r="Y85" s="57"/>
      <c r="Z85" s="57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160"/>
      <c r="BI85" s="160"/>
      <c r="BJ85" s="160"/>
      <c r="BK85" s="160"/>
      <c r="BL85" s="160"/>
      <c r="BM85" s="160"/>
      <c r="BN85" s="160"/>
      <c r="BO85" s="160"/>
      <c r="BP85" s="160"/>
      <c r="BQ85" s="160"/>
      <c r="BR85" s="160"/>
      <c r="BS85" s="160"/>
      <c r="BT85" s="160"/>
      <c r="BU85" s="160"/>
      <c r="BV85" s="160"/>
      <c r="BW85" s="160"/>
      <c r="BX85" s="160"/>
      <c r="BY85" s="160"/>
      <c r="BZ85" s="160"/>
      <c r="CA85" s="160"/>
      <c r="CB85" s="160"/>
      <c r="CC85" s="160"/>
      <c r="CD85" s="160"/>
      <c r="CE85" s="160"/>
      <c r="CF85" s="160"/>
      <c r="CG85" s="160"/>
      <c r="CH85" s="160"/>
      <c r="CI85" s="160"/>
      <c r="CJ85" s="160"/>
      <c r="CK85" s="160"/>
      <c r="CL85" s="160"/>
      <c r="CM85" s="160"/>
      <c r="CN85" s="160"/>
      <c r="CO85" s="160"/>
      <c r="CP85" s="160"/>
      <c r="CQ85" s="160"/>
      <c r="CR85" s="160"/>
      <c r="CS85" s="160"/>
      <c r="CT85" s="160"/>
      <c r="CU85" s="160"/>
      <c r="CV85" s="160"/>
      <c r="CW85" s="160"/>
      <c r="CX85" s="160"/>
      <c r="CY85" s="160"/>
      <c r="CZ85" s="160"/>
      <c r="DA85" s="160"/>
      <c r="DB85" s="160"/>
      <c r="DC85" s="160"/>
      <c r="DD85" s="160"/>
      <c r="DE85" s="160"/>
      <c r="DF85" s="160"/>
      <c r="DG85" s="160"/>
      <c r="DH85" s="160"/>
      <c r="DI85" s="160"/>
      <c r="DJ85" s="160"/>
      <c r="DK85" s="160"/>
      <c r="DL85" s="160"/>
      <c r="DM85" s="160"/>
      <c r="DN85" s="160"/>
      <c r="DO85" s="160"/>
      <c r="DP85" s="160"/>
      <c r="DQ85" s="160"/>
      <c r="DR85" s="160"/>
      <c r="DS85" s="160"/>
      <c r="DT85" s="160"/>
      <c r="DU85" s="160"/>
      <c r="DV85" s="160"/>
      <c r="DW85" s="160"/>
    </row>
    <row r="86" spans="1:127" ht="13.5" customHeight="1" x14ac:dyDescent="0.25">
      <c r="A86" s="48"/>
      <c r="B86" s="48"/>
      <c r="C86" s="48" t="s">
        <v>631</v>
      </c>
      <c r="D86" s="48" t="s">
        <v>632</v>
      </c>
      <c r="E86" s="48"/>
      <c r="F86" s="48" t="s">
        <v>633</v>
      </c>
      <c r="G86" s="48"/>
      <c r="H86" s="48"/>
      <c r="I86" s="602">
        <v>675</v>
      </c>
      <c r="K86" s="622">
        <v>9.4473832444631984</v>
      </c>
      <c r="L86" s="66"/>
      <c r="M86" s="164" t="s">
        <v>1988</v>
      </c>
      <c r="N86" s="393"/>
      <c r="O86" s="66">
        <v>7.1728481455563333</v>
      </c>
      <c r="P86" s="66">
        <v>13.784461152882205</v>
      </c>
      <c r="Q86" s="66">
        <v>14.328063241106721</v>
      </c>
      <c r="R86" s="66">
        <v>13.890219369671424</v>
      </c>
      <c r="S86" s="66">
        <v>11.667476908118619</v>
      </c>
      <c r="T86" s="66">
        <v>4.0064823984874405</v>
      </c>
      <c r="U86" s="57"/>
      <c r="V86" s="57"/>
      <c r="W86" s="57"/>
      <c r="X86" s="57"/>
      <c r="Y86" s="57"/>
      <c r="Z86" s="57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160"/>
      <c r="AP86" s="160"/>
      <c r="AQ86" s="160"/>
      <c r="AR86" s="160"/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0"/>
      <c r="BT86" s="160"/>
      <c r="BU86" s="160"/>
      <c r="BV86" s="160"/>
      <c r="BW86" s="160"/>
      <c r="BX86" s="160"/>
      <c r="BY86" s="160"/>
      <c r="BZ86" s="160"/>
      <c r="CA86" s="160"/>
      <c r="CB86" s="160"/>
      <c r="CC86" s="160"/>
      <c r="CD86" s="160"/>
      <c r="CE86" s="160"/>
      <c r="CF86" s="160"/>
      <c r="CG86" s="160"/>
      <c r="CH86" s="160"/>
      <c r="CI86" s="160"/>
      <c r="CJ86" s="160"/>
      <c r="CK86" s="160"/>
      <c r="CL86" s="160"/>
      <c r="CM86" s="160"/>
      <c r="CN86" s="160"/>
      <c r="CO86" s="160"/>
      <c r="CP86" s="160"/>
      <c r="CQ86" s="160"/>
      <c r="CR86" s="160"/>
      <c r="CS86" s="160"/>
      <c r="CT86" s="160"/>
      <c r="CU86" s="160"/>
      <c r="CV86" s="160"/>
      <c r="CW86" s="160"/>
      <c r="CX86" s="160"/>
      <c r="CY86" s="160"/>
      <c r="CZ86" s="160"/>
      <c r="DA86" s="160"/>
      <c r="DB86" s="160"/>
      <c r="DC86" s="160"/>
      <c r="DD86" s="160"/>
      <c r="DE86" s="160"/>
      <c r="DF86" s="160"/>
      <c r="DG86" s="160"/>
      <c r="DH86" s="160"/>
      <c r="DI86" s="160"/>
      <c r="DJ86" s="160"/>
      <c r="DK86" s="160"/>
      <c r="DL86" s="160"/>
      <c r="DM86" s="160"/>
      <c r="DN86" s="160"/>
      <c r="DO86" s="160"/>
      <c r="DP86" s="160"/>
      <c r="DQ86" s="160"/>
      <c r="DR86" s="160"/>
      <c r="DS86" s="160"/>
      <c r="DT86" s="160"/>
      <c r="DU86" s="160"/>
      <c r="DV86" s="160"/>
      <c r="DW86" s="160"/>
    </row>
    <row r="87" spans="1:127" ht="13.5" customHeight="1" x14ac:dyDescent="0.25">
      <c r="A87" s="48"/>
      <c r="B87" s="48"/>
      <c r="C87" s="48"/>
      <c r="D87" s="48"/>
      <c r="E87" s="48"/>
      <c r="F87" s="48"/>
      <c r="G87" s="48"/>
      <c r="H87" s="48"/>
      <c r="I87" s="602"/>
      <c r="K87" s="622"/>
      <c r="L87" s="66"/>
      <c r="M87" s="164"/>
      <c r="N87" s="393"/>
      <c r="O87" s="66"/>
      <c r="P87" s="66"/>
      <c r="Q87" s="66"/>
      <c r="R87" s="66"/>
      <c r="S87" s="66"/>
      <c r="T87" s="66"/>
      <c r="U87" s="57"/>
      <c r="V87" s="57"/>
      <c r="W87" s="57"/>
      <c r="X87" s="57"/>
      <c r="Y87" s="57"/>
      <c r="Z87" s="57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160"/>
      <c r="AN87" s="160"/>
      <c r="AO87" s="160"/>
      <c r="AP87" s="160"/>
      <c r="AQ87" s="160"/>
      <c r="AR87" s="160"/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160"/>
      <c r="BI87" s="160"/>
      <c r="BJ87" s="160"/>
      <c r="BK87" s="160"/>
      <c r="BL87" s="160"/>
      <c r="BM87" s="160"/>
      <c r="BN87" s="160"/>
      <c r="BO87" s="160"/>
      <c r="BP87" s="160"/>
      <c r="BQ87" s="160"/>
      <c r="BR87" s="160"/>
      <c r="BS87" s="160"/>
      <c r="BT87" s="160"/>
      <c r="BU87" s="160"/>
      <c r="BV87" s="160"/>
      <c r="BW87" s="160"/>
      <c r="BX87" s="160"/>
      <c r="BY87" s="160"/>
      <c r="BZ87" s="160"/>
      <c r="CA87" s="160"/>
      <c r="CB87" s="160"/>
      <c r="CC87" s="160"/>
      <c r="CD87" s="160"/>
      <c r="CE87" s="160"/>
      <c r="CF87" s="160"/>
      <c r="CG87" s="160"/>
      <c r="CH87" s="160"/>
      <c r="CI87" s="160"/>
      <c r="CJ87" s="160"/>
      <c r="CK87" s="160"/>
      <c r="CL87" s="160"/>
      <c r="CM87" s="160"/>
      <c r="CN87" s="160"/>
      <c r="CO87" s="160"/>
      <c r="CP87" s="160"/>
      <c r="CQ87" s="160"/>
      <c r="CR87" s="160"/>
      <c r="CS87" s="160"/>
      <c r="CT87" s="160"/>
      <c r="CU87" s="160"/>
      <c r="CV87" s="160"/>
      <c r="CW87" s="160"/>
      <c r="CX87" s="160"/>
      <c r="CY87" s="160"/>
      <c r="CZ87" s="160"/>
      <c r="DA87" s="160"/>
      <c r="DB87" s="160"/>
      <c r="DC87" s="160"/>
      <c r="DD87" s="160"/>
      <c r="DE87" s="160"/>
      <c r="DF87" s="160"/>
      <c r="DG87" s="160"/>
      <c r="DH87" s="160"/>
      <c r="DI87" s="160"/>
      <c r="DJ87" s="160"/>
      <c r="DK87" s="160"/>
      <c r="DL87" s="160"/>
      <c r="DM87" s="160"/>
      <c r="DN87" s="160"/>
      <c r="DO87" s="160"/>
      <c r="DP87" s="160"/>
      <c r="DQ87" s="160"/>
      <c r="DR87" s="160"/>
      <c r="DS87" s="160"/>
      <c r="DT87" s="160"/>
      <c r="DU87" s="160"/>
      <c r="DV87" s="160"/>
      <c r="DW87" s="160"/>
    </row>
    <row r="88" spans="1:127" ht="13.5" customHeight="1" x14ac:dyDescent="0.25">
      <c r="A88" s="48"/>
      <c r="B88" s="48"/>
      <c r="C88" s="48" t="s">
        <v>634</v>
      </c>
      <c r="D88" s="48" t="s">
        <v>635</v>
      </c>
      <c r="E88" s="48" t="s">
        <v>636</v>
      </c>
      <c r="F88" s="48"/>
      <c r="G88" s="48"/>
      <c r="H88" s="48"/>
      <c r="I88" s="602">
        <v>4000</v>
      </c>
      <c r="K88" s="622">
        <v>13.009310907012498</v>
      </c>
      <c r="L88" s="66"/>
      <c r="M88" s="164" t="s">
        <v>1989</v>
      </c>
      <c r="N88" s="393"/>
      <c r="O88" s="66">
        <v>13.086870412799504</v>
      </c>
      <c r="P88" s="66">
        <v>19.22109288517661</v>
      </c>
      <c r="Q88" s="66">
        <v>21.59468438538206</v>
      </c>
      <c r="R88" s="66">
        <v>19.025673443585717</v>
      </c>
      <c r="S88" s="66">
        <v>13.053694195457314</v>
      </c>
      <c r="T88" s="66">
        <v>5.6441401806983285</v>
      </c>
      <c r="U88" s="57"/>
      <c r="V88" s="57"/>
      <c r="W88" s="57"/>
      <c r="X88" s="57"/>
      <c r="Y88" s="57"/>
      <c r="Z88" s="57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160"/>
      <c r="AN88" s="160"/>
      <c r="AO88" s="160"/>
      <c r="AP88" s="160"/>
      <c r="AQ88" s="160"/>
      <c r="AR88" s="160"/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0"/>
      <c r="BT88" s="160"/>
      <c r="BU88" s="160"/>
      <c r="BV88" s="160"/>
      <c r="BW88" s="160"/>
      <c r="BX88" s="160"/>
      <c r="BY88" s="160"/>
      <c r="BZ88" s="160"/>
      <c r="CA88" s="160"/>
      <c r="CB88" s="160"/>
      <c r="CC88" s="160"/>
      <c r="CD88" s="160"/>
      <c r="CE88" s="160"/>
      <c r="CF88" s="160"/>
      <c r="CG88" s="160"/>
      <c r="CH88" s="160"/>
      <c r="CI88" s="160"/>
      <c r="CJ88" s="160"/>
      <c r="CK88" s="160"/>
      <c r="CL88" s="160"/>
      <c r="CM88" s="160"/>
      <c r="CN88" s="160"/>
      <c r="CO88" s="160"/>
      <c r="CP88" s="160"/>
      <c r="CQ88" s="160"/>
      <c r="CR88" s="160"/>
      <c r="CS88" s="160"/>
      <c r="CT88" s="160"/>
      <c r="CU88" s="160"/>
      <c r="CV88" s="160"/>
      <c r="CW88" s="160"/>
      <c r="CX88" s="160"/>
      <c r="CY88" s="160"/>
      <c r="CZ88" s="160"/>
      <c r="DA88" s="160"/>
      <c r="DB88" s="160"/>
      <c r="DC88" s="160"/>
      <c r="DD88" s="160"/>
      <c r="DE88" s="160"/>
      <c r="DF88" s="160"/>
      <c r="DG88" s="160"/>
      <c r="DH88" s="160"/>
      <c r="DI88" s="160"/>
      <c r="DJ88" s="160"/>
      <c r="DK88" s="160"/>
      <c r="DL88" s="160"/>
      <c r="DM88" s="160"/>
      <c r="DN88" s="160"/>
      <c r="DO88" s="160"/>
      <c r="DP88" s="160"/>
      <c r="DQ88" s="160"/>
      <c r="DR88" s="160"/>
      <c r="DS88" s="160"/>
      <c r="DT88" s="160"/>
      <c r="DU88" s="160"/>
      <c r="DV88" s="160"/>
      <c r="DW88" s="160"/>
    </row>
    <row r="89" spans="1:127" ht="13.5" customHeight="1" x14ac:dyDescent="0.25">
      <c r="A89" s="48"/>
      <c r="B89" s="48"/>
      <c r="C89" s="48" t="s">
        <v>637</v>
      </c>
      <c r="D89" s="48" t="s">
        <v>638</v>
      </c>
      <c r="E89" s="48"/>
      <c r="F89" s="48" t="s">
        <v>639</v>
      </c>
      <c r="G89" s="48"/>
      <c r="H89" s="48"/>
      <c r="I89" s="602">
        <v>633</v>
      </c>
      <c r="K89" s="622">
        <v>13.984274096798284</v>
      </c>
      <c r="L89" s="66"/>
      <c r="M89" s="164" t="s">
        <v>1990</v>
      </c>
      <c r="N89" s="393"/>
      <c r="O89" s="66">
        <v>14.398513701811426</v>
      </c>
      <c r="P89" s="66">
        <v>21.595900439238655</v>
      </c>
      <c r="Q89" s="66">
        <v>26.924756221801776</v>
      </c>
      <c r="R89" s="66">
        <v>19.485580670303975</v>
      </c>
      <c r="S89" s="66">
        <v>12.401199236849278</v>
      </c>
      <c r="T89" s="66">
        <v>5.6545466500098627</v>
      </c>
      <c r="U89" s="57"/>
      <c r="V89" s="57"/>
      <c r="W89" s="57"/>
      <c r="X89" s="57"/>
      <c r="Y89" s="57"/>
      <c r="Z89" s="57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160"/>
      <c r="BI89" s="160"/>
      <c r="BJ89" s="160"/>
      <c r="BK89" s="160"/>
      <c r="BL89" s="160"/>
      <c r="BM89" s="160"/>
      <c r="BN89" s="160"/>
      <c r="BO89" s="160"/>
      <c r="BP89" s="160"/>
      <c r="BQ89" s="160"/>
      <c r="BR89" s="160"/>
      <c r="BS89" s="160"/>
      <c r="BT89" s="160"/>
      <c r="BU89" s="160"/>
      <c r="BV89" s="160"/>
      <c r="BW89" s="160"/>
      <c r="BX89" s="160"/>
      <c r="BY89" s="160"/>
      <c r="BZ89" s="160"/>
      <c r="CA89" s="160"/>
      <c r="CB89" s="160"/>
      <c r="CC89" s="160"/>
      <c r="CD89" s="160"/>
      <c r="CE89" s="160"/>
      <c r="CF89" s="160"/>
      <c r="CG89" s="160"/>
      <c r="CH89" s="160"/>
      <c r="CI89" s="160"/>
      <c r="CJ89" s="160"/>
      <c r="CK89" s="160"/>
      <c r="CL89" s="160"/>
      <c r="CM89" s="160"/>
      <c r="CN89" s="160"/>
      <c r="CO89" s="160"/>
      <c r="CP89" s="160"/>
      <c r="CQ89" s="160"/>
      <c r="CR89" s="160"/>
      <c r="CS89" s="160"/>
      <c r="CT89" s="160"/>
      <c r="CU89" s="160"/>
      <c r="CV89" s="160"/>
      <c r="CW89" s="160"/>
      <c r="CX89" s="160"/>
      <c r="CY89" s="160"/>
      <c r="CZ89" s="160"/>
      <c r="DA89" s="160"/>
      <c r="DB89" s="160"/>
      <c r="DC89" s="160"/>
      <c r="DD89" s="160"/>
      <c r="DE89" s="160"/>
      <c r="DF89" s="160"/>
      <c r="DG89" s="160"/>
      <c r="DH89" s="160"/>
      <c r="DI89" s="160"/>
      <c r="DJ89" s="160"/>
      <c r="DK89" s="160"/>
      <c r="DL89" s="160"/>
      <c r="DM89" s="160"/>
      <c r="DN89" s="160"/>
      <c r="DO89" s="160"/>
      <c r="DP89" s="160"/>
      <c r="DQ89" s="160"/>
      <c r="DR89" s="160"/>
      <c r="DS89" s="160"/>
      <c r="DT89" s="160"/>
      <c r="DU89" s="160"/>
      <c r="DV89" s="160"/>
      <c r="DW89" s="160"/>
    </row>
    <row r="90" spans="1:127" ht="13.5" customHeight="1" x14ac:dyDescent="0.25">
      <c r="A90" s="48"/>
      <c r="B90" s="48"/>
      <c r="C90" s="48" t="s">
        <v>640</v>
      </c>
      <c r="D90" s="48" t="s">
        <v>641</v>
      </c>
      <c r="E90" s="48"/>
      <c r="F90" s="48" t="s">
        <v>642</v>
      </c>
      <c r="G90" s="48"/>
      <c r="H90" s="48"/>
      <c r="I90" s="602">
        <v>225</v>
      </c>
      <c r="K90" s="622">
        <v>11.6942559023356</v>
      </c>
      <c r="L90" s="66"/>
      <c r="M90" s="164" t="s">
        <v>1991</v>
      </c>
      <c r="N90" s="393"/>
      <c r="O90" s="66">
        <v>8.8126159554730972</v>
      </c>
      <c r="P90" s="66">
        <v>21.09375</v>
      </c>
      <c r="Q90" s="66">
        <v>23.456364263539154</v>
      </c>
      <c r="R90" s="66">
        <v>13.856032443393039</v>
      </c>
      <c r="S90" s="66">
        <v>10.941644562334218</v>
      </c>
      <c r="T90" s="66">
        <v>5.0978230917608158</v>
      </c>
      <c r="U90" s="57"/>
      <c r="V90" s="57"/>
      <c r="W90" s="57"/>
      <c r="X90" s="57"/>
      <c r="Y90" s="57"/>
      <c r="Z90" s="57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0"/>
      <c r="BT90" s="160"/>
      <c r="BU90" s="160"/>
      <c r="BV90" s="160"/>
      <c r="BW90" s="160"/>
      <c r="BX90" s="160"/>
      <c r="BY90" s="160"/>
      <c r="BZ90" s="160"/>
      <c r="CA90" s="160"/>
      <c r="CB90" s="160"/>
      <c r="CC90" s="160"/>
      <c r="CD90" s="160"/>
      <c r="CE90" s="160"/>
      <c r="CF90" s="160"/>
      <c r="CG90" s="160"/>
      <c r="CH90" s="160"/>
      <c r="CI90" s="160"/>
      <c r="CJ90" s="160"/>
      <c r="CK90" s="160"/>
      <c r="CL90" s="160"/>
      <c r="CM90" s="160"/>
      <c r="CN90" s="160"/>
      <c r="CO90" s="160"/>
      <c r="CP90" s="160"/>
      <c r="CQ90" s="160"/>
      <c r="CR90" s="160"/>
      <c r="CS90" s="160"/>
      <c r="CT90" s="160"/>
      <c r="CU90" s="160"/>
      <c r="CV90" s="160"/>
      <c r="CW90" s="160"/>
      <c r="CX90" s="160"/>
      <c r="CY90" s="160"/>
      <c r="CZ90" s="160"/>
      <c r="DA90" s="160"/>
      <c r="DB90" s="160"/>
      <c r="DC90" s="160"/>
      <c r="DD90" s="160"/>
      <c r="DE90" s="160"/>
      <c r="DF90" s="160"/>
      <c r="DG90" s="160"/>
      <c r="DH90" s="160"/>
      <c r="DI90" s="160"/>
      <c r="DJ90" s="160"/>
      <c r="DK90" s="160"/>
      <c r="DL90" s="160"/>
      <c r="DM90" s="160"/>
      <c r="DN90" s="160"/>
      <c r="DO90" s="160"/>
      <c r="DP90" s="160"/>
      <c r="DQ90" s="160"/>
      <c r="DR90" s="160"/>
      <c r="DS90" s="160"/>
      <c r="DT90" s="160"/>
      <c r="DU90" s="160"/>
      <c r="DV90" s="160"/>
      <c r="DW90" s="160"/>
    </row>
    <row r="91" spans="1:127" ht="13.5" customHeight="1" x14ac:dyDescent="0.25">
      <c r="A91" s="48"/>
      <c r="B91" s="48"/>
      <c r="C91" s="48" t="s">
        <v>643</v>
      </c>
      <c r="D91" s="48" t="s">
        <v>644</v>
      </c>
      <c r="E91" s="48"/>
      <c r="F91" s="48" t="s">
        <v>645</v>
      </c>
      <c r="G91" s="48"/>
      <c r="H91" s="48"/>
      <c r="I91" s="602">
        <v>982</v>
      </c>
      <c r="K91" s="622">
        <v>16.84520358056562</v>
      </c>
      <c r="L91" s="66"/>
      <c r="M91" s="164" t="s">
        <v>1992</v>
      </c>
      <c r="N91" s="393"/>
      <c r="O91" s="66">
        <v>15.093653391525732</v>
      </c>
      <c r="P91" s="66">
        <v>25.455597338733007</v>
      </c>
      <c r="Q91" s="66">
        <v>28.700241917747967</v>
      </c>
      <c r="R91" s="66">
        <v>25.113703776942852</v>
      </c>
      <c r="S91" s="66">
        <v>17.328056476628515</v>
      </c>
      <c r="T91" s="66">
        <v>7.1053608356752749</v>
      </c>
      <c r="U91" s="57"/>
      <c r="V91" s="57"/>
      <c r="W91" s="57"/>
      <c r="X91" s="57"/>
      <c r="Y91" s="57"/>
      <c r="Z91" s="57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0"/>
      <c r="BE91" s="160"/>
      <c r="BF91" s="160"/>
      <c r="BG91" s="160"/>
      <c r="BH91" s="160"/>
      <c r="BI91" s="160"/>
      <c r="BJ91" s="160"/>
      <c r="BK91" s="160"/>
      <c r="BL91" s="160"/>
      <c r="BM91" s="160"/>
      <c r="BN91" s="160"/>
      <c r="BO91" s="160"/>
      <c r="BP91" s="160"/>
      <c r="BQ91" s="160"/>
      <c r="BR91" s="160"/>
      <c r="BS91" s="160"/>
      <c r="BT91" s="160"/>
      <c r="BU91" s="160"/>
      <c r="BV91" s="160"/>
      <c r="BW91" s="160"/>
      <c r="BX91" s="160"/>
      <c r="BY91" s="160"/>
      <c r="BZ91" s="160"/>
      <c r="CA91" s="160"/>
      <c r="CB91" s="160"/>
      <c r="CC91" s="160"/>
      <c r="CD91" s="160"/>
      <c r="CE91" s="160"/>
      <c r="CF91" s="160"/>
      <c r="CG91" s="160"/>
      <c r="CH91" s="160"/>
      <c r="CI91" s="160"/>
      <c r="CJ91" s="160"/>
      <c r="CK91" s="160"/>
      <c r="CL91" s="160"/>
      <c r="CM91" s="160"/>
      <c r="CN91" s="160"/>
      <c r="CO91" s="160"/>
      <c r="CP91" s="160"/>
      <c r="CQ91" s="160"/>
      <c r="CR91" s="160"/>
      <c r="CS91" s="160"/>
      <c r="CT91" s="160"/>
      <c r="CU91" s="160"/>
      <c r="CV91" s="160"/>
      <c r="CW91" s="160"/>
      <c r="CX91" s="160"/>
      <c r="CY91" s="160"/>
      <c r="CZ91" s="160"/>
      <c r="DA91" s="160"/>
      <c r="DB91" s="160"/>
      <c r="DC91" s="160"/>
      <c r="DD91" s="160"/>
      <c r="DE91" s="160"/>
      <c r="DF91" s="160"/>
      <c r="DG91" s="160"/>
      <c r="DH91" s="160"/>
      <c r="DI91" s="160"/>
      <c r="DJ91" s="160"/>
      <c r="DK91" s="160"/>
      <c r="DL91" s="160"/>
      <c r="DM91" s="160"/>
      <c r="DN91" s="160"/>
      <c r="DO91" s="160"/>
      <c r="DP91" s="160"/>
      <c r="DQ91" s="160"/>
      <c r="DR91" s="160"/>
      <c r="DS91" s="160"/>
      <c r="DT91" s="160"/>
      <c r="DU91" s="160"/>
      <c r="DV91" s="160"/>
      <c r="DW91" s="160"/>
    </row>
    <row r="92" spans="1:127" ht="13.5" customHeight="1" x14ac:dyDescent="0.25">
      <c r="A92" s="48"/>
      <c r="B92" s="48"/>
      <c r="C92" s="48" t="s">
        <v>646</v>
      </c>
      <c r="D92" s="48" t="s">
        <v>647</v>
      </c>
      <c r="E92" s="48"/>
      <c r="F92" s="48" t="s">
        <v>648</v>
      </c>
      <c r="G92" s="48"/>
      <c r="H92" s="48"/>
      <c r="I92" s="602">
        <v>621</v>
      </c>
      <c r="K92" s="622">
        <v>12.765601661118724</v>
      </c>
      <c r="L92" s="66"/>
      <c r="M92" s="164" t="s">
        <v>1938</v>
      </c>
      <c r="N92" s="393"/>
      <c r="O92" s="66">
        <v>10.768581081081081</v>
      </c>
      <c r="P92" s="66">
        <v>20.797227036395149</v>
      </c>
      <c r="Q92" s="66">
        <v>24.826481580352375</v>
      </c>
      <c r="R92" s="66">
        <v>17.753667858463814</v>
      </c>
      <c r="S92" s="66">
        <v>12.384288216162121</v>
      </c>
      <c r="T92" s="66">
        <v>4.8918951564198574</v>
      </c>
      <c r="U92" s="57"/>
      <c r="V92" s="57"/>
      <c r="W92" s="57"/>
      <c r="X92" s="57"/>
      <c r="Y92" s="57"/>
      <c r="Z92" s="57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Q92" s="160"/>
      <c r="AR92" s="160"/>
      <c r="AS92" s="160"/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0"/>
      <c r="BL92" s="160"/>
      <c r="BM92" s="160"/>
      <c r="BN92" s="160"/>
      <c r="BO92" s="160"/>
      <c r="BP92" s="160"/>
      <c r="BQ92" s="160"/>
      <c r="BR92" s="160"/>
      <c r="BS92" s="160"/>
      <c r="BT92" s="160"/>
      <c r="BU92" s="160"/>
      <c r="BV92" s="160"/>
      <c r="BW92" s="160"/>
      <c r="BX92" s="160"/>
      <c r="BY92" s="160"/>
      <c r="BZ92" s="160"/>
      <c r="CA92" s="160"/>
      <c r="CB92" s="160"/>
      <c r="CC92" s="160"/>
      <c r="CD92" s="160"/>
      <c r="CE92" s="160"/>
      <c r="CF92" s="160"/>
      <c r="CG92" s="160"/>
      <c r="CH92" s="160"/>
      <c r="CI92" s="160"/>
      <c r="CJ92" s="160"/>
      <c r="CK92" s="160"/>
      <c r="CL92" s="160"/>
      <c r="CM92" s="160"/>
      <c r="CN92" s="160"/>
      <c r="CO92" s="160"/>
      <c r="CP92" s="160"/>
      <c r="CQ92" s="160"/>
      <c r="CR92" s="160"/>
      <c r="CS92" s="160"/>
      <c r="CT92" s="160"/>
      <c r="CU92" s="160"/>
      <c r="CV92" s="160"/>
      <c r="CW92" s="160"/>
      <c r="CX92" s="160"/>
      <c r="CY92" s="160"/>
      <c r="CZ92" s="160"/>
      <c r="DA92" s="160"/>
      <c r="DB92" s="160"/>
      <c r="DC92" s="160"/>
      <c r="DD92" s="160"/>
      <c r="DE92" s="160"/>
      <c r="DF92" s="160"/>
      <c r="DG92" s="160"/>
      <c r="DH92" s="160"/>
      <c r="DI92" s="160"/>
      <c r="DJ92" s="160"/>
      <c r="DK92" s="160"/>
      <c r="DL92" s="160"/>
      <c r="DM92" s="160"/>
      <c r="DN92" s="160"/>
      <c r="DO92" s="160"/>
      <c r="DP92" s="160"/>
      <c r="DQ92" s="160"/>
      <c r="DR92" s="160"/>
      <c r="DS92" s="160"/>
      <c r="DT92" s="160"/>
      <c r="DU92" s="160"/>
      <c r="DV92" s="160"/>
      <c r="DW92" s="160"/>
    </row>
    <row r="93" spans="1:127" ht="13.5" customHeight="1" x14ac:dyDescent="0.25">
      <c r="A93" s="48"/>
      <c r="B93" s="48"/>
      <c r="C93" s="48" t="s">
        <v>649</v>
      </c>
      <c r="D93" s="48" t="s">
        <v>650</v>
      </c>
      <c r="E93" s="48"/>
      <c r="F93" s="48" t="s">
        <v>651</v>
      </c>
      <c r="G93" s="48"/>
      <c r="H93" s="48"/>
      <c r="I93" s="602">
        <v>1539</v>
      </c>
      <c r="K93" s="622">
        <v>11.48739935912895</v>
      </c>
      <c r="L93" s="66"/>
      <c r="M93" s="164" t="s">
        <v>1993</v>
      </c>
      <c r="N93" s="393"/>
      <c r="O93" s="66">
        <v>13.474707311685442</v>
      </c>
      <c r="P93" s="66">
        <v>15.546218487394958</v>
      </c>
      <c r="Q93" s="66">
        <v>17.266472611802065</v>
      </c>
      <c r="R93" s="66">
        <v>17.066031651535447</v>
      </c>
      <c r="S93" s="66">
        <v>11.769858214266163</v>
      </c>
      <c r="T93" s="66">
        <v>5.3242707448314928</v>
      </c>
      <c r="U93" s="57"/>
      <c r="V93" s="57"/>
      <c r="W93" s="57"/>
      <c r="X93" s="57"/>
      <c r="Y93" s="57"/>
      <c r="Z93" s="57"/>
      <c r="AA93" s="160"/>
      <c r="AB93" s="160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160"/>
      <c r="AZ93" s="160"/>
      <c r="BA93" s="160"/>
      <c r="BB93" s="160"/>
      <c r="BC93" s="160"/>
      <c r="BD93" s="160"/>
      <c r="BE93" s="160"/>
      <c r="BF93" s="160"/>
      <c r="BG93" s="160"/>
      <c r="BH93" s="160"/>
      <c r="BI93" s="160"/>
      <c r="BJ93" s="160"/>
      <c r="BK93" s="160"/>
      <c r="BL93" s="160"/>
      <c r="BM93" s="160"/>
      <c r="BN93" s="160"/>
      <c r="BO93" s="160"/>
      <c r="BP93" s="160"/>
      <c r="BQ93" s="160"/>
      <c r="BR93" s="160"/>
      <c r="BS93" s="160"/>
      <c r="BT93" s="160"/>
      <c r="BU93" s="160"/>
      <c r="BV93" s="160"/>
      <c r="BW93" s="160"/>
      <c r="BX93" s="160"/>
      <c r="BY93" s="160"/>
      <c r="BZ93" s="160"/>
      <c r="CA93" s="160"/>
      <c r="CB93" s="160"/>
      <c r="CC93" s="160"/>
      <c r="CD93" s="160"/>
      <c r="CE93" s="160"/>
      <c r="CF93" s="160"/>
      <c r="CG93" s="160"/>
      <c r="CH93" s="160"/>
      <c r="CI93" s="160"/>
      <c r="CJ93" s="160"/>
      <c r="CK93" s="160"/>
      <c r="CL93" s="160"/>
      <c r="CM93" s="160"/>
      <c r="CN93" s="160"/>
      <c r="CO93" s="160"/>
      <c r="CP93" s="160"/>
      <c r="CQ93" s="160"/>
      <c r="CR93" s="160"/>
      <c r="CS93" s="160"/>
      <c r="CT93" s="160"/>
      <c r="CU93" s="160"/>
      <c r="CV93" s="160"/>
      <c r="CW93" s="160"/>
      <c r="CX93" s="160"/>
      <c r="CY93" s="160"/>
      <c r="CZ93" s="160"/>
      <c r="DA93" s="160"/>
      <c r="DB93" s="160"/>
      <c r="DC93" s="160"/>
      <c r="DD93" s="160"/>
      <c r="DE93" s="160"/>
      <c r="DF93" s="160"/>
      <c r="DG93" s="160"/>
      <c r="DH93" s="160"/>
      <c r="DI93" s="160"/>
      <c r="DJ93" s="160"/>
      <c r="DK93" s="160"/>
      <c r="DL93" s="160"/>
      <c r="DM93" s="160"/>
      <c r="DN93" s="160"/>
      <c r="DO93" s="160"/>
      <c r="DP93" s="160"/>
      <c r="DQ93" s="160"/>
      <c r="DR93" s="160"/>
      <c r="DS93" s="160"/>
      <c r="DT93" s="160"/>
      <c r="DU93" s="160"/>
      <c r="DV93" s="160"/>
      <c r="DW93" s="160"/>
    </row>
    <row r="94" spans="1:127" ht="13.5" customHeight="1" x14ac:dyDescent="0.25">
      <c r="A94" s="48"/>
      <c r="B94" s="48"/>
      <c r="C94" s="48"/>
      <c r="D94" s="48"/>
      <c r="E94" s="48"/>
      <c r="F94" s="48"/>
      <c r="G94" s="48"/>
      <c r="H94" s="48"/>
      <c r="I94" s="602"/>
      <c r="K94" s="622"/>
      <c r="L94" s="66"/>
      <c r="M94" s="164"/>
      <c r="N94" s="393"/>
      <c r="O94" s="66"/>
      <c r="P94" s="66"/>
      <c r="Q94" s="66"/>
      <c r="R94" s="66"/>
      <c r="S94" s="66"/>
      <c r="T94" s="66"/>
      <c r="U94" s="57"/>
      <c r="V94" s="57"/>
      <c r="W94" s="57"/>
      <c r="X94" s="57"/>
      <c r="Y94" s="57"/>
      <c r="Z94" s="57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0"/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  <c r="BL94" s="160"/>
      <c r="BM94" s="160"/>
      <c r="BN94" s="160"/>
      <c r="BO94" s="160"/>
      <c r="BP94" s="160"/>
      <c r="BQ94" s="160"/>
      <c r="BR94" s="160"/>
      <c r="BS94" s="160"/>
      <c r="BT94" s="160"/>
      <c r="BU94" s="160"/>
      <c r="BV94" s="160"/>
      <c r="BW94" s="160"/>
      <c r="BX94" s="160"/>
      <c r="BY94" s="160"/>
      <c r="BZ94" s="160"/>
      <c r="CA94" s="160"/>
      <c r="CB94" s="160"/>
      <c r="CC94" s="160"/>
      <c r="CD94" s="160"/>
      <c r="CE94" s="160"/>
      <c r="CF94" s="160"/>
      <c r="CG94" s="160"/>
      <c r="CH94" s="160"/>
      <c r="CI94" s="160"/>
      <c r="CJ94" s="160"/>
      <c r="CK94" s="160"/>
      <c r="CL94" s="160"/>
      <c r="CM94" s="160"/>
      <c r="CN94" s="160"/>
      <c r="CO94" s="160"/>
      <c r="CP94" s="160"/>
      <c r="CQ94" s="160"/>
      <c r="CR94" s="160"/>
      <c r="CS94" s="160"/>
      <c r="CT94" s="160"/>
      <c r="CU94" s="160"/>
      <c r="CV94" s="160"/>
      <c r="CW94" s="160"/>
      <c r="CX94" s="160"/>
      <c r="CY94" s="160"/>
      <c r="CZ94" s="160"/>
      <c r="DA94" s="160"/>
      <c r="DB94" s="160"/>
      <c r="DC94" s="160"/>
      <c r="DD94" s="160"/>
      <c r="DE94" s="160"/>
      <c r="DF94" s="160"/>
      <c r="DG94" s="160"/>
      <c r="DH94" s="160"/>
      <c r="DI94" s="160"/>
      <c r="DJ94" s="160"/>
      <c r="DK94" s="160"/>
      <c r="DL94" s="160"/>
      <c r="DM94" s="160"/>
      <c r="DN94" s="160"/>
      <c r="DO94" s="160"/>
      <c r="DP94" s="160"/>
      <c r="DQ94" s="160"/>
      <c r="DR94" s="160"/>
      <c r="DS94" s="160"/>
      <c r="DT94" s="160"/>
      <c r="DU94" s="160"/>
      <c r="DV94" s="160"/>
      <c r="DW94" s="160"/>
    </row>
    <row r="95" spans="1:127" s="173" customFormat="1" ht="13.5" customHeight="1" x14ac:dyDescent="0.25">
      <c r="A95" s="48"/>
      <c r="B95" s="48"/>
      <c r="C95" s="48" t="s">
        <v>652</v>
      </c>
      <c r="D95" s="48" t="s">
        <v>653</v>
      </c>
      <c r="E95" s="48" t="s">
        <v>654</v>
      </c>
      <c r="F95" s="48"/>
      <c r="G95" s="48"/>
      <c r="H95" s="48"/>
      <c r="I95" s="602">
        <v>7422</v>
      </c>
      <c r="K95" s="622">
        <v>14.972699647880487</v>
      </c>
      <c r="L95" s="66"/>
      <c r="M95" s="164" t="s">
        <v>1994</v>
      </c>
      <c r="N95" s="393"/>
      <c r="O95" s="66">
        <v>12.153027470156767</v>
      </c>
      <c r="P95" s="66">
        <v>23.151313861482858</v>
      </c>
      <c r="Q95" s="66">
        <v>25.740459078823626</v>
      </c>
      <c r="R95" s="66">
        <v>21.851282305669923</v>
      </c>
      <c r="S95" s="66">
        <v>15.192954283133437</v>
      </c>
      <c r="T95" s="66">
        <v>6.6987732128346904</v>
      </c>
      <c r="U95" s="57"/>
      <c r="V95" s="57"/>
      <c r="W95" s="57"/>
      <c r="X95" s="57"/>
      <c r="Y95" s="57"/>
      <c r="Z95" s="57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160"/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60"/>
      <c r="BA95" s="160"/>
      <c r="BB95" s="160"/>
      <c r="BC95" s="160"/>
      <c r="BD95" s="160"/>
      <c r="BE95" s="160"/>
      <c r="BF95" s="160"/>
      <c r="BG95" s="160"/>
      <c r="BH95" s="160"/>
      <c r="BI95" s="160"/>
      <c r="BJ95" s="160"/>
      <c r="BK95" s="160"/>
      <c r="BL95" s="160"/>
      <c r="BM95" s="160"/>
      <c r="BN95" s="160"/>
      <c r="BO95" s="160"/>
      <c r="BP95" s="160"/>
      <c r="BQ95" s="160"/>
      <c r="BR95" s="160"/>
      <c r="BS95" s="160"/>
      <c r="BT95" s="160"/>
      <c r="BU95" s="160"/>
      <c r="BV95" s="160"/>
      <c r="BW95" s="160"/>
      <c r="BX95" s="160"/>
      <c r="BY95" s="160"/>
      <c r="BZ95" s="160"/>
      <c r="CA95" s="160"/>
      <c r="CB95" s="160"/>
      <c r="CC95" s="160"/>
      <c r="CD95" s="160"/>
      <c r="CE95" s="160"/>
      <c r="CF95" s="160"/>
      <c r="CG95" s="160"/>
      <c r="CH95" s="160"/>
      <c r="CI95" s="160"/>
      <c r="CJ95" s="160"/>
      <c r="CK95" s="160"/>
      <c r="CL95" s="160"/>
      <c r="CM95" s="160"/>
      <c r="CN95" s="160"/>
      <c r="CO95" s="160"/>
      <c r="CP95" s="160"/>
      <c r="CQ95" s="160"/>
      <c r="CR95" s="160"/>
      <c r="CS95" s="160"/>
      <c r="CT95" s="160"/>
      <c r="CU95" s="160"/>
      <c r="CV95" s="160"/>
      <c r="CW95" s="160"/>
      <c r="CX95" s="160"/>
      <c r="CY95" s="160"/>
      <c r="CZ95" s="160"/>
      <c r="DA95" s="160"/>
      <c r="DB95" s="160"/>
      <c r="DC95" s="160"/>
      <c r="DD95" s="160"/>
      <c r="DE95" s="160"/>
      <c r="DF95" s="160"/>
      <c r="DG95" s="160"/>
      <c r="DH95" s="160"/>
      <c r="DI95" s="160"/>
      <c r="DJ95" s="160"/>
      <c r="DK95" s="160"/>
      <c r="DL95" s="160"/>
      <c r="DM95" s="160"/>
      <c r="DN95" s="160"/>
      <c r="DO95" s="160"/>
      <c r="DP95" s="160"/>
      <c r="DQ95" s="160"/>
      <c r="DR95" s="160"/>
      <c r="DS95" s="160"/>
      <c r="DT95" s="160"/>
      <c r="DU95" s="160"/>
      <c r="DV95" s="160"/>
      <c r="DW95" s="160"/>
    </row>
    <row r="96" spans="1:127" ht="13.5" customHeight="1" x14ac:dyDescent="0.25">
      <c r="A96" s="48"/>
      <c r="B96" s="48"/>
      <c r="C96" s="48" t="s">
        <v>655</v>
      </c>
      <c r="D96" s="48" t="s">
        <v>656</v>
      </c>
      <c r="E96" s="48"/>
      <c r="F96" s="48" t="s">
        <v>657</v>
      </c>
      <c r="G96" s="48"/>
      <c r="H96" s="48"/>
      <c r="I96" s="602">
        <v>310</v>
      </c>
      <c r="K96" s="622">
        <v>11.825102970585094</v>
      </c>
      <c r="L96" s="66"/>
      <c r="M96" s="164" t="s">
        <v>1995</v>
      </c>
      <c r="N96" s="393"/>
      <c r="O96" s="66">
        <v>10.465901417960838</v>
      </c>
      <c r="P96" s="66">
        <v>18.867924528301884</v>
      </c>
      <c r="Q96" s="66">
        <v>23.383768913342504</v>
      </c>
      <c r="R96" s="66">
        <v>15.724815724815725</v>
      </c>
      <c r="S96" s="66">
        <v>11.569872958257713</v>
      </c>
      <c r="T96" s="66">
        <v>4.7234796299940962</v>
      </c>
      <c r="U96" s="57"/>
      <c r="V96" s="57"/>
      <c r="W96" s="57"/>
      <c r="X96" s="57"/>
      <c r="Y96" s="57"/>
      <c r="Z96" s="57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0"/>
      <c r="BM96" s="160"/>
      <c r="BN96" s="160"/>
      <c r="BO96" s="160"/>
      <c r="BP96" s="160"/>
      <c r="BQ96" s="160"/>
      <c r="BR96" s="160"/>
      <c r="BS96" s="160"/>
      <c r="BT96" s="160"/>
      <c r="BU96" s="160"/>
      <c r="BV96" s="160"/>
      <c r="BW96" s="160"/>
      <c r="BX96" s="160"/>
      <c r="BY96" s="160"/>
      <c r="BZ96" s="160"/>
      <c r="CA96" s="160"/>
      <c r="CB96" s="160"/>
      <c r="CC96" s="160"/>
      <c r="CD96" s="160"/>
      <c r="CE96" s="160"/>
      <c r="CF96" s="160"/>
      <c r="CG96" s="160"/>
      <c r="CH96" s="160"/>
      <c r="CI96" s="160"/>
      <c r="CJ96" s="160"/>
      <c r="CK96" s="160"/>
      <c r="CL96" s="160"/>
      <c r="CM96" s="160"/>
      <c r="CN96" s="160"/>
      <c r="CO96" s="160"/>
      <c r="CP96" s="160"/>
      <c r="CQ96" s="160"/>
      <c r="CR96" s="160"/>
      <c r="CS96" s="160"/>
      <c r="CT96" s="160"/>
      <c r="CU96" s="160"/>
      <c r="CV96" s="160"/>
      <c r="CW96" s="160"/>
      <c r="CX96" s="160"/>
      <c r="CY96" s="160"/>
      <c r="CZ96" s="160"/>
      <c r="DA96" s="160"/>
      <c r="DB96" s="160"/>
      <c r="DC96" s="160"/>
      <c r="DD96" s="160"/>
      <c r="DE96" s="160"/>
      <c r="DF96" s="160"/>
      <c r="DG96" s="160"/>
      <c r="DH96" s="160"/>
      <c r="DI96" s="160"/>
      <c r="DJ96" s="160"/>
      <c r="DK96" s="160"/>
      <c r="DL96" s="160"/>
      <c r="DM96" s="160"/>
      <c r="DN96" s="160"/>
      <c r="DO96" s="160"/>
      <c r="DP96" s="160"/>
      <c r="DQ96" s="160"/>
      <c r="DR96" s="160"/>
      <c r="DS96" s="160"/>
      <c r="DT96" s="160"/>
      <c r="DU96" s="160"/>
      <c r="DV96" s="160"/>
      <c r="DW96" s="160"/>
    </row>
    <row r="97" spans="1:127" ht="13.5" customHeight="1" x14ac:dyDescent="0.25">
      <c r="A97" s="48"/>
      <c r="B97" s="48"/>
      <c r="C97" s="48" t="s">
        <v>658</v>
      </c>
      <c r="D97" s="48" t="s">
        <v>659</v>
      </c>
      <c r="E97" s="48"/>
      <c r="F97" s="48" t="s">
        <v>660</v>
      </c>
      <c r="G97" s="48"/>
      <c r="H97" s="48"/>
      <c r="I97" s="602">
        <v>369</v>
      </c>
      <c r="K97" s="622">
        <v>16.742005965630135</v>
      </c>
      <c r="L97" s="66"/>
      <c r="M97" s="164" t="s">
        <v>1572</v>
      </c>
      <c r="N97" s="393"/>
      <c r="O97" s="63" t="s">
        <v>1556</v>
      </c>
      <c r="P97" s="63" t="s">
        <v>1556</v>
      </c>
      <c r="Q97" s="66">
        <v>25.469168900804288</v>
      </c>
      <c r="R97" s="66">
        <v>23.279611153747762</v>
      </c>
      <c r="S97" s="66">
        <v>23.199758963543236</v>
      </c>
      <c r="T97" s="66">
        <v>9.5083957111066155</v>
      </c>
      <c r="U97" s="57"/>
      <c r="V97" s="57"/>
      <c r="W97" s="57"/>
      <c r="X97" s="57"/>
      <c r="Y97" s="57"/>
      <c r="Z97" s="57"/>
      <c r="AA97" s="160"/>
      <c r="AB97" s="160"/>
      <c r="AC97" s="160"/>
      <c r="AD97" s="160"/>
      <c r="AE97" s="160"/>
      <c r="AF97" s="160"/>
      <c r="AG97" s="160"/>
      <c r="AH97" s="160"/>
      <c r="AI97" s="160"/>
      <c r="AJ97" s="160"/>
      <c r="AK97" s="160"/>
      <c r="AL97" s="160"/>
      <c r="AM97" s="160"/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  <c r="BF97" s="160"/>
      <c r="BG97" s="160"/>
      <c r="BH97" s="160"/>
      <c r="BI97" s="160"/>
      <c r="BJ97" s="160"/>
      <c r="BK97" s="160"/>
      <c r="BL97" s="160"/>
      <c r="BM97" s="160"/>
      <c r="BN97" s="160"/>
      <c r="BO97" s="160"/>
      <c r="BP97" s="160"/>
      <c r="BQ97" s="160"/>
      <c r="BR97" s="160"/>
      <c r="BS97" s="160"/>
      <c r="BT97" s="160"/>
      <c r="BU97" s="160"/>
      <c r="BV97" s="160"/>
      <c r="BW97" s="160"/>
      <c r="BX97" s="160"/>
      <c r="BY97" s="160"/>
      <c r="BZ97" s="160"/>
      <c r="CA97" s="160"/>
      <c r="CB97" s="160"/>
      <c r="CC97" s="160"/>
      <c r="CD97" s="160"/>
      <c r="CE97" s="160"/>
      <c r="CF97" s="160"/>
      <c r="CG97" s="160"/>
      <c r="CH97" s="160"/>
      <c r="CI97" s="160"/>
      <c r="CJ97" s="160"/>
      <c r="CK97" s="160"/>
      <c r="CL97" s="160"/>
      <c r="CM97" s="160"/>
      <c r="CN97" s="160"/>
      <c r="CO97" s="160"/>
      <c r="CP97" s="160"/>
      <c r="CQ97" s="160"/>
      <c r="CR97" s="160"/>
      <c r="CS97" s="160"/>
      <c r="CT97" s="160"/>
      <c r="CU97" s="160"/>
      <c r="CV97" s="160"/>
      <c r="CW97" s="160"/>
      <c r="CX97" s="160"/>
      <c r="CY97" s="160"/>
      <c r="CZ97" s="160"/>
      <c r="DA97" s="160"/>
      <c r="DB97" s="160"/>
      <c r="DC97" s="160"/>
      <c r="DD97" s="160"/>
      <c r="DE97" s="160"/>
      <c r="DF97" s="160"/>
      <c r="DG97" s="160"/>
      <c r="DH97" s="160"/>
      <c r="DI97" s="160"/>
      <c r="DJ97" s="160"/>
      <c r="DK97" s="160"/>
      <c r="DL97" s="160"/>
      <c r="DM97" s="160"/>
      <c r="DN97" s="160"/>
      <c r="DO97" s="160"/>
      <c r="DP97" s="160"/>
      <c r="DQ97" s="160"/>
      <c r="DR97" s="160"/>
      <c r="DS97" s="160"/>
      <c r="DT97" s="160"/>
      <c r="DU97" s="160"/>
      <c r="DV97" s="160"/>
      <c r="DW97" s="160"/>
    </row>
    <row r="98" spans="1:127" ht="13.5" customHeight="1" x14ac:dyDescent="0.25">
      <c r="A98" s="48"/>
      <c r="B98" s="48"/>
      <c r="C98" s="48" t="s">
        <v>661</v>
      </c>
      <c r="D98" s="48" t="s">
        <v>662</v>
      </c>
      <c r="E98" s="48"/>
      <c r="F98" s="48" t="s">
        <v>663</v>
      </c>
      <c r="G98" s="48"/>
      <c r="H98" s="48"/>
      <c r="I98" s="602">
        <v>1199</v>
      </c>
      <c r="K98" s="622">
        <v>17.181147559160689</v>
      </c>
      <c r="L98" s="66"/>
      <c r="M98" s="164" t="s">
        <v>1996</v>
      </c>
      <c r="N98" s="393"/>
      <c r="O98" s="63" t="s">
        <v>1556</v>
      </c>
      <c r="P98" s="63" t="s">
        <v>1556</v>
      </c>
      <c r="Q98" s="66">
        <v>32.69094945010594</v>
      </c>
      <c r="R98" s="66">
        <v>24.876026339322006</v>
      </c>
      <c r="S98" s="66">
        <v>17.827029631414117</v>
      </c>
      <c r="T98" s="66">
        <v>6.3982102908277412</v>
      </c>
      <c r="U98" s="57"/>
      <c r="V98" s="57"/>
      <c r="W98" s="57"/>
      <c r="X98" s="57"/>
      <c r="Y98" s="57"/>
      <c r="Z98" s="57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160"/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  <c r="BF98" s="160"/>
      <c r="BG98" s="160"/>
      <c r="BH98" s="160"/>
      <c r="BI98" s="160"/>
      <c r="BJ98" s="160"/>
      <c r="BK98" s="160"/>
      <c r="BL98" s="160"/>
      <c r="BM98" s="160"/>
      <c r="BN98" s="160"/>
      <c r="BO98" s="160"/>
      <c r="BP98" s="160"/>
      <c r="BQ98" s="160"/>
      <c r="BR98" s="160"/>
      <c r="BS98" s="160"/>
      <c r="BT98" s="160"/>
      <c r="BU98" s="160"/>
      <c r="BV98" s="160"/>
      <c r="BW98" s="160"/>
      <c r="BX98" s="160"/>
      <c r="BY98" s="160"/>
      <c r="BZ98" s="160"/>
      <c r="CA98" s="160"/>
      <c r="CB98" s="160"/>
      <c r="CC98" s="160"/>
      <c r="CD98" s="160"/>
      <c r="CE98" s="160"/>
      <c r="CF98" s="160"/>
      <c r="CG98" s="160"/>
      <c r="CH98" s="160"/>
      <c r="CI98" s="160"/>
      <c r="CJ98" s="160"/>
      <c r="CK98" s="160"/>
      <c r="CL98" s="160"/>
      <c r="CM98" s="160"/>
      <c r="CN98" s="160"/>
      <c r="CO98" s="160"/>
      <c r="CP98" s="160"/>
      <c r="CQ98" s="160"/>
      <c r="CR98" s="160"/>
      <c r="CS98" s="160"/>
      <c r="CT98" s="160"/>
      <c r="CU98" s="160"/>
      <c r="CV98" s="160"/>
      <c r="CW98" s="160"/>
      <c r="CX98" s="160"/>
      <c r="CY98" s="160"/>
      <c r="CZ98" s="160"/>
      <c r="DA98" s="160"/>
      <c r="DB98" s="160"/>
      <c r="DC98" s="160"/>
      <c r="DD98" s="160"/>
      <c r="DE98" s="160"/>
      <c r="DF98" s="160"/>
      <c r="DG98" s="160"/>
      <c r="DH98" s="160"/>
      <c r="DI98" s="160"/>
      <c r="DJ98" s="160"/>
      <c r="DK98" s="160"/>
      <c r="DL98" s="160"/>
      <c r="DM98" s="160"/>
      <c r="DN98" s="160"/>
      <c r="DO98" s="160"/>
      <c r="DP98" s="160"/>
      <c r="DQ98" s="160"/>
      <c r="DR98" s="160"/>
      <c r="DS98" s="160"/>
      <c r="DT98" s="160"/>
      <c r="DU98" s="160"/>
      <c r="DV98" s="160"/>
      <c r="DW98" s="160"/>
    </row>
    <row r="99" spans="1:127" ht="13.5" customHeight="1" x14ac:dyDescent="0.25">
      <c r="A99" s="48"/>
      <c r="B99" s="48"/>
      <c r="C99" s="48" t="s">
        <v>664</v>
      </c>
      <c r="D99" s="48" t="s">
        <v>665</v>
      </c>
      <c r="E99" s="48"/>
      <c r="F99" s="48" t="s">
        <v>666</v>
      </c>
      <c r="G99" s="48"/>
      <c r="H99" s="48"/>
      <c r="I99" s="602">
        <v>617</v>
      </c>
      <c r="K99" s="622">
        <v>16.018891887625806</v>
      </c>
      <c r="L99" s="66"/>
      <c r="M99" s="164" t="s">
        <v>1997</v>
      </c>
      <c r="N99" s="393"/>
      <c r="O99" s="66">
        <v>11.834319526627219</v>
      </c>
      <c r="P99" s="66">
        <v>30.740568234746156</v>
      </c>
      <c r="Q99" s="66">
        <v>30.153412096631989</v>
      </c>
      <c r="R99" s="66">
        <v>22.950300728078506</v>
      </c>
      <c r="S99" s="66">
        <v>14.342386328959414</v>
      </c>
      <c r="T99" s="66">
        <v>6.7818389491719016</v>
      </c>
      <c r="U99" s="57"/>
      <c r="V99" s="57"/>
      <c r="W99" s="57"/>
      <c r="X99" s="57"/>
      <c r="Y99" s="57"/>
      <c r="Z99" s="57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160"/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  <c r="BJ99" s="160"/>
      <c r="BK99" s="160"/>
      <c r="BL99" s="160"/>
      <c r="BM99" s="160"/>
      <c r="BN99" s="160"/>
      <c r="BO99" s="160"/>
      <c r="BP99" s="160"/>
      <c r="BQ99" s="160"/>
      <c r="BR99" s="160"/>
      <c r="BS99" s="160"/>
      <c r="BT99" s="160"/>
      <c r="BU99" s="160"/>
      <c r="BV99" s="160"/>
      <c r="BW99" s="160"/>
      <c r="BX99" s="160"/>
      <c r="BY99" s="160"/>
      <c r="BZ99" s="160"/>
      <c r="CA99" s="160"/>
      <c r="CB99" s="160"/>
      <c r="CC99" s="160"/>
      <c r="CD99" s="160"/>
      <c r="CE99" s="160"/>
      <c r="CF99" s="160"/>
      <c r="CG99" s="160"/>
      <c r="CH99" s="160"/>
      <c r="CI99" s="160"/>
      <c r="CJ99" s="160"/>
      <c r="CK99" s="160"/>
      <c r="CL99" s="160"/>
      <c r="CM99" s="160"/>
      <c r="CN99" s="160"/>
      <c r="CO99" s="160"/>
      <c r="CP99" s="160"/>
      <c r="CQ99" s="160"/>
      <c r="CR99" s="160"/>
      <c r="CS99" s="160"/>
      <c r="CT99" s="160"/>
      <c r="CU99" s="160"/>
      <c r="CV99" s="160"/>
      <c r="CW99" s="160"/>
      <c r="CX99" s="160"/>
      <c r="CY99" s="160"/>
      <c r="CZ99" s="160"/>
      <c r="DA99" s="160"/>
      <c r="DB99" s="160"/>
      <c r="DC99" s="160"/>
      <c r="DD99" s="160"/>
      <c r="DE99" s="160"/>
      <c r="DF99" s="160"/>
      <c r="DG99" s="160"/>
      <c r="DH99" s="160"/>
      <c r="DI99" s="160"/>
      <c r="DJ99" s="160"/>
      <c r="DK99" s="160"/>
      <c r="DL99" s="160"/>
      <c r="DM99" s="160"/>
      <c r="DN99" s="160"/>
      <c r="DO99" s="160"/>
      <c r="DP99" s="160"/>
      <c r="DQ99" s="160"/>
      <c r="DR99" s="160"/>
      <c r="DS99" s="160"/>
      <c r="DT99" s="160"/>
      <c r="DU99" s="160"/>
      <c r="DV99" s="160"/>
      <c r="DW99" s="160"/>
    </row>
    <row r="100" spans="1:127" ht="13.5" customHeight="1" x14ac:dyDescent="0.25">
      <c r="A100" s="48"/>
      <c r="B100" s="48"/>
      <c r="C100" s="48" t="s">
        <v>667</v>
      </c>
      <c r="D100" s="48" t="s">
        <v>668</v>
      </c>
      <c r="E100" s="48"/>
      <c r="F100" s="48" t="s">
        <v>669</v>
      </c>
      <c r="G100" s="48"/>
      <c r="H100" s="48"/>
      <c r="I100" s="602">
        <v>682</v>
      </c>
      <c r="K100" s="622">
        <v>14.123278778095704</v>
      </c>
      <c r="L100" s="66"/>
      <c r="M100" s="164" t="s">
        <v>1998</v>
      </c>
      <c r="N100" s="393"/>
      <c r="O100" s="66">
        <v>11.201866977829638</v>
      </c>
      <c r="P100" s="66">
        <v>25.833878351863962</v>
      </c>
      <c r="Q100" s="66">
        <v>23.440274653723215</v>
      </c>
      <c r="R100" s="66">
        <v>20.112190450129976</v>
      </c>
      <c r="S100" s="66">
        <v>14.055179593961478</v>
      </c>
      <c r="T100" s="66">
        <v>6.3193110711851803</v>
      </c>
      <c r="U100" s="57"/>
      <c r="V100" s="57"/>
      <c r="W100" s="57"/>
      <c r="X100" s="57"/>
      <c r="Y100" s="57"/>
      <c r="Z100" s="57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/>
      <c r="AY100" s="160"/>
      <c r="AZ100" s="160"/>
      <c r="BA100" s="160"/>
      <c r="BB100" s="160"/>
      <c r="BC100" s="160"/>
      <c r="BD100" s="160"/>
      <c r="BE100" s="160"/>
      <c r="BF100" s="160"/>
      <c r="BG100" s="160"/>
      <c r="BH100" s="160"/>
      <c r="BI100" s="160"/>
      <c r="BJ100" s="160"/>
      <c r="BK100" s="160"/>
      <c r="BL100" s="160"/>
      <c r="BM100" s="160"/>
      <c r="BN100" s="160"/>
      <c r="BO100" s="160"/>
      <c r="BP100" s="160"/>
      <c r="BQ100" s="160"/>
      <c r="BR100" s="160"/>
      <c r="BS100" s="160"/>
      <c r="BT100" s="160"/>
      <c r="BU100" s="160"/>
      <c r="BV100" s="160"/>
      <c r="BW100" s="160"/>
      <c r="BX100" s="160"/>
      <c r="BY100" s="160"/>
      <c r="BZ100" s="160"/>
      <c r="CA100" s="160"/>
      <c r="CB100" s="160"/>
      <c r="CC100" s="160"/>
      <c r="CD100" s="160"/>
      <c r="CE100" s="160"/>
      <c r="CF100" s="160"/>
      <c r="CG100" s="160"/>
      <c r="CH100" s="160"/>
      <c r="CI100" s="160"/>
      <c r="CJ100" s="160"/>
      <c r="CK100" s="160"/>
      <c r="CL100" s="160"/>
      <c r="CM100" s="160"/>
      <c r="CN100" s="160"/>
      <c r="CO100" s="160"/>
      <c r="CP100" s="160"/>
      <c r="CQ100" s="160"/>
      <c r="CR100" s="160"/>
      <c r="CS100" s="160"/>
      <c r="CT100" s="160"/>
      <c r="CU100" s="160"/>
      <c r="CV100" s="160"/>
      <c r="CW100" s="160"/>
      <c r="CX100" s="160"/>
      <c r="CY100" s="160"/>
      <c r="CZ100" s="160"/>
      <c r="DA100" s="160"/>
      <c r="DB100" s="160"/>
      <c r="DC100" s="160"/>
      <c r="DD100" s="160"/>
      <c r="DE100" s="160"/>
      <c r="DF100" s="160"/>
      <c r="DG100" s="160"/>
      <c r="DH100" s="160"/>
      <c r="DI100" s="160"/>
      <c r="DJ100" s="160"/>
      <c r="DK100" s="160"/>
      <c r="DL100" s="160"/>
      <c r="DM100" s="160"/>
      <c r="DN100" s="160"/>
      <c r="DO100" s="160"/>
      <c r="DP100" s="160"/>
      <c r="DQ100" s="160"/>
      <c r="DR100" s="160"/>
      <c r="DS100" s="160"/>
      <c r="DT100" s="160"/>
      <c r="DU100" s="160"/>
      <c r="DV100" s="160"/>
      <c r="DW100" s="160"/>
    </row>
    <row r="101" spans="1:127" ht="13.5" customHeight="1" x14ac:dyDescent="0.25">
      <c r="A101" s="48"/>
      <c r="B101" s="48"/>
      <c r="C101" s="48" t="s">
        <v>670</v>
      </c>
      <c r="D101" s="48" t="s">
        <v>671</v>
      </c>
      <c r="E101" s="48"/>
      <c r="F101" s="48" t="s">
        <v>672</v>
      </c>
      <c r="G101" s="48"/>
      <c r="H101" s="48"/>
      <c r="I101" s="602">
        <v>588</v>
      </c>
      <c r="K101" s="622">
        <v>15.400684095858807</v>
      </c>
      <c r="L101" s="66"/>
      <c r="M101" s="164" t="s">
        <v>1999</v>
      </c>
      <c r="N101" s="393"/>
      <c r="O101" s="66">
        <v>11.655011655011656</v>
      </c>
      <c r="P101" s="66">
        <v>22.032374100719423</v>
      </c>
      <c r="Q101" s="66">
        <v>29.330889092575621</v>
      </c>
      <c r="R101" s="66">
        <v>21.225277375783886</v>
      </c>
      <c r="S101" s="66">
        <v>15.38240368027602</v>
      </c>
      <c r="T101" s="66">
        <v>7.1875224610076902</v>
      </c>
      <c r="U101" s="57"/>
      <c r="V101" s="57"/>
      <c r="W101" s="57"/>
      <c r="X101" s="57"/>
      <c r="Y101" s="57"/>
      <c r="Z101" s="57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160"/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160"/>
      <c r="AZ101" s="160"/>
      <c r="BA101" s="160"/>
      <c r="BB101" s="160"/>
      <c r="BC101" s="160"/>
      <c r="BD101" s="160"/>
      <c r="BE101" s="160"/>
      <c r="BF101" s="160"/>
      <c r="BG101" s="160"/>
      <c r="BH101" s="160"/>
      <c r="BI101" s="160"/>
      <c r="BJ101" s="160"/>
      <c r="BK101" s="160"/>
      <c r="BL101" s="160"/>
      <c r="BM101" s="160"/>
      <c r="BN101" s="160"/>
      <c r="BO101" s="160"/>
      <c r="BP101" s="160"/>
      <c r="BQ101" s="160"/>
      <c r="BR101" s="160"/>
      <c r="BS101" s="160"/>
      <c r="BT101" s="160"/>
      <c r="BU101" s="160"/>
      <c r="BV101" s="160"/>
      <c r="BW101" s="160"/>
      <c r="BX101" s="160"/>
      <c r="BY101" s="160"/>
      <c r="BZ101" s="160"/>
      <c r="CA101" s="160"/>
      <c r="CB101" s="160"/>
      <c r="CC101" s="160"/>
      <c r="CD101" s="160"/>
      <c r="CE101" s="160"/>
      <c r="CF101" s="160"/>
      <c r="CG101" s="160"/>
      <c r="CH101" s="160"/>
      <c r="CI101" s="160"/>
      <c r="CJ101" s="160"/>
      <c r="CK101" s="160"/>
      <c r="CL101" s="160"/>
      <c r="CM101" s="160"/>
      <c r="CN101" s="160"/>
      <c r="CO101" s="160"/>
      <c r="CP101" s="160"/>
      <c r="CQ101" s="160"/>
      <c r="CR101" s="160"/>
      <c r="CS101" s="160"/>
      <c r="CT101" s="160"/>
      <c r="CU101" s="160"/>
      <c r="CV101" s="160"/>
      <c r="CW101" s="160"/>
      <c r="CX101" s="160"/>
      <c r="CY101" s="160"/>
      <c r="CZ101" s="160"/>
      <c r="DA101" s="160"/>
      <c r="DB101" s="160"/>
      <c r="DC101" s="160"/>
      <c r="DD101" s="160"/>
      <c r="DE101" s="160"/>
      <c r="DF101" s="160"/>
      <c r="DG101" s="160"/>
      <c r="DH101" s="160"/>
      <c r="DI101" s="160"/>
      <c r="DJ101" s="160"/>
      <c r="DK101" s="160"/>
      <c r="DL101" s="160"/>
      <c r="DM101" s="160"/>
      <c r="DN101" s="160"/>
      <c r="DO101" s="160"/>
      <c r="DP101" s="160"/>
      <c r="DQ101" s="160"/>
      <c r="DR101" s="160"/>
      <c r="DS101" s="160"/>
      <c r="DT101" s="160"/>
      <c r="DU101" s="160"/>
      <c r="DV101" s="160"/>
      <c r="DW101" s="160"/>
    </row>
    <row r="102" spans="1:127" ht="13.5" customHeight="1" x14ac:dyDescent="0.25">
      <c r="A102" s="48"/>
      <c r="B102" s="48"/>
      <c r="C102" s="48" t="s">
        <v>673</v>
      </c>
      <c r="D102" s="48" t="s">
        <v>674</v>
      </c>
      <c r="E102" s="48"/>
      <c r="F102" s="48" t="s">
        <v>675</v>
      </c>
      <c r="G102" s="48"/>
      <c r="H102" s="48"/>
      <c r="I102" s="602">
        <v>1100</v>
      </c>
      <c r="K102" s="622">
        <v>19.154413781437842</v>
      </c>
      <c r="L102" s="66"/>
      <c r="M102" s="164" t="s">
        <v>2000</v>
      </c>
      <c r="N102" s="393"/>
      <c r="O102" s="66">
        <v>17.023346303501945</v>
      </c>
      <c r="P102" s="66">
        <v>32.746285085305452</v>
      </c>
      <c r="Q102" s="66">
        <v>34.265734265734267</v>
      </c>
      <c r="R102" s="66">
        <v>26.323572907423838</v>
      </c>
      <c r="S102" s="66">
        <v>19.419570611716473</v>
      </c>
      <c r="T102" s="66">
        <v>7.6528998798304979</v>
      </c>
      <c r="U102" s="57"/>
      <c r="V102" s="57"/>
      <c r="W102" s="57"/>
      <c r="X102" s="57"/>
      <c r="Y102" s="57"/>
      <c r="Z102" s="57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160"/>
      <c r="BL102" s="160"/>
      <c r="BM102" s="160"/>
      <c r="BN102" s="160"/>
      <c r="BO102" s="160"/>
      <c r="BP102" s="160"/>
      <c r="BQ102" s="160"/>
      <c r="BR102" s="160"/>
      <c r="BS102" s="160"/>
      <c r="BT102" s="160"/>
      <c r="BU102" s="160"/>
      <c r="BV102" s="160"/>
      <c r="BW102" s="160"/>
      <c r="BX102" s="160"/>
      <c r="BY102" s="160"/>
      <c r="BZ102" s="160"/>
      <c r="CA102" s="160"/>
      <c r="CB102" s="160"/>
      <c r="CC102" s="160"/>
      <c r="CD102" s="160"/>
      <c r="CE102" s="160"/>
      <c r="CF102" s="160"/>
      <c r="CG102" s="160"/>
      <c r="CH102" s="160"/>
      <c r="CI102" s="160"/>
      <c r="CJ102" s="160"/>
      <c r="CK102" s="160"/>
      <c r="CL102" s="160"/>
      <c r="CM102" s="160"/>
      <c r="CN102" s="160"/>
      <c r="CO102" s="160"/>
      <c r="CP102" s="160"/>
      <c r="CQ102" s="160"/>
      <c r="CR102" s="160"/>
      <c r="CS102" s="160"/>
      <c r="CT102" s="160"/>
      <c r="CU102" s="160"/>
      <c r="CV102" s="160"/>
      <c r="CW102" s="160"/>
      <c r="CX102" s="160"/>
      <c r="CY102" s="160"/>
      <c r="CZ102" s="160"/>
      <c r="DA102" s="160"/>
      <c r="DB102" s="160"/>
      <c r="DC102" s="160"/>
      <c r="DD102" s="160"/>
      <c r="DE102" s="160"/>
      <c r="DF102" s="160"/>
      <c r="DG102" s="160"/>
      <c r="DH102" s="160"/>
      <c r="DI102" s="160"/>
      <c r="DJ102" s="160"/>
      <c r="DK102" s="160"/>
      <c r="DL102" s="160"/>
      <c r="DM102" s="160"/>
      <c r="DN102" s="160"/>
      <c r="DO102" s="160"/>
      <c r="DP102" s="160"/>
      <c r="DQ102" s="160"/>
      <c r="DR102" s="160"/>
      <c r="DS102" s="160"/>
      <c r="DT102" s="160"/>
      <c r="DU102" s="160"/>
      <c r="DV102" s="160"/>
      <c r="DW102" s="160"/>
    </row>
    <row r="103" spans="1:127" ht="13.5" customHeight="1" x14ac:dyDescent="0.25">
      <c r="A103" s="48"/>
      <c r="B103" s="48"/>
      <c r="C103" s="48" t="s">
        <v>676</v>
      </c>
      <c r="D103" s="48" t="s">
        <v>677</v>
      </c>
      <c r="E103" s="48"/>
      <c r="F103" s="48" t="s">
        <v>678</v>
      </c>
      <c r="G103" s="48"/>
      <c r="H103" s="48"/>
      <c r="I103" s="602">
        <v>1110</v>
      </c>
      <c r="K103" s="622">
        <v>12.614027842139638</v>
      </c>
      <c r="L103" s="66"/>
      <c r="M103" s="164" t="s">
        <v>2001</v>
      </c>
      <c r="N103" s="393"/>
      <c r="O103" s="66">
        <v>10.933557611438182</v>
      </c>
      <c r="P103" s="66">
        <v>17.610245961286569</v>
      </c>
      <c r="Q103" s="66">
        <v>17.049408489909535</v>
      </c>
      <c r="R103" s="66">
        <v>20.435431894993318</v>
      </c>
      <c r="S103" s="66">
        <v>12.835570469798657</v>
      </c>
      <c r="T103" s="66">
        <v>6.6421778292155187</v>
      </c>
      <c r="U103" s="57"/>
      <c r="V103" s="57"/>
      <c r="W103" s="57"/>
      <c r="X103" s="57"/>
      <c r="Y103" s="57"/>
      <c r="Z103" s="57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Y103" s="160"/>
      <c r="AZ103" s="160"/>
      <c r="BA103" s="160"/>
      <c r="BB103" s="160"/>
      <c r="BC103" s="160"/>
      <c r="BD103" s="160"/>
      <c r="BE103" s="160"/>
      <c r="BF103" s="160"/>
      <c r="BG103" s="160"/>
      <c r="BH103" s="160"/>
      <c r="BI103" s="160"/>
      <c r="BJ103" s="160"/>
      <c r="BK103" s="160"/>
      <c r="BL103" s="160"/>
      <c r="BM103" s="160"/>
      <c r="BN103" s="160"/>
      <c r="BO103" s="160"/>
      <c r="BP103" s="160"/>
      <c r="BQ103" s="160"/>
      <c r="BR103" s="160"/>
      <c r="BS103" s="160"/>
      <c r="BT103" s="160"/>
      <c r="BU103" s="160"/>
      <c r="BV103" s="160"/>
      <c r="BW103" s="160"/>
      <c r="BX103" s="160"/>
      <c r="BY103" s="160"/>
      <c r="BZ103" s="160"/>
      <c r="CA103" s="160"/>
      <c r="CB103" s="160"/>
      <c r="CC103" s="160"/>
      <c r="CD103" s="160"/>
      <c r="CE103" s="160"/>
      <c r="CF103" s="160"/>
      <c r="CG103" s="160"/>
      <c r="CH103" s="160"/>
      <c r="CI103" s="160"/>
      <c r="CJ103" s="160"/>
      <c r="CK103" s="160"/>
      <c r="CL103" s="160"/>
      <c r="CM103" s="160"/>
      <c r="CN103" s="160"/>
      <c r="CO103" s="160"/>
      <c r="CP103" s="160"/>
      <c r="CQ103" s="160"/>
      <c r="CR103" s="160"/>
      <c r="CS103" s="160"/>
      <c r="CT103" s="160"/>
      <c r="CU103" s="160"/>
      <c r="CV103" s="160"/>
      <c r="CW103" s="160"/>
      <c r="CX103" s="160"/>
      <c r="CY103" s="160"/>
      <c r="CZ103" s="160"/>
      <c r="DA103" s="160"/>
      <c r="DB103" s="160"/>
      <c r="DC103" s="160"/>
      <c r="DD103" s="160"/>
      <c r="DE103" s="160"/>
      <c r="DF103" s="160"/>
      <c r="DG103" s="160"/>
      <c r="DH103" s="160"/>
      <c r="DI103" s="160"/>
      <c r="DJ103" s="160"/>
      <c r="DK103" s="160"/>
      <c r="DL103" s="160"/>
      <c r="DM103" s="160"/>
      <c r="DN103" s="160"/>
      <c r="DO103" s="160"/>
      <c r="DP103" s="160"/>
      <c r="DQ103" s="160"/>
      <c r="DR103" s="160"/>
      <c r="DS103" s="160"/>
      <c r="DT103" s="160"/>
      <c r="DU103" s="160"/>
      <c r="DV103" s="160"/>
      <c r="DW103" s="160"/>
    </row>
    <row r="104" spans="1:127" ht="13.5" customHeight="1" x14ac:dyDescent="0.25">
      <c r="A104" s="48"/>
      <c r="B104" s="48"/>
      <c r="C104" s="48" t="s">
        <v>679</v>
      </c>
      <c r="D104" s="48" t="s">
        <v>680</v>
      </c>
      <c r="E104" s="48"/>
      <c r="F104" s="48" t="s">
        <v>681</v>
      </c>
      <c r="G104" s="48"/>
      <c r="H104" s="48"/>
      <c r="I104" s="602">
        <v>570</v>
      </c>
      <c r="K104" s="622">
        <v>14.939665326512131</v>
      </c>
      <c r="L104" s="66"/>
      <c r="M104" s="164" t="s">
        <v>2002</v>
      </c>
      <c r="N104" s="393"/>
      <c r="O104" s="66">
        <v>13.028449880350971</v>
      </c>
      <c r="P104" s="66">
        <v>21.967963386727689</v>
      </c>
      <c r="Q104" s="66">
        <v>27.658477924755196</v>
      </c>
      <c r="R104" s="66">
        <v>19.160583941605839</v>
      </c>
      <c r="S104" s="66">
        <v>12.716408763597364</v>
      </c>
      <c r="T104" s="66">
        <v>8.2565130260521045</v>
      </c>
      <c r="U104" s="57"/>
      <c r="V104" s="57"/>
      <c r="W104" s="57"/>
      <c r="X104" s="57"/>
      <c r="Y104" s="57"/>
      <c r="Z104" s="57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160"/>
      <c r="AL104" s="160"/>
      <c r="AM104" s="160"/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  <c r="BE104" s="160"/>
      <c r="BF104" s="160"/>
      <c r="BG104" s="160"/>
      <c r="BH104" s="160"/>
      <c r="BI104" s="160"/>
      <c r="BJ104" s="160"/>
      <c r="BK104" s="160"/>
      <c r="BL104" s="160"/>
      <c r="BM104" s="160"/>
      <c r="BN104" s="160"/>
      <c r="BO104" s="160"/>
      <c r="BP104" s="160"/>
      <c r="BQ104" s="160"/>
      <c r="BR104" s="160"/>
      <c r="BS104" s="160"/>
      <c r="BT104" s="160"/>
      <c r="BU104" s="160"/>
      <c r="BV104" s="160"/>
      <c r="BW104" s="160"/>
      <c r="BX104" s="160"/>
      <c r="BY104" s="160"/>
      <c r="BZ104" s="160"/>
      <c r="CA104" s="160"/>
      <c r="CB104" s="160"/>
      <c r="CC104" s="160"/>
      <c r="CD104" s="160"/>
      <c r="CE104" s="160"/>
      <c r="CF104" s="160"/>
      <c r="CG104" s="160"/>
      <c r="CH104" s="160"/>
      <c r="CI104" s="160"/>
      <c r="CJ104" s="160"/>
      <c r="CK104" s="160"/>
      <c r="CL104" s="160"/>
      <c r="CM104" s="160"/>
      <c r="CN104" s="160"/>
      <c r="CO104" s="160"/>
      <c r="CP104" s="160"/>
      <c r="CQ104" s="160"/>
      <c r="CR104" s="160"/>
      <c r="CS104" s="160"/>
      <c r="CT104" s="160"/>
      <c r="CU104" s="160"/>
      <c r="CV104" s="160"/>
      <c r="CW104" s="160"/>
      <c r="CX104" s="160"/>
      <c r="CY104" s="160"/>
      <c r="CZ104" s="160"/>
      <c r="DA104" s="160"/>
      <c r="DB104" s="160"/>
      <c r="DC104" s="160"/>
      <c r="DD104" s="160"/>
      <c r="DE104" s="160"/>
      <c r="DF104" s="160"/>
      <c r="DG104" s="160"/>
      <c r="DH104" s="160"/>
      <c r="DI104" s="160"/>
      <c r="DJ104" s="160"/>
      <c r="DK104" s="160"/>
      <c r="DL104" s="160"/>
      <c r="DM104" s="160"/>
      <c r="DN104" s="160"/>
      <c r="DO104" s="160"/>
      <c r="DP104" s="160"/>
      <c r="DQ104" s="160"/>
      <c r="DR104" s="160"/>
      <c r="DS104" s="160"/>
      <c r="DT104" s="160"/>
      <c r="DU104" s="160"/>
      <c r="DV104" s="160"/>
      <c r="DW104" s="160"/>
    </row>
    <row r="105" spans="1:127" ht="13.5" customHeight="1" x14ac:dyDescent="0.25">
      <c r="A105" s="48"/>
      <c r="B105" s="48"/>
      <c r="C105" s="48" t="s">
        <v>682</v>
      </c>
      <c r="D105" s="48" t="s">
        <v>683</v>
      </c>
      <c r="E105" s="48"/>
      <c r="F105" s="48" t="s">
        <v>684</v>
      </c>
      <c r="G105" s="48"/>
      <c r="H105" s="48"/>
      <c r="I105" s="602">
        <v>877</v>
      </c>
      <c r="K105" s="622">
        <v>13.795634211156962</v>
      </c>
      <c r="L105" s="66"/>
      <c r="M105" s="164" t="s">
        <v>2003</v>
      </c>
      <c r="N105" s="393"/>
      <c r="O105" s="66">
        <v>9.7519247219846026</v>
      </c>
      <c r="P105" s="66">
        <v>19.026301063234474</v>
      </c>
      <c r="Q105" s="66">
        <v>27.700545772834928</v>
      </c>
      <c r="R105" s="66">
        <v>20.238525478857966</v>
      </c>
      <c r="S105" s="66">
        <v>12.808438500659257</v>
      </c>
      <c r="T105" s="66">
        <v>5.6695091034800642</v>
      </c>
      <c r="U105" s="57"/>
      <c r="V105" s="57"/>
      <c r="W105" s="57"/>
      <c r="X105" s="57"/>
      <c r="Y105" s="57"/>
      <c r="Z105" s="57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0"/>
      <c r="BL105" s="160"/>
      <c r="BM105" s="160"/>
      <c r="BN105" s="160"/>
      <c r="BO105" s="160"/>
      <c r="BP105" s="160"/>
      <c r="BQ105" s="160"/>
      <c r="BR105" s="160"/>
      <c r="BS105" s="160"/>
      <c r="BT105" s="160"/>
      <c r="BU105" s="160"/>
      <c r="BV105" s="160"/>
      <c r="BW105" s="160"/>
      <c r="BX105" s="160"/>
      <c r="BY105" s="160"/>
      <c r="BZ105" s="160"/>
      <c r="CA105" s="160"/>
      <c r="CB105" s="160"/>
      <c r="CC105" s="160"/>
      <c r="CD105" s="160"/>
      <c r="CE105" s="160"/>
      <c r="CF105" s="160"/>
      <c r="CG105" s="160"/>
      <c r="CH105" s="160"/>
      <c r="CI105" s="160"/>
      <c r="CJ105" s="160"/>
      <c r="CK105" s="160"/>
      <c r="CL105" s="160"/>
      <c r="CM105" s="160"/>
      <c r="CN105" s="160"/>
      <c r="CO105" s="160"/>
      <c r="CP105" s="160"/>
      <c r="CQ105" s="160"/>
      <c r="CR105" s="160"/>
      <c r="CS105" s="160"/>
      <c r="CT105" s="160"/>
      <c r="CU105" s="160"/>
      <c r="CV105" s="160"/>
      <c r="CW105" s="160"/>
      <c r="CX105" s="160"/>
      <c r="CY105" s="160"/>
      <c r="CZ105" s="160"/>
      <c r="DA105" s="160"/>
      <c r="DB105" s="160"/>
      <c r="DC105" s="160"/>
      <c r="DD105" s="160"/>
      <c r="DE105" s="160"/>
      <c r="DF105" s="160"/>
      <c r="DG105" s="160"/>
      <c r="DH105" s="160"/>
      <c r="DI105" s="160"/>
      <c r="DJ105" s="160"/>
      <c r="DK105" s="160"/>
      <c r="DL105" s="160"/>
      <c r="DM105" s="160"/>
      <c r="DN105" s="160"/>
      <c r="DO105" s="160"/>
      <c r="DP105" s="160"/>
      <c r="DQ105" s="160"/>
      <c r="DR105" s="160"/>
      <c r="DS105" s="160"/>
      <c r="DT105" s="160"/>
      <c r="DU105" s="160"/>
      <c r="DV105" s="160"/>
      <c r="DW105" s="160"/>
    </row>
    <row r="106" spans="1:127" ht="13.5" customHeight="1" x14ac:dyDescent="0.25">
      <c r="A106" s="48"/>
      <c r="B106" s="48"/>
      <c r="C106" s="48"/>
      <c r="D106" s="48"/>
      <c r="E106" s="48"/>
      <c r="F106" s="48"/>
      <c r="G106" s="48"/>
      <c r="H106" s="48"/>
      <c r="I106" s="602"/>
      <c r="K106" s="622"/>
      <c r="L106" s="66"/>
      <c r="M106" s="164"/>
      <c r="N106" s="393"/>
      <c r="O106" s="66"/>
      <c r="P106" s="66"/>
      <c r="Q106" s="66"/>
      <c r="R106" s="66"/>
      <c r="S106" s="66"/>
      <c r="T106" s="66"/>
      <c r="U106" s="57"/>
      <c r="V106" s="57"/>
      <c r="W106" s="57"/>
      <c r="X106" s="57"/>
      <c r="Y106" s="57"/>
      <c r="Z106" s="57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160"/>
      <c r="BB106" s="160"/>
      <c r="BC106" s="160"/>
      <c r="BD106" s="160"/>
      <c r="BE106" s="160"/>
      <c r="BF106" s="160"/>
      <c r="BG106" s="160"/>
      <c r="BH106" s="160"/>
      <c r="BI106" s="160"/>
      <c r="BJ106" s="160"/>
      <c r="BK106" s="160"/>
      <c r="BL106" s="160"/>
      <c r="BM106" s="160"/>
      <c r="BN106" s="160"/>
      <c r="BO106" s="160"/>
      <c r="BP106" s="160"/>
      <c r="BQ106" s="160"/>
      <c r="BR106" s="160"/>
      <c r="BS106" s="160"/>
      <c r="BT106" s="160"/>
      <c r="BU106" s="160"/>
      <c r="BV106" s="160"/>
      <c r="BW106" s="160"/>
      <c r="BX106" s="160"/>
      <c r="BY106" s="160"/>
      <c r="BZ106" s="160"/>
      <c r="CA106" s="160"/>
      <c r="CB106" s="160"/>
      <c r="CC106" s="160"/>
      <c r="CD106" s="160"/>
      <c r="CE106" s="160"/>
      <c r="CF106" s="160"/>
      <c r="CG106" s="160"/>
      <c r="CH106" s="160"/>
      <c r="CI106" s="160"/>
      <c r="CJ106" s="160"/>
      <c r="CK106" s="160"/>
      <c r="CL106" s="160"/>
      <c r="CM106" s="160"/>
      <c r="CN106" s="160"/>
      <c r="CO106" s="160"/>
      <c r="CP106" s="160"/>
      <c r="CQ106" s="160"/>
      <c r="CR106" s="160"/>
      <c r="CS106" s="160"/>
      <c r="CT106" s="160"/>
      <c r="CU106" s="160"/>
      <c r="CV106" s="160"/>
      <c r="CW106" s="160"/>
      <c r="CX106" s="160"/>
      <c r="CY106" s="160"/>
      <c r="CZ106" s="160"/>
      <c r="DA106" s="160"/>
      <c r="DB106" s="160"/>
      <c r="DC106" s="160"/>
      <c r="DD106" s="160"/>
      <c r="DE106" s="160"/>
      <c r="DF106" s="160"/>
      <c r="DG106" s="160"/>
      <c r="DH106" s="160"/>
      <c r="DI106" s="160"/>
      <c r="DJ106" s="160"/>
      <c r="DK106" s="160"/>
      <c r="DL106" s="160"/>
      <c r="DM106" s="160"/>
      <c r="DN106" s="160"/>
      <c r="DO106" s="160"/>
      <c r="DP106" s="160"/>
      <c r="DQ106" s="160"/>
      <c r="DR106" s="160"/>
      <c r="DS106" s="160"/>
      <c r="DT106" s="160"/>
      <c r="DU106" s="160"/>
      <c r="DV106" s="160"/>
      <c r="DW106" s="160"/>
    </row>
    <row r="107" spans="1:127" ht="13.5" customHeight="1" x14ac:dyDescent="0.25">
      <c r="A107" s="229"/>
      <c r="B107" s="229"/>
      <c r="C107" s="229" t="s">
        <v>685</v>
      </c>
      <c r="D107" s="229" t="s">
        <v>686</v>
      </c>
      <c r="E107" s="229" t="s">
        <v>687</v>
      </c>
      <c r="F107" s="229"/>
      <c r="G107" s="229"/>
      <c r="H107" s="229"/>
      <c r="I107" s="602">
        <v>48498</v>
      </c>
      <c r="J107" s="612"/>
      <c r="K107" s="613">
        <v>15.161366415873747</v>
      </c>
      <c r="L107" s="474"/>
      <c r="M107" s="615" t="s">
        <v>2004</v>
      </c>
      <c r="N107" s="616"/>
      <c r="O107" s="474">
        <v>10.487990993672987</v>
      </c>
      <c r="P107" s="474">
        <v>23.578070281366983</v>
      </c>
      <c r="Q107" s="474">
        <v>27.164898023514851</v>
      </c>
      <c r="R107" s="474">
        <v>21.639071851347129</v>
      </c>
      <c r="S107" s="474">
        <v>15.67640353158998</v>
      </c>
      <c r="T107" s="474">
        <v>6.776972275090456</v>
      </c>
      <c r="U107" s="621"/>
      <c r="V107" s="57"/>
      <c r="W107" s="57"/>
      <c r="X107" s="57"/>
      <c r="Y107" s="57"/>
      <c r="Z107" s="57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0"/>
      <c r="AX107" s="160"/>
      <c r="AY107" s="160"/>
      <c r="AZ107" s="160"/>
      <c r="BA107" s="160"/>
      <c r="BB107" s="160"/>
      <c r="BC107" s="160"/>
      <c r="BD107" s="160"/>
      <c r="BE107" s="160"/>
      <c r="BF107" s="160"/>
      <c r="BG107" s="160"/>
      <c r="BH107" s="160"/>
      <c r="BI107" s="160"/>
      <c r="BJ107" s="160"/>
      <c r="BK107" s="160"/>
      <c r="BL107" s="160"/>
      <c r="BM107" s="160"/>
      <c r="BN107" s="160"/>
      <c r="BO107" s="160"/>
      <c r="BP107" s="160"/>
      <c r="BQ107" s="160"/>
      <c r="BR107" s="160"/>
      <c r="BS107" s="160"/>
      <c r="BT107" s="160"/>
      <c r="BU107" s="160"/>
      <c r="BV107" s="160"/>
      <c r="BW107" s="160"/>
      <c r="BX107" s="160"/>
      <c r="BY107" s="160"/>
      <c r="BZ107" s="160"/>
      <c r="CA107" s="160"/>
      <c r="CB107" s="160"/>
      <c r="CC107" s="160"/>
      <c r="CD107" s="160"/>
      <c r="CE107" s="160"/>
      <c r="CF107" s="160"/>
      <c r="CG107" s="160"/>
      <c r="CH107" s="160"/>
      <c r="CI107" s="160"/>
      <c r="CJ107" s="160"/>
      <c r="CK107" s="160"/>
      <c r="CL107" s="160"/>
      <c r="CM107" s="160"/>
      <c r="CN107" s="160"/>
      <c r="CO107" s="160"/>
      <c r="CP107" s="160"/>
      <c r="CQ107" s="160"/>
      <c r="CR107" s="160"/>
      <c r="CS107" s="160"/>
      <c r="CT107" s="160"/>
      <c r="CU107" s="160"/>
      <c r="CV107" s="160"/>
      <c r="CW107" s="160"/>
      <c r="CX107" s="160"/>
      <c r="CY107" s="160"/>
      <c r="CZ107" s="160"/>
      <c r="DA107" s="160"/>
      <c r="DB107" s="160"/>
      <c r="DC107" s="160"/>
      <c r="DD107" s="160"/>
      <c r="DE107" s="160"/>
      <c r="DF107" s="160"/>
      <c r="DG107" s="160"/>
      <c r="DH107" s="160"/>
      <c r="DI107" s="160"/>
      <c r="DJ107" s="160"/>
      <c r="DK107" s="160"/>
      <c r="DL107" s="160"/>
      <c r="DM107" s="160"/>
      <c r="DN107" s="160"/>
      <c r="DO107" s="160"/>
      <c r="DP107" s="160"/>
      <c r="DQ107" s="160"/>
      <c r="DR107" s="160"/>
      <c r="DS107" s="160"/>
      <c r="DT107" s="160"/>
      <c r="DU107" s="160"/>
      <c r="DV107" s="160"/>
      <c r="DW107" s="160"/>
    </row>
    <row r="108" spans="1:127" ht="13.5" customHeight="1" x14ac:dyDescent="0.25">
      <c r="A108" s="48"/>
      <c r="B108" s="48"/>
      <c r="C108" s="48"/>
      <c r="D108" s="48"/>
      <c r="E108" s="48"/>
      <c r="F108" s="48"/>
      <c r="G108" s="48"/>
      <c r="H108" s="48"/>
      <c r="I108" s="602"/>
      <c r="K108" s="613"/>
      <c r="L108" s="66"/>
      <c r="M108" s="615"/>
      <c r="N108" s="393"/>
      <c r="O108" s="474"/>
      <c r="P108" s="474"/>
      <c r="Q108" s="474"/>
      <c r="R108" s="474"/>
      <c r="S108" s="474"/>
      <c r="T108" s="66"/>
      <c r="U108" s="57"/>
      <c r="V108" s="57"/>
      <c r="W108" s="57"/>
      <c r="X108" s="57"/>
      <c r="Y108" s="57"/>
      <c r="Z108" s="57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160"/>
      <c r="AN108" s="160"/>
      <c r="AO108" s="160"/>
      <c r="AP108" s="160"/>
      <c r="AQ108" s="160"/>
      <c r="AR108" s="160"/>
      <c r="AS108" s="160"/>
      <c r="AT108" s="160"/>
      <c r="AU108" s="160"/>
      <c r="AV108" s="160"/>
      <c r="AW108" s="160"/>
      <c r="AX108" s="160"/>
      <c r="AY108" s="160"/>
      <c r="AZ108" s="160"/>
      <c r="BA108" s="160"/>
      <c r="BB108" s="160"/>
      <c r="BC108" s="160"/>
      <c r="BD108" s="160"/>
      <c r="BE108" s="160"/>
      <c r="BF108" s="160"/>
      <c r="BG108" s="160"/>
      <c r="BH108" s="160"/>
      <c r="BI108" s="160"/>
      <c r="BJ108" s="160"/>
      <c r="BK108" s="160"/>
      <c r="BL108" s="160"/>
      <c r="BM108" s="160"/>
      <c r="BN108" s="160"/>
      <c r="BO108" s="160"/>
      <c r="BP108" s="160"/>
      <c r="BQ108" s="160"/>
      <c r="BR108" s="160"/>
      <c r="BS108" s="160"/>
      <c r="BT108" s="160"/>
      <c r="BU108" s="160"/>
      <c r="BV108" s="160"/>
      <c r="BW108" s="160"/>
      <c r="BX108" s="160"/>
      <c r="BY108" s="160"/>
      <c r="BZ108" s="160"/>
      <c r="CA108" s="160"/>
      <c r="CB108" s="160"/>
      <c r="CC108" s="160"/>
      <c r="CD108" s="160"/>
      <c r="CE108" s="160"/>
      <c r="CF108" s="160"/>
      <c r="CG108" s="160"/>
      <c r="CH108" s="160"/>
      <c r="CI108" s="160"/>
      <c r="CJ108" s="160"/>
      <c r="CK108" s="160"/>
      <c r="CL108" s="160"/>
      <c r="CM108" s="160"/>
      <c r="CN108" s="160"/>
      <c r="CO108" s="160"/>
      <c r="CP108" s="160"/>
      <c r="CQ108" s="160"/>
      <c r="CR108" s="160"/>
      <c r="CS108" s="160"/>
      <c r="CT108" s="160"/>
      <c r="CU108" s="160"/>
      <c r="CV108" s="160"/>
      <c r="CW108" s="160"/>
      <c r="CX108" s="160"/>
      <c r="CY108" s="160"/>
      <c r="CZ108" s="160"/>
      <c r="DA108" s="160"/>
      <c r="DB108" s="160"/>
      <c r="DC108" s="160"/>
      <c r="DD108" s="160"/>
      <c r="DE108" s="160"/>
      <c r="DF108" s="160"/>
      <c r="DG108" s="160"/>
      <c r="DH108" s="160"/>
      <c r="DI108" s="160"/>
      <c r="DJ108" s="160"/>
      <c r="DK108" s="160"/>
      <c r="DL108" s="160"/>
      <c r="DM108" s="160"/>
      <c r="DN108" s="160"/>
      <c r="DO108" s="160"/>
      <c r="DP108" s="160"/>
      <c r="DQ108" s="160"/>
      <c r="DR108" s="160"/>
      <c r="DS108" s="160"/>
      <c r="DT108" s="160"/>
      <c r="DU108" s="160"/>
      <c r="DV108" s="160"/>
      <c r="DW108" s="160"/>
    </row>
    <row r="109" spans="1:127" ht="13.5" customHeight="1" x14ac:dyDescent="0.25">
      <c r="A109" s="48"/>
      <c r="B109" s="48"/>
      <c r="C109" s="48" t="s">
        <v>688</v>
      </c>
      <c r="D109" s="48" t="s">
        <v>689</v>
      </c>
      <c r="E109" s="48" t="s">
        <v>690</v>
      </c>
      <c r="F109" s="48"/>
      <c r="G109" s="48"/>
      <c r="H109" s="48"/>
      <c r="I109" s="602">
        <v>4988</v>
      </c>
      <c r="K109" s="622">
        <v>15.974356868727813</v>
      </c>
      <c r="L109" s="66"/>
      <c r="M109" s="164" t="s">
        <v>2005</v>
      </c>
      <c r="N109" s="393"/>
      <c r="O109" s="66">
        <v>11.751499631669414</v>
      </c>
      <c r="P109" s="66">
        <v>26.830261684146215</v>
      </c>
      <c r="Q109" s="66">
        <v>28.310693669149728</v>
      </c>
      <c r="R109" s="66">
        <v>22.960171131710297</v>
      </c>
      <c r="S109" s="66">
        <v>15.713451117065212</v>
      </c>
      <c r="T109" s="474">
        <v>6.998615553539886</v>
      </c>
      <c r="U109" s="57"/>
      <c r="V109" s="57"/>
      <c r="W109" s="57"/>
      <c r="X109" s="57"/>
      <c r="Y109" s="57"/>
      <c r="Z109" s="57"/>
      <c r="AA109" s="160"/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60"/>
      <c r="AM109" s="160"/>
      <c r="AN109" s="160"/>
      <c r="AO109" s="160"/>
      <c r="AP109" s="160"/>
      <c r="AQ109" s="160"/>
      <c r="AR109" s="160"/>
      <c r="AS109" s="160"/>
      <c r="AT109" s="160"/>
      <c r="AU109" s="160"/>
      <c r="AV109" s="160"/>
      <c r="AW109" s="160"/>
      <c r="AX109" s="160"/>
      <c r="AY109" s="160"/>
      <c r="AZ109" s="160"/>
      <c r="BA109" s="160"/>
      <c r="BB109" s="160"/>
      <c r="BC109" s="160"/>
      <c r="BD109" s="160"/>
      <c r="BE109" s="160"/>
      <c r="BF109" s="160"/>
      <c r="BG109" s="160"/>
      <c r="BH109" s="160"/>
      <c r="BI109" s="160"/>
      <c r="BJ109" s="160"/>
      <c r="BK109" s="160"/>
      <c r="BL109" s="160"/>
      <c r="BM109" s="160"/>
      <c r="BN109" s="160"/>
      <c r="BO109" s="160"/>
      <c r="BP109" s="160"/>
      <c r="BQ109" s="160"/>
      <c r="BR109" s="160"/>
      <c r="BS109" s="160"/>
      <c r="BT109" s="160"/>
      <c r="BU109" s="160"/>
      <c r="BV109" s="160"/>
      <c r="BW109" s="160"/>
      <c r="BX109" s="160"/>
      <c r="BY109" s="160"/>
      <c r="BZ109" s="160"/>
      <c r="CA109" s="160"/>
      <c r="CB109" s="160"/>
      <c r="CC109" s="160"/>
      <c r="CD109" s="160"/>
      <c r="CE109" s="160"/>
      <c r="CF109" s="160"/>
      <c r="CG109" s="160"/>
      <c r="CH109" s="160"/>
      <c r="CI109" s="160"/>
      <c r="CJ109" s="160"/>
      <c r="CK109" s="160"/>
      <c r="CL109" s="160"/>
      <c r="CM109" s="160"/>
      <c r="CN109" s="160"/>
      <c r="CO109" s="160"/>
      <c r="CP109" s="160"/>
      <c r="CQ109" s="160"/>
      <c r="CR109" s="160"/>
      <c r="CS109" s="160"/>
      <c r="CT109" s="160"/>
      <c r="CU109" s="160"/>
      <c r="CV109" s="160"/>
      <c r="CW109" s="160"/>
      <c r="CX109" s="160"/>
      <c r="CY109" s="160"/>
      <c r="CZ109" s="160"/>
      <c r="DA109" s="160"/>
      <c r="DB109" s="160"/>
      <c r="DC109" s="160"/>
      <c r="DD109" s="160"/>
      <c r="DE109" s="160"/>
      <c r="DF109" s="160"/>
      <c r="DG109" s="160"/>
      <c r="DH109" s="160"/>
      <c r="DI109" s="160"/>
      <c r="DJ109" s="160"/>
      <c r="DK109" s="160"/>
      <c r="DL109" s="160"/>
      <c r="DM109" s="160"/>
      <c r="DN109" s="160"/>
      <c r="DO109" s="160"/>
      <c r="DP109" s="160"/>
      <c r="DQ109" s="160"/>
      <c r="DR109" s="160"/>
      <c r="DS109" s="160"/>
      <c r="DT109" s="160"/>
      <c r="DU109" s="160"/>
      <c r="DV109" s="160"/>
      <c r="DW109" s="160"/>
    </row>
    <row r="110" spans="1:127" ht="13.5" customHeight="1" x14ac:dyDescent="0.25">
      <c r="A110" s="48"/>
      <c r="B110" s="48"/>
      <c r="C110" s="48" t="s">
        <v>691</v>
      </c>
      <c r="D110" s="48" t="s">
        <v>692</v>
      </c>
      <c r="E110" s="48"/>
      <c r="F110" s="48" t="s">
        <v>693</v>
      </c>
      <c r="G110" s="48"/>
      <c r="H110" s="48"/>
      <c r="I110" s="602">
        <v>2006</v>
      </c>
      <c r="K110" s="622">
        <v>20.29731361936485</v>
      </c>
      <c r="L110" s="66"/>
      <c r="M110" s="164" t="s">
        <v>2006</v>
      </c>
      <c r="N110" s="393"/>
      <c r="O110" s="66">
        <v>14.239059438275635</v>
      </c>
      <c r="P110" s="66">
        <v>30.556400121617511</v>
      </c>
      <c r="Q110" s="66">
        <v>34.272988973982947</v>
      </c>
      <c r="R110" s="66">
        <v>30.054644808743166</v>
      </c>
      <c r="S110" s="66">
        <v>21.276595744680851</v>
      </c>
      <c r="T110" s="66">
        <v>9.0842758117475366</v>
      </c>
      <c r="U110" s="57"/>
      <c r="V110" s="57"/>
      <c r="W110" s="57"/>
      <c r="X110" s="57"/>
      <c r="Y110" s="57"/>
      <c r="Z110" s="57"/>
      <c r="AA110" s="160"/>
      <c r="AB110" s="160"/>
      <c r="AC110" s="160"/>
      <c r="AD110" s="160"/>
      <c r="AE110" s="160"/>
      <c r="AF110" s="160"/>
      <c r="AG110" s="160"/>
      <c r="AH110" s="160"/>
      <c r="AI110" s="160"/>
      <c r="AJ110" s="160"/>
      <c r="AK110" s="160"/>
      <c r="AL110" s="160"/>
      <c r="AM110" s="160"/>
      <c r="AN110" s="160"/>
      <c r="AO110" s="160"/>
      <c r="AP110" s="160"/>
      <c r="AQ110" s="160"/>
      <c r="AR110" s="160"/>
      <c r="AS110" s="160"/>
      <c r="AT110" s="160"/>
      <c r="AU110" s="160"/>
      <c r="AV110" s="160"/>
      <c r="AW110" s="160"/>
      <c r="AX110" s="160"/>
      <c r="AY110" s="160"/>
      <c r="AZ110" s="160"/>
      <c r="BA110" s="160"/>
      <c r="BB110" s="160"/>
      <c r="BC110" s="160"/>
      <c r="BD110" s="160"/>
      <c r="BE110" s="160"/>
      <c r="BF110" s="160"/>
      <c r="BG110" s="160"/>
      <c r="BH110" s="160"/>
      <c r="BI110" s="160"/>
      <c r="BJ110" s="160"/>
      <c r="BK110" s="160"/>
      <c r="BL110" s="160"/>
      <c r="BM110" s="160"/>
      <c r="BN110" s="160"/>
      <c r="BO110" s="160"/>
      <c r="BP110" s="160"/>
      <c r="BQ110" s="160"/>
      <c r="BR110" s="160"/>
      <c r="BS110" s="160"/>
      <c r="BT110" s="160"/>
      <c r="BU110" s="160"/>
      <c r="BV110" s="160"/>
      <c r="BW110" s="160"/>
      <c r="BX110" s="160"/>
      <c r="BY110" s="160"/>
      <c r="BZ110" s="160"/>
      <c r="CA110" s="160"/>
      <c r="CB110" s="160"/>
      <c r="CC110" s="160"/>
      <c r="CD110" s="160"/>
      <c r="CE110" s="160"/>
      <c r="CF110" s="160"/>
      <c r="CG110" s="160"/>
      <c r="CH110" s="160"/>
      <c r="CI110" s="160"/>
      <c r="CJ110" s="160"/>
      <c r="CK110" s="160"/>
      <c r="CL110" s="160"/>
      <c r="CM110" s="160"/>
      <c r="CN110" s="160"/>
      <c r="CO110" s="160"/>
      <c r="CP110" s="160"/>
      <c r="CQ110" s="160"/>
      <c r="CR110" s="160"/>
      <c r="CS110" s="160"/>
      <c r="CT110" s="160"/>
      <c r="CU110" s="160"/>
      <c r="CV110" s="160"/>
      <c r="CW110" s="160"/>
      <c r="CX110" s="160"/>
      <c r="CY110" s="160"/>
      <c r="CZ110" s="160"/>
      <c r="DA110" s="160"/>
      <c r="DB110" s="160"/>
      <c r="DC110" s="160"/>
      <c r="DD110" s="160"/>
      <c r="DE110" s="160"/>
      <c r="DF110" s="160"/>
      <c r="DG110" s="160"/>
      <c r="DH110" s="160"/>
      <c r="DI110" s="160"/>
      <c r="DJ110" s="160"/>
      <c r="DK110" s="160"/>
      <c r="DL110" s="160"/>
      <c r="DM110" s="160"/>
      <c r="DN110" s="160"/>
      <c r="DO110" s="160"/>
      <c r="DP110" s="160"/>
      <c r="DQ110" s="160"/>
      <c r="DR110" s="160"/>
      <c r="DS110" s="160"/>
      <c r="DT110" s="160"/>
      <c r="DU110" s="160"/>
      <c r="DV110" s="160"/>
      <c r="DW110" s="160"/>
    </row>
    <row r="111" spans="1:127" ht="13.5" customHeight="1" x14ac:dyDescent="0.25">
      <c r="A111" s="48"/>
      <c r="B111" s="48"/>
      <c r="C111" s="48" t="s">
        <v>694</v>
      </c>
      <c r="D111" s="48" t="s">
        <v>695</v>
      </c>
      <c r="E111" s="48"/>
      <c r="F111" s="48" t="s">
        <v>696</v>
      </c>
      <c r="G111" s="48"/>
      <c r="H111" s="48"/>
      <c r="I111" s="602">
        <v>421</v>
      </c>
      <c r="K111" s="622">
        <v>13.848368258301859</v>
      </c>
      <c r="L111" s="66"/>
      <c r="M111" s="164" t="s">
        <v>2007</v>
      </c>
      <c r="N111" s="393"/>
      <c r="O111" s="63" t="s">
        <v>1556</v>
      </c>
      <c r="P111" s="63" t="s">
        <v>1556</v>
      </c>
      <c r="Q111" s="66">
        <v>23.393091386095321</v>
      </c>
      <c r="R111" s="66">
        <v>18.417748011720388</v>
      </c>
      <c r="S111" s="66">
        <v>15.154536390827518</v>
      </c>
      <c r="T111" s="66">
        <v>6.5155547398366522</v>
      </c>
      <c r="U111" s="57"/>
      <c r="V111" s="57"/>
      <c r="W111" s="57"/>
      <c r="X111" s="57"/>
      <c r="Y111" s="57"/>
      <c r="Z111" s="57"/>
      <c r="AA111" s="160"/>
      <c r="AB111" s="160"/>
      <c r="AC111" s="160"/>
      <c r="AD111" s="160"/>
      <c r="AE111" s="160"/>
      <c r="AF111" s="160"/>
      <c r="AG111" s="160"/>
      <c r="AH111" s="160"/>
      <c r="AI111" s="160"/>
      <c r="AJ111" s="160"/>
      <c r="AK111" s="160"/>
      <c r="AL111" s="160"/>
      <c r="AM111" s="160"/>
      <c r="AN111" s="160"/>
      <c r="AO111" s="160"/>
      <c r="AP111" s="160"/>
      <c r="AQ111" s="160"/>
      <c r="AR111" s="160"/>
      <c r="AS111" s="160"/>
      <c r="AT111" s="160"/>
      <c r="AU111" s="160"/>
      <c r="AV111" s="160"/>
      <c r="AW111" s="160"/>
      <c r="AX111" s="160"/>
      <c r="AY111" s="160"/>
      <c r="AZ111" s="160"/>
      <c r="BA111" s="160"/>
      <c r="BB111" s="160"/>
      <c r="BC111" s="160"/>
      <c r="BD111" s="160"/>
      <c r="BE111" s="160"/>
      <c r="BF111" s="160"/>
      <c r="BG111" s="160"/>
      <c r="BH111" s="160"/>
      <c r="BI111" s="160"/>
      <c r="BJ111" s="160"/>
      <c r="BK111" s="160"/>
      <c r="BL111" s="160"/>
      <c r="BM111" s="160"/>
      <c r="BN111" s="160"/>
      <c r="BO111" s="160"/>
      <c r="BP111" s="160"/>
      <c r="BQ111" s="160"/>
      <c r="BR111" s="160"/>
      <c r="BS111" s="160"/>
      <c r="BT111" s="160"/>
      <c r="BU111" s="160"/>
      <c r="BV111" s="160"/>
      <c r="BW111" s="160"/>
      <c r="BX111" s="160"/>
      <c r="BY111" s="160"/>
      <c r="BZ111" s="160"/>
      <c r="CA111" s="160"/>
      <c r="CB111" s="160"/>
      <c r="CC111" s="160"/>
      <c r="CD111" s="160"/>
      <c r="CE111" s="160"/>
      <c r="CF111" s="160"/>
      <c r="CG111" s="160"/>
      <c r="CH111" s="160"/>
      <c r="CI111" s="160"/>
      <c r="CJ111" s="160"/>
      <c r="CK111" s="160"/>
      <c r="CL111" s="160"/>
      <c r="CM111" s="160"/>
      <c r="CN111" s="160"/>
      <c r="CO111" s="160"/>
      <c r="CP111" s="160"/>
      <c r="CQ111" s="160"/>
      <c r="CR111" s="160"/>
      <c r="CS111" s="160"/>
      <c r="CT111" s="160"/>
      <c r="CU111" s="160"/>
      <c r="CV111" s="160"/>
      <c r="CW111" s="160"/>
      <c r="CX111" s="160"/>
      <c r="CY111" s="160"/>
      <c r="CZ111" s="160"/>
      <c r="DA111" s="160"/>
      <c r="DB111" s="160"/>
      <c r="DC111" s="160"/>
      <c r="DD111" s="160"/>
      <c r="DE111" s="160"/>
      <c r="DF111" s="160"/>
      <c r="DG111" s="160"/>
      <c r="DH111" s="160"/>
      <c r="DI111" s="160"/>
      <c r="DJ111" s="160"/>
      <c r="DK111" s="160"/>
      <c r="DL111" s="160"/>
      <c r="DM111" s="160"/>
      <c r="DN111" s="160"/>
      <c r="DO111" s="160"/>
      <c r="DP111" s="160"/>
      <c r="DQ111" s="160"/>
      <c r="DR111" s="160"/>
      <c r="DS111" s="160"/>
      <c r="DT111" s="160"/>
      <c r="DU111" s="160"/>
      <c r="DV111" s="160"/>
      <c r="DW111" s="160"/>
    </row>
    <row r="112" spans="1:127" ht="13.5" customHeight="1" x14ac:dyDescent="0.25">
      <c r="A112" s="48"/>
      <c r="B112" s="48"/>
      <c r="C112" s="48" t="s">
        <v>697</v>
      </c>
      <c r="D112" s="48" t="s">
        <v>698</v>
      </c>
      <c r="E112" s="48"/>
      <c r="F112" s="48" t="s">
        <v>699</v>
      </c>
      <c r="G112" s="48"/>
      <c r="H112" s="48"/>
      <c r="I112" s="602">
        <v>427</v>
      </c>
      <c r="K112" s="622">
        <v>13.153877184247817</v>
      </c>
      <c r="L112" s="66"/>
      <c r="M112" s="164" t="s">
        <v>2008</v>
      </c>
      <c r="N112" s="393"/>
      <c r="O112" s="63">
        <v>10.842627013630731</v>
      </c>
      <c r="P112" s="63">
        <v>32.804232804232804</v>
      </c>
      <c r="Q112" s="66">
        <v>23.270440251572325</v>
      </c>
      <c r="R112" s="66">
        <v>18.207005739164853</v>
      </c>
      <c r="S112" s="66">
        <v>10.928961748633879</v>
      </c>
      <c r="T112" s="66">
        <v>5.5824029328445262</v>
      </c>
      <c r="U112" s="57"/>
      <c r="V112" s="57"/>
      <c r="W112" s="57"/>
      <c r="X112" s="57"/>
      <c r="Y112" s="57"/>
      <c r="Z112" s="57"/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160"/>
      <c r="AN112" s="160"/>
      <c r="AO112" s="160"/>
      <c r="AP112" s="160"/>
      <c r="AQ112" s="160"/>
      <c r="AR112" s="160"/>
      <c r="AS112" s="160"/>
      <c r="AT112" s="160"/>
      <c r="AU112" s="160"/>
      <c r="AV112" s="160"/>
      <c r="AW112" s="160"/>
      <c r="AX112" s="160"/>
      <c r="AY112" s="160"/>
      <c r="AZ112" s="160"/>
      <c r="BA112" s="160"/>
      <c r="BB112" s="160"/>
      <c r="BC112" s="160"/>
      <c r="BD112" s="160"/>
      <c r="BE112" s="160"/>
      <c r="BF112" s="160"/>
      <c r="BG112" s="160"/>
      <c r="BH112" s="160"/>
      <c r="BI112" s="160"/>
      <c r="BJ112" s="160"/>
      <c r="BK112" s="160"/>
      <c r="BL112" s="160"/>
      <c r="BM112" s="160"/>
      <c r="BN112" s="160"/>
      <c r="BO112" s="160"/>
      <c r="BP112" s="160"/>
      <c r="BQ112" s="160"/>
      <c r="BR112" s="160"/>
      <c r="BS112" s="160"/>
      <c r="BT112" s="160"/>
      <c r="BU112" s="160"/>
      <c r="BV112" s="160"/>
      <c r="BW112" s="160"/>
      <c r="BX112" s="160"/>
      <c r="BY112" s="160"/>
      <c r="BZ112" s="160"/>
      <c r="CA112" s="160"/>
      <c r="CB112" s="160"/>
      <c r="CC112" s="160"/>
      <c r="CD112" s="160"/>
      <c r="CE112" s="160"/>
      <c r="CF112" s="160"/>
      <c r="CG112" s="160"/>
      <c r="CH112" s="160"/>
      <c r="CI112" s="160"/>
      <c r="CJ112" s="160"/>
      <c r="CK112" s="160"/>
      <c r="CL112" s="160"/>
      <c r="CM112" s="160"/>
      <c r="CN112" s="160"/>
      <c r="CO112" s="160"/>
      <c r="CP112" s="160"/>
      <c r="CQ112" s="160"/>
      <c r="CR112" s="160"/>
      <c r="CS112" s="160"/>
      <c r="CT112" s="160"/>
      <c r="CU112" s="160"/>
      <c r="CV112" s="160"/>
      <c r="CW112" s="160"/>
      <c r="CX112" s="160"/>
      <c r="CY112" s="160"/>
      <c r="CZ112" s="160"/>
      <c r="DA112" s="160"/>
      <c r="DB112" s="160"/>
      <c r="DC112" s="160"/>
      <c r="DD112" s="160"/>
      <c r="DE112" s="160"/>
      <c r="DF112" s="160"/>
      <c r="DG112" s="160"/>
      <c r="DH112" s="160"/>
      <c r="DI112" s="160"/>
      <c r="DJ112" s="160"/>
      <c r="DK112" s="160"/>
      <c r="DL112" s="160"/>
      <c r="DM112" s="160"/>
      <c r="DN112" s="160"/>
      <c r="DO112" s="160"/>
      <c r="DP112" s="160"/>
      <c r="DQ112" s="160"/>
      <c r="DR112" s="160"/>
      <c r="DS112" s="160"/>
      <c r="DT112" s="160"/>
      <c r="DU112" s="160"/>
      <c r="DV112" s="160"/>
      <c r="DW112" s="160"/>
    </row>
    <row r="113" spans="1:127" ht="13.5" customHeight="1" x14ac:dyDescent="0.25">
      <c r="A113" s="48"/>
      <c r="B113" s="48"/>
      <c r="C113" s="48" t="s">
        <v>700</v>
      </c>
      <c r="D113" s="48" t="s">
        <v>701</v>
      </c>
      <c r="E113" s="48"/>
      <c r="F113" s="48" t="s">
        <v>702</v>
      </c>
      <c r="G113" s="48"/>
      <c r="H113" s="48"/>
      <c r="I113" s="602">
        <v>617</v>
      </c>
      <c r="K113" s="622">
        <v>13.252706202200173</v>
      </c>
      <c r="L113" s="66"/>
      <c r="M113" s="164" t="s">
        <v>2009</v>
      </c>
      <c r="N113" s="393"/>
      <c r="O113" s="66">
        <v>9.5351609058402857</v>
      </c>
      <c r="P113" s="66">
        <v>23.20273868391023</v>
      </c>
      <c r="Q113" s="66">
        <v>20.178041543026708</v>
      </c>
      <c r="R113" s="66">
        <v>18.670649738610901</v>
      </c>
      <c r="S113" s="66">
        <v>12.907608695652174</v>
      </c>
      <c r="T113" s="66">
        <v>7.3255813953488369</v>
      </c>
      <c r="U113" s="57"/>
      <c r="V113" s="57"/>
      <c r="W113" s="57"/>
      <c r="X113" s="57"/>
      <c r="Y113" s="57"/>
      <c r="Z113" s="57"/>
      <c r="AA113" s="160"/>
      <c r="AB113" s="160"/>
      <c r="AC113" s="160"/>
      <c r="AD113" s="160"/>
      <c r="AE113" s="160"/>
      <c r="AF113" s="160"/>
      <c r="AG113" s="160"/>
      <c r="AH113" s="160"/>
      <c r="AI113" s="160"/>
      <c r="AJ113" s="160"/>
      <c r="AK113" s="160"/>
      <c r="AL113" s="160"/>
      <c r="AM113" s="160"/>
      <c r="AN113" s="160"/>
      <c r="AO113" s="160"/>
      <c r="AP113" s="160"/>
      <c r="AQ113" s="160"/>
      <c r="AR113" s="160"/>
      <c r="AS113" s="160"/>
      <c r="AT113" s="160"/>
      <c r="AU113" s="160"/>
      <c r="AV113" s="160"/>
      <c r="AW113" s="160"/>
      <c r="AX113" s="160"/>
      <c r="AY113" s="160"/>
      <c r="AZ113" s="160"/>
      <c r="BA113" s="160"/>
      <c r="BB113" s="160"/>
      <c r="BC113" s="160"/>
      <c r="BD113" s="160"/>
      <c r="BE113" s="160"/>
      <c r="BF113" s="160"/>
      <c r="BG113" s="160"/>
      <c r="BH113" s="160"/>
      <c r="BI113" s="160"/>
      <c r="BJ113" s="160"/>
      <c r="BK113" s="160"/>
      <c r="BL113" s="160"/>
      <c r="BM113" s="160"/>
      <c r="BN113" s="160"/>
      <c r="BO113" s="160"/>
      <c r="BP113" s="160"/>
      <c r="BQ113" s="160"/>
      <c r="BR113" s="160"/>
      <c r="BS113" s="160"/>
      <c r="BT113" s="160"/>
      <c r="BU113" s="160"/>
      <c r="BV113" s="160"/>
      <c r="BW113" s="160"/>
      <c r="BX113" s="160"/>
      <c r="BY113" s="160"/>
      <c r="BZ113" s="160"/>
      <c r="CA113" s="160"/>
      <c r="CB113" s="160"/>
      <c r="CC113" s="160"/>
      <c r="CD113" s="160"/>
      <c r="CE113" s="160"/>
      <c r="CF113" s="160"/>
      <c r="CG113" s="160"/>
      <c r="CH113" s="160"/>
      <c r="CI113" s="160"/>
      <c r="CJ113" s="160"/>
      <c r="CK113" s="160"/>
      <c r="CL113" s="160"/>
      <c r="CM113" s="160"/>
      <c r="CN113" s="160"/>
      <c r="CO113" s="160"/>
      <c r="CP113" s="160"/>
      <c r="CQ113" s="160"/>
      <c r="CR113" s="160"/>
      <c r="CS113" s="160"/>
      <c r="CT113" s="160"/>
      <c r="CU113" s="160"/>
      <c r="CV113" s="160"/>
      <c r="CW113" s="160"/>
      <c r="CX113" s="160"/>
      <c r="CY113" s="160"/>
      <c r="CZ113" s="160"/>
      <c r="DA113" s="160"/>
      <c r="DB113" s="160"/>
      <c r="DC113" s="160"/>
      <c r="DD113" s="160"/>
      <c r="DE113" s="160"/>
      <c r="DF113" s="160"/>
      <c r="DG113" s="160"/>
      <c r="DH113" s="160"/>
      <c r="DI113" s="160"/>
      <c r="DJ113" s="160"/>
      <c r="DK113" s="160"/>
      <c r="DL113" s="160"/>
      <c r="DM113" s="160"/>
      <c r="DN113" s="160"/>
      <c r="DO113" s="160"/>
      <c r="DP113" s="160"/>
      <c r="DQ113" s="160"/>
      <c r="DR113" s="160"/>
      <c r="DS113" s="160"/>
      <c r="DT113" s="160"/>
      <c r="DU113" s="160"/>
      <c r="DV113" s="160"/>
      <c r="DW113" s="160"/>
    </row>
    <row r="114" spans="1:127" ht="13.5" customHeight="1" x14ac:dyDescent="0.25">
      <c r="A114" s="48"/>
      <c r="B114" s="48"/>
      <c r="C114" s="48" t="s">
        <v>703</v>
      </c>
      <c r="D114" s="48" t="s">
        <v>704</v>
      </c>
      <c r="E114" s="48"/>
      <c r="F114" s="48" t="s">
        <v>705</v>
      </c>
      <c r="G114" s="48"/>
      <c r="H114" s="48"/>
      <c r="I114" s="602">
        <v>649</v>
      </c>
      <c r="K114" s="622">
        <v>12.381774412085369</v>
      </c>
      <c r="L114" s="66"/>
      <c r="M114" s="164" t="s">
        <v>2010</v>
      </c>
      <c r="N114" s="393"/>
      <c r="O114" s="66">
        <v>9.1725214676034348</v>
      </c>
      <c r="P114" s="66">
        <v>22.234422179522372</v>
      </c>
      <c r="Q114" s="66">
        <v>21.080829256929885</v>
      </c>
      <c r="R114" s="66">
        <v>18.975825318429944</v>
      </c>
      <c r="S114" s="66">
        <v>11.989234157083434</v>
      </c>
      <c r="T114" s="66">
        <v>5.1574084022778557</v>
      </c>
      <c r="U114" s="57"/>
      <c r="V114" s="57"/>
      <c r="W114" s="57"/>
      <c r="X114" s="57"/>
      <c r="Y114" s="57"/>
      <c r="Z114" s="57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60"/>
      <c r="AK114" s="160"/>
      <c r="AL114" s="160"/>
      <c r="AM114" s="160"/>
      <c r="AN114" s="160"/>
      <c r="AO114" s="160"/>
      <c r="AP114" s="160"/>
      <c r="AQ114" s="160"/>
      <c r="AR114" s="160"/>
      <c r="AS114" s="160"/>
      <c r="AT114" s="160"/>
      <c r="AU114" s="160"/>
      <c r="AV114" s="160"/>
      <c r="AW114" s="160"/>
      <c r="AX114" s="160"/>
      <c r="AY114" s="160"/>
      <c r="AZ114" s="160"/>
      <c r="BA114" s="160"/>
      <c r="BB114" s="160"/>
      <c r="BC114" s="160"/>
      <c r="BD114" s="160"/>
      <c r="BE114" s="160"/>
      <c r="BF114" s="160"/>
      <c r="BG114" s="160"/>
      <c r="BH114" s="160"/>
      <c r="BI114" s="160"/>
      <c r="BJ114" s="160"/>
      <c r="BK114" s="160"/>
      <c r="BL114" s="160"/>
      <c r="BM114" s="160"/>
      <c r="BN114" s="160"/>
      <c r="BO114" s="160"/>
      <c r="BP114" s="160"/>
      <c r="BQ114" s="160"/>
      <c r="BR114" s="160"/>
      <c r="BS114" s="160"/>
      <c r="BT114" s="160"/>
      <c r="BU114" s="160"/>
      <c r="BV114" s="160"/>
      <c r="BW114" s="160"/>
      <c r="BX114" s="160"/>
      <c r="BY114" s="160"/>
      <c r="BZ114" s="160"/>
      <c r="CA114" s="160"/>
      <c r="CB114" s="160"/>
      <c r="CC114" s="160"/>
      <c r="CD114" s="160"/>
      <c r="CE114" s="160"/>
      <c r="CF114" s="160"/>
      <c r="CG114" s="160"/>
      <c r="CH114" s="160"/>
      <c r="CI114" s="160"/>
      <c r="CJ114" s="160"/>
      <c r="CK114" s="160"/>
      <c r="CL114" s="160"/>
      <c r="CM114" s="160"/>
      <c r="CN114" s="160"/>
      <c r="CO114" s="160"/>
      <c r="CP114" s="160"/>
      <c r="CQ114" s="160"/>
      <c r="CR114" s="160"/>
      <c r="CS114" s="160"/>
      <c r="CT114" s="160"/>
      <c r="CU114" s="160"/>
      <c r="CV114" s="160"/>
      <c r="CW114" s="160"/>
      <c r="CX114" s="160"/>
      <c r="CY114" s="160"/>
      <c r="CZ114" s="160"/>
      <c r="DA114" s="160"/>
      <c r="DB114" s="160"/>
      <c r="DC114" s="160"/>
      <c r="DD114" s="160"/>
      <c r="DE114" s="160"/>
      <c r="DF114" s="160"/>
      <c r="DG114" s="160"/>
      <c r="DH114" s="160"/>
      <c r="DI114" s="160"/>
      <c r="DJ114" s="160"/>
      <c r="DK114" s="160"/>
      <c r="DL114" s="160"/>
      <c r="DM114" s="160"/>
      <c r="DN114" s="160"/>
      <c r="DO114" s="160"/>
      <c r="DP114" s="160"/>
      <c r="DQ114" s="160"/>
      <c r="DR114" s="160"/>
      <c r="DS114" s="160"/>
      <c r="DT114" s="160"/>
      <c r="DU114" s="160"/>
      <c r="DV114" s="160"/>
      <c r="DW114" s="160"/>
    </row>
    <row r="115" spans="1:127" ht="13.5" customHeight="1" x14ac:dyDescent="0.25">
      <c r="A115" s="48"/>
      <c r="B115" s="48"/>
      <c r="C115" s="48" t="s">
        <v>706</v>
      </c>
      <c r="D115" s="48" t="s">
        <v>707</v>
      </c>
      <c r="E115" s="48"/>
      <c r="F115" s="48" t="s">
        <v>708</v>
      </c>
      <c r="G115" s="48"/>
      <c r="H115" s="48"/>
      <c r="I115" s="602">
        <v>678</v>
      </c>
      <c r="K115" s="622">
        <v>19.459017634119078</v>
      </c>
      <c r="L115" s="66"/>
      <c r="M115" s="164" t="s">
        <v>2011</v>
      </c>
      <c r="N115" s="393"/>
      <c r="O115" s="66">
        <v>18.23972206137811</v>
      </c>
      <c r="P115" s="66">
        <v>28.196402527953328</v>
      </c>
      <c r="Q115" s="66">
        <v>40.143912137852681</v>
      </c>
      <c r="R115" s="66">
        <v>25.376268813440674</v>
      </c>
      <c r="S115" s="66">
        <v>18.745739604635311</v>
      </c>
      <c r="T115" s="66">
        <v>7.2939460247994168</v>
      </c>
      <c r="U115" s="57"/>
      <c r="V115" s="57"/>
      <c r="W115" s="57"/>
      <c r="X115" s="57"/>
      <c r="Y115" s="57"/>
      <c r="Z115" s="57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160"/>
      <c r="AN115" s="160"/>
      <c r="AO115" s="160"/>
      <c r="AP115" s="160"/>
      <c r="AQ115" s="160"/>
      <c r="AR115" s="160"/>
      <c r="AS115" s="160"/>
      <c r="AT115" s="160"/>
      <c r="AU115" s="160"/>
      <c r="AV115" s="160"/>
      <c r="AW115" s="160"/>
      <c r="AX115" s="160"/>
      <c r="AY115" s="160"/>
      <c r="AZ115" s="160"/>
      <c r="BA115" s="160"/>
      <c r="BB115" s="160"/>
      <c r="BC115" s="160"/>
      <c r="BD115" s="160"/>
      <c r="BE115" s="160"/>
      <c r="BF115" s="160"/>
      <c r="BG115" s="160"/>
      <c r="BH115" s="160"/>
      <c r="BI115" s="160"/>
      <c r="BJ115" s="160"/>
      <c r="BK115" s="160"/>
      <c r="BL115" s="160"/>
      <c r="BM115" s="160"/>
      <c r="BN115" s="160"/>
      <c r="BO115" s="160"/>
      <c r="BP115" s="160"/>
      <c r="BQ115" s="160"/>
      <c r="BR115" s="160"/>
      <c r="BS115" s="160"/>
      <c r="BT115" s="160"/>
      <c r="BU115" s="160"/>
      <c r="BV115" s="160"/>
      <c r="BW115" s="160"/>
      <c r="BX115" s="160"/>
      <c r="BY115" s="160"/>
      <c r="BZ115" s="160"/>
      <c r="CA115" s="160"/>
      <c r="CB115" s="160"/>
      <c r="CC115" s="160"/>
      <c r="CD115" s="160"/>
      <c r="CE115" s="160"/>
      <c r="CF115" s="160"/>
      <c r="CG115" s="160"/>
      <c r="CH115" s="160"/>
      <c r="CI115" s="160"/>
      <c r="CJ115" s="160"/>
      <c r="CK115" s="160"/>
      <c r="CL115" s="160"/>
      <c r="CM115" s="160"/>
      <c r="CN115" s="160"/>
      <c r="CO115" s="160"/>
      <c r="CP115" s="160"/>
      <c r="CQ115" s="160"/>
      <c r="CR115" s="160"/>
      <c r="CS115" s="160"/>
      <c r="CT115" s="160"/>
      <c r="CU115" s="160"/>
      <c r="CV115" s="160"/>
      <c r="CW115" s="160"/>
      <c r="CX115" s="160"/>
      <c r="CY115" s="160"/>
      <c r="CZ115" s="160"/>
      <c r="DA115" s="160"/>
      <c r="DB115" s="160"/>
      <c r="DC115" s="160"/>
      <c r="DD115" s="160"/>
      <c r="DE115" s="160"/>
      <c r="DF115" s="160"/>
      <c r="DG115" s="160"/>
      <c r="DH115" s="160"/>
      <c r="DI115" s="160"/>
      <c r="DJ115" s="160"/>
      <c r="DK115" s="160"/>
      <c r="DL115" s="160"/>
      <c r="DM115" s="160"/>
      <c r="DN115" s="160"/>
      <c r="DO115" s="160"/>
      <c r="DP115" s="160"/>
      <c r="DQ115" s="160"/>
      <c r="DR115" s="160"/>
      <c r="DS115" s="160"/>
      <c r="DT115" s="160"/>
      <c r="DU115" s="160"/>
      <c r="DV115" s="160"/>
      <c r="DW115" s="160"/>
    </row>
    <row r="116" spans="1:127" ht="13.5" customHeight="1" x14ac:dyDescent="0.25">
      <c r="A116" s="48"/>
      <c r="B116" s="48"/>
      <c r="C116" s="48" t="s">
        <v>709</v>
      </c>
      <c r="D116" s="48" t="s">
        <v>710</v>
      </c>
      <c r="E116" s="48"/>
      <c r="F116" s="48" t="s">
        <v>711</v>
      </c>
      <c r="G116" s="48"/>
      <c r="H116" s="48"/>
      <c r="I116" s="602">
        <v>190</v>
      </c>
      <c r="K116" s="622">
        <v>11.787178058792056</v>
      </c>
      <c r="L116" s="66"/>
      <c r="M116" s="164" t="s">
        <v>2012</v>
      </c>
      <c r="N116" s="393"/>
      <c r="O116" s="63" t="s">
        <v>1556</v>
      </c>
      <c r="P116" s="63" t="s">
        <v>1556</v>
      </c>
      <c r="Q116" s="66">
        <v>30.303030303030305</v>
      </c>
      <c r="R116" s="66">
        <v>13.427825438269302</v>
      </c>
      <c r="S116" s="66">
        <v>7.5614366729678641</v>
      </c>
      <c r="T116" s="66">
        <v>5.4200542005420056</v>
      </c>
      <c r="U116" s="57"/>
      <c r="V116" s="57"/>
      <c r="W116" s="57"/>
      <c r="X116" s="57"/>
      <c r="Y116" s="57"/>
      <c r="Z116" s="57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  <c r="AL116" s="160"/>
      <c r="AM116" s="160"/>
      <c r="AN116" s="160"/>
      <c r="AO116" s="160"/>
      <c r="AP116" s="160"/>
      <c r="AQ116" s="160"/>
      <c r="AR116" s="160"/>
      <c r="AS116" s="160"/>
      <c r="AT116" s="160"/>
      <c r="AU116" s="160"/>
      <c r="AV116" s="160"/>
      <c r="AW116" s="160"/>
      <c r="AX116" s="160"/>
      <c r="AY116" s="160"/>
      <c r="AZ116" s="160"/>
      <c r="BA116" s="160"/>
      <c r="BB116" s="160"/>
      <c r="BC116" s="160"/>
      <c r="BD116" s="160"/>
      <c r="BE116" s="160"/>
      <c r="BF116" s="160"/>
      <c r="BG116" s="160"/>
      <c r="BH116" s="160"/>
      <c r="BI116" s="160"/>
      <c r="BJ116" s="160"/>
      <c r="BK116" s="160"/>
      <c r="BL116" s="160"/>
      <c r="BM116" s="160"/>
      <c r="BN116" s="160"/>
      <c r="BO116" s="160"/>
      <c r="BP116" s="160"/>
      <c r="BQ116" s="160"/>
      <c r="BR116" s="160"/>
      <c r="BS116" s="160"/>
      <c r="BT116" s="160"/>
      <c r="BU116" s="160"/>
      <c r="BV116" s="160"/>
      <c r="BW116" s="160"/>
      <c r="BX116" s="160"/>
      <c r="BY116" s="160"/>
      <c r="BZ116" s="160"/>
      <c r="CA116" s="160"/>
      <c r="CB116" s="160"/>
      <c r="CC116" s="160"/>
      <c r="CD116" s="160"/>
      <c r="CE116" s="160"/>
      <c r="CF116" s="160"/>
      <c r="CG116" s="160"/>
      <c r="CH116" s="160"/>
      <c r="CI116" s="160"/>
      <c r="CJ116" s="160"/>
      <c r="CK116" s="160"/>
      <c r="CL116" s="160"/>
      <c r="CM116" s="160"/>
      <c r="CN116" s="160"/>
      <c r="CO116" s="160"/>
      <c r="CP116" s="160"/>
      <c r="CQ116" s="160"/>
      <c r="CR116" s="160"/>
      <c r="CS116" s="160"/>
      <c r="CT116" s="160"/>
      <c r="CU116" s="160"/>
      <c r="CV116" s="160"/>
      <c r="CW116" s="160"/>
      <c r="CX116" s="160"/>
      <c r="CY116" s="160"/>
      <c r="CZ116" s="160"/>
      <c r="DA116" s="160"/>
      <c r="DB116" s="160"/>
      <c r="DC116" s="160"/>
      <c r="DD116" s="160"/>
      <c r="DE116" s="160"/>
      <c r="DF116" s="160"/>
      <c r="DG116" s="160"/>
      <c r="DH116" s="160"/>
      <c r="DI116" s="160"/>
      <c r="DJ116" s="160"/>
      <c r="DK116" s="160"/>
      <c r="DL116" s="160"/>
      <c r="DM116" s="160"/>
      <c r="DN116" s="160"/>
      <c r="DO116" s="160"/>
      <c r="DP116" s="160"/>
      <c r="DQ116" s="160"/>
      <c r="DR116" s="160"/>
      <c r="DS116" s="160"/>
      <c r="DT116" s="160"/>
      <c r="DU116" s="160"/>
      <c r="DV116" s="160"/>
      <c r="DW116" s="160"/>
    </row>
    <row r="117" spans="1:127" ht="13.5" customHeight="1" x14ac:dyDescent="0.25">
      <c r="A117" s="48"/>
      <c r="B117" s="48"/>
      <c r="C117" s="48"/>
      <c r="D117" s="48"/>
      <c r="E117" s="48"/>
      <c r="F117" s="48"/>
      <c r="G117" s="48"/>
      <c r="H117" s="48"/>
      <c r="I117" s="602"/>
      <c r="K117" s="622"/>
      <c r="L117" s="66"/>
      <c r="M117" s="164"/>
      <c r="N117" s="393"/>
      <c r="O117" s="63"/>
      <c r="P117" s="63"/>
      <c r="Q117" s="66"/>
      <c r="R117" s="66"/>
      <c r="S117" s="66"/>
      <c r="T117" s="66"/>
      <c r="U117" s="57"/>
      <c r="V117" s="57"/>
      <c r="W117" s="57"/>
      <c r="X117" s="57"/>
      <c r="Y117" s="57"/>
      <c r="Z117" s="57"/>
      <c r="AA117" s="160"/>
      <c r="AB117" s="160"/>
      <c r="AC117" s="160"/>
      <c r="AD117" s="160"/>
      <c r="AE117" s="160"/>
      <c r="AF117" s="160"/>
      <c r="AG117" s="160"/>
      <c r="AH117" s="160"/>
      <c r="AI117" s="160"/>
      <c r="AJ117" s="160"/>
      <c r="AK117" s="160"/>
      <c r="AL117" s="160"/>
      <c r="AM117" s="160"/>
      <c r="AN117" s="160"/>
      <c r="AO117" s="160"/>
      <c r="AP117" s="160"/>
      <c r="AQ117" s="160"/>
      <c r="AR117" s="160"/>
      <c r="AS117" s="160"/>
      <c r="AT117" s="160"/>
      <c r="AU117" s="160"/>
      <c r="AV117" s="160"/>
      <c r="AW117" s="160"/>
      <c r="AX117" s="160"/>
      <c r="AY117" s="160"/>
      <c r="AZ117" s="160"/>
      <c r="BA117" s="160"/>
      <c r="BB117" s="160"/>
      <c r="BC117" s="160"/>
      <c r="BD117" s="160"/>
      <c r="BE117" s="160"/>
      <c r="BF117" s="160"/>
      <c r="BG117" s="160"/>
      <c r="BH117" s="160"/>
      <c r="BI117" s="160"/>
      <c r="BJ117" s="160"/>
      <c r="BK117" s="160"/>
      <c r="BL117" s="160"/>
      <c r="BM117" s="160"/>
      <c r="BN117" s="160"/>
      <c r="BO117" s="160"/>
      <c r="BP117" s="160"/>
      <c r="BQ117" s="160"/>
      <c r="BR117" s="160"/>
      <c r="BS117" s="160"/>
      <c r="BT117" s="160"/>
      <c r="BU117" s="160"/>
      <c r="BV117" s="160"/>
      <c r="BW117" s="160"/>
      <c r="BX117" s="160"/>
      <c r="BY117" s="160"/>
      <c r="BZ117" s="160"/>
      <c r="CA117" s="160"/>
      <c r="CB117" s="160"/>
      <c r="CC117" s="160"/>
      <c r="CD117" s="160"/>
      <c r="CE117" s="160"/>
      <c r="CF117" s="160"/>
      <c r="CG117" s="160"/>
      <c r="CH117" s="160"/>
      <c r="CI117" s="160"/>
      <c r="CJ117" s="160"/>
      <c r="CK117" s="160"/>
      <c r="CL117" s="160"/>
      <c r="CM117" s="160"/>
      <c r="CN117" s="160"/>
      <c r="CO117" s="160"/>
      <c r="CP117" s="160"/>
      <c r="CQ117" s="160"/>
      <c r="CR117" s="160"/>
      <c r="CS117" s="160"/>
      <c r="CT117" s="160"/>
      <c r="CU117" s="160"/>
      <c r="CV117" s="160"/>
      <c r="CW117" s="160"/>
      <c r="CX117" s="160"/>
      <c r="CY117" s="160"/>
      <c r="CZ117" s="160"/>
      <c r="DA117" s="160"/>
      <c r="DB117" s="160"/>
      <c r="DC117" s="160"/>
      <c r="DD117" s="160"/>
      <c r="DE117" s="160"/>
      <c r="DF117" s="160"/>
      <c r="DG117" s="160"/>
      <c r="DH117" s="160"/>
      <c r="DI117" s="160"/>
      <c r="DJ117" s="160"/>
      <c r="DK117" s="160"/>
      <c r="DL117" s="160"/>
      <c r="DM117" s="160"/>
      <c r="DN117" s="160"/>
      <c r="DO117" s="160"/>
      <c r="DP117" s="160"/>
      <c r="DQ117" s="160"/>
      <c r="DR117" s="160"/>
      <c r="DS117" s="160"/>
      <c r="DT117" s="160"/>
      <c r="DU117" s="160"/>
      <c r="DV117" s="160"/>
      <c r="DW117" s="160"/>
    </row>
    <row r="118" spans="1:127" ht="13.5" customHeight="1" x14ac:dyDescent="0.25">
      <c r="A118" s="48"/>
      <c r="B118" s="48"/>
      <c r="C118" s="48" t="s">
        <v>712</v>
      </c>
      <c r="D118" s="48" t="s">
        <v>713</v>
      </c>
      <c r="E118" s="48" t="s">
        <v>714</v>
      </c>
      <c r="F118" s="48"/>
      <c r="G118" s="48"/>
      <c r="H118" s="48"/>
      <c r="I118" s="602">
        <v>10341</v>
      </c>
      <c r="K118" s="622">
        <v>19.271254281549687</v>
      </c>
      <c r="L118" s="66"/>
      <c r="M118" s="164" t="s">
        <v>2013</v>
      </c>
      <c r="N118" s="393"/>
      <c r="O118" s="66">
        <v>12.279339224617452</v>
      </c>
      <c r="P118" s="66">
        <v>28.108140332051626</v>
      </c>
      <c r="Q118" s="66">
        <v>33.21173430612555</v>
      </c>
      <c r="R118" s="66">
        <v>28.675558139274894</v>
      </c>
      <c r="S118" s="66">
        <v>20.682691303288106</v>
      </c>
      <c r="T118" s="66">
        <v>8.8383838383838373</v>
      </c>
      <c r="U118" s="57"/>
      <c r="V118" s="57"/>
      <c r="W118" s="57"/>
      <c r="X118" s="57"/>
      <c r="Y118" s="57"/>
      <c r="Z118" s="57"/>
      <c r="AA118" s="160"/>
      <c r="AB118" s="160"/>
      <c r="AC118" s="160"/>
      <c r="AD118" s="160"/>
      <c r="AE118" s="160"/>
      <c r="AF118" s="160"/>
      <c r="AG118" s="160"/>
      <c r="AH118" s="160"/>
      <c r="AI118" s="160"/>
      <c r="AJ118" s="160"/>
      <c r="AK118" s="160"/>
      <c r="AL118" s="160"/>
      <c r="AM118" s="160"/>
      <c r="AN118" s="160"/>
      <c r="AO118" s="160"/>
      <c r="AP118" s="160"/>
      <c r="AQ118" s="160"/>
      <c r="AR118" s="160"/>
      <c r="AS118" s="160"/>
      <c r="AT118" s="160"/>
      <c r="AU118" s="160"/>
      <c r="AV118" s="160"/>
      <c r="AW118" s="160"/>
      <c r="AX118" s="160"/>
      <c r="AY118" s="160"/>
      <c r="AZ118" s="160"/>
      <c r="BA118" s="160"/>
      <c r="BB118" s="160"/>
      <c r="BC118" s="160"/>
      <c r="BD118" s="160"/>
      <c r="BE118" s="160"/>
      <c r="BF118" s="160"/>
      <c r="BG118" s="160"/>
      <c r="BH118" s="160"/>
      <c r="BI118" s="160"/>
      <c r="BJ118" s="160"/>
      <c r="BK118" s="160"/>
      <c r="BL118" s="160"/>
      <c r="BM118" s="160"/>
      <c r="BN118" s="160"/>
      <c r="BO118" s="160"/>
      <c r="BP118" s="160"/>
      <c r="BQ118" s="160"/>
      <c r="BR118" s="160"/>
      <c r="BS118" s="160"/>
      <c r="BT118" s="160"/>
      <c r="BU118" s="160"/>
      <c r="BV118" s="160"/>
      <c r="BW118" s="160"/>
      <c r="BX118" s="160"/>
      <c r="BY118" s="160"/>
      <c r="BZ118" s="160"/>
      <c r="CA118" s="160"/>
      <c r="CB118" s="160"/>
      <c r="CC118" s="160"/>
      <c r="CD118" s="160"/>
      <c r="CE118" s="160"/>
      <c r="CF118" s="160"/>
      <c r="CG118" s="160"/>
      <c r="CH118" s="160"/>
      <c r="CI118" s="160"/>
      <c r="CJ118" s="160"/>
      <c r="CK118" s="160"/>
      <c r="CL118" s="160"/>
      <c r="CM118" s="160"/>
      <c r="CN118" s="160"/>
      <c r="CO118" s="160"/>
      <c r="CP118" s="160"/>
      <c r="CQ118" s="160"/>
      <c r="CR118" s="160"/>
      <c r="CS118" s="160"/>
      <c r="CT118" s="160"/>
      <c r="CU118" s="160"/>
      <c r="CV118" s="160"/>
      <c r="CW118" s="160"/>
      <c r="CX118" s="160"/>
      <c r="CY118" s="160"/>
      <c r="CZ118" s="160"/>
      <c r="DA118" s="160"/>
      <c r="DB118" s="160"/>
      <c r="DC118" s="160"/>
      <c r="DD118" s="160"/>
      <c r="DE118" s="160"/>
      <c r="DF118" s="160"/>
      <c r="DG118" s="160"/>
      <c r="DH118" s="160"/>
      <c r="DI118" s="160"/>
      <c r="DJ118" s="160"/>
      <c r="DK118" s="160"/>
      <c r="DL118" s="160"/>
      <c r="DM118" s="160"/>
      <c r="DN118" s="160"/>
      <c r="DO118" s="160"/>
      <c r="DP118" s="160"/>
      <c r="DQ118" s="160"/>
      <c r="DR118" s="160"/>
      <c r="DS118" s="160"/>
      <c r="DT118" s="160"/>
      <c r="DU118" s="160"/>
      <c r="DV118" s="160"/>
      <c r="DW118" s="160"/>
    </row>
    <row r="119" spans="1:127" ht="13.5" customHeight="1" x14ac:dyDescent="0.25">
      <c r="A119" s="48"/>
      <c r="B119" s="48"/>
      <c r="C119" s="48" t="s">
        <v>715</v>
      </c>
      <c r="D119" s="48" t="s">
        <v>716</v>
      </c>
      <c r="E119" s="48"/>
      <c r="F119" s="48" t="s">
        <v>717</v>
      </c>
      <c r="G119" s="48"/>
      <c r="H119" s="48"/>
      <c r="I119" s="602">
        <v>3187</v>
      </c>
      <c r="K119" s="622">
        <v>18.899006615594708</v>
      </c>
      <c r="L119" s="66"/>
      <c r="M119" s="164" t="s">
        <v>2014</v>
      </c>
      <c r="N119" s="393"/>
      <c r="O119" s="66">
        <v>11.465672054151126</v>
      </c>
      <c r="P119" s="66">
        <v>26.453640649554739</v>
      </c>
      <c r="Q119" s="66">
        <v>34.029767311858016</v>
      </c>
      <c r="R119" s="66">
        <v>28.354986017204151</v>
      </c>
      <c r="S119" s="66">
        <v>19.149722735674676</v>
      </c>
      <c r="T119" s="66">
        <v>8.8817370587866495</v>
      </c>
      <c r="U119" s="57"/>
      <c r="V119" s="57"/>
      <c r="W119" s="57"/>
      <c r="X119" s="57"/>
      <c r="Y119" s="57"/>
      <c r="Z119" s="57"/>
      <c r="AA119" s="160"/>
      <c r="AB119" s="160"/>
      <c r="AC119" s="160"/>
      <c r="AD119" s="160"/>
      <c r="AE119" s="160"/>
      <c r="AF119" s="160"/>
      <c r="AG119" s="160"/>
      <c r="AH119" s="160"/>
      <c r="AI119" s="160"/>
      <c r="AJ119" s="160"/>
      <c r="AK119" s="160"/>
      <c r="AL119" s="160"/>
      <c r="AM119" s="160"/>
      <c r="AN119" s="160"/>
      <c r="AO119" s="160"/>
      <c r="AP119" s="160"/>
      <c r="AQ119" s="160"/>
      <c r="AR119" s="160"/>
      <c r="AS119" s="160"/>
      <c r="AT119" s="160"/>
      <c r="AU119" s="160"/>
      <c r="AV119" s="160"/>
      <c r="AW119" s="160"/>
      <c r="AX119" s="160"/>
      <c r="AY119" s="160"/>
      <c r="AZ119" s="160"/>
      <c r="BA119" s="160"/>
      <c r="BB119" s="160"/>
      <c r="BC119" s="160"/>
      <c r="BD119" s="160"/>
      <c r="BE119" s="160"/>
      <c r="BF119" s="160"/>
      <c r="BG119" s="160"/>
      <c r="BH119" s="160"/>
      <c r="BI119" s="160"/>
      <c r="BJ119" s="160"/>
      <c r="BK119" s="160"/>
      <c r="BL119" s="160"/>
      <c r="BM119" s="160"/>
      <c r="BN119" s="160"/>
      <c r="BO119" s="160"/>
      <c r="BP119" s="160"/>
      <c r="BQ119" s="160"/>
      <c r="BR119" s="160"/>
      <c r="BS119" s="160"/>
      <c r="BT119" s="160"/>
      <c r="BU119" s="160"/>
      <c r="BV119" s="160"/>
      <c r="BW119" s="160"/>
      <c r="BX119" s="160"/>
      <c r="BY119" s="160"/>
      <c r="BZ119" s="160"/>
      <c r="CA119" s="160"/>
      <c r="CB119" s="160"/>
      <c r="CC119" s="160"/>
      <c r="CD119" s="160"/>
      <c r="CE119" s="160"/>
      <c r="CF119" s="160"/>
      <c r="CG119" s="160"/>
      <c r="CH119" s="160"/>
      <c r="CI119" s="160"/>
      <c r="CJ119" s="160"/>
      <c r="CK119" s="160"/>
      <c r="CL119" s="160"/>
      <c r="CM119" s="160"/>
      <c r="CN119" s="160"/>
      <c r="CO119" s="160"/>
      <c r="CP119" s="160"/>
      <c r="CQ119" s="160"/>
      <c r="CR119" s="160"/>
      <c r="CS119" s="160"/>
      <c r="CT119" s="160"/>
      <c r="CU119" s="160"/>
      <c r="CV119" s="160"/>
      <c r="CW119" s="160"/>
      <c r="CX119" s="160"/>
      <c r="CY119" s="160"/>
      <c r="CZ119" s="160"/>
      <c r="DA119" s="160"/>
      <c r="DB119" s="160"/>
      <c r="DC119" s="160"/>
      <c r="DD119" s="160"/>
      <c r="DE119" s="160"/>
      <c r="DF119" s="160"/>
      <c r="DG119" s="160"/>
      <c r="DH119" s="160"/>
      <c r="DI119" s="160"/>
      <c r="DJ119" s="160"/>
      <c r="DK119" s="160"/>
      <c r="DL119" s="160"/>
      <c r="DM119" s="160"/>
      <c r="DN119" s="160"/>
      <c r="DO119" s="160"/>
      <c r="DP119" s="160"/>
      <c r="DQ119" s="160"/>
      <c r="DR119" s="160"/>
      <c r="DS119" s="160"/>
      <c r="DT119" s="160"/>
      <c r="DU119" s="160"/>
      <c r="DV119" s="160"/>
      <c r="DW119" s="160"/>
    </row>
    <row r="120" spans="1:127" ht="13.5" customHeight="1" x14ac:dyDescent="0.25">
      <c r="A120" s="48"/>
      <c r="B120" s="48"/>
      <c r="C120" s="48" t="s">
        <v>718</v>
      </c>
      <c r="D120" s="48" t="s">
        <v>719</v>
      </c>
      <c r="E120" s="48"/>
      <c r="F120" s="48" t="s">
        <v>720</v>
      </c>
      <c r="G120" s="48"/>
      <c r="H120" s="48"/>
      <c r="I120" s="602">
        <v>836</v>
      </c>
      <c r="K120" s="622">
        <v>16.581208448463276</v>
      </c>
      <c r="L120" s="66"/>
      <c r="M120" s="164" t="s">
        <v>2015</v>
      </c>
      <c r="N120" s="393"/>
      <c r="O120" s="66">
        <v>10.270541082164328</v>
      </c>
      <c r="P120" s="66">
        <v>21.238938053097346</v>
      </c>
      <c r="Q120" s="66">
        <v>20.236612702366127</v>
      </c>
      <c r="R120" s="66">
        <v>28.281461434370772</v>
      </c>
      <c r="S120" s="66">
        <v>18.668152688771244</v>
      </c>
      <c r="T120" s="66">
        <v>9.6766389807273594</v>
      </c>
      <c r="U120" s="57"/>
      <c r="V120" s="57"/>
      <c r="W120" s="57"/>
      <c r="X120" s="57"/>
      <c r="Y120" s="57"/>
      <c r="Z120" s="57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  <c r="BV120" s="160"/>
      <c r="BW120" s="160"/>
      <c r="BX120" s="160"/>
      <c r="BY120" s="160"/>
      <c r="BZ120" s="160"/>
      <c r="CA120" s="160"/>
      <c r="CB120" s="160"/>
      <c r="CC120" s="160"/>
      <c r="CD120" s="160"/>
      <c r="CE120" s="160"/>
      <c r="CF120" s="160"/>
      <c r="CG120" s="160"/>
      <c r="CH120" s="160"/>
      <c r="CI120" s="160"/>
      <c r="CJ120" s="160"/>
      <c r="CK120" s="160"/>
      <c r="CL120" s="160"/>
      <c r="CM120" s="160"/>
      <c r="CN120" s="160"/>
      <c r="CO120" s="160"/>
      <c r="CP120" s="160"/>
      <c r="CQ120" s="160"/>
      <c r="CR120" s="160"/>
      <c r="CS120" s="160"/>
      <c r="CT120" s="160"/>
      <c r="CU120" s="160"/>
      <c r="CV120" s="160"/>
      <c r="CW120" s="160"/>
      <c r="CX120" s="160"/>
      <c r="CY120" s="160"/>
      <c r="CZ120" s="160"/>
      <c r="DA120" s="160"/>
      <c r="DB120" s="160"/>
      <c r="DC120" s="160"/>
      <c r="DD120" s="160"/>
      <c r="DE120" s="160"/>
      <c r="DF120" s="160"/>
      <c r="DG120" s="160"/>
      <c r="DH120" s="160"/>
      <c r="DI120" s="160"/>
      <c r="DJ120" s="160"/>
      <c r="DK120" s="160"/>
      <c r="DL120" s="160"/>
      <c r="DM120" s="160"/>
      <c r="DN120" s="160"/>
      <c r="DO120" s="160"/>
      <c r="DP120" s="160"/>
      <c r="DQ120" s="160"/>
      <c r="DR120" s="160"/>
      <c r="DS120" s="160"/>
      <c r="DT120" s="160"/>
      <c r="DU120" s="160"/>
      <c r="DV120" s="160"/>
      <c r="DW120" s="160"/>
    </row>
    <row r="121" spans="1:127" ht="13.5" customHeight="1" x14ac:dyDescent="0.25">
      <c r="A121" s="48"/>
      <c r="B121" s="48"/>
      <c r="C121" s="48" t="s">
        <v>721</v>
      </c>
      <c r="D121" s="48" t="s">
        <v>722</v>
      </c>
      <c r="E121" s="48"/>
      <c r="F121" s="48" t="s">
        <v>723</v>
      </c>
      <c r="G121" s="48"/>
      <c r="H121" s="48"/>
      <c r="I121" s="602">
        <v>1003</v>
      </c>
      <c r="K121" s="622">
        <v>17.016434954305282</v>
      </c>
      <c r="L121" s="66"/>
      <c r="M121" s="164" t="s">
        <v>2016</v>
      </c>
      <c r="N121" s="393"/>
      <c r="O121" s="66">
        <v>14.246481290765534</v>
      </c>
      <c r="P121" s="66">
        <v>30.243075183719618</v>
      </c>
      <c r="Q121" s="66">
        <v>30.437680515441013</v>
      </c>
      <c r="R121" s="66">
        <v>23.736756316218418</v>
      </c>
      <c r="S121" s="66">
        <v>17.147551083273438</v>
      </c>
      <c r="T121" s="66">
        <v>6.8452674086476906</v>
      </c>
      <c r="U121" s="57"/>
      <c r="V121" s="57"/>
      <c r="W121" s="57"/>
      <c r="X121" s="57"/>
      <c r="Y121" s="57"/>
      <c r="Z121" s="57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60"/>
      <c r="BU121" s="160"/>
      <c r="BV121" s="160"/>
      <c r="BW121" s="160"/>
      <c r="BX121" s="160"/>
      <c r="BY121" s="160"/>
      <c r="BZ121" s="160"/>
      <c r="CA121" s="160"/>
      <c r="CB121" s="160"/>
      <c r="CC121" s="160"/>
      <c r="CD121" s="160"/>
      <c r="CE121" s="160"/>
      <c r="CF121" s="160"/>
      <c r="CG121" s="160"/>
      <c r="CH121" s="160"/>
      <c r="CI121" s="160"/>
      <c r="CJ121" s="160"/>
      <c r="CK121" s="160"/>
      <c r="CL121" s="160"/>
      <c r="CM121" s="160"/>
      <c r="CN121" s="160"/>
      <c r="CO121" s="160"/>
      <c r="CP121" s="160"/>
      <c r="CQ121" s="160"/>
      <c r="CR121" s="160"/>
      <c r="CS121" s="160"/>
      <c r="CT121" s="160"/>
      <c r="CU121" s="160"/>
      <c r="CV121" s="160"/>
      <c r="CW121" s="160"/>
      <c r="CX121" s="160"/>
      <c r="CY121" s="160"/>
      <c r="CZ121" s="160"/>
      <c r="DA121" s="160"/>
      <c r="DB121" s="160"/>
      <c r="DC121" s="160"/>
      <c r="DD121" s="160"/>
      <c r="DE121" s="160"/>
      <c r="DF121" s="160"/>
      <c r="DG121" s="160"/>
      <c r="DH121" s="160"/>
      <c r="DI121" s="160"/>
      <c r="DJ121" s="160"/>
      <c r="DK121" s="160"/>
      <c r="DL121" s="160"/>
      <c r="DM121" s="160"/>
      <c r="DN121" s="160"/>
      <c r="DO121" s="160"/>
      <c r="DP121" s="160"/>
      <c r="DQ121" s="160"/>
      <c r="DR121" s="160"/>
      <c r="DS121" s="160"/>
      <c r="DT121" s="160"/>
      <c r="DU121" s="160"/>
      <c r="DV121" s="160"/>
      <c r="DW121" s="160"/>
    </row>
    <row r="122" spans="1:127" ht="13.5" customHeight="1" x14ac:dyDescent="0.25">
      <c r="A122" s="48"/>
      <c r="B122" s="48"/>
      <c r="C122" s="48" t="s">
        <v>724</v>
      </c>
      <c r="D122" s="48" t="s">
        <v>725</v>
      </c>
      <c r="E122" s="48"/>
      <c r="F122" s="48" t="s">
        <v>726</v>
      </c>
      <c r="G122" s="48"/>
      <c r="H122" s="48"/>
      <c r="I122" s="602">
        <v>2559</v>
      </c>
      <c r="K122" s="622">
        <v>23.10685084226003</v>
      </c>
      <c r="L122" s="66"/>
      <c r="M122" s="164" t="s">
        <v>2017</v>
      </c>
      <c r="N122" s="393"/>
      <c r="O122" s="66">
        <v>13.64417705199828</v>
      </c>
      <c r="P122" s="66">
        <v>32.458456282031371</v>
      </c>
      <c r="Q122" s="66">
        <v>39.038220380568127</v>
      </c>
      <c r="R122" s="66">
        <v>32.007613704668401</v>
      </c>
      <c r="S122" s="66">
        <v>26.146910633784142</v>
      </c>
      <c r="T122" s="66">
        <v>11.899095668729176</v>
      </c>
      <c r="U122" s="57"/>
      <c r="V122" s="57"/>
      <c r="W122" s="57"/>
      <c r="X122" s="57"/>
      <c r="Y122" s="57"/>
      <c r="Z122" s="57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  <c r="BM122" s="160"/>
      <c r="BN122" s="160"/>
      <c r="BO122" s="160"/>
      <c r="BP122" s="160"/>
      <c r="BQ122" s="160"/>
      <c r="BR122" s="160"/>
      <c r="BS122" s="160"/>
      <c r="BT122" s="160"/>
      <c r="BU122" s="160"/>
      <c r="BV122" s="160"/>
      <c r="BW122" s="160"/>
      <c r="BX122" s="160"/>
      <c r="BY122" s="160"/>
      <c r="BZ122" s="160"/>
      <c r="CA122" s="160"/>
      <c r="CB122" s="160"/>
      <c r="CC122" s="160"/>
      <c r="CD122" s="160"/>
      <c r="CE122" s="160"/>
      <c r="CF122" s="160"/>
      <c r="CG122" s="160"/>
      <c r="CH122" s="160"/>
      <c r="CI122" s="160"/>
      <c r="CJ122" s="160"/>
      <c r="CK122" s="160"/>
      <c r="CL122" s="160"/>
      <c r="CM122" s="160"/>
      <c r="CN122" s="160"/>
      <c r="CO122" s="160"/>
      <c r="CP122" s="160"/>
      <c r="CQ122" s="160"/>
      <c r="CR122" s="160"/>
      <c r="CS122" s="160"/>
      <c r="CT122" s="160"/>
      <c r="CU122" s="160"/>
      <c r="CV122" s="160"/>
      <c r="CW122" s="160"/>
      <c r="CX122" s="160"/>
      <c r="CY122" s="160"/>
      <c r="CZ122" s="160"/>
      <c r="DA122" s="160"/>
      <c r="DB122" s="160"/>
      <c r="DC122" s="160"/>
      <c r="DD122" s="160"/>
      <c r="DE122" s="160"/>
      <c r="DF122" s="160"/>
      <c r="DG122" s="160"/>
      <c r="DH122" s="160"/>
      <c r="DI122" s="160"/>
      <c r="DJ122" s="160"/>
      <c r="DK122" s="160"/>
      <c r="DL122" s="160"/>
      <c r="DM122" s="160"/>
      <c r="DN122" s="160"/>
      <c r="DO122" s="160"/>
      <c r="DP122" s="160"/>
      <c r="DQ122" s="160"/>
      <c r="DR122" s="160"/>
      <c r="DS122" s="160"/>
      <c r="DT122" s="160"/>
      <c r="DU122" s="160"/>
      <c r="DV122" s="160"/>
      <c r="DW122" s="160"/>
    </row>
    <row r="123" spans="1:127" ht="13.5" customHeight="1" x14ac:dyDescent="0.25">
      <c r="A123" s="48"/>
      <c r="B123" s="48"/>
      <c r="C123" s="48" t="s">
        <v>727</v>
      </c>
      <c r="D123" s="48" t="s">
        <v>728</v>
      </c>
      <c r="E123" s="48"/>
      <c r="F123" s="48" t="s">
        <v>729</v>
      </c>
      <c r="G123" s="48"/>
      <c r="H123" s="48"/>
      <c r="I123" s="602">
        <v>649</v>
      </c>
      <c r="K123" s="622">
        <v>17.794157117436789</v>
      </c>
      <c r="L123" s="66"/>
      <c r="M123" s="164" t="s">
        <v>2018</v>
      </c>
      <c r="N123" s="393"/>
      <c r="O123" s="66">
        <v>10.189228529839884</v>
      </c>
      <c r="P123" s="66">
        <v>30.290102389078498</v>
      </c>
      <c r="Q123" s="66">
        <v>35.786014241373017</v>
      </c>
      <c r="R123" s="66">
        <v>26.548672566371682</v>
      </c>
      <c r="S123" s="66">
        <v>17.334230898687313</v>
      </c>
      <c r="T123" s="66">
        <v>6.3489746770780116</v>
      </c>
      <c r="U123" s="57"/>
      <c r="V123" s="57"/>
      <c r="W123" s="57"/>
      <c r="X123" s="57"/>
      <c r="Y123" s="57"/>
      <c r="Z123" s="57"/>
      <c r="AA123" s="160"/>
      <c r="AB123" s="160"/>
      <c r="AC123" s="160"/>
      <c r="AD123" s="160"/>
      <c r="AE123" s="160"/>
      <c r="AF123" s="160"/>
      <c r="AG123" s="160"/>
      <c r="AH123" s="160"/>
      <c r="AI123" s="160"/>
      <c r="AJ123" s="160"/>
      <c r="AK123" s="160"/>
      <c r="AL123" s="160"/>
      <c r="AM123" s="160"/>
      <c r="AN123" s="160"/>
      <c r="AO123" s="160"/>
      <c r="AP123" s="160"/>
      <c r="AQ123" s="160"/>
      <c r="AR123" s="160"/>
      <c r="AS123" s="160"/>
      <c r="AT123" s="160"/>
      <c r="AU123" s="160"/>
      <c r="AV123" s="160"/>
      <c r="AW123" s="160"/>
      <c r="AX123" s="160"/>
      <c r="AY123" s="160"/>
      <c r="AZ123" s="160"/>
      <c r="BA123" s="160"/>
      <c r="BB123" s="160"/>
      <c r="BC123" s="160"/>
      <c r="BD123" s="160"/>
      <c r="BE123" s="160"/>
      <c r="BF123" s="160"/>
      <c r="BG123" s="160"/>
      <c r="BH123" s="160"/>
      <c r="BI123" s="160"/>
      <c r="BJ123" s="160"/>
      <c r="BK123" s="160"/>
      <c r="BL123" s="160"/>
      <c r="BM123" s="160"/>
      <c r="BN123" s="160"/>
      <c r="BO123" s="160"/>
      <c r="BP123" s="160"/>
      <c r="BQ123" s="160"/>
      <c r="BR123" s="160"/>
      <c r="BS123" s="160"/>
      <c r="BT123" s="160"/>
      <c r="BU123" s="160"/>
      <c r="BV123" s="160"/>
      <c r="BW123" s="160"/>
      <c r="BX123" s="160"/>
      <c r="BY123" s="160"/>
      <c r="BZ123" s="160"/>
      <c r="CA123" s="160"/>
      <c r="CB123" s="160"/>
      <c r="CC123" s="160"/>
      <c r="CD123" s="160"/>
      <c r="CE123" s="160"/>
      <c r="CF123" s="160"/>
      <c r="CG123" s="160"/>
      <c r="CH123" s="160"/>
      <c r="CI123" s="160"/>
      <c r="CJ123" s="160"/>
      <c r="CK123" s="160"/>
      <c r="CL123" s="160"/>
      <c r="CM123" s="160"/>
      <c r="CN123" s="160"/>
      <c r="CO123" s="160"/>
      <c r="CP123" s="160"/>
      <c r="CQ123" s="160"/>
      <c r="CR123" s="160"/>
      <c r="CS123" s="160"/>
      <c r="CT123" s="160"/>
      <c r="CU123" s="160"/>
      <c r="CV123" s="160"/>
      <c r="CW123" s="160"/>
      <c r="CX123" s="160"/>
      <c r="CY123" s="160"/>
      <c r="CZ123" s="160"/>
      <c r="DA123" s="160"/>
      <c r="DB123" s="160"/>
      <c r="DC123" s="160"/>
      <c r="DD123" s="160"/>
      <c r="DE123" s="160"/>
      <c r="DF123" s="160"/>
      <c r="DG123" s="160"/>
      <c r="DH123" s="160"/>
      <c r="DI123" s="160"/>
      <c r="DJ123" s="160"/>
      <c r="DK123" s="160"/>
      <c r="DL123" s="160"/>
      <c r="DM123" s="160"/>
      <c r="DN123" s="160"/>
      <c r="DO123" s="160"/>
      <c r="DP123" s="160"/>
      <c r="DQ123" s="160"/>
      <c r="DR123" s="160"/>
      <c r="DS123" s="160"/>
      <c r="DT123" s="160"/>
      <c r="DU123" s="160"/>
      <c r="DV123" s="160"/>
      <c r="DW123" s="160"/>
    </row>
    <row r="124" spans="1:127" ht="13.5" customHeight="1" x14ac:dyDescent="0.25">
      <c r="A124" s="48"/>
      <c r="B124" s="48"/>
      <c r="C124" s="48" t="s">
        <v>730</v>
      </c>
      <c r="D124" s="48" t="s">
        <v>731</v>
      </c>
      <c r="E124" s="48"/>
      <c r="F124" s="48" t="s">
        <v>732</v>
      </c>
      <c r="G124" s="48"/>
      <c r="H124" s="48"/>
      <c r="I124" s="602">
        <v>1008</v>
      </c>
      <c r="K124" s="622">
        <v>18.407104792217897</v>
      </c>
      <c r="L124" s="66"/>
      <c r="M124" s="164" t="s">
        <v>2019</v>
      </c>
      <c r="N124" s="393"/>
      <c r="O124" s="66">
        <v>13.404825737265416</v>
      </c>
      <c r="P124" s="66">
        <v>28.800475059382421</v>
      </c>
      <c r="Q124" s="66">
        <v>34.297242770679219</v>
      </c>
      <c r="R124" s="66">
        <v>24.210981409424988</v>
      </c>
      <c r="S124" s="66">
        <v>19.574564381081693</v>
      </c>
      <c r="T124" s="66">
        <v>8.1281658617033798</v>
      </c>
      <c r="U124" s="57"/>
      <c r="V124" s="57"/>
      <c r="W124" s="57"/>
      <c r="X124" s="57"/>
      <c r="Y124" s="57"/>
      <c r="Z124" s="57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/>
      <c r="AM124" s="160"/>
      <c r="AN124" s="160"/>
      <c r="AO124" s="160"/>
      <c r="AP124" s="160"/>
      <c r="AQ124" s="160"/>
      <c r="AR124" s="160"/>
      <c r="AS124" s="160"/>
      <c r="AT124" s="160"/>
      <c r="AU124" s="160"/>
      <c r="AV124" s="160"/>
      <c r="AW124" s="160"/>
      <c r="AX124" s="160"/>
      <c r="AY124" s="160"/>
      <c r="AZ124" s="160"/>
      <c r="BA124" s="160"/>
      <c r="BB124" s="160"/>
      <c r="BC124" s="160"/>
      <c r="BD124" s="160"/>
      <c r="BE124" s="160"/>
      <c r="BF124" s="160"/>
      <c r="BG124" s="160"/>
      <c r="BH124" s="160"/>
      <c r="BI124" s="160"/>
      <c r="BJ124" s="160"/>
      <c r="BK124" s="160"/>
      <c r="BL124" s="160"/>
      <c r="BM124" s="160"/>
      <c r="BN124" s="160"/>
      <c r="BO124" s="160"/>
      <c r="BP124" s="160"/>
      <c r="BQ124" s="160"/>
      <c r="BR124" s="160"/>
      <c r="BS124" s="160"/>
      <c r="BT124" s="160"/>
      <c r="BU124" s="160"/>
      <c r="BV124" s="160"/>
      <c r="BW124" s="160"/>
      <c r="BX124" s="160"/>
      <c r="BY124" s="160"/>
      <c r="BZ124" s="160"/>
      <c r="CA124" s="160"/>
      <c r="CB124" s="160"/>
      <c r="CC124" s="160"/>
      <c r="CD124" s="160"/>
      <c r="CE124" s="160"/>
      <c r="CF124" s="160"/>
      <c r="CG124" s="160"/>
      <c r="CH124" s="160"/>
      <c r="CI124" s="160"/>
      <c r="CJ124" s="160"/>
      <c r="CK124" s="160"/>
      <c r="CL124" s="160"/>
      <c r="CM124" s="160"/>
      <c r="CN124" s="160"/>
      <c r="CO124" s="160"/>
      <c r="CP124" s="160"/>
      <c r="CQ124" s="160"/>
      <c r="CR124" s="160"/>
      <c r="CS124" s="160"/>
      <c r="CT124" s="160"/>
      <c r="CU124" s="160"/>
      <c r="CV124" s="160"/>
      <c r="CW124" s="160"/>
      <c r="CX124" s="160"/>
      <c r="CY124" s="160"/>
      <c r="CZ124" s="160"/>
      <c r="DA124" s="160"/>
      <c r="DB124" s="160"/>
      <c r="DC124" s="160"/>
      <c r="DD124" s="160"/>
      <c r="DE124" s="160"/>
      <c r="DF124" s="160"/>
      <c r="DG124" s="160"/>
      <c r="DH124" s="160"/>
      <c r="DI124" s="160"/>
      <c r="DJ124" s="160"/>
      <c r="DK124" s="160"/>
      <c r="DL124" s="160"/>
      <c r="DM124" s="160"/>
      <c r="DN124" s="160"/>
      <c r="DO124" s="160"/>
      <c r="DP124" s="160"/>
      <c r="DQ124" s="160"/>
      <c r="DR124" s="160"/>
      <c r="DS124" s="160"/>
      <c r="DT124" s="160"/>
      <c r="DU124" s="160"/>
      <c r="DV124" s="160"/>
      <c r="DW124" s="160"/>
    </row>
    <row r="125" spans="1:127" ht="13.5" customHeight="1" x14ac:dyDescent="0.25">
      <c r="A125" s="48"/>
      <c r="B125" s="48"/>
      <c r="C125" s="48" t="s">
        <v>733</v>
      </c>
      <c r="D125" s="48" t="s">
        <v>734</v>
      </c>
      <c r="E125" s="48"/>
      <c r="F125" s="48" t="s">
        <v>735</v>
      </c>
      <c r="G125" s="48"/>
      <c r="H125" s="48"/>
      <c r="I125" s="602">
        <v>1099</v>
      </c>
      <c r="K125" s="622">
        <v>20.524238730573654</v>
      </c>
      <c r="L125" s="66"/>
      <c r="M125" s="164" t="s">
        <v>2020</v>
      </c>
      <c r="N125" s="393"/>
      <c r="O125" s="66">
        <v>11.93266567227786</v>
      </c>
      <c r="P125" s="66">
        <v>27.851458885941646</v>
      </c>
      <c r="Q125" s="66">
        <v>37.440971441421183</v>
      </c>
      <c r="R125" s="66">
        <v>33.851884312007009</v>
      </c>
      <c r="S125" s="66">
        <v>22.67149701998364</v>
      </c>
      <c r="T125" s="66">
        <v>7.4826621243460272</v>
      </c>
      <c r="U125" s="57"/>
      <c r="V125" s="57"/>
      <c r="W125" s="57"/>
      <c r="X125" s="57"/>
      <c r="Y125" s="57"/>
      <c r="Z125" s="57"/>
      <c r="AA125" s="160"/>
      <c r="AB125" s="160"/>
      <c r="AC125" s="160"/>
      <c r="AD125" s="160"/>
      <c r="AE125" s="160"/>
      <c r="AF125" s="160"/>
      <c r="AG125" s="160"/>
      <c r="AH125" s="160"/>
      <c r="AI125" s="160"/>
      <c r="AJ125" s="160"/>
      <c r="AK125" s="160"/>
      <c r="AL125" s="160"/>
      <c r="AM125" s="160"/>
      <c r="AN125" s="160"/>
      <c r="AO125" s="160"/>
      <c r="AP125" s="160"/>
      <c r="AQ125" s="160"/>
      <c r="AR125" s="160"/>
      <c r="AS125" s="160"/>
      <c r="AT125" s="160"/>
      <c r="AU125" s="160"/>
      <c r="AV125" s="160"/>
      <c r="AW125" s="160"/>
      <c r="AX125" s="160"/>
      <c r="AY125" s="160"/>
      <c r="AZ125" s="160"/>
      <c r="BA125" s="160"/>
      <c r="BB125" s="160"/>
      <c r="BC125" s="160"/>
      <c r="BD125" s="160"/>
      <c r="BE125" s="160"/>
      <c r="BF125" s="160"/>
      <c r="BG125" s="160"/>
      <c r="BH125" s="160"/>
      <c r="BI125" s="160"/>
      <c r="BJ125" s="160"/>
      <c r="BK125" s="160"/>
      <c r="BL125" s="160"/>
      <c r="BM125" s="160"/>
      <c r="BN125" s="160"/>
      <c r="BO125" s="160"/>
      <c r="BP125" s="160"/>
      <c r="BQ125" s="160"/>
      <c r="BR125" s="160"/>
      <c r="BS125" s="160"/>
      <c r="BT125" s="160"/>
      <c r="BU125" s="160"/>
      <c r="BV125" s="160"/>
      <c r="BW125" s="160"/>
      <c r="BX125" s="160"/>
      <c r="BY125" s="160"/>
      <c r="BZ125" s="160"/>
      <c r="CA125" s="160"/>
      <c r="CB125" s="160"/>
      <c r="CC125" s="160"/>
      <c r="CD125" s="160"/>
      <c r="CE125" s="160"/>
      <c r="CF125" s="160"/>
      <c r="CG125" s="160"/>
      <c r="CH125" s="160"/>
      <c r="CI125" s="160"/>
      <c r="CJ125" s="160"/>
      <c r="CK125" s="160"/>
      <c r="CL125" s="160"/>
      <c r="CM125" s="160"/>
      <c r="CN125" s="160"/>
      <c r="CO125" s="160"/>
      <c r="CP125" s="160"/>
      <c r="CQ125" s="160"/>
      <c r="CR125" s="160"/>
      <c r="CS125" s="160"/>
      <c r="CT125" s="160"/>
      <c r="CU125" s="160"/>
      <c r="CV125" s="160"/>
      <c r="CW125" s="160"/>
      <c r="CX125" s="160"/>
      <c r="CY125" s="160"/>
      <c r="CZ125" s="160"/>
      <c r="DA125" s="160"/>
      <c r="DB125" s="160"/>
      <c r="DC125" s="160"/>
      <c r="DD125" s="160"/>
      <c r="DE125" s="160"/>
      <c r="DF125" s="160"/>
      <c r="DG125" s="160"/>
      <c r="DH125" s="160"/>
      <c r="DI125" s="160"/>
      <c r="DJ125" s="160"/>
      <c r="DK125" s="160"/>
      <c r="DL125" s="160"/>
      <c r="DM125" s="160"/>
      <c r="DN125" s="160"/>
      <c r="DO125" s="160"/>
      <c r="DP125" s="160"/>
      <c r="DQ125" s="160"/>
      <c r="DR125" s="160"/>
      <c r="DS125" s="160"/>
      <c r="DT125" s="160"/>
      <c r="DU125" s="160"/>
      <c r="DV125" s="160"/>
      <c r="DW125" s="160"/>
    </row>
    <row r="126" spans="1:127" ht="13.5" customHeight="1" x14ac:dyDescent="0.25">
      <c r="A126" s="48"/>
      <c r="B126" s="48"/>
      <c r="C126" s="48"/>
      <c r="D126" s="48"/>
      <c r="E126" s="48"/>
      <c r="F126" s="48"/>
      <c r="G126" s="48"/>
      <c r="H126" s="48"/>
      <c r="I126" s="602"/>
      <c r="K126" s="622"/>
      <c r="L126" s="66"/>
      <c r="M126" s="164"/>
      <c r="N126" s="393"/>
      <c r="O126" s="66"/>
      <c r="P126" s="66"/>
      <c r="Q126" s="66"/>
      <c r="R126" s="66"/>
      <c r="S126" s="66"/>
      <c r="T126" s="66"/>
      <c r="U126" s="57"/>
      <c r="V126" s="57"/>
      <c r="W126" s="57"/>
      <c r="X126" s="57"/>
      <c r="Y126" s="57"/>
      <c r="Z126" s="57"/>
      <c r="AA126" s="160"/>
      <c r="AB126" s="160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60"/>
      <c r="AM126" s="160"/>
      <c r="AN126" s="160"/>
      <c r="AO126" s="160"/>
      <c r="AP126" s="160"/>
      <c r="AQ126" s="160"/>
      <c r="AR126" s="160"/>
      <c r="AS126" s="160"/>
      <c r="AT126" s="160"/>
      <c r="AU126" s="160"/>
      <c r="AV126" s="160"/>
      <c r="AW126" s="160"/>
      <c r="AX126" s="160"/>
      <c r="AY126" s="160"/>
      <c r="AZ126" s="160"/>
      <c r="BA126" s="160"/>
      <c r="BB126" s="160"/>
      <c r="BC126" s="160"/>
      <c r="BD126" s="160"/>
      <c r="BE126" s="160"/>
      <c r="BF126" s="160"/>
      <c r="BG126" s="160"/>
      <c r="BH126" s="160"/>
      <c r="BI126" s="160"/>
      <c r="BJ126" s="160"/>
      <c r="BK126" s="160"/>
      <c r="BL126" s="160"/>
      <c r="BM126" s="160"/>
      <c r="BN126" s="160"/>
      <c r="BO126" s="160"/>
      <c r="BP126" s="160"/>
      <c r="BQ126" s="160"/>
      <c r="BR126" s="160"/>
      <c r="BS126" s="160"/>
      <c r="BT126" s="160"/>
      <c r="BU126" s="160"/>
      <c r="BV126" s="160"/>
      <c r="BW126" s="160"/>
      <c r="BX126" s="160"/>
      <c r="BY126" s="160"/>
      <c r="BZ126" s="160"/>
      <c r="CA126" s="160"/>
      <c r="CB126" s="160"/>
      <c r="CC126" s="160"/>
      <c r="CD126" s="160"/>
      <c r="CE126" s="160"/>
      <c r="CF126" s="160"/>
      <c r="CG126" s="160"/>
      <c r="CH126" s="160"/>
      <c r="CI126" s="160"/>
      <c r="CJ126" s="160"/>
      <c r="CK126" s="160"/>
      <c r="CL126" s="160"/>
      <c r="CM126" s="160"/>
      <c r="CN126" s="160"/>
      <c r="CO126" s="160"/>
      <c r="CP126" s="160"/>
      <c r="CQ126" s="160"/>
      <c r="CR126" s="160"/>
      <c r="CS126" s="160"/>
      <c r="CT126" s="160"/>
      <c r="CU126" s="160"/>
      <c r="CV126" s="160"/>
      <c r="CW126" s="160"/>
      <c r="CX126" s="160"/>
      <c r="CY126" s="160"/>
      <c r="CZ126" s="160"/>
      <c r="DA126" s="160"/>
      <c r="DB126" s="160"/>
      <c r="DC126" s="160"/>
      <c r="DD126" s="160"/>
      <c r="DE126" s="160"/>
      <c r="DF126" s="160"/>
      <c r="DG126" s="160"/>
      <c r="DH126" s="160"/>
      <c r="DI126" s="160"/>
      <c r="DJ126" s="160"/>
      <c r="DK126" s="160"/>
      <c r="DL126" s="160"/>
      <c r="DM126" s="160"/>
      <c r="DN126" s="160"/>
      <c r="DO126" s="160"/>
      <c r="DP126" s="160"/>
      <c r="DQ126" s="160"/>
      <c r="DR126" s="160"/>
      <c r="DS126" s="160"/>
      <c r="DT126" s="160"/>
      <c r="DU126" s="160"/>
      <c r="DV126" s="160"/>
      <c r="DW126" s="160"/>
    </row>
    <row r="127" spans="1:127" ht="13.5" customHeight="1" x14ac:dyDescent="0.25">
      <c r="A127" s="48"/>
      <c r="B127" s="48"/>
      <c r="C127" s="48" t="s">
        <v>736</v>
      </c>
      <c r="D127" s="48" t="s">
        <v>737</v>
      </c>
      <c r="E127" s="48" t="s">
        <v>738</v>
      </c>
      <c r="F127" s="48"/>
      <c r="G127" s="48"/>
      <c r="H127" s="48"/>
      <c r="I127" s="602">
        <v>4997</v>
      </c>
      <c r="K127" s="622">
        <v>12.47574049368473</v>
      </c>
      <c r="L127" s="66"/>
      <c r="M127" s="164" t="s">
        <v>2021</v>
      </c>
      <c r="N127" s="393"/>
      <c r="O127" s="66">
        <v>8.4476681522910653</v>
      </c>
      <c r="P127" s="66">
        <v>18.278722366099917</v>
      </c>
      <c r="Q127" s="66">
        <v>21.242418367629543</v>
      </c>
      <c r="R127" s="66">
        <v>18.682367403717063</v>
      </c>
      <c r="S127" s="66">
        <v>13.757706939525121</v>
      </c>
      <c r="T127" s="66">
        <v>5.3644658402908592</v>
      </c>
      <c r="U127" s="57"/>
      <c r="V127" s="57"/>
      <c r="W127" s="57"/>
      <c r="X127" s="57"/>
      <c r="Y127" s="57"/>
      <c r="Z127" s="57"/>
      <c r="AA127" s="160"/>
      <c r="AB127" s="160"/>
      <c r="AC127" s="160"/>
      <c r="AD127" s="160"/>
      <c r="AE127" s="160"/>
      <c r="AF127" s="160"/>
      <c r="AG127" s="160"/>
      <c r="AH127" s="160"/>
      <c r="AI127" s="160"/>
      <c r="AJ127" s="160"/>
      <c r="AK127" s="160"/>
      <c r="AL127" s="160"/>
      <c r="AM127" s="160"/>
      <c r="AN127" s="160"/>
      <c r="AO127" s="160"/>
      <c r="AP127" s="160"/>
      <c r="AQ127" s="160"/>
      <c r="AR127" s="160"/>
      <c r="AS127" s="160"/>
      <c r="AT127" s="160"/>
      <c r="AU127" s="160"/>
      <c r="AV127" s="160"/>
      <c r="AW127" s="160"/>
      <c r="AX127" s="160"/>
      <c r="AY127" s="160"/>
      <c r="AZ127" s="160"/>
      <c r="BA127" s="160"/>
      <c r="BB127" s="160"/>
      <c r="BC127" s="160"/>
      <c r="BD127" s="160"/>
      <c r="BE127" s="160"/>
      <c r="BF127" s="160"/>
      <c r="BG127" s="160"/>
      <c r="BH127" s="160"/>
      <c r="BI127" s="160"/>
      <c r="BJ127" s="160"/>
      <c r="BK127" s="160"/>
      <c r="BL127" s="160"/>
      <c r="BM127" s="160"/>
      <c r="BN127" s="160"/>
      <c r="BO127" s="160"/>
      <c r="BP127" s="160"/>
      <c r="BQ127" s="160"/>
      <c r="BR127" s="160"/>
      <c r="BS127" s="160"/>
      <c r="BT127" s="160"/>
      <c r="BU127" s="160"/>
      <c r="BV127" s="160"/>
      <c r="BW127" s="160"/>
      <c r="BX127" s="160"/>
      <c r="BY127" s="160"/>
      <c r="BZ127" s="160"/>
      <c r="CA127" s="160"/>
      <c r="CB127" s="160"/>
      <c r="CC127" s="160"/>
      <c r="CD127" s="160"/>
      <c r="CE127" s="160"/>
      <c r="CF127" s="160"/>
      <c r="CG127" s="160"/>
      <c r="CH127" s="160"/>
      <c r="CI127" s="160"/>
      <c r="CJ127" s="160"/>
      <c r="CK127" s="160"/>
      <c r="CL127" s="160"/>
      <c r="CM127" s="160"/>
      <c r="CN127" s="160"/>
      <c r="CO127" s="160"/>
      <c r="CP127" s="160"/>
      <c r="CQ127" s="160"/>
      <c r="CR127" s="160"/>
      <c r="CS127" s="160"/>
      <c r="CT127" s="160"/>
      <c r="CU127" s="160"/>
      <c r="CV127" s="160"/>
      <c r="CW127" s="160"/>
      <c r="CX127" s="160"/>
      <c r="CY127" s="160"/>
      <c r="CZ127" s="160"/>
      <c r="DA127" s="160"/>
      <c r="DB127" s="160"/>
      <c r="DC127" s="160"/>
      <c r="DD127" s="160"/>
      <c r="DE127" s="160"/>
      <c r="DF127" s="160"/>
      <c r="DG127" s="160"/>
      <c r="DH127" s="160"/>
      <c r="DI127" s="160"/>
      <c r="DJ127" s="160"/>
      <c r="DK127" s="160"/>
      <c r="DL127" s="160"/>
      <c r="DM127" s="160"/>
      <c r="DN127" s="160"/>
      <c r="DO127" s="160"/>
      <c r="DP127" s="160"/>
      <c r="DQ127" s="160"/>
      <c r="DR127" s="160"/>
      <c r="DS127" s="160"/>
      <c r="DT127" s="160"/>
      <c r="DU127" s="160"/>
      <c r="DV127" s="160"/>
      <c r="DW127" s="160"/>
    </row>
    <row r="128" spans="1:127" ht="13.5" customHeight="1" x14ac:dyDescent="0.2">
      <c r="A128" s="48"/>
      <c r="B128" s="48"/>
      <c r="C128" s="48" t="s">
        <v>739</v>
      </c>
      <c r="D128" s="48" t="s">
        <v>740</v>
      </c>
      <c r="E128" s="48"/>
      <c r="F128" s="48" t="s">
        <v>741</v>
      </c>
      <c r="G128" s="48"/>
      <c r="H128" s="48"/>
      <c r="I128" s="464">
        <v>215</v>
      </c>
      <c r="K128" s="622">
        <v>11.428190237706286</v>
      </c>
      <c r="L128" s="66"/>
      <c r="M128" s="164" t="s">
        <v>2022</v>
      </c>
      <c r="N128" s="393"/>
      <c r="O128" s="63" t="s">
        <v>1556</v>
      </c>
      <c r="P128" s="63" t="s">
        <v>1556</v>
      </c>
      <c r="Q128" s="66">
        <v>20.493226814866272</v>
      </c>
      <c r="R128" s="66">
        <v>15.708451146716932</v>
      </c>
      <c r="S128" s="66">
        <v>14.935280451377364</v>
      </c>
      <c r="T128" s="66">
        <v>4.8877348403849084</v>
      </c>
      <c r="U128" s="57"/>
      <c r="V128" s="57"/>
      <c r="W128" s="57"/>
      <c r="X128" s="57"/>
      <c r="Y128" s="57"/>
      <c r="Z128" s="57"/>
      <c r="AA128" s="160"/>
      <c r="AB128" s="160"/>
      <c r="AC128" s="160"/>
      <c r="AD128" s="160"/>
      <c r="AE128" s="160"/>
      <c r="AF128" s="160"/>
      <c r="AG128" s="160"/>
      <c r="AH128" s="160"/>
      <c r="AI128" s="160"/>
      <c r="AJ128" s="160"/>
      <c r="AK128" s="160"/>
      <c r="AL128" s="160"/>
      <c r="AM128" s="160"/>
      <c r="AN128" s="160"/>
      <c r="AO128" s="160"/>
      <c r="AP128" s="160"/>
      <c r="AQ128" s="160"/>
      <c r="AR128" s="160"/>
      <c r="AS128" s="160"/>
      <c r="AT128" s="160"/>
      <c r="AU128" s="160"/>
      <c r="AV128" s="160"/>
      <c r="AW128" s="160"/>
      <c r="AX128" s="160"/>
      <c r="AY128" s="160"/>
      <c r="AZ128" s="160"/>
      <c r="BA128" s="160"/>
      <c r="BB128" s="160"/>
      <c r="BC128" s="160"/>
      <c r="BD128" s="160"/>
      <c r="BE128" s="160"/>
      <c r="BF128" s="160"/>
      <c r="BG128" s="160"/>
      <c r="BH128" s="160"/>
      <c r="BI128" s="160"/>
      <c r="BJ128" s="160"/>
      <c r="BK128" s="160"/>
      <c r="BL128" s="160"/>
      <c r="BM128" s="160"/>
      <c r="BN128" s="160"/>
      <c r="BO128" s="160"/>
      <c r="BP128" s="160"/>
      <c r="BQ128" s="160"/>
      <c r="BR128" s="160"/>
      <c r="BS128" s="160"/>
      <c r="BT128" s="160"/>
      <c r="BU128" s="160"/>
      <c r="BV128" s="160"/>
      <c r="BW128" s="160"/>
      <c r="BX128" s="160"/>
      <c r="BY128" s="160"/>
      <c r="BZ128" s="160"/>
      <c r="CA128" s="160"/>
      <c r="CB128" s="160"/>
      <c r="CC128" s="160"/>
      <c r="CD128" s="160"/>
      <c r="CE128" s="160"/>
      <c r="CF128" s="160"/>
      <c r="CG128" s="160"/>
      <c r="CH128" s="160"/>
      <c r="CI128" s="160"/>
      <c r="CJ128" s="160"/>
      <c r="CK128" s="160"/>
      <c r="CL128" s="160"/>
      <c r="CM128" s="160"/>
      <c r="CN128" s="160"/>
      <c r="CO128" s="160"/>
      <c r="CP128" s="160"/>
      <c r="CQ128" s="160"/>
      <c r="CR128" s="160"/>
      <c r="CS128" s="160"/>
      <c r="CT128" s="160"/>
      <c r="CU128" s="160"/>
      <c r="CV128" s="160"/>
      <c r="CW128" s="160"/>
      <c r="CX128" s="160"/>
      <c r="CY128" s="160"/>
      <c r="CZ128" s="160"/>
      <c r="DA128" s="160"/>
      <c r="DB128" s="160"/>
      <c r="DC128" s="160"/>
      <c r="DD128" s="160"/>
      <c r="DE128" s="160"/>
      <c r="DF128" s="160"/>
      <c r="DG128" s="160"/>
      <c r="DH128" s="160"/>
      <c r="DI128" s="160"/>
      <c r="DJ128" s="160"/>
      <c r="DK128" s="160"/>
      <c r="DL128" s="160"/>
      <c r="DM128" s="160"/>
      <c r="DN128" s="160"/>
      <c r="DO128" s="160"/>
      <c r="DP128" s="160"/>
      <c r="DQ128" s="160"/>
      <c r="DR128" s="160"/>
      <c r="DS128" s="160"/>
      <c r="DT128" s="160"/>
      <c r="DU128" s="160"/>
      <c r="DV128" s="160"/>
      <c r="DW128" s="160"/>
    </row>
    <row r="129" spans="1:127" ht="13.5" customHeight="1" x14ac:dyDescent="0.2">
      <c r="A129" s="48"/>
      <c r="B129" s="48"/>
      <c r="C129" s="48" t="s">
        <v>742</v>
      </c>
      <c r="D129" s="48" t="s">
        <v>743</v>
      </c>
      <c r="E129" s="48"/>
      <c r="F129" s="48" t="s">
        <v>744</v>
      </c>
      <c r="G129" s="48"/>
      <c r="H129" s="48"/>
      <c r="I129" s="464">
        <v>157</v>
      </c>
      <c r="K129" s="622">
        <v>7.965416844988856</v>
      </c>
      <c r="L129" s="66"/>
      <c r="M129" s="164" t="s">
        <v>2023</v>
      </c>
      <c r="N129" s="393"/>
      <c r="O129" s="63" t="s">
        <v>1556</v>
      </c>
      <c r="P129" s="63" t="s">
        <v>1556</v>
      </c>
      <c r="Q129" s="66">
        <v>13.486842105263158</v>
      </c>
      <c r="R129" s="66">
        <v>12.066831683168317</v>
      </c>
      <c r="S129" s="66">
        <v>10.749288650015808</v>
      </c>
      <c r="T129" s="66">
        <v>2.704241389126103</v>
      </c>
      <c r="U129" s="57"/>
      <c r="V129" s="57"/>
      <c r="W129" s="57"/>
      <c r="X129" s="57"/>
      <c r="Y129" s="57"/>
      <c r="Z129" s="57"/>
      <c r="AA129" s="160"/>
      <c r="AB129" s="160"/>
      <c r="AC129" s="160"/>
      <c r="AD129" s="160"/>
      <c r="AE129" s="160"/>
      <c r="AF129" s="160"/>
      <c r="AG129" s="160"/>
      <c r="AH129" s="160"/>
      <c r="AI129" s="160"/>
      <c r="AJ129" s="160"/>
      <c r="AK129" s="160"/>
      <c r="AL129" s="160"/>
      <c r="AM129" s="160"/>
      <c r="AN129" s="160"/>
      <c r="AO129" s="160"/>
      <c r="AP129" s="160"/>
      <c r="AQ129" s="160"/>
      <c r="AR129" s="160"/>
      <c r="AS129" s="160"/>
      <c r="AT129" s="160"/>
      <c r="AU129" s="160"/>
      <c r="AV129" s="160"/>
      <c r="AW129" s="160"/>
      <c r="AX129" s="160"/>
      <c r="AY129" s="160"/>
      <c r="AZ129" s="160"/>
      <c r="BA129" s="160"/>
      <c r="BB129" s="160"/>
      <c r="BC129" s="160"/>
      <c r="BD129" s="160"/>
      <c r="BE129" s="160"/>
      <c r="BF129" s="160"/>
      <c r="BG129" s="160"/>
      <c r="BH129" s="160"/>
      <c r="BI129" s="160"/>
      <c r="BJ129" s="160"/>
      <c r="BK129" s="160"/>
      <c r="BL129" s="160"/>
      <c r="BM129" s="160"/>
      <c r="BN129" s="160"/>
      <c r="BO129" s="160"/>
      <c r="BP129" s="160"/>
      <c r="BQ129" s="160"/>
      <c r="BR129" s="160"/>
      <c r="BS129" s="160"/>
      <c r="BT129" s="160"/>
      <c r="BU129" s="160"/>
      <c r="BV129" s="160"/>
      <c r="BW129" s="160"/>
      <c r="BX129" s="160"/>
      <c r="BY129" s="160"/>
      <c r="BZ129" s="160"/>
      <c r="CA129" s="160"/>
      <c r="CB129" s="160"/>
      <c r="CC129" s="160"/>
      <c r="CD129" s="160"/>
      <c r="CE129" s="160"/>
      <c r="CF129" s="160"/>
      <c r="CG129" s="160"/>
      <c r="CH129" s="160"/>
      <c r="CI129" s="160"/>
      <c r="CJ129" s="160"/>
      <c r="CK129" s="160"/>
      <c r="CL129" s="160"/>
      <c r="CM129" s="160"/>
      <c r="CN129" s="160"/>
      <c r="CO129" s="160"/>
      <c r="CP129" s="160"/>
      <c r="CQ129" s="160"/>
      <c r="CR129" s="160"/>
      <c r="CS129" s="160"/>
      <c r="CT129" s="160"/>
      <c r="CU129" s="160"/>
      <c r="CV129" s="160"/>
      <c r="CW129" s="160"/>
      <c r="CX129" s="160"/>
      <c r="CY129" s="160"/>
      <c r="CZ129" s="160"/>
      <c r="DA129" s="160"/>
      <c r="DB129" s="160"/>
      <c r="DC129" s="160"/>
      <c r="DD129" s="160"/>
      <c r="DE129" s="160"/>
      <c r="DF129" s="160"/>
      <c r="DG129" s="160"/>
      <c r="DH129" s="160"/>
      <c r="DI129" s="160"/>
      <c r="DJ129" s="160"/>
      <c r="DK129" s="160"/>
      <c r="DL129" s="160"/>
      <c r="DM129" s="160"/>
      <c r="DN129" s="160"/>
      <c r="DO129" s="160"/>
      <c r="DP129" s="160"/>
      <c r="DQ129" s="160"/>
      <c r="DR129" s="160"/>
      <c r="DS129" s="160"/>
      <c r="DT129" s="160"/>
      <c r="DU129" s="160"/>
      <c r="DV129" s="160"/>
      <c r="DW129" s="160"/>
    </row>
    <row r="130" spans="1:127" ht="13.5" customHeight="1" x14ac:dyDescent="0.25">
      <c r="A130" s="48"/>
      <c r="B130" s="48"/>
      <c r="C130" s="48" t="s">
        <v>745</v>
      </c>
      <c r="D130" s="48" t="s">
        <v>746</v>
      </c>
      <c r="E130" s="48"/>
      <c r="F130" s="48" t="s">
        <v>747</v>
      </c>
      <c r="G130" s="48"/>
      <c r="H130" s="48"/>
      <c r="I130" s="602">
        <v>602</v>
      </c>
      <c r="K130" s="622">
        <v>15.974344239063809</v>
      </c>
      <c r="L130" s="66"/>
      <c r="M130" s="164" t="s">
        <v>2024</v>
      </c>
      <c r="N130" s="393"/>
      <c r="O130" s="63">
        <v>10.863350485991996</v>
      </c>
      <c r="P130" s="63">
        <v>30.839002267573697</v>
      </c>
      <c r="Q130" s="66">
        <v>31.844929041190724</v>
      </c>
      <c r="R130" s="66">
        <v>23.428842805129019</v>
      </c>
      <c r="S130" s="66">
        <v>15.625</v>
      </c>
      <c r="T130" s="66">
        <v>5.4317437495007583</v>
      </c>
      <c r="U130" s="57"/>
      <c r="V130" s="57"/>
      <c r="W130" s="57"/>
      <c r="X130" s="57"/>
      <c r="Y130" s="57"/>
      <c r="Z130" s="57"/>
      <c r="AA130" s="160"/>
      <c r="AB130" s="160"/>
      <c r="AC130" s="160"/>
      <c r="AD130" s="160"/>
      <c r="AE130" s="160"/>
      <c r="AF130" s="160"/>
      <c r="AG130" s="160"/>
      <c r="AH130" s="160"/>
      <c r="AI130" s="160"/>
      <c r="AJ130" s="160"/>
      <c r="AK130" s="160"/>
      <c r="AL130" s="160"/>
      <c r="AM130" s="160"/>
      <c r="AN130" s="160"/>
      <c r="AO130" s="160"/>
      <c r="AP130" s="160"/>
      <c r="AQ130" s="160"/>
      <c r="AR130" s="160"/>
      <c r="AS130" s="160"/>
      <c r="AT130" s="160"/>
      <c r="AU130" s="160"/>
      <c r="AV130" s="160"/>
      <c r="AW130" s="160"/>
      <c r="AX130" s="160"/>
      <c r="AY130" s="160"/>
      <c r="AZ130" s="160"/>
      <c r="BA130" s="160"/>
      <c r="BB130" s="160"/>
      <c r="BC130" s="160"/>
      <c r="BD130" s="160"/>
      <c r="BE130" s="160"/>
      <c r="BF130" s="160"/>
      <c r="BG130" s="160"/>
      <c r="BH130" s="160"/>
      <c r="BI130" s="160"/>
      <c r="BJ130" s="160"/>
      <c r="BK130" s="160"/>
      <c r="BL130" s="160"/>
      <c r="BM130" s="160"/>
      <c r="BN130" s="160"/>
      <c r="BO130" s="160"/>
      <c r="BP130" s="160"/>
      <c r="BQ130" s="160"/>
      <c r="BR130" s="160"/>
      <c r="BS130" s="160"/>
      <c r="BT130" s="160"/>
      <c r="BU130" s="160"/>
      <c r="BV130" s="160"/>
      <c r="BW130" s="160"/>
      <c r="BX130" s="160"/>
      <c r="BY130" s="160"/>
      <c r="BZ130" s="160"/>
      <c r="CA130" s="160"/>
      <c r="CB130" s="160"/>
      <c r="CC130" s="160"/>
      <c r="CD130" s="160"/>
      <c r="CE130" s="160"/>
      <c r="CF130" s="160"/>
      <c r="CG130" s="160"/>
      <c r="CH130" s="160"/>
      <c r="CI130" s="160"/>
      <c r="CJ130" s="160"/>
      <c r="CK130" s="160"/>
      <c r="CL130" s="160"/>
      <c r="CM130" s="160"/>
      <c r="CN130" s="160"/>
      <c r="CO130" s="160"/>
      <c r="CP130" s="160"/>
      <c r="CQ130" s="160"/>
      <c r="CR130" s="160"/>
      <c r="CS130" s="160"/>
      <c r="CT130" s="160"/>
      <c r="CU130" s="160"/>
      <c r="CV130" s="160"/>
      <c r="CW130" s="160"/>
      <c r="CX130" s="160"/>
      <c r="CY130" s="160"/>
      <c r="CZ130" s="160"/>
      <c r="DA130" s="160"/>
      <c r="DB130" s="160"/>
      <c r="DC130" s="160"/>
      <c r="DD130" s="160"/>
      <c r="DE130" s="160"/>
      <c r="DF130" s="160"/>
      <c r="DG130" s="160"/>
      <c r="DH130" s="160"/>
      <c r="DI130" s="160"/>
      <c r="DJ130" s="160"/>
      <c r="DK130" s="160"/>
      <c r="DL130" s="160"/>
      <c r="DM130" s="160"/>
      <c r="DN130" s="160"/>
      <c r="DO130" s="160"/>
      <c r="DP130" s="160"/>
      <c r="DQ130" s="160"/>
      <c r="DR130" s="160"/>
      <c r="DS130" s="160"/>
      <c r="DT130" s="160"/>
      <c r="DU130" s="160"/>
      <c r="DV130" s="160"/>
      <c r="DW130" s="160"/>
    </row>
    <row r="131" spans="1:127" ht="13.5" customHeight="1" x14ac:dyDescent="0.25">
      <c r="A131" s="48"/>
      <c r="B131" s="48"/>
      <c r="C131" s="48" t="s">
        <v>748</v>
      </c>
      <c r="D131" s="48" t="s">
        <v>749</v>
      </c>
      <c r="E131" s="48"/>
      <c r="F131" s="48" t="s">
        <v>750</v>
      </c>
      <c r="G131" s="48"/>
      <c r="H131" s="48"/>
      <c r="I131" s="602">
        <v>280</v>
      </c>
      <c r="K131" s="622">
        <v>14.122745458607467</v>
      </c>
      <c r="L131" s="66"/>
      <c r="M131" s="164" t="s">
        <v>2025</v>
      </c>
      <c r="N131" s="393"/>
      <c r="O131" s="66">
        <v>10.167768174885612</v>
      </c>
      <c r="P131" s="66">
        <v>21.722846441947567</v>
      </c>
      <c r="Q131" s="66">
        <v>23.666771852319343</v>
      </c>
      <c r="R131" s="66">
        <v>21.361815754339119</v>
      </c>
      <c r="S131" s="66">
        <v>16.592214422463304</v>
      </c>
      <c r="T131" s="66">
        <v>5.240403511070352</v>
      </c>
      <c r="U131" s="57"/>
      <c r="V131" s="57"/>
      <c r="W131" s="57"/>
      <c r="X131" s="57"/>
      <c r="Y131" s="57"/>
      <c r="Z131" s="57"/>
      <c r="AA131" s="160"/>
      <c r="AB131" s="160"/>
      <c r="AC131" s="160"/>
      <c r="AD131" s="160"/>
      <c r="AE131" s="160"/>
      <c r="AF131" s="160"/>
      <c r="AG131" s="160"/>
      <c r="AH131" s="160"/>
      <c r="AI131" s="160"/>
      <c r="AJ131" s="160"/>
      <c r="AK131" s="160"/>
      <c r="AL131" s="160"/>
      <c r="AM131" s="160"/>
      <c r="AN131" s="160"/>
      <c r="AO131" s="160"/>
      <c r="AP131" s="160"/>
      <c r="AQ131" s="160"/>
      <c r="AR131" s="160"/>
      <c r="AS131" s="160"/>
      <c r="AT131" s="160"/>
      <c r="AU131" s="160"/>
      <c r="AV131" s="160"/>
      <c r="AW131" s="160"/>
      <c r="AX131" s="160"/>
      <c r="AY131" s="160"/>
      <c r="AZ131" s="160"/>
      <c r="BA131" s="160"/>
      <c r="BB131" s="160"/>
      <c r="BC131" s="160"/>
      <c r="BD131" s="160"/>
      <c r="BE131" s="160"/>
      <c r="BF131" s="160"/>
      <c r="BG131" s="160"/>
      <c r="BH131" s="160"/>
      <c r="BI131" s="160"/>
      <c r="BJ131" s="160"/>
      <c r="BK131" s="160"/>
      <c r="BL131" s="160"/>
      <c r="BM131" s="160"/>
      <c r="BN131" s="160"/>
      <c r="BO131" s="160"/>
      <c r="BP131" s="160"/>
      <c r="BQ131" s="160"/>
      <c r="BR131" s="160"/>
      <c r="BS131" s="160"/>
      <c r="BT131" s="160"/>
      <c r="BU131" s="160"/>
      <c r="BV131" s="160"/>
      <c r="BW131" s="160"/>
      <c r="BX131" s="160"/>
      <c r="BY131" s="160"/>
      <c r="BZ131" s="160"/>
      <c r="CA131" s="160"/>
      <c r="CB131" s="160"/>
      <c r="CC131" s="160"/>
      <c r="CD131" s="160"/>
      <c r="CE131" s="160"/>
      <c r="CF131" s="160"/>
      <c r="CG131" s="160"/>
      <c r="CH131" s="160"/>
      <c r="CI131" s="160"/>
      <c r="CJ131" s="160"/>
      <c r="CK131" s="160"/>
      <c r="CL131" s="160"/>
      <c r="CM131" s="160"/>
      <c r="CN131" s="160"/>
      <c r="CO131" s="160"/>
      <c r="CP131" s="160"/>
      <c r="CQ131" s="160"/>
      <c r="CR131" s="160"/>
      <c r="CS131" s="160"/>
      <c r="CT131" s="160"/>
      <c r="CU131" s="160"/>
      <c r="CV131" s="160"/>
      <c r="CW131" s="160"/>
      <c r="CX131" s="160"/>
      <c r="CY131" s="160"/>
      <c r="CZ131" s="160"/>
      <c r="DA131" s="160"/>
      <c r="DB131" s="160"/>
      <c r="DC131" s="160"/>
      <c r="DD131" s="160"/>
      <c r="DE131" s="160"/>
      <c r="DF131" s="160"/>
      <c r="DG131" s="160"/>
      <c r="DH131" s="160"/>
      <c r="DI131" s="160"/>
      <c r="DJ131" s="160"/>
      <c r="DK131" s="160"/>
      <c r="DL131" s="160"/>
      <c r="DM131" s="160"/>
      <c r="DN131" s="160"/>
      <c r="DO131" s="160"/>
      <c r="DP131" s="160"/>
      <c r="DQ131" s="160"/>
      <c r="DR131" s="160"/>
      <c r="DS131" s="160"/>
      <c r="DT131" s="160"/>
      <c r="DU131" s="160"/>
      <c r="DV131" s="160"/>
      <c r="DW131" s="160"/>
    </row>
    <row r="132" spans="1:127" ht="13.5" customHeight="1" x14ac:dyDescent="0.25">
      <c r="A132" s="48"/>
      <c r="B132" s="48"/>
      <c r="C132" s="48" t="s">
        <v>751</v>
      </c>
      <c r="D132" s="48" t="s">
        <v>752</v>
      </c>
      <c r="E132" s="48"/>
      <c r="F132" s="48" t="s">
        <v>753</v>
      </c>
      <c r="G132" s="48"/>
      <c r="H132" s="48"/>
      <c r="I132" s="602">
        <v>382</v>
      </c>
      <c r="K132" s="622">
        <v>8.3948469188395389</v>
      </c>
      <c r="L132" s="66"/>
      <c r="M132" s="164" t="s">
        <v>2026</v>
      </c>
      <c r="N132" s="393"/>
      <c r="O132" s="66">
        <v>7.1085093037842357</v>
      </c>
      <c r="P132" s="66">
        <v>10.816125860373649</v>
      </c>
      <c r="Q132" s="66">
        <v>18.949181739879414</v>
      </c>
      <c r="R132" s="66">
        <v>9.2365420695627058</v>
      </c>
      <c r="S132" s="66">
        <v>8.013737836290785</v>
      </c>
      <c r="T132" s="66">
        <v>3.6154949784791963</v>
      </c>
      <c r="U132" s="57"/>
      <c r="V132" s="57"/>
      <c r="W132" s="57"/>
      <c r="X132" s="57"/>
      <c r="Y132" s="57"/>
      <c r="Z132" s="57"/>
      <c r="AA132" s="160"/>
      <c r="AB132" s="160"/>
      <c r="AC132" s="160"/>
      <c r="AD132" s="160"/>
      <c r="AE132" s="160"/>
      <c r="AF132" s="160"/>
      <c r="AG132" s="160"/>
      <c r="AH132" s="160"/>
      <c r="AI132" s="160"/>
      <c r="AJ132" s="160"/>
      <c r="AK132" s="160"/>
      <c r="AL132" s="160"/>
      <c r="AM132" s="160"/>
      <c r="AN132" s="160"/>
      <c r="AO132" s="160"/>
      <c r="AP132" s="160"/>
      <c r="AQ132" s="160"/>
      <c r="AR132" s="160"/>
      <c r="AS132" s="160"/>
      <c r="AT132" s="160"/>
      <c r="AU132" s="160"/>
      <c r="AV132" s="160"/>
      <c r="AW132" s="160"/>
      <c r="AX132" s="160"/>
      <c r="AY132" s="160"/>
      <c r="AZ132" s="160"/>
      <c r="BA132" s="160"/>
      <c r="BB132" s="160"/>
      <c r="BC132" s="160"/>
      <c r="BD132" s="160"/>
      <c r="BE132" s="160"/>
      <c r="BF132" s="160"/>
      <c r="BG132" s="160"/>
      <c r="BH132" s="160"/>
      <c r="BI132" s="160"/>
      <c r="BJ132" s="160"/>
      <c r="BK132" s="160"/>
      <c r="BL132" s="160"/>
      <c r="BM132" s="160"/>
      <c r="BN132" s="160"/>
      <c r="BO132" s="160"/>
      <c r="BP132" s="160"/>
      <c r="BQ132" s="160"/>
      <c r="BR132" s="160"/>
      <c r="BS132" s="160"/>
      <c r="BT132" s="160"/>
      <c r="BU132" s="160"/>
      <c r="BV132" s="160"/>
      <c r="BW132" s="160"/>
      <c r="BX132" s="160"/>
      <c r="BY132" s="160"/>
      <c r="BZ132" s="160"/>
      <c r="CA132" s="160"/>
      <c r="CB132" s="160"/>
      <c r="CC132" s="160"/>
      <c r="CD132" s="160"/>
      <c r="CE132" s="160"/>
      <c r="CF132" s="160"/>
      <c r="CG132" s="160"/>
      <c r="CH132" s="160"/>
      <c r="CI132" s="160"/>
      <c r="CJ132" s="160"/>
      <c r="CK132" s="160"/>
      <c r="CL132" s="160"/>
      <c r="CM132" s="160"/>
      <c r="CN132" s="160"/>
      <c r="CO132" s="160"/>
      <c r="CP132" s="160"/>
      <c r="CQ132" s="160"/>
      <c r="CR132" s="160"/>
      <c r="CS132" s="160"/>
      <c r="CT132" s="160"/>
      <c r="CU132" s="160"/>
      <c r="CV132" s="160"/>
      <c r="CW132" s="160"/>
      <c r="CX132" s="160"/>
      <c r="CY132" s="160"/>
      <c r="CZ132" s="160"/>
      <c r="DA132" s="160"/>
      <c r="DB132" s="160"/>
      <c r="DC132" s="160"/>
      <c r="DD132" s="160"/>
      <c r="DE132" s="160"/>
      <c r="DF132" s="160"/>
      <c r="DG132" s="160"/>
      <c r="DH132" s="160"/>
      <c r="DI132" s="160"/>
      <c r="DJ132" s="160"/>
      <c r="DK132" s="160"/>
      <c r="DL132" s="160"/>
      <c r="DM132" s="160"/>
      <c r="DN132" s="160"/>
      <c r="DO132" s="160"/>
      <c r="DP132" s="160"/>
      <c r="DQ132" s="160"/>
      <c r="DR132" s="160"/>
      <c r="DS132" s="160"/>
      <c r="DT132" s="160"/>
      <c r="DU132" s="160"/>
      <c r="DV132" s="160"/>
      <c r="DW132" s="160"/>
    </row>
    <row r="133" spans="1:127" ht="13.5" customHeight="1" x14ac:dyDescent="0.25">
      <c r="A133" s="48"/>
      <c r="B133" s="48"/>
      <c r="C133" s="48" t="s">
        <v>754</v>
      </c>
      <c r="D133" s="48" t="s">
        <v>755</v>
      </c>
      <c r="E133" s="48"/>
      <c r="F133" s="48" t="s">
        <v>756</v>
      </c>
      <c r="G133" s="48"/>
      <c r="H133" s="48"/>
      <c r="I133" s="602">
        <v>1252</v>
      </c>
      <c r="K133" s="622">
        <v>14.629393530508175</v>
      </c>
      <c r="L133" s="66"/>
      <c r="M133" s="164" t="s">
        <v>2027</v>
      </c>
      <c r="N133" s="393"/>
      <c r="O133" s="66">
        <v>10.354110581901015</v>
      </c>
      <c r="P133" s="66">
        <v>16.671077004498542</v>
      </c>
      <c r="Q133" s="66">
        <v>19.549129486247168</v>
      </c>
      <c r="R133" s="66">
        <v>23.352999016715831</v>
      </c>
      <c r="S133" s="66">
        <v>18.44205890448665</v>
      </c>
      <c r="T133" s="66">
        <v>7.3314591257372799</v>
      </c>
      <c r="U133" s="57"/>
      <c r="V133" s="57"/>
      <c r="W133" s="57"/>
      <c r="X133" s="57"/>
      <c r="Y133" s="57"/>
      <c r="Z133" s="57"/>
      <c r="AA133" s="160"/>
      <c r="AB133" s="160"/>
      <c r="AC133" s="160"/>
      <c r="AD133" s="160"/>
      <c r="AE133" s="160"/>
      <c r="AF133" s="160"/>
      <c r="AG133" s="160"/>
      <c r="AH133" s="160"/>
      <c r="AI133" s="160"/>
      <c r="AJ133" s="160"/>
      <c r="AK133" s="160"/>
      <c r="AL133" s="160"/>
      <c r="AM133" s="160"/>
      <c r="AN133" s="160"/>
      <c r="AO133" s="160"/>
      <c r="AP133" s="160"/>
      <c r="AQ133" s="160"/>
      <c r="AR133" s="160"/>
      <c r="AS133" s="160"/>
      <c r="AT133" s="160"/>
      <c r="AU133" s="160"/>
      <c r="AV133" s="160"/>
      <c r="AW133" s="160"/>
      <c r="AX133" s="160"/>
      <c r="AY133" s="160"/>
      <c r="AZ133" s="160"/>
      <c r="BA133" s="160"/>
      <c r="BB133" s="160"/>
      <c r="BC133" s="160"/>
      <c r="BD133" s="160"/>
      <c r="BE133" s="160"/>
      <c r="BF133" s="160"/>
      <c r="BG133" s="160"/>
      <c r="BH133" s="160"/>
      <c r="BI133" s="160"/>
      <c r="BJ133" s="160"/>
      <c r="BK133" s="160"/>
      <c r="BL133" s="160"/>
      <c r="BM133" s="160"/>
      <c r="BN133" s="160"/>
      <c r="BO133" s="160"/>
      <c r="BP133" s="160"/>
      <c r="BQ133" s="160"/>
      <c r="BR133" s="160"/>
      <c r="BS133" s="160"/>
      <c r="BT133" s="160"/>
      <c r="BU133" s="160"/>
      <c r="BV133" s="160"/>
      <c r="BW133" s="160"/>
      <c r="BX133" s="160"/>
      <c r="BY133" s="160"/>
      <c r="BZ133" s="160"/>
      <c r="CA133" s="160"/>
      <c r="CB133" s="160"/>
      <c r="CC133" s="160"/>
      <c r="CD133" s="160"/>
      <c r="CE133" s="160"/>
      <c r="CF133" s="160"/>
      <c r="CG133" s="160"/>
      <c r="CH133" s="160"/>
      <c r="CI133" s="160"/>
      <c r="CJ133" s="160"/>
      <c r="CK133" s="160"/>
      <c r="CL133" s="160"/>
      <c r="CM133" s="160"/>
      <c r="CN133" s="160"/>
      <c r="CO133" s="160"/>
      <c r="CP133" s="160"/>
      <c r="CQ133" s="160"/>
      <c r="CR133" s="160"/>
      <c r="CS133" s="160"/>
      <c r="CT133" s="160"/>
      <c r="CU133" s="160"/>
      <c r="CV133" s="160"/>
      <c r="CW133" s="160"/>
      <c r="CX133" s="160"/>
      <c r="CY133" s="160"/>
      <c r="CZ133" s="160"/>
      <c r="DA133" s="160"/>
      <c r="DB133" s="160"/>
      <c r="DC133" s="160"/>
      <c r="DD133" s="160"/>
      <c r="DE133" s="160"/>
      <c r="DF133" s="160"/>
      <c r="DG133" s="160"/>
      <c r="DH133" s="160"/>
      <c r="DI133" s="160"/>
      <c r="DJ133" s="160"/>
      <c r="DK133" s="160"/>
      <c r="DL133" s="160"/>
      <c r="DM133" s="160"/>
      <c r="DN133" s="160"/>
      <c r="DO133" s="160"/>
      <c r="DP133" s="160"/>
      <c r="DQ133" s="160"/>
      <c r="DR133" s="160"/>
      <c r="DS133" s="160"/>
      <c r="DT133" s="160"/>
      <c r="DU133" s="160"/>
      <c r="DV133" s="160"/>
      <c r="DW133" s="160"/>
    </row>
    <row r="134" spans="1:127" ht="13.5" customHeight="1" x14ac:dyDescent="0.25">
      <c r="A134" s="48"/>
      <c r="B134" s="48"/>
      <c r="C134" s="48" t="s">
        <v>757</v>
      </c>
      <c r="D134" s="48" t="s">
        <v>758</v>
      </c>
      <c r="E134" s="48"/>
      <c r="F134" s="48" t="s">
        <v>759</v>
      </c>
      <c r="G134" s="48"/>
      <c r="H134" s="48"/>
      <c r="I134" s="602">
        <v>415</v>
      </c>
      <c r="K134" s="622">
        <v>15.379616809681822</v>
      </c>
      <c r="L134" s="66"/>
      <c r="M134" s="164" t="s">
        <v>2028</v>
      </c>
      <c r="N134" s="393"/>
      <c r="O134" s="66">
        <v>8.8291746641074873</v>
      </c>
      <c r="P134" s="66">
        <v>22.528160200250312</v>
      </c>
      <c r="Q134" s="66">
        <v>27.961736571008096</v>
      </c>
      <c r="R134" s="66">
        <v>20.913844055467152</v>
      </c>
      <c r="S134" s="66">
        <v>16.167795499235307</v>
      </c>
      <c r="T134" s="66">
        <v>7.5863445797564379</v>
      </c>
      <c r="U134" s="57"/>
      <c r="V134" s="57"/>
      <c r="W134" s="57"/>
      <c r="X134" s="57"/>
      <c r="Y134" s="57"/>
      <c r="Z134" s="57"/>
      <c r="AA134" s="160"/>
      <c r="AB134" s="160"/>
      <c r="AC134" s="160"/>
      <c r="AD134" s="160"/>
      <c r="AE134" s="160"/>
      <c r="AF134" s="160"/>
      <c r="AG134" s="160"/>
      <c r="AH134" s="160"/>
      <c r="AI134" s="160"/>
      <c r="AJ134" s="160"/>
      <c r="AK134" s="160"/>
      <c r="AL134" s="160"/>
      <c r="AM134" s="160"/>
      <c r="AN134" s="160"/>
      <c r="AO134" s="160"/>
      <c r="AP134" s="160"/>
      <c r="AQ134" s="160"/>
      <c r="AR134" s="160"/>
      <c r="AS134" s="160"/>
      <c r="AT134" s="160"/>
      <c r="AU134" s="160"/>
      <c r="AV134" s="160"/>
      <c r="AW134" s="160"/>
      <c r="AX134" s="160"/>
      <c r="AY134" s="160"/>
      <c r="AZ134" s="160"/>
      <c r="BA134" s="160"/>
      <c r="BB134" s="160"/>
      <c r="BC134" s="160"/>
      <c r="BD134" s="160"/>
      <c r="BE134" s="160"/>
      <c r="BF134" s="160"/>
      <c r="BG134" s="160"/>
      <c r="BH134" s="160"/>
      <c r="BI134" s="160"/>
      <c r="BJ134" s="160"/>
      <c r="BK134" s="160"/>
      <c r="BL134" s="160"/>
      <c r="BM134" s="160"/>
      <c r="BN134" s="160"/>
      <c r="BO134" s="160"/>
      <c r="BP134" s="160"/>
      <c r="BQ134" s="160"/>
      <c r="BR134" s="160"/>
      <c r="BS134" s="160"/>
      <c r="BT134" s="160"/>
      <c r="BU134" s="160"/>
      <c r="BV134" s="160"/>
      <c r="BW134" s="160"/>
      <c r="BX134" s="160"/>
      <c r="BY134" s="160"/>
      <c r="BZ134" s="160"/>
      <c r="CA134" s="160"/>
      <c r="CB134" s="160"/>
      <c r="CC134" s="160"/>
      <c r="CD134" s="160"/>
      <c r="CE134" s="160"/>
      <c r="CF134" s="160"/>
      <c r="CG134" s="160"/>
      <c r="CH134" s="160"/>
      <c r="CI134" s="160"/>
      <c r="CJ134" s="160"/>
      <c r="CK134" s="160"/>
      <c r="CL134" s="160"/>
      <c r="CM134" s="160"/>
      <c r="CN134" s="160"/>
      <c r="CO134" s="160"/>
      <c r="CP134" s="160"/>
      <c r="CQ134" s="160"/>
      <c r="CR134" s="160"/>
      <c r="CS134" s="160"/>
      <c r="CT134" s="160"/>
      <c r="CU134" s="160"/>
      <c r="CV134" s="160"/>
      <c r="CW134" s="160"/>
      <c r="CX134" s="160"/>
      <c r="CY134" s="160"/>
      <c r="CZ134" s="160"/>
      <c r="DA134" s="160"/>
      <c r="DB134" s="160"/>
      <c r="DC134" s="160"/>
      <c r="DD134" s="160"/>
      <c r="DE134" s="160"/>
      <c r="DF134" s="160"/>
      <c r="DG134" s="160"/>
      <c r="DH134" s="160"/>
      <c r="DI134" s="160"/>
      <c r="DJ134" s="160"/>
      <c r="DK134" s="160"/>
      <c r="DL134" s="160"/>
      <c r="DM134" s="160"/>
      <c r="DN134" s="160"/>
      <c r="DO134" s="160"/>
      <c r="DP134" s="160"/>
      <c r="DQ134" s="160"/>
      <c r="DR134" s="160"/>
      <c r="DS134" s="160"/>
      <c r="DT134" s="160"/>
      <c r="DU134" s="160"/>
      <c r="DV134" s="160"/>
      <c r="DW134" s="160"/>
    </row>
    <row r="135" spans="1:127" ht="13.5" customHeight="1" x14ac:dyDescent="0.25">
      <c r="A135" s="48"/>
      <c r="B135" s="48"/>
      <c r="C135" s="48" t="s">
        <v>760</v>
      </c>
      <c r="D135" s="48" t="s">
        <v>761</v>
      </c>
      <c r="E135" s="48"/>
      <c r="F135" s="48" t="s">
        <v>762</v>
      </c>
      <c r="G135" s="48"/>
      <c r="H135" s="48"/>
      <c r="I135" s="602">
        <v>216</v>
      </c>
      <c r="K135" s="622">
        <v>10.489359173119123</v>
      </c>
      <c r="L135" s="66"/>
      <c r="M135" s="164" t="s">
        <v>2029</v>
      </c>
      <c r="N135" s="393"/>
      <c r="O135" s="66">
        <v>10.735373054213635</v>
      </c>
      <c r="P135" s="66">
        <v>13.6</v>
      </c>
      <c r="Q135" s="66">
        <v>21.08626198083067</v>
      </c>
      <c r="R135" s="66">
        <v>13.992004568817817</v>
      </c>
      <c r="S135" s="66">
        <v>9.5210617426428161</v>
      </c>
      <c r="T135" s="66">
        <v>4.2658593642493461</v>
      </c>
      <c r="U135" s="57"/>
      <c r="V135" s="57"/>
      <c r="W135" s="57"/>
      <c r="X135" s="57"/>
      <c r="Y135" s="57"/>
      <c r="Z135" s="57"/>
      <c r="AA135" s="160"/>
      <c r="AB135" s="160"/>
      <c r="AC135" s="160"/>
      <c r="AD135" s="160"/>
      <c r="AE135" s="160"/>
      <c r="AF135" s="160"/>
      <c r="AG135" s="160"/>
      <c r="AH135" s="160"/>
      <c r="AI135" s="160"/>
      <c r="AJ135" s="160"/>
      <c r="AK135" s="160"/>
      <c r="AL135" s="160"/>
      <c r="AM135" s="160"/>
      <c r="AN135" s="160"/>
      <c r="AO135" s="160"/>
      <c r="AP135" s="160"/>
      <c r="AQ135" s="160"/>
      <c r="AR135" s="160"/>
      <c r="AS135" s="160"/>
      <c r="AT135" s="160"/>
      <c r="AU135" s="160"/>
      <c r="AV135" s="160"/>
      <c r="AW135" s="160"/>
      <c r="AX135" s="160"/>
      <c r="AY135" s="160"/>
      <c r="AZ135" s="160"/>
      <c r="BA135" s="160"/>
      <c r="BB135" s="160"/>
      <c r="BC135" s="160"/>
      <c r="BD135" s="160"/>
      <c r="BE135" s="160"/>
      <c r="BF135" s="160"/>
      <c r="BG135" s="160"/>
      <c r="BH135" s="160"/>
      <c r="BI135" s="160"/>
      <c r="BJ135" s="160"/>
      <c r="BK135" s="160"/>
      <c r="BL135" s="160"/>
      <c r="BM135" s="160"/>
      <c r="BN135" s="160"/>
      <c r="BO135" s="160"/>
      <c r="BP135" s="160"/>
      <c r="BQ135" s="160"/>
      <c r="BR135" s="160"/>
      <c r="BS135" s="160"/>
      <c r="BT135" s="160"/>
      <c r="BU135" s="160"/>
      <c r="BV135" s="160"/>
      <c r="BW135" s="160"/>
      <c r="BX135" s="160"/>
      <c r="BY135" s="160"/>
      <c r="BZ135" s="160"/>
      <c r="CA135" s="160"/>
      <c r="CB135" s="160"/>
      <c r="CC135" s="160"/>
      <c r="CD135" s="160"/>
      <c r="CE135" s="160"/>
      <c r="CF135" s="160"/>
      <c r="CG135" s="160"/>
      <c r="CH135" s="160"/>
      <c r="CI135" s="160"/>
      <c r="CJ135" s="160"/>
      <c r="CK135" s="160"/>
      <c r="CL135" s="160"/>
      <c r="CM135" s="160"/>
      <c r="CN135" s="160"/>
      <c r="CO135" s="160"/>
      <c r="CP135" s="160"/>
      <c r="CQ135" s="160"/>
      <c r="CR135" s="160"/>
      <c r="CS135" s="160"/>
      <c r="CT135" s="160"/>
      <c r="CU135" s="160"/>
      <c r="CV135" s="160"/>
      <c r="CW135" s="160"/>
      <c r="CX135" s="160"/>
      <c r="CY135" s="160"/>
      <c r="CZ135" s="160"/>
      <c r="DA135" s="160"/>
      <c r="DB135" s="160"/>
      <c r="DC135" s="160"/>
      <c r="DD135" s="160"/>
      <c r="DE135" s="160"/>
      <c r="DF135" s="160"/>
      <c r="DG135" s="160"/>
      <c r="DH135" s="160"/>
      <c r="DI135" s="160"/>
      <c r="DJ135" s="160"/>
      <c r="DK135" s="160"/>
      <c r="DL135" s="160"/>
      <c r="DM135" s="160"/>
      <c r="DN135" s="160"/>
      <c r="DO135" s="160"/>
      <c r="DP135" s="160"/>
      <c r="DQ135" s="160"/>
      <c r="DR135" s="160"/>
      <c r="DS135" s="160"/>
      <c r="DT135" s="160"/>
      <c r="DU135" s="160"/>
      <c r="DV135" s="160"/>
      <c r="DW135" s="160"/>
    </row>
    <row r="136" spans="1:127" ht="13.5" customHeight="1" x14ac:dyDescent="0.25">
      <c r="A136" s="48"/>
      <c r="B136" s="48"/>
      <c r="C136" s="48" t="s">
        <v>763</v>
      </c>
      <c r="D136" s="48" t="s">
        <v>764</v>
      </c>
      <c r="E136" s="48"/>
      <c r="F136" s="48" t="s">
        <v>765</v>
      </c>
      <c r="G136" s="48"/>
      <c r="H136" s="48"/>
      <c r="I136" s="602">
        <v>198</v>
      </c>
      <c r="K136" s="622">
        <v>10.202783276513264</v>
      </c>
      <c r="L136" s="66"/>
      <c r="M136" s="164" t="s">
        <v>2030</v>
      </c>
      <c r="N136" s="393"/>
      <c r="O136" s="66">
        <v>7.7639751552795033</v>
      </c>
      <c r="P136" s="66">
        <v>18.38879159369527</v>
      </c>
      <c r="Q136" s="66">
        <v>14.014325755216444</v>
      </c>
      <c r="R136" s="66">
        <v>17.776096822995463</v>
      </c>
      <c r="S136" s="66">
        <v>9.7879282218597048</v>
      </c>
      <c r="T136" s="66">
        <v>5.0632911392405067</v>
      </c>
      <c r="U136" s="57"/>
      <c r="V136" s="57"/>
      <c r="W136" s="57"/>
      <c r="X136" s="57"/>
      <c r="Y136" s="57"/>
      <c r="Z136" s="57"/>
      <c r="AA136" s="160"/>
      <c r="AB136" s="160"/>
      <c r="AC136" s="160"/>
      <c r="AD136" s="160"/>
      <c r="AE136" s="160"/>
      <c r="AF136" s="160"/>
      <c r="AG136" s="160"/>
      <c r="AH136" s="160"/>
      <c r="AI136" s="160"/>
      <c r="AJ136" s="160"/>
      <c r="AK136" s="160"/>
      <c r="AL136" s="160"/>
      <c r="AM136" s="160"/>
      <c r="AN136" s="160"/>
      <c r="AO136" s="160"/>
      <c r="AP136" s="160"/>
      <c r="AQ136" s="160"/>
      <c r="AR136" s="160"/>
      <c r="AS136" s="160"/>
      <c r="AT136" s="160"/>
      <c r="AU136" s="160"/>
      <c r="AV136" s="160"/>
      <c r="AW136" s="160"/>
      <c r="AX136" s="160"/>
      <c r="AY136" s="160"/>
      <c r="AZ136" s="160"/>
      <c r="BA136" s="160"/>
      <c r="BB136" s="160"/>
      <c r="BC136" s="160"/>
      <c r="BD136" s="160"/>
      <c r="BE136" s="160"/>
      <c r="BF136" s="160"/>
      <c r="BG136" s="160"/>
      <c r="BH136" s="160"/>
      <c r="BI136" s="160"/>
      <c r="BJ136" s="160"/>
      <c r="BK136" s="160"/>
      <c r="BL136" s="160"/>
      <c r="BM136" s="160"/>
      <c r="BN136" s="160"/>
      <c r="BO136" s="160"/>
      <c r="BP136" s="160"/>
      <c r="BQ136" s="160"/>
      <c r="BR136" s="160"/>
      <c r="BS136" s="160"/>
      <c r="BT136" s="160"/>
      <c r="BU136" s="160"/>
      <c r="BV136" s="160"/>
      <c r="BW136" s="160"/>
      <c r="BX136" s="160"/>
      <c r="BY136" s="160"/>
      <c r="BZ136" s="160"/>
      <c r="CA136" s="160"/>
      <c r="CB136" s="160"/>
      <c r="CC136" s="160"/>
      <c r="CD136" s="160"/>
      <c r="CE136" s="160"/>
      <c r="CF136" s="160"/>
      <c r="CG136" s="160"/>
      <c r="CH136" s="160"/>
      <c r="CI136" s="160"/>
      <c r="CJ136" s="160"/>
      <c r="CK136" s="160"/>
      <c r="CL136" s="160"/>
      <c r="CM136" s="160"/>
      <c r="CN136" s="160"/>
      <c r="CO136" s="160"/>
      <c r="CP136" s="160"/>
      <c r="CQ136" s="160"/>
      <c r="CR136" s="160"/>
      <c r="CS136" s="160"/>
      <c r="CT136" s="160"/>
      <c r="CU136" s="160"/>
      <c r="CV136" s="160"/>
      <c r="CW136" s="160"/>
      <c r="CX136" s="160"/>
      <c r="CY136" s="160"/>
      <c r="CZ136" s="160"/>
      <c r="DA136" s="160"/>
      <c r="DB136" s="160"/>
      <c r="DC136" s="160"/>
      <c r="DD136" s="160"/>
      <c r="DE136" s="160"/>
      <c r="DF136" s="160"/>
      <c r="DG136" s="160"/>
      <c r="DH136" s="160"/>
      <c r="DI136" s="160"/>
      <c r="DJ136" s="160"/>
      <c r="DK136" s="160"/>
      <c r="DL136" s="160"/>
      <c r="DM136" s="160"/>
      <c r="DN136" s="160"/>
      <c r="DO136" s="160"/>
      <c r="DP136" s="160"/>
      <c r="DQ136" s="160"/>
      <c r="DR136" s="160"/>
      <c r="DS136" s="160"/>
      <c r="DT136" s="160"/>
      <c r="DU136" s="160"/>
      <c r="DV136" s="160"/>
      <c r="DW136" s="160"/>
    </row>
    <row r="137" spans="1:127" ht="13.5" customHeight="1" x14ac:dyDescent="0.25">
      <c r="A137" s="48"/>
      <c r="B137" s="48"/>
      <c r="C137" s="48" t="s">
        <v>766</v>
      </c>
      <c r="D137" s="48" t="s">
        <v>767</v>
      </c>
      <c r="E137" s="48"/>
      <c r="F137" s="48" t="s">
        <v>768</v>
      </c>
      <c r="G137" s="48"/>
      <c r="H137" s="48"/>
      <c r="I137" s="602">
        <v>1280</v>
      </c>
      <c r="K137" s="622">
        <v>12.625112367785865</v>
      </c>
      <c r="L137" s="66"/>
      <c r="M137" s="164" t="s">
        <v>2031</v>
      </c>
      <c r="N137" s="393"/>
      <c r="O137" s="66">
        <v>7.3275862068965516</v>
      </c>
      <c r="P137" s="66">
        <v>20.50447518307567</v>
      </c>
      <c r="Q137" s="66">
        <v>21.764032073310421</v>
      </c>
      <c r="R137" s="66">
        <v>19.309252604008041</v>
      </c>
      <c r="S137" s="66">
        <v>13.18415482310251</v>
      </c>
      <c r="T137" s="66">
        <v>5.5038961791373362</v>
      </c>
      <c r="U137" s="57"/>
      <c r="V137" s="57"/>
      <c r="W137" s="57"/>
      <c r="X137" s="57"/>
      <c r="Y137" s="57"/>
      <c r="Z137" s="57"/>
      <c r="AA137" s="160"/>
      <c r="AB137" s="160"/>
      <c r="AC137" s="160"/>
      <c r="AD137" s="160"/>
      <c r="AE137" s="160"/>
      <c r="AF137" s="160"/>
      <c r="AG137" s="160"/>
      <c r="AH137" s="160"/>
      <c r="AI137" s="160"/>
      <c r="AJ137" s="160"/>
      <c r="AK137" s="160"/>
      <c r="AL137" s="160"/>
      <c r="AM137" s="160"/>
      <c r="AN137" s="160"/>
      <c r="AO137" s="160"/>
      <c r="AP137" s="160"/>
      <c r="AQ137" s="160"/>
      <c r="AR137" s="160"/>
      <c r="AS137" s="160"/>
      <c r="AT137" s="160"/>
      <c r="AU137" s="160"/>
      <c r="AV137" s="160"/>
      <c r="AW137" s="160"/>
      <c r="AX137" s="160"/>
      <c r="AY137" s="160"/>
      <c r="AZ137" s="160"/>
      <c r="BA137" s="160"/>
      <c r="BB137" s="160"/>
      <c r="BC137" s="160"/>
      <c r="BD137" s="160"/>
      <c r="BE137" s="160"/>
      <c r="BF137" s="160"/>
      <c r="BG137" s="160"/>
      <c r="BH137" s="160"/>
      <c r="BI137" s="160"/>
      <c r="BJ137" s="160"/>
      <c r="BK137" s="160"/>
      <c r="BL137" s="160"/>
      <c r="BM137" s="160"/>
      <c r="BN137" s="160"/>
      <c r="BO137" s="160"/>
      <c r="BP137" s="160"/>
      <c r="BQ137" s="160"/>
      <c r="BR137" s="160"/>
      <c r="BS137" s="160"/>
      <c r="BT137" s="160"/>
      <c r="BU137" s="160"/>
      <c r="BV137" s="160"/>
      <c r="BW137" s="160"/>
      <c r="BX137" s="160"/>
      <c r="BY137" s="160"/>
      <c r="BZ137" s="160"/>
      <c r="CA137" s="160"/>
      <c r="CB137" s="160"/>
      <c r="CC137" s="160"/>
      <c r="CD137" s="160"/>
      <c r="CE137" s="160"/>
      <c r="CF137" s="160"/>
      <c r="CG137" s="160"/>
      <c r="CH137" s="160"/>
      <c r="CI137" s="160"/>
      <c r="CJ137" s="160"/>
      <c r="CK137" s="160"/>
      <c r="CL137" s="160"/>
      <c r="CM137" s="160"/>
      <c r="CN137" s="160"/>
      <c r="CO137" s="160"/>
      <c r="CP137" s="160"/>
      <c r="CQ137" s="160"/>
      <c r="CR137" s="160"/>
      <c r="CS137" s="160"/>
      <c r="CT137" s="160"/>
      <c r="CU137" s="160"/>
      <c r="CV137" s="160"/>
      <c r="CW137" s="160"/>
      <c r="CX137" s="160"/>
      <c r="CY137" s="160"/>
      <c r="CZ137" s="160"/>
      <c r="DA137" s="160"/>
      <c r="DB137" s="160"/>
      <c r="DC137" s="160"/>
      <c r="DD137" s="160"/>
      <c r="DE137" s="160"/>
      <c r="DF137" s="160"/>
      <c r="DG137" s="160"/>
      <c r="DH137" s="160"/>
      <c r="DI137" s="160"/>
      <c r="DJ137" s="160"/>
      <c r="DK137" s="160"/>
      <c r="DL137" s="160"/>
      <c r="DM137" s="160"/>
      <c r="DN137" s="160"/>
      <c r="DO137" s="160"/>
      <c r="DP137" s="160"/>
      <c r="DQ137" s="160"/>
      <c r="DR137" s="160"/>
      <c r="DS137" s="160"/>
      <c r="DT137" s="160"/>
      <c r="DU137" s="160"/>
      <c r="DV137" s="160"/>
      <c r="DW137" s="160"/>
    </row>
    <row r="138" spans="1:127" s="173" customFormat="1" ht="13.5" customHeight="1" x14ac:dyDescent="0.25">
      <c r="A138" s="48"/>
      <c r="B138" s="48"/>
      <c r="C138" s="48"/>
      <c r="D138" s="48"/>
      <c r="E138" s="48"/>
      <c r="F138" s="48"/>
      <c r="G138" s="48"/>
      <c r="H138" s="48"/>
      <c r="I138" s="602"/>
      <c r="K138" s="622"/>
      <c r="L138" s="66"/>
      <c r="M138" s="164"/>
      <c r="N138" s="393"/>
      <c r="O138" s="66"/>
      <c r="P138" s="66"/>
      <c r="Q138" s="66"/>
      <c r="R138" s="66"/>
      <c r="S138" s="66"/>
      <c r="T138" s="66"/>
      <c r="U138" s="57"/>
      <c r="V138" s="57"/>
      <c r="W138" s="57"/>
      <c r="X138" s="57"/>
      <c r="Y138" s="57"/>
      <c r="Z138" s="57"/>
      <c r="AA138" s="160"/>
      <c r="AB138" s="160"/>
      <c r="AC138" s="160"/>
      <c r="AD138" s="160"/>
      <c r="AE138" s="160"/>
      <c r="AF138" s="160"/>
      <c r="AG138" s="160"/>
      <c r="AH138" s="160"/>
      <c r="AI138" s="160"/>
      <c r="AJ138" s="160"/>
      <c r="AK138" s="160"/>
      <c r="AL138" s="160"/>
      <c r="AM138" s="160"/>
      <c r="AN138" s="160"/>
      <c r="AO138" s="160"/>
      <c r="AP138" s="160"/>
      <c r="AQ138" s="160"/>
      <c r="AR138" s="160"/>
      <c r="AS138" s="160"/>
      <c r="AT138" s="160"/>
      <c r="AU138" s="160"/>
      <c r="AV138" s="160"/>
      <c r="AW138" s="160"/>
      <c r="AX138" s="160"/>
      <c r="AY138" s="160"/>
      <c r="AZ138" s="160"/>
      <c r="BA138" s="160"/>
      <c r="BB138" s="160"/>
      <c r="BC138" s="160"/>
      <c r="BD138" s="160"/>
      <c r="BE138" s="160"/>
      <c r="BF138" s="160"/>
      <c r="BG138" s="160"/>
      <c r="BH138" s="160"/>
      <c r="BI138" s="160"/>
      <c r="BJ138" s="160"/>
      <c r="BK138" s="160"/>
      <c r="BL138" s="160"/>
      <c r="BM138" s="160"/>
      <c r="BN138" s="160"/>
      <c r="BO138" s="160"/>
      <c r="BP138" s="160"/>
      <c r="BQ138" s="160"/>
      <c r="BR138" s="160"/>
      <c r="BS138" s="160"/>
      <c r="BT138" s="160"/>
      <c r="BU138" s="160"/>
      <c r="BV138" s="160"/>
      <c r="BW138" s="160"/>
      <c r="BX138" s="160"/>
      <c r="BY138" s="160"/>
      <c r="BZ138" s="160"/>
      <c r="CA138" s="160"/>
      <c r="CB138" s="160"/>
      <c r="CC138" s="160"/>
      <c r="CD138" s="160"/>
      <c r="CE138" s="160"/>
      <c r="CF138" s="160"/>
      <c r="CG138" s="160"/>
      <c r="CH138" s="160"/>
      <c r="CI138" s="160"/>
      <c r="CJ138" s="160"/>
      <c r="CK138" s="160"/>
      <c r="CL138" s="160"/>
      <c r="CM138" s="160"/>
      <c r="CN138" s="160"/>
      <c r="CO138" s="160"/>
      <c r="CP138" s="160"/>
      <c r="CQ138" s="160"/>
      <c r="CR138" s="160"/>
      <c r="CS138" s="160"/>
      <c r="CT138" s="160"/>
      <c r="CU138" s="160"/>
      <c r="CV138" s="160"/>
      <c r="CW138" s="160"/>
      <c r="CX138" s="160"/>
      <c r="CY138" s="160"/>
      <c r="CZ138" s="160"/>
      <c r="DA138" s="160"/>
      <c r="DB138" s="160"/>
      <c r="DC138" s="160"/>
      <c r="DD138" s="160"/>
      <c r="DE138" s="160"/>
      <c r="DF138" s="160"/>
      <c r="DG138" s="160"/>
      <c r="DH138" s="160"/>
      <c r="DI138" s="160"/>
      <c r="DJ138" s="160"/>
      <c r="DK138" s="160"/>
      <c r="DL138" s="160"/>
      <c r="DM138" s="160"/>
      <c r="DN138" s="160"/>
      <c r="DO138" s="160"/>
      <c r="DP138" s="160"/>
      <c r="DQ138" s="160"/>
      <c r="DR138" s="160"/>
      <c r="DS138" s="160"/>
      <c r="DT138" s="160"/>
      <c r="DU138" s="160"/>
      <c r="DV138" s="160"/>
      <c r="DW138" s="160"/>
    </row>
    <row r="139" spans="1:127" ht="13.5" customHeight="1" x14ac:dyDescent="0.25">
      <c r="A139" s="48"/>
      <c r="B139" s="48"/>
      <c r="C139" s="48" t="s">
        <v>769</v>
      </c>
      <c r="D139" s="48" t="s">
        <v>770</v>
      </c>
      <c r="E139" s="48" t="s">
        <v>771</v>
      </c>
      <c r="F139" s="48"/>
      <c r="G139" s="48"/>
      <c r="H139" s="48"/>
      <c r="I139" s="602">
        <v>5321</v>
      </c>
      <c r="K139" s="622">
        <v>11.715669334630594</v>
      </c>
      <c r="L139" s="66"/>
      <c r="M139" s="164" t="s">
        <v>2032</v>
      </c>
      <c r="N139" s="393"/>
      <c r="O139" s="66">
        <v>7.0776899924755448</v>
      </c>
      <c r="P139" s="66">
        <v>19.821151950429517</v>
      </c>
      <c r="Q139" s="66">
        <v>21.252686435083088</v>
      </c>
      <c r="R139" s="66">
        <v>16.624230422072234</v>
      </c>
      <c r="S139" s="66">
        <v>11.545399879735418</v>
      </c>
      <c r="T139" s="66">
        <v>5.4459429012842389</v>
      </c>
      <c r="U139" s="57"/>
      <c r="V139" s="57"/>
      <c r="W139" s="57"/>
      <c r="X139" s="57"/>
      <c r="Y139" s="57"/>
      <c r="Z139" s="57"/>
      <c r="AA139" s="160"/>
      <c r="AB139" s="160"/>
      <c r="AC139" s="160"/>
      <c r="AD139" s="160"/>
      <c r="AE139" s="160"/>
      <c r="AF139" s="160"/>
      <c r="AG139" s="160"/>
      <c r="AH139" s="160"/>
      <c r="AI139" s="160"/>
      <c r="AJ139" s="160"/>
      <c r="AK139" s="160"/>
      <c r="AL139" s="160"/>
      <c r="AM139" s="160"/>
      <c r="AN139" s="160"/>
      <c r="AO139" s="160"/>
      <c r="AP139" s="160"/>
      <c r="AQ139" s="160"/>
      <c r="AR139" s="160"/>
      <c r="AS139" s="160"/>
      <c r="AT139" s="160"/>
      <c r="AU139" s="160"/>
      <c r="AV139" s="160"/>
      <c r="AW139" s="160"/>
      <c r="AX139" s="160"/>
      <c r="AY139" s="160"/>
      <c r="AZ139" s="160"/>
      <c r="BA139" s="160"/>
      <c r="BB139" s="160"/>
      <c r="BC139" s="160"/>
      <c r="BD139" s="160"/>
      <c r="BE139" s="160"/>
      <c r="BF139" s="160"/>
      <c r="BG139" s="160"/>
      <c r="BH139" s="160"/>
      <c r="BI139" s="160"/>
      <c r="BJ139" s="160"/>
      <c r="BK139" s="160"/>
      <c r="BL139" s="160"/>
      <c r="BM139" s="160"/>
      <c r="BN139" s="160"/>
      <c r="BO139" s="160"/>
      <c r="BP139" s="160"/>
      <c r="BQ139" s="160"/>
      <c r="BR139" s="160"/>
      <c r="BS139" s="160"/>
      <c r="BT139" s="160"/>
      <c r="BU139" s="160"/>
      <c r="BV139" s="160"/>
      <c r="BW139" s="160"/>
      <c r="BX139" s="160"/>
      <c r="BY139" s="160"/>
      <c r="BZ139" s="160"/>
      <c r="CA139" s="160"/>
      <c r="CB139" s="160"/>
      <c r="CC139" s="160"/>
      <c r="CD139" s="160"/>
      <c r="CE139" s="160"/>
      <c r="CF139" s="160"/>
      <c r="CG139" s="160"/>
      <c r="CH139" s="160"/>
      <c r="CI139" s="160"/>
      <c r="CJ139" s="160"/>
      <c r="CK139" s="160"/>
      <c r="CL139" s="160"/>
      <c r="CM139" s="160"/>
      <c r="CN139" s="160"/>
      <c r="CO139" s="160"/>
      <c r="CP139" s="160"/>
      <c r="CQ139" s="160"/>
      <c r="CR139" s="160"/>
      <c r="CS139" s="160"/>
      <c r="CT139" s="160"/>
      <c r="CU139" s="160"/>
      <c r="CV139" s="160"/>
      <c r="CW139" s="160"/>
      <c r="CX139" s="160"/>
      <c r="CY139" s="160"/>
      <c r="CZ139" s="160"/>
      <c r="DA139" s="160"/>
      <c r="DB139" s="160"/>
      <c r="DC139" s="160"/>
      <c r="DD139" s="160"/>
      <c r="DE139" s="160"/>
      <c r="DF139" s="160"/>
      <c r="DG139" s="160"/>
      <c r="DH139" s="160"/>
      <c r="DI139" s="160"/>
      <c r="DJ139" s="160"/>
      <c r="DK139" s="160"/>
      <c r="DL139" s="160"/>
      <c r="DM139" s="160"/>
      <c r="DN139" s="160"/>
      <c r="DO139" s="160"/>
      <c r="DP139" s="160"/>
      <c r="DQ139" s="160"/>
      <c r="DR139" s="160"/>
      <c r="DS139" s="160"/>
      <c r="DT139" s="160"/>
      <c r="DU139" s="160"/>
      <c r="DV139" s="160"/>
      <c r="DW139" s="160"/>
    </row>
    <row r="140" spans="1:127" ht="13.5" customHeight="1" x14ac:dyDescent="0.25">
      <c r="A140" s="48"/>
      <c r="B140" s="48"/>
      <c r="C140" s="48" t="s">
        <v>772</v>
      </c>
      <c r="D140" s="48" t="s">
        <v>773</v>
      </c>
      <c r="E140" s="48"/>
      <c r="F140" s="48" t="s">
        <v>774</v>
      </c>
      <c r="G140" s="48"/>
      <c r="H140" s="48"/>
      <c r="I140" s="602">
        <v>2097</v>
      </c>
      <c r="K140" s="622">
        <v>12.143119778377473</v>
      </c>
      <c r="L140" s="66"/>
      <c r="M140" s="164" t="s">
        <v>2033</v>
      </c>
      <c r="N140" s="393"/>
      <c r="O140" s="66">
        <v>8.1327911472568495</v>
      </c>
      <c r="P140" s="66">
        <v>19.192399049881235</v>
      </c>
      <c r="Q140" s="66">
        <v>21.874767882344202</v>
      </c>
      <c r="R140" s="66">
        <v>16.949746104009805</v>
      </c>
      <c r="S140" s="66">
        <v>11.619682732141053</v>
      </c>
      <c r="T140" s="66">
        <v>6.0878363315212729</v>
      </c>
      <c r="U140" s="57"/>
      <c r="V140" s="57"/>
      <c r="W140" s="57"/>
      <c r="X140" s="57"/>
      <c r="Y140" s="57"/>
      <c r="Z140" s="57"/>
      <c r="AA140" s="160"/>
      <c r="AB140" s="160"/>
      <c r="AC140" s="160"/>
      <c r="AD140" s="160"/>
      <c r="AE140" s="160"/>
      <c r="AF140" s="160"/>
      <c r="AG140" s="160"/>
      <c r="AH140" s="160"/>
      <c r="AI140" s="160"/>
      <c r="AJ140" s="160"/>
      <c r="AK140" s="160"/>
      <c r="AL140" s="160"/>
      <c r="AM140" s="160"/>
      <c r="AN140" s="160"/>
      <c r="AO140" s="160"/>
      <c r="AP140" s="160"/>
      <c r="AQ140" s="160"/>
      <c r="AR140" s="160"/>
      <c r="AS140" s="160"/>
      <c r="AT140" s="160"/>
      <c r="AU140" s="160"/>
      <c r="AV140" s="160"/>
      <c r="AW140" s="160"/>
      <c r="AX140" s="160"/>
      <c r="AY140" s="160"/>
      <c r="AZ140" s="160"/>
      <c r="BA140" s="160"/>
      <c r="BB140" s="160"/>
      <c r="BC140" s="160"/>
      <c r="BD140" s="160"/>
      <c r="BE140" s="160"/>
      <c r="BF140" s="160"/>
      <c r="BG140" s="160"/>
      <c r="BH140" s="160"/>
      <c r="BI140" s="160"/>
      <c r="BJ140" s="160"/>
      <c r="BK140" s="160"/>
      <c r="BL140" s="160"/>
      <c r="BM140" s="160"/>
      <c r="BN140" s="160"/>
      <c r="BO140" s="160"/>
      <c r="BP140" s="160"/>
      <c r="BQ140" s="160"/>
      <c r="BR140" s="160"/>
      <c r="BS140" s="160"/>
      <c r="BT140" s="160"/>
      <c r="BU140" s="160"/>
      <c r="BV140" s="160"/>
      <c r="BW140" s="160"/>
      <c r="BX140" s="160"/>
      <c r="BY140" s="160"/>
      <c r="BZ140" s="160"/>
      <c r="CA140" s="160"/>
      <c r="CB140" s="160"/>
      <c r="CC140" s="160"/>
      <c r="CD140" s="160"/>
      <c r="CE140" s="160"/>
      <c r="CF140" s="160"/>
      <c r="CG140" s="160"/>
      <c r="CH140" s="160"/>
      <c r="CI140" s="160"/>
      <c r="CJ140" s="160"/>
      <c r="CK140" s="160"/>
      <c r="CL140" s="160"/>
      <c r="CM140" s="160"/>
      <c r="CN140" s="160"/>
      <c r="CO140" s="160"/>
      <c r="CP140" s="160"/>
      <c r="CQ140" s="160"/>
      <c r="CR140" s="160"/>
      <c r="CS140" s="160"/>
      <c r="CT140" s="160"/>
      <c r="CU140" s="160"/>
      <c r="CV140" s="160"/>
      <c r="CW140" s="160"/>
      <c r="CX140" s="160"/>
      <c r="CY140" s="160"/>
      <c r="CZ140" s="160"/>
      <c r="DA140" s="160"/>
      <c r="DB140" s="160"/>
      <c r="DC140" s="160"/>
      <c r="DD140" s="160"/>
      <c r="DE140" s="160"/>
      <c r="DF140" s="160"/>
      <c r="DG140" s="160"/>
      <c r="DH140" s="160"/>
      <c r="DI140" s="160"/>
      <c r="DJ140" s="160"/>
      <c r="DK140" s="160"/>
      <c r="DL140" s="160"/>
      <c r="DM140" s="160"/>
      <c r="DN140" s="160"/>
      <c r="DO140" s="160"/>
      <c r="DP140" s="160"/>
      <c r="DQ140" s="160"/>
      <c r="DR140" s="160"/>
      <c r="DS140" s="160"/>
      <c r="DT140" s="160"/>
      <c r="DU140" s="160"/>
      <c r="DV140" s="160"/>
      <c r="DW140" s="160"/>
    </row>
    <row r="141" spans="1:127" ht="13.5" customHeight="1" x14ac:dyDescent="0.25">
      <c r="A141" s="48"/>
      <c r="B141" s="48"/>
      <c r="C141" s="48" t="s">
        <v>775</v>
      </c>
      <c r="D141" s="48" t="s">
        <v>776</v>
      </c>
      <c r="E141" s="48"/>
      <c r="F141" s="48" t="s">
        <v>777</v>
      </c>
      <c r="G141" s="48"/>
      <c r="H141" s="48"/>
      <c r="I141" s="602">
        <v>518</v>
      </c>
      <c r="K141" s="622">
        <v>14.412793600342809</v>
      </c>
      <c r="L141" s="66"/>
      <c r="M141" s="164" t="s">
        <v>2034</v>
      </c>
      <c r="N141" s="393"/>
      <c r="O141" s="66">
        <v>8.1024568740198646</v>
      </c>
      <c r="P141" s="66">
        <v>28.658271819366043</v>
      </c>
      <c r="Q141" s="66">
        <v>27.336072896194388</v>
      </c>
      <c r="R141" s="66">
        <v>22.510231923601637</v>
      </c>
      <c r="S141" s="66">
        <v>14.437827107020393</v>
      </c>
      <c r="T141" s="66">
        <v>4.6011009777339575</v>
      </c>
      <c r="U141" s="57"/>
      <c r="V141" s="57"/>
      <c r="W141" s="57"/>
      <c r="X141" s="57"/>
      <c r="Y141" s="57"/>
      <c r="Z141" s="57"/>
      <c r="AA141" s="160"/>
      <c r="AB141" s="160"/>
      <c r="AC141" s="160"/>
      <c r="AD141" s="160"/>
      <c r="AE141" s="160"/>
      <c r="AF141" s="160"/>
      <c r="AG141" s="160"/>
      <c r="AH141" s="160"/>
      <c r="AI141" s="160"/>
      <c r="AJ141" s="160"/>
      <c r="AK141" s="160"/>
      <c r="AL141" s="160"/>
      <c r="AM141" s="160"/>
      <c r="AN141" s="160"/>
      <c r="AO141" s="160"/>
      <c r="AP141" s="160"/>
      <c r="AQ141" s="160"/>
      <c r="AR141" s="160"/>
      <c r="AS141" s="160"/>
      <c r="AT141" s="160"/>
      <c r="AU141" s="160"/>
      <c r="AV141" s="160"/>
      <c r="AW141" s="160"/>
      <c r="AX141" s="160"/>
      <c r="AY141" s="160"/>
      <c r="AZ141" s="160"/>
      <c r="BA141" s="160"/>
      <c r="BB141" s="160"/>
      <c r="BC141" s="160"/>
      <c r="BD141" s="160"/>
      <c r="BE141" s="160"/>
      <c r="BF141" s="160"/>
      <c r="BG141" s="160"/>
      <c r="BH141" s="160"/>
      <c r="BI141" s="160"/>
      <c r="BJ141" s="160"/>
      <c r="BK141" s="160"/>
      <c r="BL141" s="160"/>
      <c r="BM141" s="160"/>
      <c r="BN141" s="160"/>
      <c r="BO141" s="160"/>
      <c r="BP141" s="160"/>
      <c r="BQ141" s="160"/>
      <c r="BR141" s="160"/>
      <c r="BS141" s="160"/>
      <c r="BT141" s="160"/>
      <c r="BU141" s="160"/>
      <c r="BV141" s="160"/>
      <c r="BW141" s="160"/>
      <c r="BX141" s="160"/>
      <c r="BY141" s="160"/>
      <c r="BZ141" s="160"/>
      <c r="CA141" s="160"/>
      <c r="CB141" s="160"/>
      <c r="CC141" s="160"/>
      <c r="CD141" s="160"/>
      <c r="CE141" s="160"/>
      <c r="CF141" s="160"/>
      <c r="CG141" s="160"/>
      <c r="CH141" s="160"/>
      <c r="CI141" s="160"/>
      <c r="CJ141" s="160"/>
      <c r="CK141" s="160"/>
      <c r="CL141" s="160"/>
      <c r="CM141" s="160"/>
      <c r="CN141" s="160"/>
      <c r="CO141" s="160"/>
      <c r="CP141" s="160"/>
      <c r="CQ141" s="160"/>
      <c r="CR141" s="160"/>
      <c r="CS141" s="160"/>
      <c r="CT141" s="160"/>
      <c r="CU141" s="160"/>
      <c r="CV141" s="160"/>
      <c r="CW141" s="160"/>
      <c r="CX141" s="160"/>
      <c r="CY141" s="160"/>
      <c r="CZ141" s="160"/>
      <c r="DA141" s="160"/>
      <c r="DB141" s="160"/>
      <c r="DC141" s="160"/>
      <c r="DD141" s="160"/>
      <c r="DE141" s="160"/>
      <c r="DF141" s="160"/>
      <c r="DG141" s="160"/>
      <c r="DH141" s="160"/>
      <c r="DI141" s="160"/>
      <c r="DJ141" s="160"/>
      <c r="DK141" s="160"/>
      <c r="DL141" s="160"/>
      <c r="DM141" s="160"/>
      <c r="DN141" s="160"/>
      <c r="DO141" s="160"/>
      <c r="DP141" s="160"/>
      <c r="DQ141" s="160"/>
      <c r="DR141" s="160"/>
      <c r="DS141" s="160"/>
      <c r="DT141" s="160"/>
      <c r="DU141" s="160"/>
      <c r="DV141" s="160"/>
      <c r="DW141" s="160"/>
    </row>
    <row r="142" spans="1:127" ht="13.5" customHeight="1" x14ac:dyDescent="0.25">
      <c r="A142" s="48"/>
      <c r="B142" s="48"/>
      <c r="C142" s="48" t="s">
        <v>778</v>
      </c>
      <c r="D142" s="48" t="s">
        <v>779</v>
      </c>
      <c r="E142" s="48"/>
      <c r="F142" s="48" t="s">
        <v>780</v>
      </c>
      <c r="G142" s="48"/>
      <c r="H142" s="48"/>
      <c r="I142" s="602">
        <v>824</v>
      </c>
      <c r="K142" s="622">
        <v>12.186464701014591</v>
      </c>
      <c r="L142" s="66"/>
      <c r="M142" s="164" t="s">
        <v>2035</v>
      </c>
      <c r="N142" s="393"/>
      <c r="O142" s="66">
        <v>5.6457304163726185</v>
      </c>
      <c r="P142" s="66">
        <v>20.422535211267608</v>
      </c>
      <c r="Q142" s="66">
        <v>21.67941926623504</v>
      </c>
      <c r="R142" s="66">
        <v>18.258426966292134</v>
      </c>
      <c r="S142" s="66">
        <v>13.194506776770488</v>
      </c>
      <c r="T142" s="66">
        <v>5.4343417957660805</v>
      </c>
      <c r="U142" s="57"/>
      <c r="V142" s="57"/>
      <c r="W142" s="57"/>
      <c r="X142" s="57"/>
      <c r="Y142" s="57"/>
      <c r="Z142" s="57"/>
      <c r="AA142" s="160"/>
      <c r="AB142" s="160"/>
      <c r="AC142" s="160"/>
      <c r="AD142" s="160"/>
      <c r="AE142" s="160"/>
      <c r="AF142" s="160"/>
      <c r="AG142" s="160"/>
      <c r="AH142" s="160"/>
      <c r="AI142" s="160"/>
      <c r="AJ142" s="160"/>
      <c r="AK142" s="160"/>
      <c r="AL142" s="160"/>
      <c r="AM142" s="160"/>
      <c r="AN142" s="160"/>
      <c r="AO142" s="160"/>
      <c r="AP142" s="160"/>
      <c r="AQ142" s="160"/>
      <c r="AR142" s="160"/>
      <c r="AS142" s="160"/>
      <c r="AT142" s="160"/>
      <c r="AU142" s="160"/>
      <c r="AV142" s="160"/>
      <c r="AW142" s="160"/>
      <c r="AX142" s="160"/>
      <c r="AY142" s="160"/>
      <c r="AZ142" s="160"/>
      <c r="BA142" s="160"/>
      <c r="BB142" s="160"/>
      <c r="BC142" s="160"/>
      <c r="BD142" s="160"/>
      <c r="BE142" s="160"/>
      <c r="BF142" s="160"/>
      <c r="BG142" s="160"/>
      <c r="BH142" s="160"/>
      <c r="BI142" s="160"/>
      <c r="BJ142" s="160"/>
      <c r="BK142" s="160"/>
      <c r="BL142" s="160"/>
      <c r="BM142" s="160"/>
      <c r="BN142" s="160"/>
      <c r="BO142" s="160"/>
      <c r="BP142" s="160"/>
      <c r="BQ142" s="160"/>
      <c r="BR142" s="160"/>
      <c r="BS142" s="160"/>
      <c r="BT142" s="160"/>
      <c r="BU142" s="160"/>
      <c r="BV142" s="160"/>
      <c r="BW142" s="160"/>
      <c r="BX142" s="160"/>
      <c r="BY142" s="160"/>
      <c r="BZ142" s="160"/>
      <c r="CA142" s="160"/>
      <c r="CB142" s="160"/>
      <c r="CC142" s="160"/>
      <c r="CD142" s="160"/>
      <c r="CE142" s="160"/>
      <c r="CF142" s="160"/>
      <c r="CG142" s="160"/>
      <c r="CH142" s="160"/>
      <c r="CI142" s="160"/>
      <c r="CJ142" s="160"/>
      <c r="CK142" s="160"/>
      <c r="CL142" s="160"/>
      <c r="CM142" s="160"/>
      <c r="CN142" s="160"/>
      <c r="CO142" s="160"/>
      <c r="CP142" s="160"/>
      <c r="CQ142" s="160"/>
      <c r="CR142" s="160"/>
      <c r="CS142" s="160"/>
      <c r="CT142" s="160"/>
      <c r="CU142" s="160"/>
      <c r="CV142" s="160"/>
      <c r="CW142" s="160"/>
      <c r="CX142" s="160"/>
      <c r="CY142" s="160"/>
      <c r="CZ142" s="160"/>
      <c r="DA142" s="160"/>
      <c r="DB142" s="160"/>
      <c r="DC142" s="160"/>
      <c r="DD142" s="160"/>
      <c r="DE142" s="160"/>
      <c r="DF142" s="160"/>
      <c r="DG142" s="160"/>
      <c r="DH142" s="160"/>
      <c r="DI142" s="160"/>
      <c r="DJ142" s="160"/>
      <c r="DK142" s="160"/>
      <c r="DL142" s="160"/>
      <c r="DM142" s="160"/>
      <c r="DN142" s="160"/>
      <c r="DO142" s="160"/>
      <c r="DP142" s="160"/>
      <c r="DQ142" s="160"/>
      <c r="DR142" s="160"/>
      <c r="DS142" s="160"/>
      <c r="DT142" s="160"/>
      <c r="DU142" s="160"/>
      <c r="DV142" s="160"/>
      <c r="DW142" s="160"/>
    </row>
    <row r="143" spans="1:127" ht="13.5" customHeight="1" x14ac:dyDescent="0.25">
      <c r="A143" s="48"/>
      <c r="B143" s="48"/>
      <c r="C143" s="48" t="s">
        <v>781</v>
      </c>
      <c r="D143" s="48" t="s">
        <v>782</v>
      </c>
      <c r="E143" s="48"/>
      <c r="F143" s="48" t="s">
        <v>783</v>
      </c>
      <c r="G143" s="48"/>
      <c r="H143" s="48"/>
      <c r="I143" s="602">
        <v>236</v>
      </c>
      <c r="K143" s="622">
        <v>9.9924019798643062</v>
      </c>
      <c r="L143" s="66"/>
      <c r="M143" s="164" t="s">
        <v>2036</v>
      </c>
      <c r="N143" s="393"/>
      <c r="O143" s="66">
        <v>5.8721934369602762</v>
      </c>
      <c r="P143" s="66">
        <v>21.532615579480684</v>
      </c>
      <c r="Q143" s="66">
        <v>18.480492813141684</v>
      </c>
      <c r="R143" s="66">
        <v>11.309018942606729</v>
      </c>
      <c r="S143" s="66">
        <v>10.943912448700409</v>
      </c>
      <c r="T143" s="66">
        <v>4.5059542967492758</v>
      </c>
      <c r="U143" s="57"/>
      <c r="V143" s="57"/>
      <c r="W143" s="57"/>
      <c r="X143" s="57"/>
      <c r="Y143" s="57"/>
      <c r="Z143" s="57"/>
      <c r="AA143" s="160"/>
      <c r="AB143" s="160"/>
      <c r="AC143" s="160"/>
      <c r="AD143" s="160"/>
      <c r="AE143" s="160"/>
      <c r="AF143" s="160"/>
      <c r="AG143" s="160"/>
      <c r="AH143" s="160"/>
      <c r="AI143" s="160"/>
      <c r="AJ143" s="160"/>
      <c r="AK143" s="160"/>
      <c r="AL143" s="160"/>
      <c r="AM143" s="160"/>
      <c r="AN143" s="160"/>
      <c r="AO143" s="160"/>
      <c r="AP143" s="160"/>
      <c r="AQ143" s="160"/>
      <c r="AR143" s="160"/>
      <c r="AS143" s="160"/>
      <c r="AT143" s="160"/>
      <c r="AU143" s="160"/>
      <c r="AV143" s="160"/>
      <c r="AW143" s="160"/>
      <c r="AX143" s="160"/>
      <c r="AY143" s="160"/>
      <c r="AZ143" s="160"/>
      <c r="BA143" s="160"/>
      <c r="BB143" s="160"/>
      <c r="BC143" s="160"/>
      <c r="BD143" s="160"/>
      <c r="BE143" s="160"/>
      <c r="BF143" s="160"/>
      <c r="BG143" s="160"/>
      <c r="BH143" s="160"/>
      <c r="BI143" s="160"/>
      <c r="BJ143" s="160"/>
      <c r="BK143" s="160"/>
      <c r="BL143" s="160"/>
      <c r="BM143" s="160"/>
      <c r="BN143" s="160"/>
      <c r="BO143" s="160"/>
      <c r="BP143" s="160"/>
      <c r="BQ143" s="160"/>
      <c r="BR143" s="160"/>
      <c r="BS143" s="160"/>
      <c r="BT143" s="160"/>
      <c r="BU143" s="160"/>
      <c r="BV143" s="160"/>
      <c r="BW143" s="160"/>
      <c r="BX143" s="160"/>
      <c r="BY143" s="160"/>
      <c r="BZ143" s="160"/>
      <c r="CA143" s="160"/>
      <c r="CB143" s="160"/>
      <c r="CC143" s="160"/>
      <c r="CD143" s="160"/>
      <c r="CE143" s="160"/>
      <c r="CF143" s="160"/>
      <c r="CG143" s="160"/>
      <c r="CH143" s="160"/>
      <c r="CI143" s="160"/>
      <c r="CJ143" s="160"/>
      <c r="CK143" s="160"/>
      <c r="CL143" s="160"/>
      <c r="CM143" s="160"/>
      <c r="CN143" s="160"/>
      <c r="CO143" s="160"/>
      <c r="CP143" s="160"/>
      <c r="CQ143" s="160"/>
      <c r="CR143" s="160"/>
      <c r="CS143" s="160"/>
      <c r="CT143" s="160"/>
      <c r="CU143" s="160"/>
      <c r="CV143" s="160"/>
      <c r="CW143" s="160"/>
      <c r="CX143" s="160"/>
      <c r="CY143" s="160"/>
      <c r="CZ143" s="160"/>
      <c r="DA143" s="160"/>
      <c r="DB143" s="160"/>
      <c r="DC143" s="160"/>
      <c r="DD143" s="160"/>
      <c r="DE143" s="160"/>
      <c r="DF143" s="160"/>
      <c r="DG143" s="160"/>
      <c r="DH143" s="160"/>
      <c r="DI143" s="160"/>
      <c r="DJ143" s="160"/>
      <c r="DK143" s="160"/>
      <c r="DL143" s="160"/>
      <c r="DM143" s="160"/>
      <c r="DN143" s="160"/>
      <c r="DO143" s="160"/>
      <c r="DP143" s="160"/>
      <c r="DQ143" s="160"/>
      <c r="DR143" s="160"/>
      <c r="DS143" s="160"/>
      <c r="DT143" s="160"/>
      <c r="DU143" s="160"/>
      <c r="DV143" s="160"/>
      <c r="DW143" s="160"/>
    </row>
    <row r="144" spans="1:127" ht="13.5" customHeight="1" x14ac:dyDescent="0.25">
      <c r="A144" s="48"/>
      <c r="B144" s="48"/>
      <c r="C144" s="48" t="s">
        <v>784</v>
      </c>
      <c r="D144" s="48" t="s">
        <v>785</v>
      </c>
      <c r="E144" s="48"/>
      <c r="F144" s="48" t="s">
        <v>786</v>
      </c>
      <c r="G144" s="48"/>
      <c r="H144" s="48"/>
      <c r="I144" s="602">
        <v>518</v>
      </c>
      <c r="K144" s="622">
        <v>10.953340413026888</v>
      </c>
      <c r="L144" s="66"/>
      <c r="M144" s="164" t="s">
        <v>2037</v>
      </c>
      <c r="N144" s="393"/>
      <c r="O144" s="66">
        <v>7.7793493635077793</v>
      </c>
      <c r="P144" s="66">
        <v>17.056222362602654</v>
      </c>
      <c r="Q144" s="66">
        <v>17.638662316476346</v>
      </c>
      <c r="R144" s="66">
        <v>16.883619023069983</v>
      </c>
      <c r="S144" s="66">
        <v>10.434292160180485</v>
      </c>
      <c r="T144" s="66">
        <v>5.3085600530856007</v>
      </c>
      <c r="U144" s="57"/>
      <c r="V144" s="57"/>
      <c r="W144" s="57"/>
      <c r="X144" s="57"/>
      <c r="Y144" s="57"/>
      <c r="Z144" s="57"/>
      <c r="AA144" s="160"/>
      <c r="AB144" s="160"/>
      <c r="AC144" s="160"/>
      <c r="AD144" s="160"/>
      <c r="AE144" s="160"/>
      <c r="AF144" s="160"/>
      <c r="AG144" s="160"/>
      <c r="AH144" s="160"/>
      <c r="AI144" s="160"/>
      <c r="AJ144" s="160"/>
      <c r="AK144" s="160"/>
      <c r="AL144" s="160"/>
      <c r="AM144" s="160"/>
      <c r="AN144" s="160"/>
      <c r="AO144" s="160"/>
      <c r="AP144" s="160"/>
      <c r="AQ144" s="160"/>
      <c r="AR144" s="160"/>
      <c r="AS144" s="160"/>
      <c r="AT144" s="160"/>
      <c r="AU144" s="160"/>
      <c r="AV144" s="160"/>
      <c r="AW144" s="160"/>
      <c r="AX144" s="160"/>
      <c r="AY144" s="160"/>
      <c r="AZ144" s="160"/>
      <c r="BA144" s="160"/>
      <c r="BB144" s="160"/>
      <c r="BC144" s="160"/>
      <c r="BD144" s="160"/>
      <c r="BE144" s="160"/>
      <c r="BF144" s="160"/>
      <c r="BG144" s="160"/>
      <c r="BH144" s="160"/>
      <c r="BI144" s="160"/>
      <c r="BJ144" s="160"/>
      <c r="BK144" s="160"/>
      <c r="BL144" s="160"/>
      <c r="BM144" s="160"/>
      <c r="BN144" s="160"/>
      <c r="BO144" s="160"/>
      <c r="BP144" s="160"/>
      <c r="BQ144" s="160"/>
      <c r="BR144" s="160"/>
      <c r="BS144" s="160"/>
      <c r="BT144" s="160"/>
      <c r="BU144" s="160"/>
      <c r="BV144" s="160"/>
      <c r="BW144" s="160"/>
      <c r="BX144" s="160"/>
      <c r="BY144" s="160"/>
      <c r="BZ144" s="160"/>
      <c r="CA144" s="160"/>
      <c r="CB144" s="160"/>
      <c r="CC144" s="160"/>
      <c r="CD144" s="160"/>
      <c r="CE144" s="160"/>
      <c r="CF144" s="160"/>
      <c r="CG144" s="160"/>
      <c r="CH144" s="160"/>
      <c r="CI144" s="160"/>
      <c r="CJ144" s="160"/>
      <c r="CK144" s="160"/>
      <c r="CL144" s="160"/>
      <c r="CM144" s="160"/>
      <c r="CN144" s="160"/>
      <c r="CO144" s="160"/>
      <c r="CP144" s="160"/>
      <c r="CQ144" s="160"/>
      <c r="CR144" s="160"/>
      <c r="CS144" s="160"/>
      <c r="CT144" s="160"/>
      <c r="CU144" s="160"/>
      <c r="CV144" s="160"/>
      <c r="CW144" s="160"/>
      <c r="CX144" s="160"/>
      <c r="CY144" s="160"/>
      <c r="CZ144" s="160"/>
      <c r="DA144" s="160"/>
      <c r="DB144" s="160"/>
      <c r="DC144" s="160"/>
      <c r="DD144" s="160"/>
      <c r="DE144" s="160"/>
      <c r="DF144" s="160"/>
      <c r="DG144" s="160"/>
      <c r="DH144" s="160"/>
      <c r="DI144" s="160"/>
      <c r="DJ144" s="160"/>
      <c r="DK144" s="160"/>
      <c r="DL144" s="160"/>
      <c r="DM144" s="160"/>
      <c r="DN144" s="160"/>
      <c r="DO144" s="160"/>
      <c r="DP144" s="160"/>
      <c r="DQ144" s="160"/>
      <c r="DR144" s="160"/>
      <c r="DS144" s="160"/>
      <c r="DT144" s="160"/>
      <c r="DU144" s="160"/>
      <c r="DV144" s="160"/>
      <c r="DW144" s="160"/>
    </row>
    <row r="145" spans="1:127" ht="13.5" customHeight="1" x14ac:dyDescent="0.25">
      <c r="A145" s="48"/>
      <c r="B145" s="48"/>
      <c r="C145" s="48" t="s">
        <v>787</v>
      </c>
      <c r="D145" s="48" t="s">
        <v>788</v>
      </c>
      <c r="E145" s="48"/>
      <c r="F145" s="48" t="s">
        <v>789</v>
      </c>
      <c r="G145" s="48"/>
      <c r="H145" s="48"/>
      <c r="I145" s="602">
        <v>418</v>
      </c>
      <c r="K145" s="622">
        <v>10.783831882840145</v>
      </c>
      <c r="L145" s="66"/>
      <c r="M145" s="164" t="s">
        <v>2038</v>
      </c>
      <c r="N145" s="393"/>
      <c r="O145" s="66">
        <v>6.5975494816211118</v>
      </c>
      <c r="P145" s="66">
        <v>16.733067729083665</v>
      </c>
      <c r="Q145" s="66">
        <v>19.93051746205888</v>
      </c>
      <c r="R145" s="66">
        <v>15.32258064516129</v>
      </c>
      <c r="S145" s="66">
        <v>9.5649490897871026</v>
      </c>
      <c r="T145" s="66">
        <v>5.4937692616910088</v>
      </c>
      <c r="U145" s="57"/>
      <c r="V145" s="57"/>
      <c r="W145" s="57"/>
      <c r="X145" s="57"/>
      <c r="Y145" s="57"/>
      <c r="Z145" s="57"/>
      <c r="AA145" s="160"/>
      <c r="AB145" s="160"/>
      <c r="AC145" s="160"/>
      <c r="AD145" s="160"/>
      <c r="AE145" s="160"/>
      <c r="AF145" s="160"/>
      <c r="AG145" s="160"/>
      <c r="AH145" s="160"/>
      <c r="AI145" s="160"/>
      <c r="AJ145" s="160"/>
      <c r="AK145" s="160"/>
      <c r="AL145" s="160"/>
      <c r="AM145" s="160"/>
      <c r="AN145" s="160"/>
      <c r="AO145" s="160"/>
      <c r="AP145" s="160"/>
      <c r="AQ145" s="160"/>
      <c r="AR145" s="160"/>
      <c r="AS145" s="160"/>
      <c r="AT145" s="160"/>
      <c r="AU145" s="160"/>
      <c r="AV145" s="160"/>
      <c r="AW145" s="160"/>
      <c r="AX145" s="160"/>
      <c r="AY145" s="160"/>
      <c r="AZ145" s="160"/>
      <c r="BA145" s="160"/>
      <c r="BB145" s="160"/>
      <c r="BC145" s="160"/>
      <c r="BD145" s="160"/>
      <c r="BE145" s="160"/>
      <c r="BF145" s="160"/>
      <c r="BG145" s="160"/>
      <c r="BH145" s="160"/>
      <c r="BI145" s="160"/>
      <c r="BJ145" s="160"/>
      <c r="BK145" s="160"/>
      <c r="BL145" s="160"/>
      <c r="BM145" s="160"/>
      <c r="BN145" s="160"/>
      <c r="BO145" s="160"/>
      <c r="BP145" s="160"/>
      <c r="BQ145" s="160"/>
      <c r="BR145" s="160"/>
      <c r="BS145" s="160"/>
      <c r="BT145" s="160"/>
      <c r="BU145" s="160"/>
      <c r="BV145" s="160"/>
      <c r="BW145" s="160"/>
      <c r="BX145" s="160"/>
      <c r="BY145" s="160"/>
      <c r="BZ145" s="160"/>
      <c r="CA145" s="160"/>
      <c r="CB145" s="160"/>
      <c r="CC145" s="160"/>
      <c r="CD145" s="160"/>
      <c r="CE145" s="160"/>
      <c r="CF145" s="160"/>
      <c r="CG145" s="160"/>
      <c r="CH145" s="160"/>
      <c r="CI145" s="160"/>
      <c r="CJ145" s="160"/>
      <c r="CK145" s="160"/>
      <c r="CL145" s="160"/>
      <c r="CM145" s="160"/>
      <c r="CN145" s="160"/>
      <c r="CO145" s="160"/>
      <c r="CP145" s="160"/>
      <c r="CQ145" s="160"/>
      <c r="CR145" s="160"/>
      <c r="CS145" s="160"/>
      <c r="CT145" s="160"/>
      <c r="CU145" s="160"/>
      <c r="CV145" s="160"/>
      <c r="CW145" s="160"/>
      <c r="CX145" s="160"/>
      <c r="CY145" s="160"/>
      <c r="CZ145" s="160"/>
      <c r="DA145" s="160"/>
      <c r="DB145" s="160"/>
      <c r="DC145" s="160"/>
      <c r="DD145" s="160"/>
      <c r="DE145" s="160"/>
      <c r="DF145" s="160"/>
      <c r="DG145" s="160"/>
      <c r="DH145" s="160"/>
      <c r="DI145" s="160"/>
      <c r="DJ145" s="160"/>
      <c r="DK145" s="160"/>
      <c r="DL145" s="160"/>
      <c r="DM145" s="160"/>
      <c r="DN145" s="160"/>
      <c r="DO145" s="160"/>
      <c r="DP145" s="160"/>
      <c r="DQ145" s="160"/>
      <c r="DR145" s="160"/>
      <c r="DS145" s="160"/>
      <c r="DT145" s="160"/>
      <c r="DU145" s="160"/>
      <c r="DV145" s="160"/>
      <c r="DW145" s="160"/>
    </row>
    <row r="146" spans="1:127" ht="13.5" customHeight="1" x14ac:dyDescent="0.25">
      <c r="A146" s="48"/>
      <c r="B146" s="48"/>
      <c r="C146" s="48" t="s">
        <v>790</v>
      </c>
      <c r="D146" s="48" t="s">
        <v>791</v>
      </c>
      <c r="E146" s="48"/>
      <c r="F146" s="48" t="s">
        <v>792</v>
      </c>
      <c r="G146" s="48"/>
      <c r="H146" s="48"/>
      <c r="I146" s="602">
        <v>287</v>
      </c>
      <c r="K146" s="622">
        <v>10.563163646583771</v>
      </c>
      <c r="L146" s="66"/>
      <c r="M146" s="164" t="s">
        <v>2039</v>
      </c>
      <c r="N146" s="393"/>
      <c r="O146" s="66">
        <v>6.2176165803108807</v>
      </c>
      <c r="P146" s="66">
        <v>16.685205784204673</v>
      </c>
      <c r="Q146" s="66">
        <v>20.717534108135425</v>
      </c>
      <c r="R146" s="66">
        <v>12.636538873420433</v>
      </c>
      <c r="S146" s="66">
        <v>11.87756966651439</v>
      </c>
      <c r="T146" s="66">
        <v>4.619401486242217</v>
      </c>
      <c r="U146" s="57"/>
      <c r="V146" s="57"/>
      <c r="W146" s="57"/>
      <c r="X146" s="57"/>
      <c r="Y146" s="57"/>
      <c r="Z146" s="57"/>
      <c r="AA146" s="160"/>
      <c r="AB146" s="160"/>
      <c r="AC146" s="160"/>
      <c r="AD146" s="160"/>
      <c r="AE146" s="160"/>
      <c r="AF146" s="160"/>
      <c r="AG146" s="160"/>
      <c r="AH146" s="160"/>
      <c r="AI146" s="160"/>
      <c r="AJ146" s="160"/>
      <c r="AK146" s="160"/>
      <c r="AL146" s="160"/>
      <c r="AM146" s="160"/>
      <c r="AN146" s="160"/>
      <c r="AO146" s="160"/>
      <c r="AP146" s="160"/>
      <c r="AQ146" s="160"/>
      <c r="AR146" s="160"/>
      <c r="AS146" s="160"/>
      <c r="AT146" s="160"/>
      <c r="AU146" s="160"/>
      <c r="AV146" s="160"/>
      <c r="AW146" s="160"/>
      <c r="AX146" s="160"/>
      <c r="AY146" s="160"/>
      <c r="AZ146" s="160"/>
      <c r="BA146" s="160"/>
      <c r="BB146" s="160"/>
      <c r="BC146" s="160"/>
      <c r="BD146" s="160"/>
      <c r="BE146" s="160"/>
      <c r="BF146" s="160"/>
      <c r="BG146" s="160"/>
      <c r="BH146" s="160"/>
      <c r="BI146" s="160"/>
      <c r="BJ146" s="160"/>
      <c r="BK146" s="160"/>
      <c r="BL146" s="160"/>
      <c r="BM146" s="160"/>
      <c r="BN146" s="160"/>
      <c r="BO146" s="160"/>
      <c r="BP146" s="160"/>
      <c r="BQ146" s="160"/>
      <c r="BR146" s="160"/>
      <c r="BS146" s="160"/>
      <c r="BT146" s="160"/>
      <c r="BU146" s="160"/>
      <c r="BV146" s="160"/>
      <c r="BW146" s="160"/>
      <c r="BX146" s="160"/>
      <c r="BY146" s="160"/>
      <c r="BZ146" s="160"/>
      <c r="CA146" s="160"/>
      <c r="CB146" s="160"/>
      <c r="CC146" s="160"/>
      <c r="CD146" s="160"/>
      <c r="CE146" s="160"/>
      <c r="CF146" s="160"/>
      <c r="CG146" s="160"/>
      <c r="CH146" s="160"/>
      <c r="CI146" s="160"/>
      <c r="CJ146" s="160"/>
      <c r="CK146" s="160"/>
      <c r="CL146" s="160"/>
      <c r="CM146" s="160"/>
      <c r="CN146" s="160"/>
      <c r="CO146" s="160"/>
      <c r="CP146" s="160"/>
      <c r="CQ146" s="160"/>
      <c r="CR146" s="160"/>
      <c r="CS146" s="160"/>
      <c r="CT146" s="160"/>
      <c r="CU146" s="160"/>
      <c r="CV146" s="160"/>
      <c r="CW146" s="160"/>
      <c r="CX146" s="160"/>
      <c r="CY146" s="160"/>
      <c r="CZ146" s="160"/>
      <c r="DA146" s="160"/>
      <c r="DB146" s="160"/>
      <c r="DC146" s="160"/>
      <c r="DD146" s="160"/>
      <c r="DE146" s="160"/>
      <c r="DF146" s="160"/>
      <c r="DG146" s="160"/>
      <c r="DH146" s="160"/>
      <c r="DI146" s="160"/>
      <c r="DJ146" s="160"/>
      <c r="DK146" s="160"/>
      <c r="DL146" s="160"/>
      <c r="DM146" s="160"/>
      <c r="DN146" s="160"/>
      <c r="DO146" s="160"/>
      <c r="DP146" s="160"/>
      <c r="DQ146" s="160"/>
      <c r="DR146" s="160"/>
      <c r="DS146" s="160"/>
      <c r="DT146" s="160"/>
      <c r="DU146" s="160"/>
      <c r="DV146" s="160"/>
      <c r="DW146" s="160"/>
    </row>
    <row r="147" spans="1:127" ht="13.5" customHeight="1" x14ac:dyDescent="0.25">
      <c r="A147" s="48"/>
      <c r="B147" s="48"/>
      <c r="C147" s="48" t="s">
        <v>793</v>
      </c>
      <c r="D147" s="48" t="s">
        <v>794</v>
      </c>
      <c r="E147" s="48"/>
      <c r="F147" s="48" t="s">
        <v>795</v>
      </c>
      <c r="G147" s="48"/>
      <c r="H147" s="48"/>
      <c r="I147" s="602">
        <v>423</v>
      </c>
      <c r="K147" s="622">
        <v>10.536566527956131</v>
      </c>
      <c r="L147" s="66"/>
      <c r="M147" s="164" t="s">
        <v>2040</v>
      </c>
      <c r="N147" s="393"/>
      <c r="O147" s="66">
        <v>6.1267980820458181</v>
      </c>
      <c r="P147" s="66">
        <v>21.210782147591694</v>
      </c>
      <c r="Q147" s="66">
        <v>21.097770154373929</v>
      </c>
      <c r="R147" s="66">
        <v>14.07035175879397</v>
      </c>
      <c r="S147" s="66">
        <v>9.3362509117432531</v>
      </c>
      <c r="T147" s="66">
        <v>4.8056232965141303</v>
      </c>
      <c r="U147" s="57"/>
      <c r="V147" s="57"/>
      <c r="W147" s="57"/>
      <c r="X147" s="57"/>
      <c r="Y147" s="57"/>
      <c r="Z147" s="57"/>
      <c r="AA147" s="160"/>
      <c r="AB147" s="160"/>
      <c r="AC147" s="160"/>
      <c r="AD147" s="160"/>
      <c r="AE147" s="160"/>
      <c r="AF147" s="160"/>
      <c r="AG147" s="160"/>
      <c r="AH147" s="160"/>
      <c r="AI147" s="160"/>
      <c r="AJ147" s="160"/>
      <c r="AK147" s="160"/>
      <c r="AL147" s="160"/>
      <c r="AM147" s="160"/>
      <c r="AN147" s="160"/>
      <c r="AO147" s="160"/>
      <c r="AP147" s="160"/>
      <c r="AQ147" s="160"/>
      <c r="AR147" s="160"/>
      <c r="AS147" s="160"/>
      <c r="AT147" s="160"/>
      <c r="AU147" s="160"/>
      <c r="AV147" s="160"/>
      <c r="AW147" s="160"/>
      <c r="AX147" s="160"/>
      <c r="AY147" s="160"/>
      <c r="AZ147" s="160"/>
      <c r="BA147" s="160"/>
      <c r="BB147" s="160"/>
      <c r="BC147" s="160"/>
      <c r="BD147" s="160"/>
      <c r="BE147" s="160"/>
      <c r="BF147" s="160"/>
      <c r="BG147" s="160"/>
      <c r="BH147" s="160"/>
      <c r="BI147" s="160"/>
      <c r="BJ147" s="160"/>
      <c r="BK147" s="160"/>
      <c r="BL147" s="160"/>
      <c r="BM147" s="160"/>
      <c r="BN147" s="160"/>
      <c r="BO147" s="160"/>
      <c r="BP147" s="160"/>
      <c r="BQ147" s="160"/>
      <c r="BR147" s="160"/>
      <c r="BS147" s="160"/>
      <c r="BT147" s="160"/>
      <c r="BU147" s="160"/>
      <c r="BV147" s="160"/>
      <c r="BW147" s="160"/>
      <c r="BX147" s="160"/>
      <c r="BY147" s="160"/>
      <c r="BZ147" s="160"/>
      <c r="CA147" s="160"/>
      <c r="CB147" s="160"/>
      <c r="CC147" s="160"/>
      <c r="CD147" s="160"/>
      <c r="CE147" s="160"/>
      <c r="CF147" s="160"/>
      <c r="CG147" s="160"/>
      <c r="CH147" s="160"/>
      <c r="CI147" s="160"/>
      <c r="CJ147" s="160"/>
      <c r="CK147" s="160"/>
      <c r="CL147" s="160"/>
      <c r="CM147" s="160"/>
      <c r="CN147" s="160"/>
      <c r="CO147" s="160"/>
      <c r="CP147" s="160"/>
      <c r="CQ147" s="160"/>
      <c r="CR147" s="160"/>
      <c r="CS147" s="160"/>
      <c r="CT147" s="160"/>
      <c r="CU147" s="160"/>
      <c r="CV147" s="160"/>
      <c r="CW147" s="160"/>
      <c r="CX147" s="160"/>
      <c r="CY147" s="160"/>
      <c r="CZ147" s="160"/>
      <c r="DA147" s="160"/>
      <c r="DB147" s="160"/>
      <c r="DC147" s="160"/>
      <c r="DD147" s="160"/>
      <c r="DE147" s="160"/>
      <c r="DF147" s="160"/>
      <c r="DG147" s="160"/>
      <c r="DH147" s="160"/>
      <c r="DI147" s="160"/>
      <c r="DJ147" s="160"/>
      <c r="DK147" s="160"/>
      <c r="DL147" s="160"/>
      <c r="DM147" s="160"/>
      <c r="DN147" s="160"/>
      <c r="DO147" s="160"/>
      <c r="DP147" s="160"/>
      <c r="DQ147" s="160"/>
      <c r="DR147" s="160"/>
      <c r="DS147" s="160"/>
      <c r="DT147" s="160"/>
      <c r="DU147" s="160"/>
      <c r="DV147" s="160"/>
      <c r="DW147" s="160"/>
    </row>
    <row r="148" spans="1:127" ht="13.5" customHeight="1" x14ac:dyDescent="0.25">
      <c r="A148" s="48"/>
      <c r="B148" s="48"/>
      <c r="C148" s="48"/>
      <c r="D148" s="48"/>
      <c r="E148" s="48"/>
      <c r="F148" s="48"/>
      <c r="G148" s="48"/>
      <c r="H148" s="48"/>
      <c r="I148" s="602"/>
      <c r="K148" s="622"/>
      <c r="L148" s="66"/>
      <c r="M148" s="164"/>
      <c r="N148" s="393"/>
      <c r="O148" s="66"/>
      <c r="P148" s="66"/>
      <c r="Q148" s="66"/>
      <c r="R148" s="66"/>
      <c r="S148" s="66"/>
      <c r="T148" s="66"/>
      <c r="U148" s="57"/>
      <c r="V148" s="57"/>
      <c r="W148" s="57"/>
      <c r="X148" s="57"/>
      <c r="Y148" s="57"/>
      <c r="Z148" s="57"/>
      <c r="AA148" s="160"/>
      <c r="AB148" s="160"/>
      <c r="AC148" s="160"/>
      <c r="AD148" s="160"/>
      <c r="AE148" s="160"/>
      <c r="AF148" s="160"/>
      <c r="AG148" s="160"/>
      <c r="AH148" s="160"/>
      <c r="AI148" s="160"/>
      <c r="AJ148" s="160"/>
      <c r="AK148" s="160"/>
      <c r="AL148" s="160"/>
      <c r="AM148" s="160"/>
      <c r="AN148" s="160"/>
      <c r="AO148" s="160"/>
      <c r="AP148" s="160"/>
      <c r="AQ148" s="160"/>
      <c r="AR148" s="160"/>
      <c r="AS148" s="160"/>
      <c r="AT148" s="160"/>
      <c r="AU148" s="160"/>
      <c r="AV148" s="160"/>
      <c r="AW148" s="160"/>
      <c r="AX148" s="160"/>
      <c r="AY148" s="160"/>
      <c r="AZ148" s="160"/>
      <c r="BA148" s="160"/>
      <c r="BB148" s="160"/>
      <c r="BC148" s="160"/>
      <c r="BD148" s="160"/>
      <c r="BE148" s="160"/>
      <c r="BF148" s="160"/>
      <c r="BG148" s="160"/>
      <c r="BH148" s="160"/>
      <c r="BI148" s="160"/>
      <c r="BJ148" s="160"/>
      <c r="BK148" s="160"/>
      <c r="BL148" s="160"/>
      <c r="BM148" s="160"/>
      <c r="BN148" s="160"/>
      <c r="BO148" s="160"/>
      <c r="BP148" s="160"/>
      <c r="BQ148" s="160"/>
      <c r="BR148" s="160"/>
      <c r="BS148" s="160"/>
      <c r="BT148" s="160"/>
      <c r="BU148" s="160"/>
      <c r="BV148" s="160"/>
      <c r="BW148" s="160"/>
      <c r="BX148" s="160"/>
      <c r="BY148" s="160"/>
      <c r="BZ148" s="160"/>
      <c r="CA148" s="160"/>
      <c r="CB148" s="160"/>
      <c r="CC148" s="160"/>
      <c r="CD148" s="160"/>
      <c r="CE148" s="160"/>
      <c r="CF148" s="160"/>
      <c r="CG148" s="160"/>
      <c r="CH148" s="160"/>
      <c r="CI148" s="160"/>
      <c r="CJ148" s="160"/>
      <c r="CK148" s="160"/>
      <c r="CL148" s="160"/>
      <c r="CM148" s="160"/>
      <c r="CN148" s="160"/>
      <c r="CO148" s="160"/>
      <c r="CP148" s="160"/>
      <c r="CQ148" s="160"/>
      <c r="CR148" s="160"/>
      <c r="CS148" s="160"/>
      <c r="CT148" s="160"/>
      <c r="CU148" s="160"/>
      <c r="CV148" s="160"/>
      <c r="CW148" s="160"/>
      <c r="CX148" s="160"/>
      <c r="CY148" s="160"/>
      <c r="CZ148" s="160"/>
      <c r="DA148" s="160"/>
      <c r="DB148" s="160"/>
      <c r="DC148" s="160"/>
      <c r="DD148" s="160"/>
      <c r="DE148" s="160"/>
      <c r="DF148" s="160"/>
      <c r="DG148" s="160"/>
      <c r="DH148" s="160"/>
      <c r="DI148" s="160"/>
      <c r="DJ148" s="160"/>
      <c r="DK148" s="160"/>
      <c r="DL148" s="160"/>
      <c r="DM148" s="160"/>
      <c r="DN148" s="160"/>
      <c r="DO148" s="160"/>
      <c r="DP148" s="160"/>
      <c r="DQ148" s="160"/>
      <c r="DR148" s="160"/>
      <c r="DS148" s="160"/>
      <c r="DT148" s="160"/>
      <c r="DU148" s="160"/>
      <c r="DV148" s="160"/>
      <c r="DW148" s="160"/>
    </row>
    <row r="149" spans="1:127" ht="13.5" customHeight="1" x14ac:dyDescent="0.25">
      <c r="A149" s="48"/>
      <c r="B149" s="48"/>
      <c r="C149" s="48" t="s">
        <v>796</v>
      </c>
      <c r="D149" s="48" t="s">
        <v>797</v>
      </c>
      <c r="E149" s="48" t="s">
        <v>798</v>
      </c>
      <c r="F149" s="48"/>
      <c r="G149" s="48"/>
      <c r="H149" s="48"/>
      <c r="I149" s="602">
        <v>5250</v>
      </c>
      <c r="K149" s="622">
        <v>16.160044478054918</v>
      </c>
      <c r="L149" s="66"/>
      <c r="M149" s="164" t="s">
        <v>2041</v>
      </c>
      <c r="N149" s="393"/>
      <c r="O149" s="66">
        <v>10.879303724561627</v>
      </c>
      <c r="P149" s="66">
        <v>26.985031335784949</v>
      </c>
      <c r="Q149" s="66">
        <v>30.914143271627641</v>
      </c>
      <c r="R149" s="66">
        <v>22.140362994512873</v>
      </c>
      <c r="S149" s="66">
        <v>16.086861790979736</v>
      </c>
      <c r="T149" s="66">
        <v>7.0120110044957391</v>
      </c>
      <c r="U149" s="57"/>
      <c r="V149" s="57"/>
      <c r="W149" s="57"/>
      <c r="X149" s="57"/>
      <c r="Y149" s="57"/>
      <c r="Z149" s="57"/>
      <c r="AA149" s="160"/>
      <c r="AB149" s="160"/>
      <c r="AC149" s="160"/>
      <c r="AD149" s="160"/>
      <c r="AE149" s="160"/>
      <c r="AF149" s="160"/>
      <c r="AG149" s="160"/>
      <c r="AH149" s="160"/>
      <c r="AI149" s="160"/>
      <c r="AJ149" s="160"/>
      <c r="AK149" s="160"/>
      <c r="AL149" s="160"/>
      <c r="AM149" s="160"/>
      <c r="AN149" s="160"/>
      <c r="AO149" s="160"/>
      <c r="AP149" s="160"/>
      <c r="AQ149" s="160"/>
      <c r="AR149" s="160"/>
      <c r="AS149" s="160"/>
      <c r="AT149" s="160"/>
      <c r="AU149" s="160"/>
      <c r="AV149" s="160"/>
      <c r="AW149" s="160"/>
      <c r="AX149" s="160"/>
      <c r="AY149" s="160"/>
      <c r="AZ149" s="160"/>
      <c r="BA149" s="160"/>
      <c r="BB149" s="160"/>
      <c r="BC149" s="160"/>
      <c r="BD149" s="160"/>
      <c r="BE149" s="160"/>
      <c r="BF149" s="160"/>
      <c r="BG149" s="160"/>
      <c r="BH149" s="160"/>
      <c r="BI149" s="160"/>
      <c r="BJ149" s="160"/>
      <c r="BK149" s="160"/>
      <c r="BL149" s="160"/>
      <c r="BM149" s="160"/>
      <c r="BN149" s="160"/>
      <c r="BO149" s="160"/>
      <c r="BP149" s="160"/>
      <c r="BQ149" s="160"/>
      <c r="BR149" s="160"/>
      <c r="BS149" s="160"/>
      <c r="BT149" s="160"/>
      <c r="BU149" s="160"/>
      <c r="BV149" s="160"/>
      <c r="BW149" s="160"/>
      <c r="BX149" s="160"/>
      <c r="BY149" s="160"/>
      <c r="BZ149" s="160"/>
      <c r="CA149" s="160"/>
      <c r="CB149" s="160"/>
      <c r="CC149" s="160"/>
      <c r="CD149" s="160"/>
      <c r="CE149" s="160"/>
      <c r="CF149" s="160"/>
      <c r="CG149" s="160"/>
      <c r="CH149" s="160"/>
      <c r="CI149" s="160"/>
      <c r="CJ149" s="160"/>
      <c r="CK149" s="160"/>
      <c r="CL149" s="160"/>
      <c r="CM149" s="160"/>
      <c r="CN149" s="160"/>
      <c r="CO149" s="160"/>
      <c r="CP149" s="160"/>
      <c r="CQ149" s="160"/>
      <c r="CR149" s="160"/>
      <c r="CS149" s="160"/>
      <c r="CT149" s="160"/>
      <c r="CU149" s="160"/>
      <c r="CV149" s="160"/>
      <c r="CW149" s="160"/>
      <c r="CX149" s="160"/>
      <c r="CY149" s="160"/>
      <c r="CZ149" s="160"/>
      <c r="DA149" s="160"/>
      <c r="DB149" s="160"/>
      <c r="DC149" s="160"/>
      <c r="DD149" s="160"/>
      <c r="DE149" s="160"/>
      <c r="DF149" s="160"/>
      <c r="DG149" s="160"/>
      <c r="DH149" s="160"/>
      <c r="DI149" s="160"/>
      <c r="DJ149" s="160"/>
      <c r="DK149" s="160"/>
      <c r="DL149" s="160"/>
      <c r="DM149" s="160"/>
      <c r="DN149" s="160"/>
      <c r="DO149" s="160"/>
      <c r="DP149" s="160"/>
      <c r="DQ149" s="160"/>
      <c r="DR149" s="160"/>
      <c r="DS149" s="160"/>
      <c r="DT149" s="160"/>
      <c r="DU149" s="160"/>
      <c r="DV149" s="160"/>
      <c r="DW149" s="160"/>
    </row>
    <row r="150" spans="1:127" ht="13.5" customHeight="1" x14ac:dyDescent="0.25">
      <c r="A150" s="48"/>
      <c r="B150" s="48"/>
      <c r="C150" s="48" t="s">
        <v>799</v>
      </c>
      <c r="D150" s="48" t="s">
        <v>800</v>
      </c>
      <c r="E150" s="48"/>
      <c r="F150" s="48" t="s">
        <v>801</v>
      </c>
      <c r="G150" s="48"/>
      <c r="H150" s="48"/>
      <c r="I150" s="602">
        <v>862</v>
      </c>
      <c r="K150" s="622">
        <v>17.949021111492986</v>
      </c>
      <c r="L150" s="66"/>
      <c r="M150" s="164" t="s">
        <v>2042</v>
      </c>
      <c r="N150" s="393"/>
      <c r="O150" s="66">
        <v>13.377238114838445</v>
      </c>
      <c r="P150" s="66">
        <v>34.753363228699556</v>
      </c>
      <c r="Q150" s="66">
        <v>35.714285714285715</v>
      </c>
      <c r="R150" s="66">
        <v>23.893805309734514</v>
      </c>
      <c r="S150" s="66">
        <v>16.391495427010334</v>
      </c>
      <c r="T150" s="66">
        <v>7.2637840311141613</v>
      </c>
      <c r="U150" s="57"/>
      <c r="V150" s="57"/>
      <c r="W150" s="57"/>
      <c r="X150" s="57"/>
      <c r="Y150" s="57"/>
      <c r="Z150" s="57"/>
      <c r="AA150" s="160"/>
      <c r="AB150" s="160"/>
      <c r="AC150" s="160"/>
      <c r="AD150" s="160"/>
      <c r="AE150" s="160"/>
      <c r="AF150" s="160"/>
      <c r="AG150" s="160"/>
      <c r="AH150" s="160"/>
      <c r="AI150" s="160"/>
      <c r="AJ150" s="160"/>
      <c r="AK150" s="160"/>
      <c r="AL150" s="160"/>
      <c r="AM150" s="160"/>
      <c r="AN150" s="160"/>
      <c r="AO150" s="160"/>
      <c r="AP150" s="160"/>
      <c r="AQ150" s="160"/>
      <c r="AR150" s="160"/>
      <c r="AS150" s="160"/>
      <c r="AT150" s="160"/>
      <c r="AU150" s="160"/>
      <c r="AV150" s="160"/>
      <c r="AW150" s="160"/>
      <c r="AX150" s="160"/>
      <c r="AY150" s="160"/>
      <c r="AZ150" s="160"/>
      <c r="BA150" s="160"/>
      <c r="BB150" s="160"/>
      <c r="BC150" s="160"/>
      <c r="BD150" s="160"/>
      <c r="BE150" s="160"/>
      <c r="BF150" s="160"/>
      <c r="BG150" s="160"/>
      <c r="BH150" s="160"/>
      <c r="BI150" s="160"/>
      <c r="BJ150" s="160"/>
      <c r="BK150" s="160"/>
      <c r="BL150" s="160"/>
      <c r="BM150" s="160"/>
      <c r="BN150" s="160"/>
      <c r="BO150" s="160"/>
      <c r="BP150" s="160"/>
      <c r="BQ150" s="160"/>
      <c r="BR150" s="160"/>
      <c r="BS150" s="160"/>
      <c r="BT150" s="160"/>
      <c r="BU150" s="160"/>
      <c r="BV150" s="160"/>
      <c r="BW150" s="160"/>
      <c r="BX150" s="160"/>
      <c r="BY150" s="160"/>
      <c r="BZ150" s="160"/>
      <c r="CA150" s="160"/>
      <c r="CB150" s="160"/>
      <c r="CC150" s="160"/>
      <c r="CD150" s="160"/>
      <c r="CE150" s="160"/>
      <c r="CF150" s="160"/>
      <c r="CG150" s="160"/>
      <c r="CH150" s="160"/>
      <c r="CI150" s="160"/>
      <c r="CJ150" s="160"/>
      <c r="CK150" s="160"/>
      <c r="CL150" s="160"/>
      <c r="CM150" s="160"/>
      <c r="CN150" s="160"/>
      <c r="CO150" s="160"/>
      <c r="CP150" s="160"/>
      <c r="CQ150" s="160"/>
      <c r="CR150" s="160"/>
      <c r="CS150" s="160"/>
      <c r="CT150" s="160"/>
      <c r="CU150" s="160"/>
      <c r="CV150" s="160"/>
      <c r="CW150" s="160"/>
      <c r="CX150" s="160"/>
      <c r="CY150" s="160"/>
      <c r="CZ150" s="160"/>
      <c r="DA150" s="160"/>
      <c r="DB150" s="160"/>
      <c r="DC150" s="160"/>
      <c r="DD150" s="160"/>
      <c r="DE150" s="160"/>
      <c r="DF150" s="160"/>
      <c r="DG150" s="160"/>
      <c r="DH150" s="160"/>
      <c r="DI150" s="160"/>
      <c r="DJ150" s="160"/>
      <c r="DK150" s="160"/>
      <c r="DL150" s="160"/>
      <c r="DM150" s="160"/>
      <c r="DN150" s="160"/>
      <c r="DO150" s="160"/>
      <c r="DP150" s="160"/>
      <c r="DQ150" s="160"/>
      <c r="DR150" s="160"/>
      <c r="DS150" s="160"/>
      <c r="DT150" s="160"/>
      <c r="DU150" s="160"/>
      <c r="DV150" s="160"/>
      <c r="DW150" s="160"/>
    </row>
    <row r="151" spans="1:127" ht="13.5" customHeight="1" x14ac:dyDescent="0.25">
      <c r="A151" s="48"/>
      <c r="B151" s="48"/>
      <c r="C151" s="48" t="s">
        <v>802</v>
      </c>
      <c r="D151" s="48" t="s">
        <v>803</v>
      </c>
      <c r="E151" s="48"/>
      <c r="F151" s="48" t="s">
        <v>804</v>
      </c>
      <c r="G151" s="48"/>
      <c r="H151" s="48"/>
      <c r="I151" s="602">
        <v>375</v>
      </c>
      <c r="K151" s="622">
        <v>13.305838900026304</v>
      </c>
      <c r="L151" s="66"/>
      <c r="M151" s="164" t="s">
        <v>2043</v>
      </c>
      <c r="N151" s="393"/>
      <c r="O151" s="66">
        <v>10.126582278481013</v>
      </c>
      <c r="P151" s="66">
        <v>18.614270941054809</v>
      </c>
      <c r="Q151" s="66">
        <v>23.76641014033499</v>
      </c>
      <c r="R151" s="66">
        <v>21.1864406779661</v>
      </c>
      <c r="S151" s="66">
        <v>12.950971322849213</v>
      </c>
      <c r="T151" s="66">
        <v>5.5374001452432822</v>
      </c>
      <c r="U151" s="57"/>
      <c r="V151" s="57"/>
      <c r="W151" s="57"/>
      <c r="X151" s="57"/>
      <c r="Y151" s="57"/>
      <c r="Z151" s="57"/>
      <c r="AA151" s="160"/>
      <c r="AB151" s="160"/>
      <c r="AC151" s="160"/>
      <c r="AD151" s="160"/>
      <c r="AE151" s="160"/>
      <c r="AF151" s="160"/>
      <c r="AG151" s="160"/>
      <c r="AH151" s="160"/>
      <c r="AI151" s="160"/>
      <c r="AJ151" s="160"/>
      <c r="AK151" s="160"/>
      <c r="AL151" s="160"/>
      <c r="AM151" s="160"/>
      <c r="AN151" s="160"/>
      <c r="AO151" s="160"/>
      <c r="AP151" s="160"/>
      <c r="AQ151" s="160"/>
      <c r="AR151" s="160"/>
      <c r="AS151" s="160"/>
      <c r="AT151" s="160"/>
      <c r="AU151" s="160"/>
      <c r="AV151" s="160"/>
      <c r="AW151" s="160"/>
      <c r="AX151" s="160"/>
      <c r="AY151" s="160"/>
      <c r="AZ151" s="160"/>
      <c r="BA151" s="160"/>
      <c r="BB151" s="160"/>
      <c r="BC151" s="160"/>
      <c r="BD151" s="160"/>
      <c r="BE151" s="160"/>
      <c r="BF151" s="160"/>
      <c r="BG151" s="160"/>
      <c r="BH151" s="160"/>
      <c r="BI151" s="160"/>
      <c r="BJ151" s="160"/>
      <c r="BK151" s="160"/>
      <c r="BL151" s="160"/>
      <c r="BM151" s="160"/>
      <c r="BN151" s="160"/>
      <c r="BO151" s="160"/>
      <c r="BP151" s="160"/>
      <c r="BQ151" s="160"/>
      <c r="BR151" s="160"/>
      <c r="BS151" s="160"/>
      <c r="BT151" s="160"/>
      <c r="BU151" s="160"/>
      <c r="BV151" s="160"/>
      <c r="BW151" s="160"/>
      <c r="BX151" s="160"/>
      <c r="BY151" s="160"/>
      <c r="BZ151" s="160"/>
      <c r="CA151" s="160"/>
      <c r="CB151" s="160"/>
      <c r="CC151" s="160"/>
      <c r="CD151" s="160"/>
      <c r="CE151" s="160"/>
      <c r="CF151" s="160"/>
      <c r="CG151" s="160"/>
      <c r="CH151" s="160"/>
      <c r="CI151" s="160"/>
      <c r="CJ151" s="160"/>
      <c r="CK151" s="160"/>
      <c r="CL151" s="160"/>
      <c r="CM151" s="160"/>
      <c r="CN151" s="160"/>
      <c r="CO151" s="160"/>
      <c r="CP151" s="160"/>
      <c r="CQ151" s="160"/>
      <c r="CR151" s="160"/>
      <c r="CS151" s="160"/>
      <c r="CT151" s="160"/>
      <c r="CU151" s="160"/>
      <c r="CV151" s="160"/>
      <c r="CW151" s="160"/>
      <c r="CX151" s="160"/>
      <c r="CY151" s="160"/>
      <c r="CZ151" s="160"/>
      <c r="DA151" s="160"/>
      <c r="DB151" s="160"/>
      <c r="DC151" s="160"/>
      <c r="DD151" s="160"/>
      <c r="DE151" s="160"/>
      <c r="DF151" s="160"/>
      <c r="DG151" s="160"/>
      <c r="DH151" s="160"/>
      <c r="DI151" s="160"/>
      <c r="DJ151" s="160"/>
      <c r="DK151" s="160"/>
      <c r="DL151" s="160"/>
      <c r="DM151" s="160"/>
      <c r="DN151" s="160"/>
      <c r="DO151" s="160"/>
      <c r="DP151" s="160"/>
      <c r="DQ151" s="160"/>
      <c r="DR151" s="160"/>
      <c r="DS151" s="160"/>
      <c r="DT151" s="160"/>
      <c r="DU151" s="160"/>
      <c r="DV151" s="160"/>
      <c r="DW151" s="160"/>
    </row>
    <row r="152" spans="1:127" ht="13.5" customHeight="1" x14ac:dyDescent="0.25">
      <c r="A152" s="48"/>
      <c r="B152" s="48"/>
      <c r="C152" s="48" t="s">
        <v>805</v>
      </c>
      <c r="D152" s="48" t="s">
        <v>806</v>
      </c>
      <c r="E152" s="48"/>
      <c r="F152" s="48" t="s">
        <v>807</v>
      </c>
      <c r="G152" s="48"/>
      <c r="H152" s="48"/>
      <c r="I152" s="602">
        <v>851</v>
      </c>
      <c r="K152" s="622">
        <v>12.47888534964947</v>
      </c>
      <c r="L152" s="66"/>
      <c r="M152" s="164" t="s">
        <v>2044</v>
      </c>
      <c r="N152" s="393"/>
      <c r="O152" s="66">
        <v>7.4051685053649692</v>
      </c>
      <c r="P152" s="66">
        <v>21.411192214111921</v>
      </c>
      <c r="Q152" s="66">
        <v>24.117998804066175</v>
      </c>
      <c r="R152" s="66">
        <v>15.903307888040713</v>
      </c>
      <c r="S152" s="66">
        <v>12.777346110679444</v>
      </c>
      <c r="T152" s="66">
        <v>5.6857208272914601</v>
      </c>
      <c r="U152" s="57"/>
      <c r="V152" s="57"/>
      <c r="W152" s="57"/>
      <c r="X152" s="57"/>
      <c r="Y152" s="57"/>
      <c r="Z152" s="57"/>
      <c r="AA152" s="160"/>
      <c r="AB152" s="160"/>
      <c r="AC152" s="160"/>
      <c r="AD152" s="160"/>
      <c r="AE152" s="160"/>
      <c r="AF152" s="160"/>
      <c r="AG152" s="160"/>
      <c r="AH152" s="160"/>
      <c r="AI152" s="160"/>
      <c r="AJ152" s="160"/>
      <c r="AK152" s="160"/>
      <c r="AL152" s="160"/>
      <c r="AM152" s="160"/>
      <c r="AN152" s="160"/>
      <c r="AO152" s="160"/>
      <c r="AP152" s="160"/>
      <c r="AQ152" s="160"/>
      <c r="AR152" s="160"/>
      <c r="AS152" s="160"/>
      <c r="AT152" s="160"/>
      <c r="AU152" s="160"/>
      <c r="AV152" s="160"/>
      <c r="AW152" s="160"/>
      <c r="AX152" s="160"/>
      <c r="AY152" s="160"/>
      <c r="AZ152" s="160"/>
      <c r="BA152" s="160"/>
      <c r="BB152" s="160"/>
      <c r="BC152" s="160"/>
      <c r="BD152" s="160"/>
      <c r="BE152" s="160"/>
      <c r="BF152" s="160"/>
      <c r="BG152" s="160"/>
      <c r="BH152" s="160"/>
      <c r="BI152" s="160"/>
      <c r="BJ152" s="160"/>
      <c r="BK152" s="160"/>
      <c r="BL152" s="160"/>
      <c r="BM152" s="160"/>
      <c r="BN152" s="160"/>
      <c r="BO152" s="160"/>
      <c r="BP152" s="160"/>
      <c r="BQ152" s="160"/>
      <c r="BR152" s="160"/>
      <c r="BS152" s="160"/>
      <c r="BT152" s="160"/>
      <c r="BU152" s="160"/>
      <c r="BV152" s="160"/>
      <c r="BW152" s="160"/>
      <c r="BX152" s="160"/>
      <c r="BY152" s="160"/>
      <c r="BZ152" s="160"/>
      <c r="CA152" s="160"/>
      <c r="CB152" s="160"/>
      <c r="CC152" s="160"/>
      <c r="CD152" s="160"/>
      <c r="CE152" s="160"/>
      <c r="CF152" s="160"/>
      <c r="CG152" s="160"/>
      <c r="CH152" s="160"/>
      <c r="CI152" s="160"/>
      <c r="CJ152" s="160"/>
      <c r="CK152" s="160"/>
      <c r="CL152" s="160"/>
      <c r="CM152" s="160"/>
      <c r="CN152" s="160"/>
      <c r="CO152" s="160"/>
      <c r="CP152" s="160"/>
      <c r="CQ152" s="160"/>
      <c r="CR152" s="160"/>
      <c r="CS152" s="160"/>
      <c r="CT152" s="160"/>
      <c r="CU152" s="160"/>
      <c r="CV152" s="160"/>
      <c r="CW152" s="160"/>
      <c r="CX152" s="160"/>
      <c r="CY152" s="160"/>
      <c r="CZ152" s="160"/>
      <c r="DA152" s="160"/>
      <c r="DB152" s="160"/>
      <c r="DC152" s="160"/>
      <c r="DD152" s="160"/>
      <c r="DE152" s="160"/>
      <c r="DF152" s="160"/>
      <c r="DG152" s="160"/>
      <c r="DH152" s="160"/>
      <c r="DI152" s="160"/>
      <c r="DJ152" s="160"/>
      <c r="DK152" s="160"/>
      <c r="DL152" s="160"/>
      <c r="DM152" s="160"/>
      <c r="DN152" s="160"/>
      <c r="DO152" s="160"/>
      <c r="DP152" s="160"/>
      <c r="DQ152" s="160"/>
      <c r="DR152" s="160"/>
      <c r="DS152" s="160"/>
      <c r="DT152" s="160"/>
      <c r="DU152" s="160"/>
      <c r="DV152" s="160"/>
      <c r="DW152" s="160"/>
    </row>
    <row r="153" spans="1:127" ht="13.5" customHeight="1" x14ac:dyDescent="0.25">
      <c r="A153" s="48"/>
      <c r="B153" s="48"/>
      <c r="C153" s="48" t="s">
        <v>808</v>
      </c>
      <c r="D153" s="48" t="s">
        <v>809</v>
      </c>
      <c r="E153" s="48"/>
      <c r="F153" s="48" t="s">
        <v>810</v>
      </c>
      <c r="G153" s="48"/>
      <c r="H153" s="48"/>
      <c r="I153" s="602">
        <v>861</v>
      </c>
      <c r="K153" s="622">
        <v>14.598426775172566</v>
      </c>
      <c r="L153" s="66"/>
      <c r="M153" s="164" t="s">
        <v>2045</v>
      </c>
      <c r="N153" s="393"/>
      <c r="O153" s="66">
        <v>10.162991371045063</v>
      </c>
      <c r="P153" s="66">
        <v>24.862601413242608</v>
      </c>
      <c r="Q153" s="66">
        <v>26.656438776488638</v>
      </c>
      <c r="R153" s="66">
        <v>20.346562325321408</v>
      </c>
      <c r="S153" s="66">
        <v>15.415549597855227</v>
      </c>
      <c r="T153" s="66">
        <v>5.9370160041300979</v>
      </c>
      <c r="U153" s="57"/>
      <c r="V153" s="57"/>
      <c r="W153" s="57"/>
      <c r="X153" s="57"/>
      <c r="Y153" s="57"/>
      <c r="Z153" s="57"/>
      <c r="AA153" s="160"/>
      <c r="AB153" s="160"/>
      <c r="AC153" s="160"/>
      <c r="AD153" s="160"/>
      <c r="AE153" s="160"/>
      <c r="AF153" s="160"/>
      <c r="AG153" s="160"/>
      <c r="AH153" s="160"/>
      <c r="AI153" s="160"/>
      <c r="AJ153" s="160"/>
      <c r="AK153" s="160"/>
      <c r="AL153" s="160"/>
      <c r="AM153" s="160"/>
      <c r="AN153" s="160"/>
      <c r="AO153" s="160"/>
      <c r="AP153" s="160"/>
      <c r="AQ153" s="160"/>
      <c r="AR153" s="160"/>
      <c r="AS153" s="160"/>
      <c r="AT153" s="160"/>
      <c r="AU153" s="160"/>
      <c r="AV153" s="160"/>
      <c r="AW153" s="160"/>
      <c r="AX153" s="160"/>
      <c r="AY153" s="160"/>
      <c r="AZ153" s="160"/>
      <c r="BA153" s="160"/>
      <c r="BB153" s="160"/>
      <c r="BC153" s="160"/>
      <c r="BD153" s="160"/>
      <c r="BE153" s="160"/>
      <c r="BF153" s="160"/>
      <c r="BG153" s="160"/>
      <c r="BH153" s="160"/>
      <c r="BI153" s="160"/>
      <c r="BJ153" s="160"/>
      <c r="BK153" s="160"/>
      <c r="BL153" s="160"/>
      <c r="BM153" s="160"/>
      <c r="BN153" s="160"/>
      <c r="BO153" s="160"/>
      <c r="BP153" s="160"/>
      <c r="BQ153" s="160"/>
      <c r="BR153" s="160"/>
      <c r="BS153" s="160"/>
      <c r="BT153" s="160"/>
      <c r="BU153" s="160"/>
      <c r="BV153" s="160"/>
      <c r="BW153" s="160"/>
      <c r="BX153" s="160"/>
      <c r="BY153" s="160"/>
      <c r="BZ153" s="160"/>
      <c r="CA153" s="160"/>
      <c r="CB153" s="160"/>
      <c r="CC153" s="160"/>
      <c r="CD153" s="160"/>
      <c r="CE153" s="160"/>
      <c r="CF153" s="160"/>
      <c r="CG153" s="160"/>
      <c r="CH153" s="160"/>
      <c r="CI153" s="160"/>
      <c r="CJ153" s="160"/>
      <c r="CK153" s="160"/>
      <c r="CL153" s="160"/>
      <c r="CM153" s="160"/>
      <c r="CN153" s="160"/>
      <c r="CO153" s="160"/>
      <c r="CP153" s="160"/>
      <c r="CQ153" s="160"/>
      <c r="CR153" s="160"/>
      <c r="CS153" s="160"/>
      <c r="CT153" s="160"/>
      <c r="CU153" s="160"/>
      <c r="CV153" s="160"/>
      <c r="CW153" s="160"/>
      <c r="CX153" s="160"/>
      <c r="CY153" s="160"/>
      <c r="CZ153" s="160"/>
      <c r="DA153" s="160"/>
      <c r="DB153" s="160"/>
      <c r="DC153" s="160"/>
      <c r="DD153" s="160"/>
      <c r="DE153" s="160"/>
      <c r="DF153" s="160"/>
      <c r="DG153" s="160"/>
      <c r="DH153" s="160"/>
      <c r="DI153" s="160"/>
      <c r="DJ153" s="160"/>
      <c r="DK153" s="160"/>
      <c r="DL153" s="160"/>
      <c r="DM153" s="160"/>
      <c r="DN153" s="160"/>
      <c r="DO153" s="160"/>
      <c r="DP153" s="160"/>
      <c r="DQ153" s="160"/>
      <c r="DR153" s="160"/>
      <c r="DS153" s="160"/>
      <c r="DT153" s="160"/>
      <c r="DU153" s="160"/>
      <c r="DV153" s="160"/>
      <c r="DW153" s="160"/>
    </row>
    <row r="154" spans="1:127" ht="13.5" customHeight="1" x14ac:dyDescent="0.25">
      <c r="A154" s="48"/>
      <c r="B154" s="48"/>
      <c r="C154" s="48" t="s">
        <v>811</v>
      </c>
      <c r="D154" s="48" t="s">
        <v>812</v>
      </c>
      <c r="E154" s="48"/>
      <c r="F154" s="48" t="s">
        <v>813</v>
      </c>
      <c r="G154" s="48"/>
      <c r="H154" s="48"/>
      <c r="I154" s="602">
        <v>571</v>
      </c>
      <c r="K154" s="622">
        <v>17.067071384396233</v>
      </c>
      <c r="L154" s="66"/>
      <c r="M154" s="164" t="s">
        <v>2046</v>
      </c>
      <c r="N154" s="393"/>
      <c r="O154" s="66">
        <v>12.8</v>
      </c>
      <c r="P154" s="66">
        <v>26.429341963322546</v>
      </c>
      <c r="Q154" s="66">
        <v>34.395442076387425</v>
      </c>
      <c r="R154" s="66">
        <v>22.46796559592768</v>
      </c>
      <c r="S154" s="66">
        <v>16.891891891891891</v>
      </c>
      <c r="T154" s="66">
        <v>7.3863636363636358</v>
      </c>
      <c r="U154" s="57"/>
      <c r="V154" s="57"/>
      <c r="W154" s="57"/>
      <c r="X154" s="57"/>
      <c r="Y154" s="57"/>
      <c r="Z154" s="57"/>
      <c r="AA154" s="160"/>
      <c r="AB154" s="160"/>
      <c r="AC154" s="160"/>
      <c r="AD154" s="160"/>
      <c r="AE154" s="160"/>
      <c r="AF154" s="160"/>
      <c r="AG154" s="160"/>
      <c r="AH154" s="160"/>
      <c r="AI154" s="160"/>
      <c r="AJ154" s="160"/>
      <c r="AK154" s="160"/>
      <c r="AL154" s="160"/>
      <c r="AM154" s="160"/>
      <c r="AN154" s="160"/>
      <c r="AO154" s="160"/>
      <c r="AP154" s="160"/>
      <c r="AQ154" s="160"/>
      <c r="AR154" s="160"/>
      <c r="AS154" s="160"/>
      <c r="AT154" s="160"/>
      <c r="AU154" s="160"/>
      <c r="AV154" s="160"/>
      <c r="AW154" s="160"/>
      <c r="AX154" s="160"/>
      <c r="AY154" s="160"/>
      <c r="AZ154" s="160"/>
      <c r="BA154" s="160"/>
      <c r="BB154" s="160"/>
      <c r="BC154" s="160"/>
      <c r="BD154" s="160"/>
      <c r="BE154" s="160"/>
      <c r="BF154" s="160"/>
      <c r="BG154" s="160"/>
      <c r="BH154" s="160"/>
      <c r="BI154" s="160"/>
      <c r="BJ154" s="160"/>
      <c r="BK154" s="160"/>
      <c r="BL154" s="160"/>
      <c r="BM154" s="160"/>
      <c r="BN154" s="160"/>
      <c r="BO154" s="160"/>
      <c r="BP154" s="160"/>
      <c r="BQ154" s="160"/>
      <c r="BR154" s="160"/>
      <c r="BS154" s="160"/>
      <c r="BT154" s="160"/>
      <c r="BU154" s="160"/>
      <c r="BV154" s="160"/>
      <c r="BW154" s="160"/>
      <c r="BX154" s="160"/>
      <c r="BY154" s="160"/>
      <c r="BZ154" s="160"/>
      <c r="CA154" s="160"/>
      <c r="CB154" s="160"/>
      <c r="CC154" s="160"/>
      <c r="CD154" s="160"/>
      <c r="CE154" s="160"/>
      <c r="CF154" s="160"/>
      <c r="CG154" s="160"/>
      <c r="CH154" s="160"/>
      <c r="CI154" s="160"/>
      <c r="CJ154" s="160"/>
      <c r="CK154" s="160"/>
      <c r="CL154" s="160"/>
      <c r="CM154" s="160"/>
      <c r="CN154" s="160"/>
      <c r="CO154" s="160"/>
      <c r="CP154" s="160"/>
      <c r="CQ154" s="160"/>
      <c r="CR154" s="160"/>
      <c r="CS154" s="160"/>
      <c r="CT154" s="160"/>
      <c r="CU154" s="160"/>
      <c r="CV154" s="160"/>
      <c r="CW154" s="160"/>
      <c r="CX154" s="160"/>
      <c r="CY154" s="160"/>
      <c r="CZ154" s="160"/>
      <c r="DA154" s="160"/>
      <c r="DB154" s="160"/>
      <c r="DC154" s="160"/>
      <c r="DD154" s="160"/>
      <c r="DE154" s="160"/>
      <c r="DF154" s="160"/>
      <c r="DG154" s="160"/>
      <c r="DH154" s="160"/>
      <c r="DI154" s="160"/>
      <c r="DJ154" s="160"/>
      <c r="DK154" s="160"/>
      <c r="DL154" s="160"/>
      <c r="DM154" s="160"/>
      <c r="DN154" s="160"/>
      <c r="DO154" s="160"/>
      <c r="DP154" s="160"/>
      <c r="DQ154" s="160"/>
      <c r="DR154" s="160"/>
      <c r="DS154" s="160"/>
      <c r="DT154" s="160"/>
      <c r="DU154" s="160"/>
      <c r="DV154" s="160"/>
      <c r="DW154" s="160"/>
    </row>
    <row r="155" spans="1:127" ht="13.5" customHeight="1" x14ac:dyDescent="0.25">
      <c r="A155" s="48"/>
      <c r="B155" s="48"/>
      <c r="C155" s="48" t="s">
        <v>814</v>
      </c>
      <c r="D155" s="48" t="s">
        <v>815</v>
      </c>
      <c r="E155" s="48"/>
      <c r="F155" s="48" t="s">
        <v>816</v>
      </c>
      <c r="G155" s="48"/>
      <c r="H155" s="48"/>
      <c r="I155" s="602">
        <v>732</v>
      </c>
      <c r="K155" s="622">
        <v>21.598044974838686</v>
      </c>
      <c r="L155" s="66"/>
      <c r="M155" s="164" t="s">
        <v>2047</v>
      </c>
      <c r="N155" s="393"/>
      <c r="O155" s="66">
        <v>14.376462721497827</v>
      </c>
      <c r="P155" s="66">
        <v>36.150983519404569</v>
      </c>
      <c r="Q155" s="66">
        <v>41.576906505816453</v>
      </c>
      <c r="R155" s="66">
        <v>26.583135794107687</v>
      </c>
      <c r="S155" s="66">
        <v>22.172595310256821</v>
      </c>
      <c r="T155" s="66">
        <v>10.832991382847764</v>
      </c>
      <c r="U155" s="57"/>
      <c r="V155" s="57"/>
      <c r="W155" s="57"/>
      <c r="X155" s="57"/>
      <c r="Y155" s="57"/>
      <c r="Z155" s="57"/>
      <c r="AA155" s="160"/>
      <c r="AB155" s="160"/>
      <c r="AC155" s="160"/>
      <c r="AD155" s="160"/>
      <c r="AE155" s="160"/>
      <c r="AF155" s="160"/>
      <c r="AG155" s="160"/>
      <c r="AH155" s="160"/>
      <c r="AI155" s="160"/>
      <c r="AJ155" s="160"/>
      <c r="AK155" s="160"/>
      <c r="AL155" s="160"/>
      <c r="AM155" s="160"/>
      <c r="AN155" s="160"/>
      <c r="AO155" s="160"/>
      <c r="AP155" s="160"/>
      <c r="AQ155" s="160"/>
      <c r="AR155" s="160"/>
      <c r="AS155" s="160"/>
      <c r="AT155" s="160"/>
      <c r="AU155" s="160"/>
      <c r="AV155" s="160"/>
      <c r="AW155" s="160"/>
      <c r="AX155" s="160"/>
      <c r="AY155" s="160"/>
      <c r="AZ155" s="160"/>
      <c r="BA155" s="160"/>
      <c r="BB155" s="160"/>
      <c r="BC155" s="160"/>
      <c r="BD155" s="160"/>
      <c r="BE155" s="160"/>
      <c r="BF155" s="160"/>
      <c r="BG155" s="160"/>
      <c r="BH155" s="160"/>
      <c r="BI155" s="160"/>
      <c r="BJ155" s="160"/>
      <c r="BK155" s="160"/>
      <c r="BL155" s="160"/>
      <c r="BM155" s="160"/>
      <c r="BN155" s="160"/>
      <c r="BO155" s="160"/>
      <c r="BP155" s="160"/>
      <c r="BQ155" s="160"/>
      <c r="BR155" s="160"/>
      <c r="BS155" s="160"/>
      <c r="BT155" s="160"/>
      <c r="BU155" s="160"/>
      <c r="BV155" s="160"/>
      <c r="BW155" s="160"/>
      <c r="BX155" s="160"/>
      <c r="BY155" s="160"/>
      <c r="BZ155" s="160"/>
      <c r="CA155" s="160"/>
      <c r="CB155" s="160"/>
      <c r="CC155" s="160"/>
      <c r="CD155" s="160"/>
      <c r="CE155" s="160"/>
      <c r="CF155" s="160"/>
      <c r="CG155" s="160"/>
      <c r="CH155" s="160"/>
      <c r="CI155" s="160"/>
      <c r="CJ155" s="160"/>
      <c r="CK155" s="160"/>
      <c r="CL155" s="160"/>
      <c r="CM155" s="160"/>
      <c r="CN155" s="160"/>
      <c r="CO155" s="160"/>
      <c r="CP155" s="160"/>
      <c r="CQ155" s="160"/>
      <c r="CR155" s="160"/>
      <c r="CS155" s="160"/>
      <c r="CT155" s="160"/>
      <c r="CU155" s="160"/>
      <c r="CV155" s="160"/>
      <c r="CW155" s="160"/>
      <c r="CX155" s="160"/>
      <c r="CY155" s="160"/>
      <c r="CZ155" s="160"/>
      <c r="DA155" s="160"/>
      <c r="DB155" s="160"/>
      <c r="DC155" s="160"/>
      <c r="DD155" s="160"/>
      <c r="DE155" s="160"/>
      <c r="DF155" s="160"/>
      <c r="DG155" s="160"/>
      <c r="DH155" s="160"/>
      <c r="DI155" s="160"/>
      <c r="DJ155" s="160"/>
      <c r="DK155" s="160"/>
      <c r="DL155" s="160"/>
      <c r="DM155" s="160"/>
      <c r="DN155" s="160"/>
      <c r="DO155" s="160"/>
      <c r="DP155" s="160"/>
      <c r="DQ155" s="160"/>
      <c r="DR155" s="160"/>
      <c r="DS155" s="160"/>
      <c r="DT155" s="160"/>
      <c r="DU155" s="160"/>
      <c r="DV155" s="160"/>
      <c r="DW155" s="160"/>
    </row>
    <row r="156" spans="1:127" ht="13.5" customHeight="1" x14ac:dyDescent="0.25">
      <c r="A156" s="48"/>
      <c r="B156" s="48"/>
      <c r="C156" s="48" t="s">
        <v>817</v>
      </c>
      <c r="D156" s="48" t="s">
        <v>818</v>
      </c>
      <c r="E156" s="48"/>
      <c r="F156" s="48" t="s">
        <v>819</v>
      </c>
      <c r="G156" s="48"/>
      <c r="H156" s="48"/>
      <c r="I156" s="602">
        <v>998</v>
      </c>
      <c r="K156" s="622">
        <v>18.618431068717488</v>
      </c>
      <c r="L156" s="66"/>
      <c r="M156" s="164" t="s">
        <v>1943</v>
      </c>
      <c r="N156" s="393"/>
      <c r="O156" s="66">
        <v>10.974456007568591</v>
      </c>
      <c r="P156" s="66">
        <v>30.353018805674697</v>
      </c>
      <c r="Q156" s="66">
        <v>36.71875</v>
      </c>
      <c r="R156" s="66">
        <v>27.52081406105458</v>
      </c>
      <c r="S156" s="66">
        <v>17.379540014569674</v>
      </c>
      <c r="T156" s="66">
        <v>7.7992539844014921</v>
      </c>
      <c r="U156" s="57"/>
      <c r="V156" s="57"/>
      <c r="W156" s="57"/>
      <c r="X156" s="57"/>
      <c r="Y156" s="57"/>
      <c r="Z156" s="57"/>
      <c r="AA156" s="160"/>
      <c r="AB156" s="160"/>
      <c r="AC156" s="160"/>
      <c r="AD156" s="160"/>
      <c r="AE156" s="160"/>
      <c r="AF156" s="160"/>
      <c r="AG156" s="160"/>
      <c r="AH156" s="160"/>
      <c r="AI156" s="160"/>
      <c r="AJ156" s="160"/>
      <c r="AK156" s="160"/>
      <c r="AL156" s="160"/>
      <c r="AM156" s="160"/>
      <c r="AN156" s="160"/>
      <c r="AO156" s="160"/>
      <c r="AP156" s="160"/>
      <c r="AQ156" s="160"/>
      <c r="AR156" s="160"/>
      <c r="AS156" s="160"/>
      <c r="AT156" s="160"/>
      <c r="AU156" s="160"/>
      <c r="AV156" s="160"/>
      <c r="AW156" s="160"/>
      <c r="AX156" s="160"/>
      <c r="AY156" s="160"/>
      <c r="AZ156" s="160"/>
      <c r="BA156" s="160"/>
      <c r="BB156" s="160"/>
      <c r="BC156" s="160"/>
      <c r="BD156" s="160"/>
      <c r="BE156" s="160"/>
      <c r="BF156" s="160"/>
      <c r="BG156" s="160"/>
      <c r="BH156" s="160"/>
      <c r="BI156" s="160"/>
      <c r="BJ156" s="160"/>
      <c r="BK156" s="160"/>
      <c r="BL156" s="160"/>
      <c r="BM156" s="160"/>
      <c r="BN156" s="160"/>
      <c r="BO156" s="160"/>
      <c r="BP156" s="160"/>
      <c r="BQ156" s="160"/>
      <c r="BR156" s="160"/>
      <c r="BS156" s="160"/>
      <c r="BT156" s="160"/>
      <c r="BU156" s="160"/>
      <c r="BV156" s="160"/>
      <c r="BW156" s="160"/>
      <c r="BX156" s="160"/>
      <c r="BY156" s="160"/>
      <c r="BZ156" s="160"/>
      <c r="CA156" s="160"/>
      <c r="CB156" s="160"/>
      <c r="CC156" s="160"/>
      <c r="CD156" s="160"/>
      <c r="CE156" s="160"/>
      <c r="CF156" s="160"/>
      <c r="CG156" s="160"/>
      <c r="CH156" s="160"/>
      <c r="CI156" s="160"/>
      <c r="CJ156" s="160"/>
      <c r="CK156" s="160"/>
      <c r="CL156" s="160"/>
      <c r="CM156" s="160"/>
      <c r="CN156" s="160"/>
      <c r="CO156" s="160"/>
      <c r="CP156" s="160"/>
      <c r="CQ156" s="160"/>
      <c r="CR156" s="160"/>
      <c r="CS156" s="160"/>
      <c r="CT156" s="160"/>
      <c r="CU156" s="160"/>
      <c r="CV156" s="160"/>
      <c r="CW156" s="160"/>
      <c r="CX156" s="160"/>
      <c r="CY156" s="160"/>
      <c r="CZ156" s="160"/>
      <c r="DA156" s="160"/>
      <c r="DB156" s="160"/>
      <c r="DC156" s="160"/>
      <c r="DD156" s="160"/>
      <c r="DE156" s="160"/>
      <c r="DF156" s="160"/>
      <c r="DG156" s="160"/>
      <c r="DH156" s="160"/>
      <c r="DI156" s="160"/>
      <c r="DJ156" s="160"/>
      <c r="DK156" s="160"/>
      <c r="DL156" s="160"/>
      <c r="DM156" s="160"/>
      <c r="DN156" s="160"/>
      <c r="DO156" s="160"/>
      <c r="DP156" s="160"/>
      <c r="DQ156" s="160"/>
      <c r="DR156" s="160"/>
      <c r="DS156" s="160"/>
      <c r="DT156" s="160"/>
      <c r="DU156" s="160"/>
      <c r="DV156" s="160"/>
      <c r="DW156" s="160"/>
    </row>
    <row r="157" spans="1:127" ht="13.5" customHeight="1" x14ac:dyDescent="0.25">
      <c r="A157" s="48"/>
      <c r="B157" s="48"/>
      <c r="C157" s="48"/>
      <c r="D157" s="48"/>
      <c r="E157" s="48"/>
      <c r="F157" s="48"/>
      <c r="G157" s="48"/>
      <c r="H157" s="48"/>
      <c r="I157" s="602"/>
      <c r="K157" s="622"/>
      <c r="L157" s="66"/>
      <c r="M157" s="164"/>
      <c r="N157" s="393"/>
      <c r="O157" s="66"/>
      <c r="P157" s="66"/>
      <c r="Q157" s="66"/>
      <c r="R157" s="66"/>
      <c r="S157" s="66"/>
      <c r="T157" s="66"/>
      <c r="U157" s="57"/>
      <c r="V157" s="57"/>
      <c r="W157" s="57"/>
      <c r="X157" s="57"/>
      <c r="Y157" s="57"/>
      <c r="Z157" s="57"/>
      <c r="AA157" s="160"/>
      <c r="AB157" s="160"/>
      <c r="AC157" s="160"/>
      <c r="AD157" s="160"/>
      <c r="AE157" s="160"/>
      <c r="AF157" s="160"/>
      <c r="AG157" s="160"/>
      <c r="AH157" s="160"/>
      <c r="AI157" s="160"/>
      <c r="AJ157" s="160"/>
      <c r="AK157" s="160"/>
      <c r="AL157" s="160"/>
      <c r="AM157" s="160"/>
      <c r="AN157" s="160"/>
      <c r="AO157" s="160"/>
      <c r="AP157" s="160"/>
      <c r="AQ157" s="160"/>
      <c r="AR157" s="160"/>
      <c r="AS157" s="160"/>
      <c r="AT157" s="160"/>
      <c r="AU157" s="160"/>
      <c r="AV157" s="160"/>
      <c r="AW157" s="160"/>
      <c r="AX157" s="160"/>
      <c r="AY157" s="160"/>
      <c r="AZ157" s="160"/>
      <c r="BA157" s="160"/>
      <c r="BB157" s="160"/>
      <c r="BC157" s="160"/>
      <c r="BD157" s="160"/>
      <c r="BE157" s="160"/>
      <c r="BF157" s="160"/>
      <c r="BG157" s="160"/>
      <c r="BH157" s="160"/>
      <c r="BI157" s="160"/>
      <c r="BJ157" s="160"/>
      <c r="BK157" s="160"/>
      <c r="BL157" s="160"/>
      <c r="BM157" s="160"/>
      <c r="BN157" s="160"/>
      <c r="BO157" s="160"/>
      <c r="BP157" s="160"/>
      <c r="BQ157" s="160"/>
      <c r="BR157" s="160"/>
      <c r="BS157" s="160"/>
      <c r="BT157" s="160"/>
      <c r="BU157" s="160"/>
      <c r="BV157" s="160"/>
      <c r="BW157" s="160"/>
      <c r="BX157" s="160"/>
      <c r="BY157" s="160"/>
      <c r="BZ157" s="160"/>
      <c r="CA157" s="160"/>
      <c r="CB157" s="160"/>
      <c r="CC157" s="160"/>
      <c r="CD157" s="160"/>
      <c r="CE157" s="160"/>
      <c r="CF157" s="160"/>
      <c r="CG157" s="160"/>
      <c r="CH157" s="160"/>
      <c r="CI157" s="160"/>
      <c r="CJ157" s="160"/>
      <c r="CK157" s="160"/>
      <c r="CL157" s="160"/>
      <c r="CM157" s="160"/>
      <c r="CN157" s="160"/>
      <c r="CO157" s="160"/>
      <c r="CP157" s="160"/>
      <c r="CQ157" s="160"/>
      <c r="CR157" s="160"/>
      <c r="CS157" s="160"/>
      <c r="CT157" s="160"/>
      <c r="CU157" s="160"/>
      <c r="CV157" s="160"/>
      <c r="CW157" s="160"/>
      <c r="CX157" s="160"/>
      <c r="CY157" s="160"/>
      <c r="CZ157" s="160"/>
      <c r="DA157" s="160"/>
      <c r="DB157" s="160"/>
      <c r="DC157" s="160"/>
      <c r="DD157" s="160"/>
      <c r="DE157" s="160"/>
      <c r="DF157" s="160"/>
      <c r="DG157" s="160"/>
      <c r="DH157" s="160"/>
      <c r="DI157" s="160"/>
      <c r="DJ157" s="160"/>
      <c r="DK157" s="160"/>
      <c r="DL157" s="160"/>
      <c r="DM157" s="160"/>
      <c r="DN157" s="160"/>
      <c r="DO157" s="160"/>
      <c r="DP157" s="160"/>
      <c r="DQ157" s="160"/>
      <c r="DR157" s="160"/>
      <c r="DS157" s="160"/>
      <c r="DT157" s="160"/>
      <c r="DU157" s="160"/>
      <c r="DV157" s="160"/>
      <c r="DW157" s="160"/>
    </row>
    <row r="158" spans="1:127" ht="13.5" customHeight="1" x14ac:dyDescent="0.25">
      <c r="A158" s="48"/>
      <c r="B158" s="48"/>
      <c r="C158" s="48" t="s">
        <v>820</v>
      </c>
      <c r="D158" s="48" t="s">
        <v>821</v>
      </c>
      <c r="E158" s="48" t="s">
        <v>822</v>
      </c>
      <c r="F158" s="48"/>
      <c r="G158" s="48"/>
      <c r="H158" s="48"/>
      <c r="I158" s="602">
        <v>8783</v>
      </c>
      <c r="K158" s="622">
        <v>16.431161630805367</v>
      </c>
      <c r="L158" s="66"/>
      <c r="M158" s="164" t="s">
        <v>2048</v>
      </c>
      <c r="N158" s="393"/>
      <c r="O158" s="66">
        <v>10.593867780380972</v>
      </c>
      <c r="P158" s="66">
        <v>27.158164296785497</v>
      </c>
      <c r="Q158" s="66">
        <v>30.92111269056717</v>
      </c>
      <c r="R158" s="66">
        <v>22.143817204301076</v>
      </c>
      <c r="S158" s="66">
        <v>16.71346436689397</v>
      </c>
      <c r="T158" s="66">
        <v>7.6554431542076564</v>
      </c>
      <c r="U158" s="57"/>
      <c r="V158" s="57"/>
      <c r="W158" s="57"/>
      <c r="X158" s="57"/>
      <c r="Y158" s="57"/>
      <c r="Z158" s="57"/>
      <c r="AA158" s="160"/>
      <c r="AB158" s="160"/>
      <c r="AC158" s="160"/>
      <c r="AD158" s="160"/>
      <c r="AE158" s="160"/>
      <c r="AF158" s="160"/>
      <c r="AG158" s="160"/>
      <c r="AH158" s="160"/>
      <c r="AI158" s="160"/>
      <c r="AJ158" s="160"/>
      <c r="AK158" s="160"/>
      <c r="AL158" s="160"/>
      <c r="AM158" s="160"/>
      <c r="AN158" s="160"/>
      <c r="AO158" s="160"/>
      <c r="AP158" s="160"/>
      <c r="AQ158" s="160"/>
      <c r="AR158" s="160"/>
      <c r="AS158" s="160"/>
      <c r="AT158" s="160"/>
      <c r="AU158" s="160"/>
      <c r="AV158" s="160"/>
      <c r="AW158" s="160"/>
      <c r="AX158" s="160"/>
      <c r="AY158" s="160"/>
      <c r="AZ158" s="160"/>
      <c r="BA158" s="160"/>
      <c r="BB158" s="160"/>
      <c r="BC158" s="160"/>
      <c r="BD158" s="160"/>
      <c r="BE158" s="160"/>
      <c r="BF158" s="160"/>
      <c r="BG158" s="160"/>
      <c r="BH158" s="160"/>
      <c r="BI158" s="160"/>
      <c r="BJ158" s="160"/>
      <c r="BK158" s="160"/>
      <c r="BL158" s="160"/>
      <c r="BM158" s="160"/>
      <c r="BN158" s="160"/>
      <c r="BO158" s="160"/>
      <c r="BP158" s="160"/>
      <c r="BQ158" s="160"/>
      <c r="BR158" s="160"/>
      <c r="BS158" s="160"/>
      <c r="BT158" s="160"/>
      <c r="BU158" s="160"/>
      <c r="BV158" s="160"/>
      <c r="BW158" s="160"/>
      <c r="BX158" s="160"/>
      <c r="BY158" s="160"/>
      <c r="BZ158" s="160"/>
      <c r="CA158" s="160"/>
      <c r="CB158" s="160"/>
      <c r="CC158" s="160"/>
      <c r="CD158" s="160"/>
      <c r="CE158" s="160"/>
      <c r="CF158" s="160"/>
      <c r="CG158" s="160"/>
      <c r="CH158" s="160"/>
      <c r="CI158" s="160"/>
      <c r="CJ158" s="160"/>
      <c r="CK158" s="160"/>
      <c r="CL158" s="160"/>
      <c r="CM158" s="160"/>
      <c r="CN158" s="160"/>
      <c r="CO158" s="160"/>
      <c r="CP158" s="160"/>
      <c r="CQ158" s="160"/>
      <c r="CR158" s="160"/>
      <c r="CS158" s="160"/>
      <c r="CT158" s="160"/>
      <c r="CU158" s="160"/>
      <c r="CV158" s="160"/>
      <c r="CW158" s="160"/>
      <c r="CX158" s="160"/>
      <c r="CY158" s="160"/>
      <c r="CZ158" s="160"/>
      <c r="DA158" s="160"/>
      <c r="DB158" s="160"/>
      <c r="DC158" s="160"/>
      <c r="DD158" s="160"/>
      <c r="DE158" s="160"/>
      <c r="DF158" s="160"/>
      <c r="DG158" s="160"/>
      <c r="DH158" s="160"/>
      <c r="DI158" s="160"/>
      <c r="DJ158" s="160"/>
      <c r="DK158" s="160"/>
      <c r="DL158" s="160"/>
      <c r="DM158" s="160"/>
      <c r="DN158" s="160"/>
      <c r="DO158" s="160"/>
      <c r="DP158" s="160"/>
      <c r="DQ158" s="160"/>
      <c r="DR158" s="160"/>
      <c r="DS158" s="160"/>
      <c r="DT158" s="160"/>
      <c r="DU158" s="160"/>
      <c r="DV158" s="160"/>
      <c r="DW158" s="160"/>
    </row>
    <row r="159" spans="1:127" ht="13.5" customHeight="1" x14ac:dyDescent="0.25">
      <c r="A159" s="48"/>
      <c r="B159" s="48"/>
      <c r="C159" s="48" t="s">
        <v>823</v>
      </c>
      <c r="D159" s="48" t="s">
        <v>824</v>
      </c>
      <c r="E159" s="48"/>
      <c r="F159" s="48" t="s">
        <v>825</v>
      </c>
      <c r="G159" s="48"/>
      <c r="H159" s="48"/>
      <c r="I159" s="602">
        <v>1195</v>
      </c>
      <c r="K159" s="622">
        <v>14.839957663608708</v>
      </c>
      <c r="L159" s="66"/>
      <c r="M159" s="164" t="s">
        <v>2049</v>
      </c>
      <c r="N159" s="393"/>
      <c r="O159" s="66">
        <v>10.686823928059429</v>
      </c>
      <c r="P159" s="66">
        <v>31.474820143884891</v>
      </c>
      <c r="Q159" s="66">
        <v>27.178119893351681</v>
      </c>
      <c r="R159" s="66">
        <v>21.819299323909036</v>
      </c>
      <c r="S159" s="66">
        <v>12.568306010928962</v>
      </c>
      <c r="T159" s="66">
        <v>6.2932871603622802</v>
      </c>
      <c r="U159" s="57"/>
      <c r="V159" s="57"/>
      <c r="W159" s="57"/>
      <c r="X159" s="57"/>
      <c r="Y159" s="57"/>
      <c r="Z159" s="57"/>
      <c r="AA159" s="160"/>
      <c r="AB159" s="160"/>
      <c r="AC159" s="160"/>
      <c r="AD159" s="160"/>
      <c r="AE159" s="160"/>
      <c r="AF159" s="160"/>
      <c r="AG159" s="160"/>
      <c r="AH159" s="160"/>
      <c r="AI159" s="160"/>
      <c r="AJ159" s="160"/>
      <c r="AK159" s="160"/>
      <c r="AL159" s="160"/>
      <c r="AM159" s="160"/>
      <c r="AN159" s="160"/>
      <c r="AO159" s="160"/>
      <c r="AP159" s="160"/>
      <c r="AQ159" s="160"/>
      <c r="AR159" s="160"/>
      <c r="AS159" s="160"/>
      <c r="AT159" s="160"/>
      <c r="AU159" s="160"/>
      <c r="AV159" s="160"/>
      <c r="AW159" s="160"/>
      <c r="AX159" s="160"/>
      <c r="AY159" s="160"/>
      <c r="AZ159" s="160"/>
      <c r="BA159" s="160"/>
      <c r="BB159" s="160"/>
      <c r="BC159" s="160"/>
      <c r="BD159" s="160"/>
      <c r="BE159" s="160"/>
      <c r="BF159" s="160"/>
      <c r="BG159" s="160"/>
      <c r="BH159" s="160"/>
      <c r="BI159" s="160"/>
      <c r="BJ159" s="160"/>
      <c r="BK159" s="160"/>
      <c r="BL159" s="160"/>
      <c r="BM159" s="160"/>
      <c r="BN159" s="160"/>
      <c r="BO159" s="160"/>
      <c r="BP159" s="160"/>
      <c r="BQ159" s="160"/>
      <c r="BR159" s="160"/>
      <c r="BS159" s="160"/>
      <c r="BT159" s="160"/>
      <c r="BU159" s="160"/>
      <c r="BV159" s="160"/>
      <c r="BW159" s="160"/>
      <c r="BX159" s="160"/>
      <c r="BY159" s="160"/>
      <c r="BZ159" s="160"/>
      <c r="CA159" s="160"/>
      <c r="CB159" s="160"/>
      <c r="CC159" s="160"/>
      <c r="CD159" s="160"/>
      <c r="CE159" s="160"/>
      <c r="CF159" s="160"/>
      <c r="CG159" s="160"/>
      <c r="CH159" s="160"/>
      <c r="CI159" s="160"/>
      <c r="CJ159" s="160"/>
      <c r="CK159" s="160"/>
      <c r="CL159" s="160"/>
      <c r="CM159" s="160"/>
      <c r="CN159" s="160"/>
      <c r="CO159" s="160"/>
      <c r="CP159" s="160"/>
      <c r="CQ159" s="160"/>
      <c r="CR159" s="160"/>
      <c r="CS159" s="160"/>
      <c r="CT159" s="160"/>
      <c r="CU159" s="160"/>
      <c r="CV159" s="160"/>
      <c r="CW159" s="160"/>
      <c r="CX159" s="160"/>
      <c r="CY159" s="160"/>
      <c r="CZ159" s="160"/>
      <c r="DA159" s="160"/>
      <c r="DB159" s="160"/>
      <c r="DC159" s="160"/>
      <c r="DD159" s="160"/>
      <c r="DE159" s="160"/>
      <c r="DF159" s="160"/>
      <c r="DG159" s="160"/>
      <c r="DH159" s="160"/>
      <c r="DI159" s="160"/>
      <c r="DJ159" s="160"/>
      <c r="DK159" s="160"/>
      <c r="DL159" s="160"/>
      <c r="DM159" s="160"/>
      <c r="DN159" s="160"/>
      <c r="DO159" s="160"/>
      <c r="DP159" s="160"/>
      <c r="DQ159" s="160"/>
      <c r="DR159" s="160"/>
      <c r="DS159" s="160"/>
      <c r="DT159" s="160"/>
      <c r="DU159" s="160"/>
      <c r="DV159" s="160"/>
      <c r="DW159" s="160"/>
    </row>
    <row r="160" spans="1:127" ht="13.5" customHeight="1" x14ac:dyDescent="0.25">
      <c r="A160" s="48"/>
      <c r="B160" s="48"/>
      <c r="C160" s="48" t="s">
        <v>826</v>
      </c>
      <c r="D160" s="48" t="s">
        <v>827</v>
      </c>
      <c r="E160" s="48"/>
      <c r="F160" s="48" t="s">
        <v>828</v>
      </c>
      <c r="G160" s="48"/>
      <c r="H160" s="48"/>
      <c r="I160" s="602">
        <v>171</v>
      </c>
      <c r="K160" s="622">
        <v>12.412761528049682</v>
      </c>
      <c r="L160" s="66"/>
      <c r="M160" s="164" t="s">
        <v>2050</v>
      </c>
      <c r="N160" s="393"/>
      <c r="O160" s="63" t="s">
        <v>1556</v>
      </c>
      <c r="P160" s="63" t="s">
        <v>1556</v>
      </c>
      <c r="Q160" s="66">
        <v>21.838496698831893</v>
      </c>
      <c r="R160" s="66">
        <v>21.471172962226639</v>
      </c>
      <c r="S160" s="66">
        <v>9.4300943009430096</v>
      </c>
      <c r="T160" s="66">
        <v>4.4917257683215137</v>
      </c>
      <c r="U160" s="57"/>
      <c r="V160" s="57"/>
      <c r="W160" s="57"/>
      <c r="X160" s="57"/>
      <c r="Y160" s="57"/>
      <c r="Z160" s="57"/>
      <c r="AA160" s="160"/>
      <c r="AB160" s="160"/>
      <c r="AC160" s="160"/>
      <c r="AD160" s="160"/>
      <c r="AE160" s="160"/>
      <c r="AF160" s="160"/>
      <c r="AG160" s="160"/>
      <c r="AH160" s="160"/>
      <c r="AI160" s="160"/>
      <c r="AJ160" s="160"/>
      <c r="AK160" s="160"/>
      <c r="AL160" s="160"/>
      <c r="AM160" s="160"/>
      <c r="AN160" s="160"/>
      <c r="AO160" s="160"/>
      <c r="AP160" s="160"/>
      <c r="AQ160" s="160"/>
      <c r="AR160" s="160"/>
      <c r="AS160" s="160"/>
      <c r="AT160" s="160"/>
      <c r="AU160" s="160"/>
      <c r="AV160" s="160"/>
      <c r="AW160" s="160"/>
      <c r="AX160" s="160"/>
      <c r="AY160" s="160"/>
      <c r="AZ160" s="160"/>
      <c r="BA160" s="160"/>
      <c r="BB160" s="160"/>
      <c r="BC160" s="160"/>
      <c r="BD160" s="160"/>
      <c r="BE160" s="160"/>
      <c r="BF160" s="160"/>
      <c r="BG160" s="160"/>
      <c r="BH160" s="160"/>
      <c r="BI160" s="160"/>
      <c r="BJ160" s="160"/>
      <c r="BK160" s="160"/>
      <c r="BL160" s="160"/>
      <c r="BM160" s="160"/>
      <c r="BN160" s="160"/>
      <c r="BO160" s="160"/>
      <c r="BP160" s="160"/>
      <c r="BQ160" s="160"/>
      <c r="BR160" s="160"/>
      <c r="BS160" s="160"/>
      <c r="BT160" s="160"/>
      <c r="BU160" s="160"/>
      <c r="BV160" s="160"/>
      <c r="BW160" s="160"/>
      <c r="BX160" s="160"/>
      <c r="BY160" s="160"/>
      <c r="BZ160" s="160"/>
      <c r="CA160" s="160"/>
      <c r="CB160" s="160"/>
      <c r="CC160" s="160"/>
      <c r="CD160" s="160"/>
      <c r="CE160" s="160"/>
      <c r="CF160" s="160"/>
      <c r="CG160" s="160"/>
      <c r="CH160" s="160"/>
      <c r="CI160" s="160"/>
      <c r="CJ160" s="160"/>
      <c r="CK160" s="160"/>
      <c r="CL160" s="160"/>
      <c r="CM160" s="160"/>
      <c r="CN160" s="160"/>
      <c r="CO160" s="160"/>
      <c r="CP160" s="160"/>
      <c r="CQ160" s="160"/>
      <c r="CR160" s="160"/>
      <c r="CS160" s="160"/>
      <c r="CT160" s="160"/>
      <c r="CU160" s="160"/>
      <c r="CV160" s="160"/>
      <c r="CW160" s="160"/>
      <c r="CX160" s="160"/>
      <c r="CY160" s="160"/>
      <c r="CZ160" s="160"/>
      <c r="DA160" s="160"/>
      <c r="DB160" s="160"/>
      <c r="DC160" s="160"/>
      <c r="DD160" s="160"/>
      <c r="DE160" s="160"/>
      <c r="DF160" s="160"/>
      <c r="DG160" s="160"/>
      <c r="DH160" s="160"/>
      <c r="DI160" s="160"/>
      <c r="DJ160" s="160"/>
      <c r="DK160" s="160"/>
      <c r="DL160" s="160"/>
      <c r="DM160" s="160"/>
      <c r="DN160" s="160"/>
      <c r="DO160" s="160"/>
      <c r="DP160" s="160"/>
      <c r="DQ160" s="160"/>
      <c r="DR160" s="160"/>
      <c r="DS160" s="160"/>
      <c r="DT160" s="160"/>
      <c r="DU160" s="160"/>
      <c r="DV160" s="160"/>
      <c r="DW160" s="160"/>
    </row>
    <row r="161" spans="1:127" ht="13.5" customHeight="1" x14ac:dyDescent="0.25">
      <c r="A161" s="48"/>
      <c r="B161" s="48"/>
      <c r="C161" s="48" t="s">
        <v>829</v>
      </c>
      <c r="D161" s="48" t="s">
        <v>830</v>
      </c>
      <c r="E161" s="48"/>
      <c r="F161" s="48" t="s">
        <v>831</v>
      </c>
      <c r="G161" s="48"/>
      <c r="H161" s="48"/>
      <c r="I161" s="602">
        <v>1764</v>
      </c>
      <c r="K161" s="622">
        <v>16.107818782714492</v>
      </c>
      <c r="L161" s="66"/>
      <c r="M161" s="164" t="s">
        <v>2051</v>
      </c>
      <c r="N161" s="393"/>
      <c r="O161" s="63">
        <v>10.869565217391305</v>
      </c>
      <c r="P161" s="63">
        <v>27.010804321728692</v>
      </c>
      <c r="Q161" s="66">
        <v>29.6602658788774</v>
      </c>
      <c r="R161" s="66">
        <v>20.536125172572479</v>
      </c>
      <c r="S161" s="66">
        <v>17.681517708389318</v>
      </c>
      <c r="T161" s="66">
        <v>7.4318744838976052</v>
      </c>
      <c r="U161" s="57"/>
      <c r="V161" s="57"/>
      <c r="W161" s="57"/>
      <c r="X161" s="57"/>
      <c r="Y161" s="57"/>
      <c r="Z161" s="57"/>
      <c r="AA161" s="160"/>
      <c r="AB161" s="160"/>
      <c r="AC161" s="160"/>
      <c r="AD161" s="160"/>
      <c r="AE161" s="160"/>
      <c r="AF161" s="160"/>
      <c r="AG161" s="160"/>
      <c r="AH161" s="160"/>
      <c r="AI161" s="160"/>
      <c r="AJ161" s="160"/>
      <c r="AK161" s="160"/>
      <c r="AL161" s="160"/>
      <c r="AM161" s="160"/>
      <c r="AN161" s="160"/>
      <c r="AO161" s="160"/>
      <c r="AP161" s="160"/>
      <c r="AQ161" s="160"/>
      <c r="AR161" s="160"/>
      <c r="AS161" s="160"/>
      <c r="AT161" s="160"/>
      <c r="AU161" s="160"/>
      <c r="AV161" s="160"/>
      <c r="AW161" s="160"/>
      <c r="AX161" s="160"/>
      <c r="AY161" s="160"/>
      <c r="AZ161" s="160"/>
      <c r="BA161" s="160"/>
      <c r="BB161" s="160"/>
      <c r="BC161" s="160"/>
      <c r="BD161" s="160"/>
      <c r="BE161" s="160"/>
      <c r="BF161" s="160"/>
      <c r="BG161" s="160"/>
      <c r="BH161" s="160"/>
      <c r="BI161" s="160"/>
      <c r="BJ161" s="160"/>
      <c r="BK161" s="160"/>
      <c r="BL161" s="160"/>
      <c r="BM161" s="160"/>
      <c r="BN161" s="160"/>
      <c r="BO161" s="160"/>
      <c r="BP161" s="160"/>
      <c r="BQ161" s="160"/>
      <c r="BR161" s="160"/>
      <c r="BS161" s="160"/>
      <c r="BT161" s="160"/>
      <c r="BU161" s="160"/>
      <c r="BV161" s="160"/>
      <c r="BW161" s="160"/>
      <c r="BX161" s="160"/>
      <c r="BY161" s="160"/>
      <c r="BZ161" s="160"/>
      <c r="CA161" s="160"/>
      <c r="CB161" s="160"/>
      <c r="CC161" s="160"/>
      <c r="CD161" s="160"/>
      <c r="CE161" s="160"/>
      <c r="CF161" s="160"/>
      <c r="CG161" s="160"/>
      <c r="CH161" s="160"/>
      <c r="CI161" s="160"/>
      <c r="CJ161" s="160"/>
      <c r="CK161" s="160"/>
      <c r="CL161" s="160"/>
      <c r="CM161" s="160"/>
      <c r="CN161" s="160"/>
      <c r="CO161" s="160"/>
      <c r="CP161" s="160"/>
      <c r="CQ161" s="160"/>
      <c r="CR161" s="160"/>
      <c r="CS161" s="160"/>
      <c r="CT161" s="160"/>
      <c r="CU161" s="160"/>
      <c r="CV161" s="160"/>
      <c r="CW161" s="160"/>
      <c r="CX161" s="160"/>
      <c r="CY161" s="160"/>
      <c r="CZ161" s="160"/>
      <c r="DA161" s="160"/>
      <c r="DB161" s="160"/>
      <c r="DC161" s="160"/>
      <c r="DD161" s="160"/>
      <c r="DE161" s="160"/>
      <c r="DF161" s="160"/>
      <c r="DG161" s="160"/>
      <c r="DH161" s="160"/>
      <c r="DI161" s="160"/>
      <c r="DJ161" s="160"/>
      <c r="DK161" s="160"/>
      <c r="DL161" s="160"/>
      <c r="DM161" s="160"/>
      <c r="DN161" s="160"/>
      <c r="DO161" s="160"/>
      <c r="DP161" s="160"/>
      <c r="DQ161" s="160"/>
      <c r="DR161" s="160"/>
      <c r="DS161" s="160"/>
      <c r="DT161" s="160"/>
      <c r="DU161" s="160"/>
      <c r="DV161" s="160"/>
      <c r="DW161" s="160"/>
    </row>
    <row r="162" spans="1:127" ht="13.5" customHeight="1" x14ac:dyDescent="0.25">
      <c r="A162" s="48"/>
      <c r="B162" s="48"/>
      <c r="C162" s="48" t="s">
        <v>832</v>
      </c>
      <c r="D162" s="48" t="s">
        <v>833</v>
      </c>
      <c r="E162" s="48"/>
      <c r="F162" s="48" t="s">
        <v>834</v>
      </c>
      <c r="G162" s="48"/>
      <c r="H162" s="48"/>
      <c r="I162" s="602">
        <v>1732</v>
      </c>
      <c r="K162" s="622">
        <v>15.547319393522457</v>
      </c>
      <c r="L162" s="66"/>
      <c r="M162" s="164" t="s">
        <v>2052</v>
      </c>
      <c r="N162" s="393"/>
      <c r="O162" s="66">
        <v>9.8832831325301207</v>
      </c>
      <c r="P162" s="66">
        <v>20.382842963488123</v>
      </c>
      <c r="Q162" s="66">
        <v>28.22773562982708</v>
      </c>
      <c r="R162" s="66">
        <v>21.100470702807986</v>
      </c>
      <c r="S162" s="66">
        <v>16.438227120719702</v>
      </c>
      <c r="T162" s="66">
        <v>8.3683953601896839</v>
      </c>
      <c r="U162" s="57"/>
      <c r="V162" s="57"/>
      <c r="W162" s="57"/>
      <c r="X162" s="57"/>
      <c r="Y162" s="57"/>
      <c r="Z162" s="57"/>
      <c r="AA162" s="160"/>
      <c r="AB162" s="160"/>
      <c r="AC162" s="160"/>
      <c r="AD162" s="160"/>
      <c r="AE162" s="160"/>
      <c r="AF162" s="160"/>
      <c r="AG162" s="160"/>
      <c r="AH162" s="160"/>
      <c r="AI162" s="160"/>
      <c r="AJ162" s="160"/>
      <c r="AK162" s="160"/>
      <c r="AL162" s="160"/>
      <c r="AM162" s="160"/>
      <c r="AN162" s="160"/>
      <c r="AO162" s="160"/>
      <c r="AP162" s="160"/>
      <c r="AQ162" s="160"/>
      <c r="AR162" s="160"/>
      <c r="AS162" s="160"/>
      <c r="AT162" s="160"/>
      <c r="AU162" s="160"/>
      <c r="AV162" s="160"/>
      <c r="AW162" s="160"/>
      <c r="AX162" s="160"/>
      <c r="AY162" s="160"/>
      <c r="AZ162" s="160"/>
      <c r="BA162" s="160"/>
      <c r="BB162" s="160"/>
      <c r="BC162" s="160"/>
      <c r="BD162" s="160"/>
      <c r="BE162" s="160"/>
      <c r="BF162" s="160"/>
      <c r="BG162" s="160"/>
      <c r="BH162" s="160"/>
      <c r="BI162" s="160"/>
      <c r="BJ162" s="160"/>
      <c r="BK162" s="160"/>
      <c r="BL162" s="160"/>
      <c r="BM162" s="160"/>
      <c r="BN162" s="160"/>
      <c r="BO162" s="160"/>
      <c r="BP162" s="160"/>
      <c r="BQ162" s="160"/>
      <c r="BR162" s="160"/>
      <c r="BS162" s="160"/>
      <c r="BT162" s="160"/>
      <c r="BU162" s="160"/>
      <c r="BV162" s="160"/>
      <c r="BW162" s="160"/>
      <c r="BX162" s="160"/>
      <c r="BY162" s="160"/>
      <c r="BZ162" s="160"/>
      <c r="CA162" s="160"/>
      <c r="CB162" s="160"/>
      <c r="CC162" s="160"/>
      <c r="CD162" s="160"/>
      <c r="CE162" s="160"/>
      <c r="CF162" s="160"/>
      <c r="CG162" s="160"/>
      <c r="CH162" s="160"/>
      <c r="CI162" s="160"/>
      <c r="CJ162" s="160"/>
      <c r="CK162" s="160"/>
      <c r="CL162" s="160"/>
      <c r="CM162" s="160"/>
      <c r="CN162" s="160"/>
      <c r="CO162" s="160"/>
      <c r="CP162" s="160"/>
      <c r="CQ162" s="160"/>
      <c r="CR162" s="160"/>
      <c r="CS162" s="160"/>
      <c r="CT162" s="160"/>
      <c r="CU162" s="160"/>
      <c r="CV162" s="160"/>
      <c r="CW162" s="160"/>
      <c r="CX162" s="160"/>
      <c r="CY162" s="160"/>
      <c r="CZ162" s="160"/>
      <c r="DA162" s="160"/>
      <c r="DB162" s="160"/>
      <c r="DC162" s="160"/>
      <c r="DD162" s="160"/>
      <c r="DE162" s="160"/>
      <c r="DF162" s="160"/>
      <c r="DG162" s="160"/>
      <c r="DH162" s="160"/>
      <c r="DI162" s="160"/>
      <c r="DJ162" s="160"/>
      <c r="DK162" s="160"/>
      <c r="DL162" s="160"/>
      <c r="DM162" s="160"/>
      <c r="DN162" s="160"/>
      <c r="DO162" s="160"/>
      <c r="DP162" s="160"/>
      <c r="DQ162" s="160"/>
      <c r="DR162" s="160"/>
      <c r="DS162" s="160"/>
      <c r="DT162" s="160"/>
      <c r="DU162" s="160"/>
      <c r="DV162" s="160"/>
      <c r="DW162" s="160"/>
    </row>
    <row r="163" spans="1:127" ht="13.5" customHeight="1" x14ac:dyDescent="0.25">
      <c r="A163" s="48"/>
      <c r="B163" s="48"/>
      <c r="C163" s="48" t="s">
        <v>835</v>
      </c>
      <c r="D163" s="48" t="s">
        <v>836</v>
      </c>
      <c r="E163" s="48"/>
      <c r="F163" s="48" t="s">
        <v>837</v>
      </c>
      <c r="G163" s="48"/>
      <c r="H163" s="48"/>
      <c r="I163" s="602">
        <v>1083</v>
      </c>
      <c r="K163" s="622">
        <v>22.499995883939221</v>
      </c>
      <c r="L163" s="66"/>
      <c r="M163" s="164" t="s">
        <v>2053</v>
      </c>
      <c r="N163" s="393"/>
      <c r="O163" s="66">
        <v>13.06532663316583</v>
      </c>
      <c r="P163" s="66">
        <v>36.625971143174247</v>
      </c>
      <c r="Q163" s="66">
        <v>38.567493112947659</v>
      </c>
      <c r="R163" s="66">
        <v>26.906826773404493</v>
      </c>
      <c r="S163" s="66">
        <v>26.324944914762845</v>
      </c>
      <c r="T163" s="66">
        <v>12.4328698594865</v>
      </c>
      <c r="U163" s="57"/>
      <c r="V163" s="57"/>
      <c r="W163" s="57"/>
      <c r="X163" s="57"/>
      <c r="Y163" s="57"/>
      <c r="Z163" s="57"/>
      <c r="AA163" s="160"/>
      <c r="AB163" s="160"/>
      <c r="AC163" s="160"/>
      <c r="AD163" s="160"/>
      <c r="AE163" s="160"/>
      <c r="AF163" s="160"/>
      <c r="AG163" s="160"/>
      <c r="AH163" s="160"/>
      <c r="AI163" s="160"/>
      <c r="AJ163" s="160"/>
      <c r="AK163" s="160"/>
      <c r="AL163" s="160"/>
      <c r="AM163" s="160"/>
      <c r="AN163" s="160"/>
      <c r="AO163" s="160"/>
      <c r="AP163" s="160"/>
      <c r="AQ163" s="160"/>
      <c r="AR163" s="160"/>
      <c r="AS163" s="160"/>
      <c r="AT163" s="160"/>
      <c r="AU163" s="160"/>
      <c r="AV163" s="160"/>
      <c r="AW163" s="160"/>
      <c r="AX163" s="160"/>
      <c r="AY163" s="160"/>
      <c r="AZ163" s="160"/>
      <c r="BA163" s="160"/>
      <c r="BB163" s="160"/>
      <c r="BC163" s="160"/>
      <c r="BD163" s="160"/>
      <c r="BE163" s="160"/>
      <c r="BF163" s="160"/>
      <c r="BG163" s="160"/>
      <c r="BH163" s="160"/>
      <c r="BI163" s="160"/>
      <c r="BJ163" s="160"/>
      <c r="BK163" s="160"/>
      <c r="BL163" s="160"/>
      <c r="BM163" s="160"/>
      <c r="BN163" s="160"/>
      <c r="BO163" s="160"/>
      <c r="BP163" s="160"/>
      <c r="BQ163" s="160"/>
      <c r="BR163" s="160"/>
      <c r="BS163" s="160"/>
      <c r="BT163" s="160"/>
      <c r="BU163" s="160"/>
      <c r="BV163" s="160"/>
      <c r="BW163" s="160"/>
      <c r="BX163" s="160"/>
      <c r="BY163" s="160"/>
      <c r="BZ163" s="160"/>
      <c r="CA163" s="160"/>
      <c r="CB163" s="160"/>
      <c r="CC163" s="160"/>
      <c r="CD163" s="160"/>
      <c r="CE163" s="160"/>
      <c r="CF163" s="160"/>
      <c r="CG163" s="160"/>
      <c r="CH163" s="160"/>
      <c r="CI163" s="160"/>
      <c r="CJ163" s="160"/>
      <c r="CK163" s="160"/>
      <c r="CL163" s="160"/>
      <c r="CM163" s="160"/>
      <c r="CN163" s="160"/>
      <c r="CO163" s="160"/>
      <c r="CP163" s="160"/>
      <c r="CQ163" s="160"/>
      <c r="CR163" s="160"/>
      <c r="CS163" s="160"/>
      <c r="CT163" s="160"/>
      <c r="CU163" s="160"/>
      <c r="CV163" s="160"/>
      <c r="CW163" s="160"/>
      <c r="CX163" s="160"/>
      <c r="CY163" s="160"/>
      <c r="CZ163" s="160"/>
      <c r="DA163" s="160"/>
      <c r="DB163" s="160"/>
      <c r="DC163" s="160"/>
      <c r="DD163" s="160"/>
      <c r="DE163" s="160"/>
      <c r="DF163" s="160"/>
      <c r="DG163" s="160"/>
      <c r="DH163" s="160"/>
      <c r="DI163" s="160"/>
      <c r="DJ163" s="160"/>
      <c r="DK163" s="160"/>
      <c r="DL163" s="160"/>
      <c r="DM163" s="160"/>
      <c r="DN163" s="160"/>
      <c r="DO163" s="160"/>
      <c r="DP163" s="160"/>
      <c r="DQ163" s="160"/>
      <c r="DR163" s="160"/>
      <c r="DS163" s="160"/>
      <c r="DT163" s="160"/>
      <c r="DU163" s="160"/>
      <c r="DV163" s="160"/>
      <c r="DW163" s="160"/>
    </row>
    <row r="164" spans="1:127" ht="13.5" customHeight="1" x14ac:dyDescent="0.25">
      <c r="A164" s="48"/>
      <c r="B164" s="48"/>
      <c r="C164" s="48" t="s">
        <v>838</v>
      </c>
      <c r="D164" s="48" t="s">
        <v>839</v>
      </c>
      <c r="E164" s="48"/>
      <c r="F164" s="48" t="s">
        <v>840</v>
      </c>
      <c r="G164" s="48"/>
      <c r="H164" s="48"/>
      <c r="I164" s="602">
        <v>938</v>
      </c>
      <c r="K164" s="622">
        <v>17.469931730664424</v>
      </c>
      <c r="L164" s="66"/>
      <c r="M164" s="164" t="s">
        <v>2054</v>
      </c>
      <c r="N164" s="393"/>
      <c r="O164" s="63" t="s">
        <v>1556</v>
      </c>
      <c r="P164" s="63" t="s">
        <v>1556</v>
      </c>
      <c r="Q164" s="66">
        <v>34.324604231395178</v>
      </c>
      <c r="R164" s="66">
        <v>22.408963585434172</v>
      </c>
      <c r="S164" s="66">
        <v>18.183487923592619</v>
      </c>
      <c r="T164" s="66">
        <v>8.6315049932252723</v>
      </c>
      <c r="U164" s="57"/>
      <c r="V164" s="57"/>
      <c r="W164" s="57"/>
      <c r="X164" s="57"/>
      <c r="Y164" s="57"/>
      <c r="Z164" s="57"/>
      <c r="AA164" s="160"/>
      <c r="AB164" s="160"/>
      <c r="AC164" s="160"/>
      <c r="AD164" s="160"/>
      <c r="AE164" s="160"/>
      <c r="AF164" s="160"/>
      <c r="AG164" s="160"/>
      <c r="AH164" s="160"/>
      <c r="AI164" s="160"/>
      <c r="AJ164" s="160"/>
      <c r="AK164" s="160"/>
      <c r="AL164" s="160"/>
      <c r="AM164" s="160"/>
      <c r="AN164" s="160"/>
      <c r="AO164" s="160"/>
      <c r="AP164" s="160"/>
      <c r="AQ164" s="160"/>
      <c r="AR164" s="160"/>
      <c r="AS164" s="160"/>
      <c r="AT164" s="160"/>
      <c r="AU164" s="160"/>
      <c r="AV164" s="160"/>
      <c r="AW164" s="160"/>
      <c r="AX164" s="160"/>
      <c r="AY164" s="160"/>
      <c r="AZ164" s="160"/>
      <c r="BA164" s="160"/>
      <c r="BB164" s="160"/>
      <c r="BC164" s="160"/>
      <c r="BD164" s="160"/>
      <c r="BE164" s="160"/>
      <c r="BF164" s="160"/>
      <c r="BG164" s="160"/>
      <c r="BH164" s="160"/>
      <c r="BI164" s="160"/>
      <c r="BJ164" s="160"/>
      <c r="BK164" s="160"/>
      <c r="BL164" s="160"/>
      <c r="BM164" s="160"/>
      <c r="BN164" s="160"/>
      <c r="BO164" s="160"/>
      <c r="BP164" s="160"/>
      <c r="BQ164" s="160"/>
      <c r="BR164" s="160"/>
      <c r="BS164" s="160"/>
      <c r="BT164" s="160"/>
      <c r="BU164" s="160"/>
      <c r="BV164" s="160"/>
      <c r="BW164" s="160"/>
      <c r="BX164" s="160"/>
      <c r="BY164" s="160"/>
      <c r="BZ164" s="160"/>
      <c r="CA164" s="160"/>
      <c r="CB164" s="160"/>
      <c r="CC164" s="160"/>
      <c r="CD164" s="160"/>
      <c r="CE164" s="160"/>
      <c r="CF164" s="160"/>
      <c r="CG164" s="160"/>
      <c r="CH164" s="160"/>
      <c r="CI164" s="160"/>
      <c r="CJ164" s="160"/>
      <c r="CK164" s="160"/>
      <c r="CL164" s="160"/>
      <c r="CM164" s="160"/>
      <c r="CN164" s="160"/>
      <c r="CO164" s="160"/>
      <c r="CP164" s="160"/>
      <c r="CQ164" s="160"/>
      <c r="CR164" s="160"/>
      <c r="CS164" s="160"/>
      <c r="CT164" s="160"/>
      <c r="CU164" s="160"/>
      <c r="CV164" s="160"/>
      <c r="CW164" s="160"/>
      <c r="CX164" s="160"/>
      <c r="CY164" s="160"/>
      <c r="CZ164" s="160"/>
      <c r="DA164" s="160"/>
      <c r="DB164" s="160"/>
      <c r="DC164" s="160"/>
      <c r="DD164" s="160"/>
      <c r="DE164" s="160"/>
      <c r="DF164" s="160"/>
      <c r="DG164" s="160"/>
      <c r="DH164" s="160"/>
      <c r="DI164" s="160"/>
      <c r="DJ164" s="160"/>
      <c r="DK164" s="160"/>
      <c r="DL164" s="160"/>
      <c r="DM164" s="160"/>
      <c r="DN164" s="160"/>
      <c r="DO164" s="160"/>
      <c r="DP164" s="160"/>
      <c r="DQ164" s="160"/>
      <c r="DR164" s="160"/>
      <c r="DS164" s="160"/>
      <c r="DT164" s="160"/>
      <c r="DU164" s="160"/>
      <c r="DV164" s="160"/>
      <c r="DW164" s="160"/>
    </row>
    <row r="165" spans="1:127" ht="13.5" customHeight="1" x14ac:dyDescent="0.25">
      <c r="A165" s="48"/>
      <c r="B165" s="48"/>
      <c r="C165" s="48" t="s">
        <v>841</v>
      </c>
      <c r="D165" s="48" t="s">
        <v>842</v>
      </c>
      <c r="E165" s="48"/>
      <c r="F165" s="48" t="s">
        <v>843</v>
      </c>
      <c r="G165" s="48"/>
      <c r="H165" s="48"/>
      <c r="I165" s="602">
        <v>1900</v>
      </c>
      <c r="K165" s="622">
        <v>16.189378134934618</v>
      </c>
      <c r="L165" s="66"/>
      <c r="M165" s="164" t="s">
        <v>2055</v>
      </c>
      <c r="N165" s="393"/>
      <c r="O165" s="63">
        <v>10.363636363636363</v>
      </c>
      <c r="P165" s="63">
        <v>25.938269815968699</v>
      </c>
      <c r="Q165" s="66">
        <v>33.304170312044327</v>
      </c>
      <c r="R165" s="66">
        <v>22.546625798742792</v>
      </c>
      <c r="S165" s="66">
        <v>15.145687085296663</v>
      </c>
      <c r="T165" s="66">
        <v>6.4791403286978504</v>
      </c>
      <c r="U165" s="57"/>
      <c r="V165" s="57"/>
      <c r="W165" s="57"/>
      <c r="X165" s="57"/>
      <c r="Y165" s="57"/>
      <c r="Z165" s="57"/>
      <c r="AA165" s="160"/>
      <c r="AB165" s="160"/>
      <c r="AC165" s="160"/>
      <c r="AD165" s="160"/>
      <c r="AE165" s="160"/>
      <c r="AF165" s="160"/>
      <c r="AG165" s="160"/>
      <c r="AH165" s="160"/>
      <c r="AI165" s="160"/>
      <c r="AJ165" s="160"/>
      <c r="AK165" s="160"/>
      <c r="AL165" s="160"/>
      <c r="AM165" s="160"/>
      <c r="AN165" s="160"/>
      <c r="AO165" s="160"/>
      <c r="AP165" s="160"/>
      <c r="AQ165" s="160"/>
      <c r="AR165" s="160"/>
      <c r="AS165" s="160"/>
      <c r="AT165" s="160"/>
      <c r="AU165" s="160"/>
      <c r="AV165" s="160"/>
      <c r="AW165" s="160"/>
      <c r="AX165" s="160"/>
      <c r="AY165" s="160"/>
      <c r="AZ165" s="160"/>
      <c r="BA165" s="160"/>
      <c r="BB165" s="160"/>
      <c r="BC165" s="160"/>
      <c r="BD165" s="160"/>
      <c r="BE165" s="160"/>
      <c r="BF165" s="160"/>
      <c r="BG165" s="160"/>
      <c r="BH165" s="160"/>
      <c r="BI165" s="160"/>
      <c r="BJ165" s="160"/>
      <c r="BK165" s="160"/>
      <c r="BL165" s="160"/>
      <c r="BM165" s="160"/>
      <c r="BN165" s="160"/>
      <c r="BO165" s="160"/>
      <c r="BP165" s="160"/>
      <c r="BQ165" s="160"/>
      <c r="BR165" s="160"/>
      <c r="BS165" s="160"/>
      <c r="BT165" s="160"/>
      <c r="BU165" s="160"/>
      <c r="BV165" s="160"/>
      <c r="BW165" s="160"/>
      <c r="BX165" s="160"/>
      <c r="BY165" s="160"/>
      <c r="BZ165" s="160"/>
      <c r="CA165" s="160"/>
      <c r="CB165" s="160"/>
      <c r="CC165" s="160"/>
      <c r="CD165" s="160"/>
      <c r="CE165" s="160"/>
      <c r="CF165" s="160"/>
      <c r="CG165" s="160"/>
      <c r="CH165" s="160"/>
      <c r="CI165" s="160"/>
      <c r="CJ165" s="160"/>
      <c r="CK165" s="160"/>
      <c r="CL165" s="160"/>
      <c r="CM165" s="160"/>
      <c r="CN165" s="160"/>
      <c r="CO165" s="160"/>
      <c r="CP165" s="160"/>
      <c r="CQ165" s="160"/>
      <c r="CR165" s="160"/>
      <c r="CS165" s="160"/>
      <c r="CT165" s="160"/>
      <c r="CU165" s="160"/>
      <c r="CV165" s="160"/>
      <c r="CW165" s="160"/>
      <c r="CX165" s="160"/>
      <c r="CY165" s="160"/>
      <c r="CZ165" s="160"/>
      <c r="DA165" s="160"/>
      <c r="DB165" s="160"/>
      <c r="DC165" s="160"/>
      <c r="DD165" s="160"/>
      <c r="DE165" s="160"/>
      <c r="DF165" s="160"/>
      <c r="DG165" s="160"/>
      <c r="DH165" s="160"/>
      <c r="DI165" s="160"/>
      <c r="DJ165" s="160"/>
      <c r="DK165" s="160"/>
      <c r="DL165" s="160"/>
      <c r="DM165" s="160"/>
      <c r="DN165" s="160"/>
      <c r="DO165" s="160"/>
      <c r="DP165" s="160"/>
      <c r="DQ165" s="160"/>
      <c r="DR165" s="160"/>
      <c r="DS165" s="160"/>
      <c r="DT165" s="160"/>
      <c r="DU165" s="160"/>
      <c r="DV165" s="160"/>
      <c r="DW165" s="160"/>
    </row>
    <row r="166" spans="1:127" ht="13.5" customHeight="1" x14ac:dyDescent="0.25">
      <c r="A166" s="48"/>
      <c r="B166" s="48"/>
      <c r="C166" s="48"/>
      <c r="D166" s="48"/>
      <c r="E166" s="48"/>
      <c r="F166" s="48"/>
      <c r="G166" s="48"/>
      <c r="H166" s="48"/>
      <c r="I166" s="602"/>
      <c r="K166" s="622"/>
      <c r="L166" s="66"/>
      <c r="M166" s="164"/>
      <c r="N166" s="393"/>
      <c r="O166" s="66"/>
      <c r="P166" s="66"/>
      <c r="Q166" s="66"/>
      <c r="R166" s="66"/>
      <c r="S166" s="66"/>
      <c r="T166" s="66"/>
      <c r="U166" s="57"/>
      <c r="V166" s="57"/>
      <c r="W166" s="57"/>
      <c r="X166" s="57"/>
      <c r="Y166" s="57"/>
      <c r="Z166" s="57"/>
      <c r="AA166" s="160"/>
      <c r="AB166" s="160"/>
      <c r="AC166" s="160"/>
      <c r="AD166" s="160"/>
      <c r="AE166" s="160"/>
      <c r="AF166" s="160"/>
      <c r="AG166" s="160"/>
      <c r="AH166" s="160"/>
      <c r="AI166" s="160"/>
      <c r="AJ166" s="160"/>
      <c r="AK166" s="160"/>
      <c r="AL166" s="160"/>
      <c r="AM166" s="160"/>
      <c r="AN166" s="160"/>
      <c r="AO166" s="160"/>
      <c r="AP166" s="160"/>
      <c r="AQ166" s="160"/>
      <c r="AR166" s="160"/>
      <c r="AS166" s="160"/>
      <c r="AT166" s="160"/>
      <c r="AU166" s="160"/>
      <c r="AV166" s="160"/>
      <c r="AW166" s="160"/>
      <c r="AX166" s="160"/>
      <c r="AY166" s="160"/>
      <c r="AZ166" s="160"/>
      <c r="BA166" s="160"/>
      <c r="BB166" s="160"/>
      <c r="BC166" s="160"/>
      <c r="BD166" s="160"/>
      <c r="BE166" s="160"/>
      <c r="BF166" s="160"/>
      <c r="BG166" s="160"/>
      <c r="BH166" s="160"/>
      <c r="BI166" s="160"/>
      <c r="BJ166" s="160"/>
      <c r="BK166" s="160"/>
      <c r="BL166" s="160"/>
      <c r="BM166" s="160"/>
      <c r="BN166" s="160"/>
      <c r="BO166" s="160"/>
      <c r="BP166" s="160"/>
      <c r="BQ166" s="160"/>
      <c r="BR166" s="160"/>
      <c r="BS166" s="160"/>
      <c r="BT166" s="160"/>
      <c r="BU166" s="160"/>
      <c r="BV166" s="160"/>
      <c r="BW166" s="160"/>
      <c r="BX166" s="160"/>
      <c r="BY166" s="160"/>
      <c r="BZ166" s="160"/>
      <c r="CA166" s="160"/>
      <c r="CB166" s="160"/>
      <c r="CC166" s="160"/>
      <c r="CD166" s="160"/>
      <c r="CE166" s="160"/>
      <c r="CF166" s="160"/>
      <c r="CG166" s="160"/>
      <c r="CH166" s="160"/>
      <c r="CI166" s="160"/>
      <c r="CJ166" s="160"/>
      <c r="CK166" s="160"/>
      <c r="CL166" s="160"/>
      <c r="CM166" s="160"/>
      <c r="CN166" s="160"/>
      <c r="CO166" s="160"/>
      <c r="CP166" s="160"/>
      <c r="CQ166" s="160"/>
      <c r="CR166" s="160"/>
      <c r="CS166" s="160"/>
      <c r="CT166" s="160"/>
      <c r="CU166" s="160"/>
      <c r="CV166" s="160"/>
      <c r="CW166" s="160"/>
      <c r="CX166" s="160"/>
      <c r="CY166" s="160"/>
      <c r="CZ166" s="160"/>
      <c r="DA166" s="160"/>
      <c r="DB166" s="160"/>
      <c r="DC166" s="160"/>
      <c r="DD166" s="160"/>
      <c r="DE166" s="160"/>
      <c r="DF166" s="160"/>
      <c r="DG166" s="160"/>
      <c r="DH166" s="160"/>
      <c r="DI166" s="160"/>
      <c r="DJ166" s="160"/>
      <c r="DK166" s="160"/>
      <c r="DL166" s="160"/>
      <c r="DM166" s="160"/>
      <c r="DN166" s="160"/>
      <c r="DO166" s="160"/>
      <c r="DP166" s="160"/>
      <c r="DQ166" s="160"/>
      <c r="DR166" s="160"/>
      <c r="DS166" s="160"/>
      <c r="DT166" s="160"/>
      <c r="DU166" s="160"/>
      <c r="DV166" s="160"/>
      <c r="DW166" s="160"/>
    </row>
    <row r="167" spans="1:127" ht="13.5" customHeight="1" x14ac:dyDescent="0.25">
      <c r="A167" s="48"/>
      <c r="B167" s="48"/>
      <c r="C167" s="48" t="s">
        <v>844</v>
      </c>
      <c r="D167" s="48" t="s">
        <v>845</v>
      </c>
      <c r="E167" s="48" t="s">
        <v>846</v>
      </c>
      <c r="F167" s="48"/>
      <c r="G167" s="48"/>
      <c r="H167" s="48"/>
      <c r="I167" s="602">
        <v>4268</v>
      </c>
      <c r="K167" s="622">
        <v>12.452423076855778</v>
      </c>
      <c r="L167" s="66"/>
      <c r="M167" s="164" t="s">
        <v>2021</v>
      </c>
      <c r="N167" s="393"/>
      <c r="O167" s="66">
        <v>9.3545672298828251</v>
      </c>
      <c r="P167" s="66">
        <v>17.368970921121363</v>
      </c>
      <c r="Q167" s="66">
        <v>20.314018814768438</v>
      </c>
      <c r="R167" s="66">
        <v>17.923489105879277</v>
      </c>
      <c r="S167" s="66">
        <v>13.560730541862617</v>
      </c>
      <c r="T167" s="66">
        <v>6.0266469682092119</v>
      </c>
      <c r="U167" s="57"/>
      <c r="V167" s="57"/>
      <c r="W167" s="57"/>
      <c r="X167" s="57"/>
      <c r="Y167" s="57"/>
      <c r="Z167" s="57"/>
      <c r="AA167" s="160"/>
      <c r="AB167" s="160"/>
      <c r="AC167" s="160"/>
      <c r="AD167" s="160"/>
      <c r="AE167" s="160"/>
      <c r="AF167" s="160"/>
      <c r="AG167" s="160"/>
      <c r="AH167" s="160"/>
      <c r="AI167" s="160"/>
      <c r="AJ167" s="160"/>
      <c r="AK167" s="160"/>
      <c r="AL167" s="160"/>
      <c r="AM167" s="160"/>
      <c r="AN167" s="160"/>
      <c r="AO167" s="160"/>
      <c r="AP167" s="160"/>
      <c r="AQ167" s="160"/>
      <c r="AR167" s="160"/>
      <c r="AS167" s="160"/>
      <c r="AT167" s="160"/>
      <c r="AU167" s="160"/>
      <c r="AV167" s="160"/>
      <c r="AW167" s="160"/>
      <c r="AX167" s="160"/>
      <c r="AY167" s="160"/>
      <c r="AZ167" s="160"/>
      <c r="BA167" s="160"/>
      <c r="BB167" s="160"/>
      <c r="BC167" s="160"/>
      <c r="BD167" s="160"/>
      <c r="BE167" s="160"/>
      <c r="BF167" s="160"/>
      <c r="BG167" s="160"/>
      <c r="BH167" s="160"/>
      <c r="BI167" s="160"/>
      <c r="BJ167" s="160"/>
      <c r="BK167" s="160"/>
      <c r="BL167" s="160"/>
      <c r="BM167" s="160"/>
      <c r="BN167" s="160"/>
      <c r="BO167" s="160"/>
      <c r="BP167" s="160"/>
      <c r="BQ167" s="160"/>
      <c r="BR167" s="160"/>
      <c r="BS167" s="160"/>
      <c r="BT167" s="160"/>
      <c r="BU167" s="160"/>
      <c r="BV167" s="160"/>
      <c r="BW167" s="160"/>
      <c r="BX167" s="160"/>
      <c r="BY167" s="160"/>
      <c r="BZ167" s="160"/>
      <c r="CA167" s="160"/>
      <c r="CB167" s="160"/>
      <c r="CC167" s="160"/>
      <c r="CD167" s="160"/>
      <c r="CE167" s="160"/>
      <c r="CF167" s="160"/>
      <c r="CG167" s="160"/>
      <c r="CH167" s="160"/>
      <c r="CI167" s="160"/>
      <c r="CJ167" s="160"/>
      <c r="CK167" s="160"/>
      <c r="CL167" s="160"/>
      <c r="CM167" s="160"/>
      <c r="CN167" s="160"/>
      <c r="CO167" s="160"/>
      <c r="CP167" s="160"/>
      <c r="CQ167" s="160"/>
      <c r="CR167" s="160"/>
      <c r="CS167" s="160"/>
      <c r="CT167" s="160"/>
      <c r="CU167" s="160"/>
      <c r="CV167" s="160"/>
      <c r="CW167" s="160"/>
      <c r="CX167" s="160"/>
      <c r="CY167" s="160"/>
      <c r="CZ167" s="160"/>
      <c r="DA167" s="160"/>
      <c r="DB167" s="160"/>
      <c r="DC167" s="160"/>
      <c r="DD167" s="160"/>
      <c r="DE167" s="160"/>
      <c r="DF167" s="160"/>
      <c r="DG167" s="160"/>
      <c r="DH167" s="160"/>
      <c r="DI167" s="160"/>
      <c r="DJ167" s="160"/>
      <c r="DK167" s="160"/>
      <c r="DL167" s="160"/>
      <c r="DM167" s="160"/>
      <c r="DN167" s="160"/>
      <c r="DO167" s="160"/>
      <c r="DP167" s="160"/>
      <c r="DQ167" s="160"/>
      <c r="DR167" s="160"/>
      <c r="DS167" s="160"/>
      <c r="DT167" s="160"/>
      <c r="DU167" s="160"/>
      <c r="DV167" s="160"/>
      <c r="DW167" s="160"/>
    </row>
    <row r="168" spans="1:127" ht="13.5" customHeight="1" x14ac:dyDescent="0.25">
      <c r="A168" s="48"/>
      <c r="B168" s="48"/>
      <c r="C168" s="48" t="s">
        <v>847</v>
      </c>
      <c r="D168" s="48" t="s">
        <v>848</v>
      </c>
      <c r="E168" s="48"/>
      <c r="F168" s="48" t="s">
        <v>849</v>
      </c>
      <c r="G168" s="48"/>
      <c r="H168" s="48"/>
      <c r="I168" s="602">
        <v>689</v>
      </c>
      <c r="K168" s="622">
        <v>12.717394934413164</v>
      </c>
      <c r="L168" s="66"/>
      <c r="M168" s="164" t="s">
        <v>2056</v>
      </c>
      <c r="N168" s="393"/>
      <c r="O168" s="66">
        <v>8.6364391297126719</v>
      </c>
      <c r="P168" s="66">
        <v>16.444981862152357</v>
      </c>
      <c r="Q168" s="66">
        <v>24.539097266369996</v>
      </c>
      <c r="R168" s="66">
        <v>17.154760446023772</v>
      </c>
      <c r="S168" s="66">
        <v>13.588495074170535</v>
      </c>
      <c r="T168" s="66">
        <v>5.5277579223254705</v>
      </c>
      <c r="U168" s="57"/>
      <c r="V168" s="57"/>
      <c r="W168" s="57"/>
      <c r="X168" s="57"/>
      <c r="Y168" s="57"/>
      <c r="Z168" s="57"/>
      <c r="AA168" s="160"/>
      <c r="AB168" s="160"/>
      <c r="AC168" s="160"/>
      <c r="AD168" s="160"/>
      <c r="AE168" s="160"/>
      <c r="AF168" s="160"/>
      <c r="AG168" s="160"/>
      <c r="AH168" s="160"/>
      <c r="AI168" s="160"/>
      <c r="AJ168" s="160"/>
      <c r="AK168" s="160"/>
      <c r="AL168" s="160"/>
      <c r="AM168" s="160"/>
      <c r="AN168" s="160"/>
      <c r="AO168" s="160"/>
      <c r="AP168" s="160"/>
      <c r="AQ168" s="160"/>
      <c r="AR168" s="160"/>
      <c r="AS168" s="160"/>
      <c r="AT168" s="160"/>
      <c r="AU168" s="160"/>
      <c r="AV168" s="160"/>
      <c r="AW168" s="160"/>
      <c r="AX168" s="160"/>
      <c r="AY168" s="160"/>
      <c r="AZ168" s="160"/>
      <c r="BA168" s="160"/>
      <c r="BB168" s="160"/>
      <c r="BC168" s="160"/>
      <c r="BD168" s="160"/>
      <c r="BE168" s="160"/>
      <c r="BF168" s="160"/>
      <c r="BG168" s="160"/>
      <c r="BH168" s="160"/>
      <c r="BI168" s="160"/>
      <c r="BJ168" s="160"/>
      <c r="BK168" s="160"/>
      <c r="BL168" s="160"/>
      <c r="BM168" s="160"/>
      <c r="BN168" s="160"/>
      <c r="BO168" s="160"/>
      <c r="BP168" s="160"/>
      <c r="BQ168" s="160"/>
      <c r="BR168" s="160"/>
      <c r="BS168" s="160"/>
      <c r="BT168" s="160"/>
      <c r="BU168" s="160"/>
      <c r="BV168" s="160"/>
      <c r="BW168" s="160"/>
      <c r="BX168" s="160"/>
      <c r="BY168" s="160"/>
      <c r="BZ168" s="160"/>
      <c r="CA168" s="160"/>
      <c r="CB168" s="160"/>
      <c r="CC168" s="160"/>
      <c r="CD168" s="160"/>
      <c r="CE168" s="160"/>
      <c r="CF168" s="160"/>
      <c r="CG168" s="160"/>
      <c r="CH168" s="160"/>
      <c r="CI168" s="160"/>
      <c r="CJ168" s="160"/>
      <c r="CK168" s="160"/>
      <c r="CL168" s="160"/>
      <c r="CM168" s="160"/>
      <c r="CN168" s="160"/>
      <c r="CO168" s="160"/>
      <c r="CP168" s="160"/>
      <c r="CQ168" s="160"/>
      <c r="CR168" s="160"/>
      <c r="CS168" s="160"/>
      <c r="CT168" s="160"/>
      <c r="CU168" s="160"/>
      <c r="CV168" s="160"/>
      <c r="CW168" s="160"/>
      <c r="CX168" s="160"/>
      <c r="CY168" s="160"/>
      <c r="CZ168" s="160"/>
      <c r="DA168" s="160"/>
      <c r="DB168" s="160"/>
      <c r="DC168" s="160"/>
      <c r="DD168" s="160"/>
      <c r="DE168" s="160"/>
      <c r="DF168" s="160"/>
      <c r="DG168" s="160"/>
      <c r="DH168" s="160"/>
      <c r="DI168" s="160"/>
      <c r="DJ168" s="160"/>
      <c r="DK168" s="160"/>
      <c r="DL168" s="160"/>
      <c r="DM168" s="160"/>
      <c r="DN168" s="160"/>
      <c r="DO168" s="160"/>
      <c r="DP168" s="160"/>
      <c r="DQ168" s="160"/>
      <c r="DR168" s="160"/>
      <c r="DS168" s="160"/>
      <c r="DT168" s="160"/>
      <c r="DU168" s="160"/>
      <c r="DV168" s="160"/>
      <c r="DW168" s="160"/>
    </row>
    <row r="169" spans="1:127" ht="13.5" customHeight="1" x14ac:dyDescent="0.25">
      <c r="A169" s="48"/>
      <c r="B169" s="48"/>
      <c r="C169" s="48" t="s">
        <v>850</v>
      </c>
      <c r="D169" s="48" t="s">
        <v>851</v>
      </c>
      <c r="E169" s="48"/>
      <c r="F169" s="48" t="s">
        <v>852</v>
      </c>
      <c r="G169" s="48"/>
      <c r="H169" s="48"/>
      <c r="I169" s="602">
        <v>1294</v>
      </c>
      <c r="K169" s="622">
        <v>15.21587756682332</v>
      </c>
      <c r="L169" s="66"/>
      <c r="M169" s="164" t="s">
        <v>2057</v>
      </c>
      <c r="N169" s="393"/>
      <c r="O169" s="66">
        <v>8.0442433383609853</v>
      </c>
      <c r="P169" s="66">
        <v>20.225947521865887</v>
      </c>
      <c r="Q169" s="66">
        <v>19.827631787659282</v>
      </c>
      <c r="R169" s="66">
        <v>22.257551669316374</v>
      </c>
      <c r="S169" s="66">
        <v>19.264035225664411</v>
      </c>
      <c r="T169" s="66">
        <v>9.219451609821343</v>
      </c>
      <c r="U169" s="57"/>
      <c r="V169" s="57"/>
      <c r="W169" s="57"/>
      <c r="X169" s="57"/>
      <c r="Y169" s="57"/>
      <c r="Z169" s="57"/>
      <c r="AA169" s="160"/>
      <c r="AB169" s="160"/>
      <c r="AC169" s="160"/>
      <c r="AD169" s="160"/>
      <c r="AE169" s="160"/>
      <c r="AF169" s="160"/>
      <c r="AG169" s="160"/>
      <c r="AH169" s="160"/>
      <c r="AI169" s="160"/>
      <c r="AJ169" s="160"/>
      <c r="AK169" s="160"/>
      <c r="AL169" s="160"/>
      <c r="AM169" s="160"/>
      <c r="AN169" s="160"/>
      <c r="AO169" s="160"/>
      <c r="AP169" s="160"/>
      <c r="AQ169" s="160"/>
      <c r="AR169" s="160"/>
      <c r="AS169" s="160"/>
      <c r="AT169" s="160"/>
      <c r="AU169" s="160"/>
      <c r="AV169" s="160"/>
      <c r="AW169" s="160"/>
      <c r="AX169" s="160"/>
      <c r="AY169" s="160"/>
      <c r="AZ169" s="160"/>
      <c r="BA169" s="160"/>
      <c r="BB169" s="160"/>
      <c r="BC169" s="160"/>
      <c r="BD169" s="160"/>
      <c r="BE169" s="160"/>
      <c r="BF169" s="160"/>
      <c r="BG169" s="160"/>
      <c r="BH169" s="160"/>
      <c r="BI169" s="160"/>
      <c r="BJ169" s="160"/>
      <c r="BK169" s="160"/>
      <c r="BL169" s="160"/>
      <c r="BM169" s="160"/>
      <c r="BN169" s="160"/>
      <c r="BO169" s="160"/>
      <c r="BP169" s="160"/>
      <c r="BQ169" s="160"/>
      <c r="BR169" s="160"/>
      <c r="BS169" s="160"/>
      <c r="BT169" s="160"/>
      <c r="BU169" s="160"/>
      <c r="BV169" s="160"/>
      <c r="BW169" s="160"/>
      <c r="BX169" s="160"/>
      <c r="BY169" s="160"/>
      <c r="BZ169" s="160"/>
      <c r="CA169" s="160"/>
      <c r="CB169" s="160"/>
      <c r="CC169" s="160"/>
      <c r="CD169" s="160"/>
      <c r="CE169" s="160"/>
      <c r="CF169" s="160"/>
      <c r="CG169" s="160"/>
      <c r="CH169" s="160"/>
      <c r="CI169" s="160"/>
      <c r="CJ169" s="160"/>
      <c r="CK169" s="160"/>
      <c r="CL169" s="160"/>
      <c r="CM169" s="160"/>
      <c r="CN169" s="160"/>
      <c r="CO169" s="160"/>
      <c r="CP169" s="160"/>
      <c r="CQ169" s="160"/>
      <c r="CR169" s="160"/>
      <c r="CS169" s="160"/>
      <c r="CT169" s="160"/>
      <c r="CU169" s="160"/>
      <c r="CV169" s="160"/>
      <c r="CW169" s="160"/>
      <c r="CX169" s="160"/>
      <c r="CY169" s="160"/>
      <c r="CZ169" s="160"/>
      <c r="DA169" s="160"/>
      <c r="DB169" s="160"/>
      <c r="DC169" s="160"/>
      <c r="DD169" s="160"/>
      <c r="DE169" s="160"/>
      <c r="DF169" s="160"/>
      <c r="DG169" s="160"/>
      <c r="DH169" s="160"/>
      <c r="DI169" s="160"/>
      <c r="DJ169" s="160"/>
      <c r="DK169" s="160"/>
      <c r="DL169" s="160"/>
      <c r="DM169" s="160"/>
      <c r="DN169" s="160"/>
      <c r="DO169" s="160"/>
      <c r="DP169" s="160"/>
      <c r="DQ169" s="160"/>
      <c r="DR169" s="160"/>
      <c r="DS169" s="160"/>
      <c r="DT169" s="160"/>
      <c r="DU169" s="160"/>
      <c r="DV169" s="160"/>
      <c r="DW169" s="160"/>
    </row>
    <row r="170" spans="1:127" ht="13.5" customHeight="1" x14ac:dyDescent="0.25">
      <c r="A170" s="48"/>
      <c r="B170" s="48"/>
      <c r="C170" s="48" t="s">
        <v>853</v>
      </c>
      <c r="D170" s="48" t="s">
        <v>854</v>
      </c>
      <c r="E170" s="48"/>
      <c r="F170" s="48" t="s">
        <v>855</v>
      </c>
      <c r="G170" s="48"/>
      <c r="H170" s="48"/>
      <c r="I170" s="602">
        <v>454</v>
      </c>
      <c r="K170" s="622">
        <v>12.502023186510941</v>
      </c>
      <c r="L170" s="66"/>
      <c r="M170" s="164" t="s">
        <v>2058</v>
      </c>
      <c r="N170" s="393"/>
      <c r="O170" s="66">
        <v>11.767715528268099</v>
      </c>
      <c r="P170" s="66">
        <v>17.857142857142858</v>
      </c>
      <c r="Q170" s="66">
        <v>25.242363270532284</v>
      </c>
      <c r="R170" s="66">
        <v>17.069460875443635</v>
      </c>
      <c r="S170" s="66">
        <v>12.426770814841115</v>
      </c>
      <c r="T170" s="66">
        <v>4.554226167502895</v>
      </c>
      <c r="U170" s="57"/>
      <c r="V170" s="57"/>
      <c r="W170" s="57"/>
      <c r="X170" s="57"/>
      <c r="Y170" s="57"/>
      <c r="Z170" s="57"/>
      <c r="AA170" s="160"/>
      <c r="AB170" s="160"/>
      <c r="AC170" s="160"/>
      <c r="AD170" s="160"/>
      <c r="AE170" s="160"/>
      <c r="AF170" s="160"/>
      <c r="AG170" s="160"/>
      <c r="AH170" s="160"/>
      <c r="AI170" s="160"/>
      <c r="AJ170" s="160"/>
      <c r="AK170" s="160"/>
      <c r="AL170" s="160"/>
      <c r="AM170" s="160"/>
      <c r="AN170" s="160"/>
      <c r="AO170" s="160"/>
      <c r="AP170" s="160"/>
      <c r="AQ170" s="160"/>
      <c r="AR170" s="160"/>
      <c r="AS170" s="160"/>
      <c r="AT170" s="160"/>
      <c r="AU170" s="160"/>
      <c r="AV170" s="160"/>
      <c r="AW170" s="160"/>
      <c r="AX170" s="160"/>
      <c r="AY170" s="160"/>
      <c r="AZ170" s="160"/>
      <c r="BA170" s="160"/>
      <c r="BB170" s="160"/>
      <c r="BC170" s="160"/>
      <c r="BD170" s="160"/>
      <c r="BE170" s="160"/>
      <c r="BF170" s="160"/>
      <c r="BG170" s="160"/>
      <c r="BH170" s="160"/>
      <c r="BI170" s="160"/>
      <c r="BJ170" s="160"/>
      <c r="BK170" s="160"/>
      <c r="BL170" s="160"/>
      <c r="BM170" s="160"/>
      <c r="BN170" s="160"/>
      <c r="BO170" s="160"/>
      <c r="BP170" s="160"/>
      <c r="BQ170" s="160"/>
      <c r="BR170" s="160"/>
      <c r="BS170" s="160"/>
      <c r="BT170" s="160"/>
      <c r="BU170" s="160"/>
      <c r="BV170" s="160"/>
      <c r="BW170" s="160"/>
      <c r="BX170" s="160"/>
      <c r="BY170" s="160"/>
      <c r="BZ170" s="160"/>
      <c r="CA170" s="160"/>
      <c r="CB170" s="160"/>
      <c r="CC170" s="160"/>
      <c r="CD170" s="160"/>
      <c r="CE170" s="160"/>
      <c r="CF170" s="160"/>
      <c r="CG170" s="160"/>
      <c r="CH170" s="160"/>
      <c r="CI170" s="160"/>
      <c r="CJ170" s="160"/>
      <c r="CK170" s="160"/>
      <c r="CL170" s="160"/>
      <c r="CM170" s="160"/>
      <c r="CN170" s="160"/>
      <c r="CO170" s="160"/>
      <c r="CP170" s="160"/>
      <c r="CQ170" s="160"/>
      <c r="CR170" s="160"/>
      <c r="CS170" s="160"/>
      <c r="CT170" s="160"/>
      <c r="CU170" s="160"/>
      <c r="CV170" s="160"/>
      <c r="CW170" s="160"/>
      <c r="CX170" s="160"/>
      <c r="CY170" s="160"/>
      <c r="CZ170" s="160"/>
      <c r="DA170" s="160"/>
      <c r="DB170" s="160"/>
      <c r="DC170" s="160"/>
      <c r="DD170" s="160"/>
      <c r="DE170" s="160"/>
      <c r="DF170" s="160"/>
      <c r="DG170" s="160"/>
      <c r="DH170" s="160"/>
      <c r="DI170" s="160"/>
      <c r="DJ170" s="160"/>
      <c r="DK170" s="160"/>
      <c r="DL170" s="160"/>
      <c r="DM170" s="160"/>
      <c r="DN170" s="160"/>
      <c r="DO170" s="160"/>
      <c r="DP170" s="160"/>
      <c r="DQ170" s="160"/>
      <c r="DR170" s="160"/>
      <c r="DS170" s="160"/>
      <c r="DT170" s="160"/>
      <c r="DU170" s="160"/>
      <c r="DV170" s="160"/>
      <c r="DW170" s="160"/>
    </row>
    <row r="171" spans="1:127" ht="13.5" customHeight="1" x14ac:dyDescent="0.25">
      <c r="A171" s="48"/>
      <c r="B171" s="48"/>
      <c r="C171" s="48" t="s">
        <v>856</v>
      </c>
      <c r="D171" s="48" t="s">
        <v>857</v>
      </c>
      <c r="E171" s="48"/>
      <c r="F171" s="48" t="s">
        <v>858</v>
      </c>
      <c r="G171" s="48"/>
      <c r="H171" s="48"/>
      <c r="I171" s="602">
        <v>519</v>
      </c>
      <c r="K171" s="622">
        <v>10.936007750090003</v>
      </c>
      <c r="L171" s="66"/>
      <c r="M171" s="164" t="s">
        <v>2037</v>
      </c>
      <c r="N171" s="393"/>
      <c r="O171" s="66">
        <v>9.7087378640776691</v>
      </c>
      <c r="P171" s="66">
        <v>14.317180616740089</v>
      </c>
      <c r="Q171" s="66">
        <v>17.489602218193454</v>
      </c>
      <c r="R171" s="66">
        <v>16.129032258064516</v>
      </c>
      <c r="S171" s="66">
        <v>9.8557348950149972</v>
      </c>
      <c r="T171" s="66">
        <v>5.7754010695187166</v>
      </c>
      <c r="U171" s="57"/>
      <c r="V171" s="57"/>
      <c r="W171" s="57"/>
      <c r="X171" s="57"/>
      <c r="Y171" s="57"/>
      <c r="Z171" s="57"/>
      <c r="AA171" s="160"/>
      <c r="AB171" s="160"/>
      <c r="AC171" s="160"/>
      <c r="AD171" s="160"/>
      <c r="AE171" s="160"/>
      <c r="AF171" s="160"/>
      <c r="AG171" s="160"/>
      <c r="AH171" s="160"/>
      <c r="AI171" s="160"/>
      <c r="AJ171" s="160"/>
      <c r="AK171" s="160"/>
      <c r="AL171" s="160"/>
      <c r="AM171" s="160"/>
      <c r="AN171" s="160"/>
      <c r="AO171" s="160"/>
      <c r="AP171" s="160"/>
      <c r="AQ171" s="160"/>
      <c r="AR171" s="160"/>
      <c r="AS171" s="160"/>
      <c r="AT171" s="160"/>
      <c r="AU171" s="160"/>
      <c r="AV171" s="160"/>
      <c r="AW171" s="160"/>
      <c r="AX171" s="160"/>
      <c r="AY171" s="160"/>
      <c r="AZ171" s="160"/>
      <c r="BA171" s="160"/>
      <c r="BB171" s="160"/>
      <c r="BC171" s="160"/>
      <c r="BD171" s="160"/>
      <c r="BE171" s="160"/>
      <c r="BF171" s="160"/>
      <c r="BG171" s="160"/>
      <c r="BH171" s="160"/>
      <c r="BI171" s="160"/>
      <c r="BJ171" s="160"/>
      <c r="BK171" s="160"/>
      <c r="BL171" s="160"/>
      <c r="BM171" s="160"/>
      <c r="BN171" s="160"/>
      <c r="BO171" s="160"/>
      <c r="BP171" s="160"/>
      <c r="BQ171" s="160"/>
      <c r="BR171" s="160"/>
      <c r="BS171" s="160"/>
      <c r="BT171" s="160"/>
      <c r="BU171" s="160"/>
      <c r="BV171" s="160"/>
      <c r="BW171" s="160"/>
      <c r="BX171" s="160"/>
      <c r="BY171" s="160"/>
      <c r="BZ171" s="160"/>
      <c r="CA171" s="160"/>
      <c r="CB171" s="160"/>
      <c r="CC171" s="160"/>
      <c r="CD171" s="160"/>
      <c r="CE171" s="160"/>
      <c r="CF171" s="160"/>
      <c r="CG171" s="160"/>
      <c r="CH171" s="160"/>
      <c r="CI171" s="160"/>
      <c r="CJ171" s="160"/>
      <c r="CK171" s="160"/>
      <c r="CL171" s="160"/>
      <c r="CM171" s="160"/>
      <c r="CN171" s="160"/>
      <c r="CO171" s="160"/>
      <c r="CP171" s="160"/>
      <c r="CQ171" s="160"/>
      <c r="CR171" s="160"/>
      <c r="CS171" s="160"/>
      <c r="CT171" s="160"/>
      <c r="CU171" s="160"/>
      <c r="CV171" s="160"/>
      <c r="CW171" s="160"/>
      <c r="CX171" s="160"/>
      <c r="CY171" s="160"/>
      <c r="CZ171" s="160"/>
      <c r="DA171" s="160"/>
      <c r="DB171" s="160"/>
      <c r="DC171" s="160"/>
      <c r="DD171" s="160"/>
      <c r="DE171" s="160"/>
      <c r="DF171" s="160"/>
      <c r="DG171" s="160"/>
      <c r="DH171" s="160"/>
      <c r="DI171" s="160"/>
      <c r="DJ171" s="160"/>
      <c r="DK171" s="160"/>
      <c r="DL171" s="160"/>
      <c r="DM171" s="160"/>
      <c r="DN171" s="160"/>
      <c r="DO171" s="160"/>
      <c r="DP171" s="160"/>
      <c r="DQ171" s="160"/>
      <c r="DR171" s="160"/>
      <c r="DS171" s="160"/>
      <c r="DT171" s="160"/>
      <c r="DU171" s="160"/>
      <c r="DV171" s="160"/>
      <c r="DW171" s="160"/>
    </row>
    <row r="172" spans="1:127" ht="13.5" customHeight="1" x14ac:dyDescent="0.25">
      <c r="A172" s="48"/>
      <c r="B172" s="48"/>
      <c r="C172" s="48" t="s">
        <v>859</v>
      </c>
      <c r="D172" s="48" t="s">
        <v>860</v>
      </c>
      <c r="E172" s="48"/>
      <c r="F172" s="48" t="s">
        <v>861</v>
      </c>
      <c r="G172" s="48"/>
      <c r="H172" s="48"/>
      <c r="I172" s="602">
        <v>284</v>
      </c>
      <c r="K172" s="622">
        <v>11.731169555958621</v>
      </c>
      <c r="L172" s="66"/>
      <c r="M172" s="164" t="s">
        <v>2059</v>
      </c>
      <c r="N172" s="393"/>
      <c r="O172" s="66">
        <v>8.2127493156042242</v>
      </c>
      <c r="P172" s="66">
        <v>17.910447761194032</v>
      </c>
      <c r="Q172" s="66">
        <v>21.713954834973944</v>
      </c>
      <c r="R172" s="66">
        <v>18.135376756066414</v>
      </c>
      <c r="S172" s="66">
        <v>10.765842916564718</v>
      </c>
      <c r="T172" s="66">
        <v>5.2761925271885435</v>
      </c>
      <c r="U172" s="57"/>
      <c r="V172" s="57"/>
      <c r="W172" s="57"/>
      <c r="X172" s="57"/>
      <c r="Y172" s="57"/>
      <c r="Z172" s="57"/>
      <c r="AA172" s="160"/>
      <c r="AB172" s="160"/>
      <c r="AC172" s="160"/>
      <c r="AD172" s="160"/>
      <c r="AE172" s="160"/>
      <c r="AF172" s="160"/>
      <c r="AG172" s="160"/>
      <c r="AH172" s="160"/>
      <c r="AI172" s="160"/>
      <c r="AJ172" s="160"/>
      <c r="AK172" s="160"/>
      <c r="AL172" s="160"/>
      <c r="AM172" s="160"/>
      <c r="AN172" s="160"/>
      <c r="AO172" s="160"/>
      <c r="AP172" s="160"/>
      <c r="AQ172" s="160"/>
      <c r="AR172" s="160"/>
      <c r="AS172" s="160"/>
      <c r="AT172" s="160"/>
      <c r="AU172" s="160"/>
      <c r="AV172" s="160"/>
      <c r="AW172" s="160"/>
      <c r="AX172" s="160"/>
      <c r="AY172" s="160"/>
      <c r="AZ172" s="160"/>
      <c r="BA172" s="160"/>
      <c r="BB172" s="160"/>
      <c r="BC172" s="160"/>
      <c r="BD172" s="160"/>
      <c r="BE172" s="160"/>
      <c r="BF172" s="160"/>
      <c r="BG172" s="160"/>
      <c r="BH172" s="160"/>
      <c r="BI172" s="160"/>
      <c r="BJ172" s="160"/>
      <c r="BK172" s="160"/>
      <c r="BL172" s="160"/>
      <c r="BM172" s="160"/>
      <c r="BN172" s="160"/>
      <c r="BO172" s="160"/>
      <c r="BP172" s="160"/>
      <c r="BQ172" s="160"/>
      <c r="BR172" s="160"/>
      <c r="BS172" s="160"/>
      <c r="BT172" s="160"/>
      <c r="BU172" s="160"/>
      <c r="BV172" s="160"/>
      <c r="BW172" s="160"/>
      <c r="BX172" s="160"/>
      <c r="BY172" s="160"/>
      <c r="BZ172" s="160"/>
      <c r="CA172" s="160"/>
      <c r="CB172" s="160"/>
      <c r="CC172" s="160"/>
      <c r="CD172" s="160"/>
      <c r="CE172" s="160"/>
      <c r="CF172" s="160"/>
      <c r="CG172" s="160"/>
      <c r="CH172" s="160"/>
      <c r="CI172" s="160"/>
      <c r="CJ172" s="160"/>
      <c r="CK172" s="160"/>
      <c r="CL172" s="160"/>
      <c r="CM172" s="160"/>
      <c r="CN172" s="160"/>
      <c r="CO172" s="160"/>
      <c r="CP172" s="160"/>
      <c r="CQ172" s="160"/>
      <c r="CR172" s="160"/>
      <c r="CS172" s="160"/>
      <c r="CT172" s="160"/>
      <c r="CU172" s="160"/>
      <c r="CV172" s="160"/>
      <c r="CW172" s="160"/>
      <c r="CX172" s="160"/>
      <c r="CY172" s="160"/>
      <c r="CZ172" s="160"/>
      <c r="DA172" s="160"/>
      <c r="DB172" s="160"/>
      <c r="DC172" s="160"/>
      <c r="DD172" s="160"/>
      <c r="DE172" s="160"/>
      <c r="DF172" s="160"/>
      <c r="DG172" s="160"/>
      <c r="DH172" s="160"/>
      <c r="DI172" s="160"/>
      <c r="DJ172" s="160"/>
      <c r="DK172" s="160"/>
      <c r="DL172" s="160"/>
      <c r="DM172" s="160"/>
      <c r="DN172" s="160"/>
      <c r="DO172" s="160"/>
      <c r="DP172" s="160"/>
      <c r="DQ172" s="160"/>
      <c r="DR172" s="160"/>
      <c r="DS172" s="160"/>
      <c r="DT172" s="160"/>
      <c r="DU172" s="160"/>
      <c r="DV172" s="160"/>
      <c r="DW172" s="160"/>
    </row>
    <row r="173" spans="1:127" ht="13.5" customHeight="1" x14ac:dyDescent="0.25">
      <c r="A173" s="48"/>
      <c r="B173" s="48"/>
      <c r="C173" s="48" t="s">
        <v>862</v>
      </c>
      <c r="D173" s="48" t="s">
        <v>863</v>
      </c>
      <c r="E173" s="48"/>
      <c r="F173" s="48" t="s">
        <v>864</v>
      </c>
      <c r="G173" s="48"/>
      <c r="H173" s="48"/>
      <c r="I173" s="602">
        <v>223</v>
      </c>
      <c r="K173" s="622">
        <v>10.935503342493167</v>
      </c>
      <c r="L173" s="66"/>
      <c r="M173" s="164" t="s">
        <v>2060</v>
      </c>
      <c r="N173" s="393"/>
      <c r="O173" s="66">
        <v>8.4707980383415062</v>
      </c>
      <c r="P173" s="66">
        <v>19.696969696969695</v>
      </c>
      <c r="Q173" s="66">
        <v>19.190509420795536</v>
      </c>
      <c r="R173" s="66">
        <v>14.31683784624961</v>
      </c>
      <c r="S173" s="66">
        <v>13.493253373313344</v>
      </c>
      <c r="T173" s="66">
        <v>4.0005000625078138</v>
      </c>
      <c r="U173" s="57"/>
      <c r="V173" s="57"/>
      <c r="W173" s="57"/>
      <c r="X173" s="57"/>
      <c r="Y173" s="57"/>
      <c r="Z173" s="57"/>
      <c r="AA173" s="160"/>
      <c r="AB173" s="160"/>
      <c r="AC173" s="160"/>
      <c r="AD173" s="160"/>
      <c r="AE173" s="160"/>
      <c r="AF173" s="160"/>
      <c r="AG173" s="160"/>
      <c r="AH173" s="160"/>
      <c r="AI173" s="160"/>
      <c r="AJ173" s="160"/>
      <c r="AK173" s="160"/>
      <c r="AL173" s="160"/>
      <c r="AM173" s="160"/>
      <c r="AN173" s="160"/>
      <c r="AO173" s="160"/>
      <c r="AP173" s="160"/>
      <c r="AQ173" s="160"/>
      <c r="AR173" s="160"/>
      <c r="AS173" s="160"/>
      <c r="AT173" s="160"/>
      <c r="AU173" s="160"/>
      <c r="AV173" s="160"/>
      <c r="AW173" s="160"/>
      <c r="AX173" s="160"/>
      <c r="AY173" s="160"/>
      <c r="AZ173" s="160"/>
      <c r="BA173" s="160"/>
      <c r="BB173" s="160"/>
      <c r="BC173" s="160"/>
      <c r="BD173" s="160"/>
      <c r="BE173" s="160"/>
      <c r="BF173" s="160"/>
      <c r="BG173" s="160"/>
      <c r="BH173" s="160"/>
      <c r="BI173" s="160"/>
      <c r="BJ173" s="160"/>
      <c r="BK173" s="160"/>
      <c r="BL173" s="160"/>
      <c r="BM173" s="160"/>
      <c r="BN173" s="160"/>
      <c r="BO173" s="160"/>
      <c r="BP173" s="160"/>
      <c r="BQ173" s="160"/>
      <c r="BR173" s="160"/>
      <c r="BS173" s="160"/>
      <c r="BT173" s="160"/>
      <c r="BU173" s="160"/>
      <c r="BV173" s="160"/>
      <c r="BW173" s="160"/>
      <c r="BX173" s="160"/>
      <c r="BY173" s="160"/>
      <c r="BZ173" s="160"/>
      <c r="CA173" s="160"/>
      <c r="CB173" s="160"/>
      <c r="CC173" s="160"/>
      <c r="CD173" s="160"/>
      <c r="CE173" s="160"/>
      <c r="CF173" s="160"/>
      <c r="CG173" s="160"/>
      <c r="CH173" s="160"/>
      <c r="CI173" s="160"/>
      <c r="CJ173" s="160"/>
      <c r="CK173" s="160"/>
      <c r="CL173" s="160"/>
      <c r="CM173" s="160"/>
      <c r="CN173" s="160"/>
      <c r="CO173" s="160"/>
      <c r="CP173" s="160"/>
      <c r="CQ173" s="160"/>
      <c r="CR173" s="160"/>
      <c r="CS173" s="160"/>
      <c r="CT173" s="160"/>
      <c r="CU173" s="160"/>
      <c r="CV173" s="160"/>
      <c r="CW173" s="160"/>
      <c r="CX173" s="160"/>
      <c r="CY173" s="160"/>
      <c r="CZ173" s="160"/>
      <c r="DA173" s="160"/>
      <c r="DB173" s="160"/>
      <c r="DC173" s="160"/>
      <c r="DD173" s="160"/>
      <c r="DE173" s="160"/>
      <c r="DF173" s="160"/>
      <c r="DG173" s="160"/>
      <c r="DH173" s="160"/>
      <c r="DI173" s="160"/>
      <c r="DJ173" s="160"/>
      <c r="DK173" s="160"/>
      <c r="DL173" s="160"/>
      <c r="DM173" s="160"/>
      <c r="DN173" s="160"/>
      <c r="DO173" s="160"/>
      <c r="DP173" s="160"/>
      <c r="DQ173" s="160"/>
      <c r="DR173" s="160"/>
      <c r="DS173" s="160"/>
      <c r="DT173" s="160"/>
      <c r="DU173" s="160"/>
      <c r="DV173" s="160"/>
      <c r="DW173" s="160"/>
    </row>
    <row r="174" spans="1:127" s="173" customFormat="1" ht="13.5" customHeight="1" x14ac:dyDescent="0.25">
      <c r="A174" s="48"/>
      <c r="B174" s="48"/>
      <c r="C174" s="48" t="s">
        <v>865</v>
      </c>
      <c r="D174" s="48" t="s">
        <v>866</v>
      </c>
      <c r="E174" s="48"/>
      <c r="F174" s="48" t="s">
        <v>867</v>
      </c>
      <c r="G174" s="48"/>
      <c r="H174" s="48"/>
      <c r="I174" s="602">
        <v>805</v>
      </c>
      <c r="K174" s="622">
        <v>11.167352025762401</v>
      </c>
      <c r="L174" s="66"/>
      <c r="M174" s="164" t="s">
        <v>2061</v>
      </c>
      <c r="N174" s="393"/>
      <c r="O174" s="66">
        <v>10.34537641254178</v>
      </c>
      <c r="P174" s="66">
        <v>16.192651027610545</v>
      </c>
      <c r="Q174" s="66">
        <v>18.26734613876911</v>
      </c>
      <c r="R174" s="66">
        <v>15.337423312883436</v>
      </c>
      <c r="S174" s="66">
        <v>11.020983953447365</v>
      </c>
      <c r="T174" s="66">
        <v>5.5998710821045847</v>
      </c>
      <c r="U174" s="57"/>
      <c r="V174" s="57"/>
      <c r="W174" s="57"/>
      <c r="X174" s="57"/>
      <c r="Y174" s="57"/>
      <c r="Z174" s="57"/>
      <c r="AA174" s="160"/>
      <c r="AB174" s="160"/>
      <c r="AC174" s="160"/>
      <c r="AD174" s="160"/>
      <c r="AE174" s="160"/>
      <c r="AF174" s="160"/>
      <c r="AG174" s="160"/>
      <c r="AH174" s="160"/>
      <c r="AI174" s="160"/>
      <c r="AJ174" s="160"/>
      <c r="AK174" s="160"/>
      <c r="AL174" s="160"/>
      <c r="AM174" s="160"/>
      <c r="AN174" s="160"/>
      <c r="AO174" s="160"/>
      <c r="AP174" s="160"/>
      <c r="AQ174" s="160"/>
      <c r="AR174" s="160"/>
      <c r="AS174" s="160"/>
      <c r="AT174" s="160"/>
      <c r="AU174" s="160"/>
      <c r="AV174" s="160"/>
      <c r="AW174" s="160"/>
      <c r="AX174" s="160"/>
      <c r="AY174" s="160"/>
      <c r="AZ174" s="160"/>
      <c r="BA174" s="160"/>
      <c r="BB174" s="160"/>
      <c r="BC174" s="160"/>
      <c r="BD174" s="160"/>
      <c r="BE174" s="160"/>
      <c r="BF174" s="160"/>
      <c r="BG174" s="160"/>
      <c r="BH174" s="160"/>
      <c r="BI174" s="160"/>
      <c r="BJ174" s="160"/>
      <c r="BK174" s="160"/>
      <c r="BL174" s="160"/>
      <c r="BM174" s="160"/>
      <c r="BN174" s="160"/>
      <c r="BO174" s="160"/>
      <c r="BP174" s="160"/>
      <c r="BQ174" s="160"/>
      <c r="BR174" s="160"/>
      <c r="BS174" s="160"/>
      <c r="BT174" s="160"/>
      <c r="BU174" s="160"/>
      <c r="BV174" s="160"/>
      <c r="BW174" s="160"/>
      <c r="BX174" s="160"/>
      <c r="BY174" s="160"/>
      <c r="BZ174" s="160"/>
      <c r="CA174" s="160"/>
      <c r="CB174" s="160"/>
      <c r="CC174" s="160"/>
      <c r="CD174" s="160"/>
      <c r="CE174" s="160"/>
      <c r="CF174" s="160"/>
      <c r="CG174" s="160"/>
      <c r="CH174" s="160"/>
      <c r="CI174" s="160"/>
      <c r="CJ174" s="160"/>
      <c r="CK174" s="160"/>
      <c r="CL174" s="160"/>
      <c r="CM174" s="160"/>
      <c r="CN174" s="160"/>
      <c r="CO174" s="160"/>
      <c r="CP174" s="160"/>
      <c r="CQ174" s="160"/>
      <c r="CR174" s="160"/>
      <c r="CS174" s="160"/>
      <c r="CT174" s="160"/>
      <c r="CU174" s="160"/>
      <c r="CV174" s="160"/>
      <c r="CW174" s="160"/>
      <c r="CX174" s="160"/>
      <c r="CY174" s="160"/>
      <c r="CZ174" s="160"/>
      <c r="DA174" s="160"/>
      <c r="DB174" s="160"/>
      <c r="DC174" s="160"/>
      <c r="DD174" s="160"/>
      <c r="DE174" s="160"/>
      <c r="DF174" s="160"/>
      <c r="DG174" s="160"/>
      <c r="DH174" s="160"/>
      <c r="DI174" s="160"/>
      <c r="DJ174" s="160"/>
      <c r="DK174" s="160"/>
      <c r="DL174" s="160"/>
      <c r="DM174" s="160"/>
      <c r="DN174" s="160"/>
      <c r="DO174" s="160"/>
      <c r="DP174" s="160"/>
      <c r="DQ174" s="160"/>
      <c r="DR174" s="160"/>
      <c r="DS174" s="160"/>
      <c r="DT174" s="160"/>
      <c r="DU174" s="160"/>
      <c r="DV174" s="160"/>
      <c r="DW174" s="160"/>
    </row>
    <row r="175" spans="1:127" ht="13.5" customHeight="1" x14ac:dyDescent="0.25">
      <c r="A175" s="48"/>
      <c r="B175" s="48"/>
      <c r="C175" s="48"/>
      <c r="D175" s="48"/>
      <c r="E175" s="48"/>
      <c r="F175" s="48"/>
      <c r="G175" s="48"/>
      <c r="H175" s="48"/>
      <c r="I175" s="602"/>
      <c r="K175" s="622"/>
      <c r="L175" s="66"/>
      <c r="M175" s="164"/>
      <c r="N175" s="393"/>
      <c r="O175" s="66"/>
      <c r="P175" s="66"/>
      <c r="Q175" s="66"/>
      <c r="R175" s="66"/>
      <c r="S175" s="66"/>
      <c r="T175" s="66"/>
      <c r="U175" s="57"/>
      <c r="V175" s="57"/>
      <c r="W175" s="57"/>
      <c r="X175" s="57"/>
      <c r="Y175" s="57"/>
      <c r="Z175" s="57"/>
      <c r="AA175" s="160"/>
      <c r="AB175" s="160"/>
      <c r="AC175" s="160"/>
      <c r="AD175" s="160"/>
      <c r="AE175" s="160"/>
      <c r="AF175" s="160"/>
      <c r="AG175" s="160"/>
      <c r="AH175" s="160"/>
      <c r="AI175" s="160"/>
      <c r="AJ175" s="160"/>
      <c r="AK175" s="160"/>
      <c r="AL175" s="160"/>
      <c r="AM175" s="160"/>
      <c r="AN175" s="160"/>
      <c r="AO175" s="160"/>
      <c r="AP175" s="160"/>
      <c r="AQ175" s="160"/>
      <c r="AR175" s="160"/>
      <c r="AS175" s="160"/>
      <c r="AT175" s="160"/>
      <c r="AU175" s="160"/>
      <c r="AV175" s="160"/>
      <c r="AW175" s="160"/>
      <c r="AX175" s="160"/>
      <c r="AY175" s="160"/>
      <c r="AZ175" s="160"/>
      <c r="BA175" s="160"/>
      <c r="BB175" s="160"/>
      <c r="BC175" s="160"/>
      <c r="BD175" s="160"/>
      <c r="BE175" s="160"/>
      <c r="BF175" s="160"/>
      <c r="BG175" s="160"/>
      <c r="BH175" s="160"/>
      <c r="BI175" s="160"/>
      <c r="BJ175" s="160"/>
      <c r="BK175" s="160"/>
      <c r="BL175" s="160"/>
      <c r="BM175" s="160"/>
      <c r="BN175" s="160"/>
      <c r="BO175" s="160"/>
      <c r="BP175" s="160"/>
      <c r="BQ175" s="160"/>
      <c r="BR175" s="160"/>
      <c r="BS175" s="160"/>
      <c r="BT175" s="160"/>
      <c r="BU175" s="160"/>
      <c r="BV175" s="160"/>
      <c r="BW175" s="160"/>
      <c r="BX175" s="160"/>
      <c r="BY175" s="160"/>
      <c r="BZ175" s="160"/>
      <c r="CA175" s="160"/>
      <c r="CB175" s="160"/>
      <c r="CC175" s="160"/>
      <c r="CD175" s="160"/>
      <c r="CE175" s="160"/>
      <c r="CF175" s="160"/>
      <c r="CG175" s="160"/>
      <c r="CH175" s="160"/>
      <c r="CI175" s="160"/>
      <c r="CJ175" s="160"/>
      <c r="CK175" s="160"/>
      <c r="CL175" s="160"/>
      <c r="CM175" s="160"/>
      <c r="CN175" s="160"/>
      <c r="CO175" s="160"/>
      <c r="CP175" s="160"/>
      <c r="CQ175" s="160"/>
      <c r="CR175" s="160"/>
      <c r="CS175" s="160"/>
      <c r="CT175" s="160"/>
      <c r="CU175" s="160"/>
      <c r="CV175" s="160"/>
      <c r="CW175" s="160"/>
      <c r="CX175" s="160"/>
      <c r="CY175" s="160"/>
      <c r="CZ175" s="160"/>
      <c r="DA175" s="160"/>
      <c r="DB175" s="160"/>
      <c r="DC175" s="160"/>
      <c r="DD175" s="160"/>
      <c r="DE175" s="160"/>
      <c r="DF175" s="160"/>
      <c r="DG175" s="160"/>
      <c r="DH175" s="160"/>
      <c r="DI175" s="160"/>
      <c r="DJ175" s="160"/>
      <c r="DK175" s="160"/>
      <c r="DL175" s="160"/>
      <c r="DM175" s="160"/>
      <c r="DN175" s="160"/>
      <c r="DO175" s="160"/>
      <c r="DP175" s="160"/>
      <c r="DQ175" s="160"/>
      <c r="DR175" s="160"/>
      <c r="DS175" s="160"/>
      <c r="DT175" s="160"/>
      <c r="DU175" s="160"/>
      <c r="DV175" s="160"/>
      <c r="DW175" s="160"/>
    </row>
    <row r="176" spans="1:127" ht="13.5" customHeight="1" x14ac:dyDescent="0.25">
      <c r="A176" s="48"/>
      <c r="B176" s="48"/>
      <c r="C176" s="48" t="s">
        <v>868</v>
      </c>
      <c r="D176" s="48" t="s">
        <v>869</v>
      </c>
      <c r="E176" s="48" t="s">
        <v>870</v>
      </c>
      <c r="F176" s="48"/>
      <c r="G176" s="48"/>
      <c r="H176" s="48"/>
      <c r="I176" s="602">
        <v>4550</v>
      </c>
      <c r="K176" s="622">
        <v>15.736500876018477</v>
      </c>
      <c r="L176" s="66"/>
      <c r="M176" s="164" t="s">
        <v>2062</v>
      </c>
      <c r="N176" s="393"/>
      <c r="O176" s="66">
        <v>14.462736135414062</v>
      </c>
      <c r="P176" s="66">
        <v>23.720955307563752</v>
      </c>
      <c r="Q176" s="66">
        <v>30.99088119436767</v>
      </c>
      <c r="R176" s="66">
        <v>21.389083889083889</v>
      </c>
      <c r="S176" s="66">
        <v>15.275148508388277</v>
      </c>
      <c r="T176" s="66">
        <v>6.0070214522272725</v>
      </c>
      <c r="U176" s="57"/>
      <c r="V176" s="57"/>
      <c r="W176" s="57"/>
      <c r="X176" s="57"/>
      <c r="Y176" s="57"/>
      <c r="Z176" s="57"/>
      <c r="AA176" s="160"/>
      <c r="AB176" s="160"/>
      <c r="AC176" s="160"/>
      <c r="AD176" s="160"/>
      <c r="AE176" s="160"/>
      <c r="AF176" s="160"/>
      <c r="AG176" s="160"/>
      <c r="AH176" s="160"/>
      <c r="AI176" s="160"/>
      <c r="AJ176" s="160"/>
      <c r="AK176" s="160"/>
      <c r="AL176" s="160"/>
      <c r="AM176" s="160"/>
      <c r="AN176" s="160"/>
      <c r="AO176" s="160"/>
      <c r="AP176" s="160"/>
      <c r="AQ176" s="160"/>
      <c r="AR176" s="160"/>
      <c r="AS176" s="160"/>
      <c r="AT176" s="160"/>
      <c r="AU176" s="160"/>
      <c r="AV176" s="160"/>
      <c r="AW176" s="160"/>
      <c r="AX176" s="160"/>
      <c r="AY176" s="160"/>
      <c r="AZ176" s="160"/>
      <c r="BA176" s="160"/>
      <c r="BB176" s="160"/>
      <c r="BC176" s="160"/>
      <c r="BD176" s="160"/>
      <c r="BE176" s="160"/>
      <c r="BF176" s="160"/>
      <c r="BG176" s="160"/>
      <c r="BH176" s="160"/>
      <c r="BI176" s="160"/>
      <c r="BJ176" s="160"/>
      <c r="BK176" s="160"/>
      <c r="BL176" s="160"/>
      <c r="BM176" s="160"/>
      <c r="BN176" s="160"/>
      <c r="BO176" s="160"/>
      <c r="BP176" s="160"/>
      <c r="BQ176" s="160"/>
      <c r="BR176" s="160"/>
      <c r="BS176" s="160"/>
      <c r="BT176" s="160"/>
      <c r="BU176" s="160"/>
      <c r="BV176" s="160"/>
      <c r="BW176" s="160"/>
      <c r="BX176" s="160"/>
      <c r="BY176" s="160"/>
      <c r="BZ176" s="160"/>
      <c r="CA176" s="160"/>
      <c r="CB176" s="160"/>
      <c r="CC176" s="160"/>
      <c r="CD176" s="160"/>
      <c r="CE176" s="160"/>
      <c r="CF176" s="160"/>
      <c r="CG176" s="160"/>
      <c r="CH176" s="160"/>
      <c r="CI176" s="160"/>
      <c r="CJ176" s="160"/>
      <c r="CK176" s="160"/>
      <c r="CL176" s="160"/>
      <c r="CM176" s="160"/>
      <c r="CN176" s="160"/>
      <c r="CO176" s="160"/>
      <c r="CP176" s="160"/>
      <c r="CQ176" s="160"/>
      <c r="CR176" s="160"/>
      <c r="CS176" s="160"/>
      <c r="CT176" s="160"/>
      <c r="CU176" s="160"/>
      <c r="CV176" s="160"/>
      <c r="CW176" s="160"/>
      <c r="CX176" s="160"/>
      <c r="CY176" s="160"/>
      <c r="CZ176" s="160"/>
      <c r="DA176" s="160"/>
      <c r="DB176" s="160"/>
      <c r="DC176" s="160"/>
      <c r="DD176" s="160"/>
      <c r="DE176" s="160"/>
      <c r="DF176" s="160"/>
      <c r="DG176" s="160"/>
      <c r="DH176" s="160"/>
      <c r="DI176" s="160"/>
      <c r="DJ176" s="160"/>
      <c r="DK176" s="160"/>
      <c r="DL176" s="160"/>
      <c r="DM176" s="160"/>
      <c r="DN176" s="160"/>
      <c r="DO176" s="160"/>
      <c r="DP176" s="160"/>
      <c r="DQ176" s="160"/>
      <c r="DR176" s="160"/>
      <c r="DS176" s="160"/>
      <c r="DT176" s="160"/>
      <c r="DU176" s="160"/>
      <c r="DV176" s="160"/>
      <c r="DW176" s="160"/>
    </row>
    <row r="177" spans="1:127" ht="13.5" customHeight="1" x14ac:dyDescent="0.25">
      <c r="A177" s="48"/>
      <c r="B177" s="48"/>
      <c r="C177" s="48" t="s">
        <v>871</v>
      </c>
      <c r="D177" s="48" t="s">
        <v>872</v>
      </c>
      <c r="E177" s="48"/>
      <c r="F177" s="48" t="s">
        <v>873</v>
      </c>
      <c r="G177" s="48"/>
      <c r="H177" s="48"/>
      <c r="I177" s="602">
        <v>499</v>
      </c>
      <c r="K177" s="622">
        <v>19.900591576928154</v>
      </c>
      <c r="L177" s="66"/>
      <c r="M177" s="164" t="s">
        <v>2063</v>
      </c>
      <c r="N177" s="393"/>
      <c r="O177" s="66">
        <v>13.228606862339809</v>
      </c>
      <c r="P177" s="66">
        <v>34.482758620689651</v>
      </c>
      <c r="Q177" s="66">
        <v>41.403685937894473</v>
      </c>
      <c r="R177" s="66">
        <v>23.664479850046863</v>
      </c>
      <c r="S177" s="66">
        <v>21.266073194856578</v>
      </c>
      <c r="T177" s="66">
        <v>7.2633813833947922</v>
      </c>
      <c r="U177" s="57"/>
      <c r="V177" s="57"/>
      <c r="W177" s="57"/>
      <c r="X177" s="57"/>
      <c r="Y177" s="57"/>
      <c r="Z177" s="57"/>
      <c r="AA177" s="160"/>
      <c r="AB177" s="160"/>
      <c r="AC177" s="160"/>
      <c r="AD177" s="160"/>
      <c r="AE177" s="160"/>
      <c r="AF177" s="160"/>
      <c r="AG177" s="160"/>
      <c r="AH177" s="160"/>
      <c r="AI177" s="160"/>
      <c r="AJ177" s="160"/>
      <c r="AK177" s="160"/>
      <c r="AL177" s="160"/>
      <c r="AM177" s="160"/>
      <c r="AN177" s="160"/>
      <c r="AO177" s="160"/>
      <c r="AP177" s="160"/>
      <c r="AQ177" s="160"/>
      <c r="AR177" s="160"/>
      <c r="AS177" s="160"/>
      <c r="AT177" s="160"/>
      <c r="AU177" s="160"/>
      <c r="AV177" s="160"/>
      <c r="AW177" s="160"/>
      <c r="AX177" s="160"/>
      <c r="AY177" s="160"/>
      <c r="AZ177" s="160"/>
      <c r="BA177" s="160"/>
      <c r="BB177" s="160"/>
      <c r="BC177" s="160"/>
      <c r="BD177" s="160"/>
      <c r="BE177" s="160"/>
      <c r="BF177" s="160"/>
      <c r="BG177" s="160"/>
      <c r="BH177" s="160"/>
      <c r="BI177" s="160"/>
      <c r="BJ177" s="160"/>
      <c r="BK177" s="160"/>
      <c r="BL177" s="160"/>
      <c r="BM177" s="160"/>
      <c r="BN177" s="160"/>
      <c r="BO177" s="160"/>
      <c r="BP177" s="160"/>
      <c r="BQ177" s="160"/>
      <c r="BR177" s="160"/>
      <c r="BS177" s="160"/>
      <c r="BT177" s="160"/>
      <c r="BU177" s="160"/>
      <c r="BV177" s="160"/>
      <c r="BW177" s="160"/>
      <c r="BX177" s="160"/>
      <c r="BY177" s="160"/>
      <c r="BZ177" s="160"/>
      <c r="CA177" s="160"/>
      <c r="CB177" s="160"/>
      <c r="CC177" s="160"/>
      <c r="CD177" s="160"/>
      <c r="CE177" s="160"/>
      <c r="CF177" s="160"/>
      <c r="CG177" s="160"/>
      <c r="CH177" s="160"/>
      <c r="CI177" s="160"/>
      <c r="CJ177" s="160"/>
      <c r="CK177" s="160"/>
      <c r="CL177" s="160"/>
      <c r="CM177" s="160"/>
      <c r="CN177" s="160"/>
      <c r="CO177" s="160"/>
      <c r="CP177" s="160"/>
      <c r="CQ177" s="160"/>
      <c r="CR177" s="160"/>
      <c r="CS177" s="160"/>
      <c r="CT177" s="160"/>
      <c r="CU177" s="160"/>
      <c r="CV177" s="160"/>
      <c r="CW177" s="160"/>
      <c r="CX177" s="160"/>
      <c r="CY177" s="160"/>
      <c r="CZ177" s="160"/>
      <c r="DA177" s="160"/>
      <c r="DB177" s="160"/>
      <c r="DC177" s="160"/>
      <c r="DD177" s="160"/>
      <c r="DE177" s="160"/>
      <c r="DF177" s="160"/>
      <c r="DG177" s="160"/>
      <c r="DH177" s="160"/>
      <c r="DI177" s="160"/>
      <c r="DJ177" s="160"/>
      <c r="DK177" s="160"/>
      <c r="DL177" s="160"/>
      <c r="DM177" s="160"/>
      <c r="DN177" s="160"/>
      <c r="DO177" s="160"/>
      <c r="DP177" s="160"/>
      <c r="DQ177" s="160"/>
      <c r="DR177" s="160"/>
      <c r="DS177" s="160"/>
      <c r="DT177" s="160"/>
      <c r="DU177" s="160"/>
      <c r="DV177" s="160"/>
      <c r="DW177" s="160"/>
    </row>
    <row r="178" spans="1:127" ht="13.5" customHeight="1" x14ac:dyDescent="0.25">
      <c r="A178" s="48"/>
      <c r="B178" s="48"/>
      <c r="C178" s="48" t="s">
        <v>874</v>
      </c>
      <c r="D178" s="48" t="s">
        <v>875</v>
      </c>
      <c r="E178" s="48"/>
      <c r="F178" s="48" t="s">
        <v>876</v>
      </c>
      <c r="G178" s="48"/>
      <c r="H178" s="48"/>
      <c r="I178" s="602">
        <v>296</v>
      </c>
      <c r="K178" s="622">
        <v>13.11664480202718</v>
      </c>
      <c r="L178" s="66"/>
      <c r="M178" s="164" t="s">
        <v>2064</v>
      </c>
      <c r="N178" s="393"/>
      <c r="O178" s="66">
        <v>13.472403302911777</v>
      </c>
      <c r="P178" s="66">
        <v>20.603384841795439</v>
      </c>
      <c r="Q178" s="66">
        <v>29.359430604982204</v>
      </c>
      <c r="R178" s="66">
        <v>15.227021040974529</v>
      </c>
      <c r="S178" s="66">
        <v>11.907912146070389</v>
      </c>
      <c r="T178" s="66">
        <v>4.6925166707829096</v>
      </c>
      <c r="U178" s="57"/>
      <c r="V178" s="57"/>
      <c r="W178" s="57"/>
      <c r="X178" s="57"/>
      <c r="Y178" s="57"/>
      <c r="Z178" s="57"/>
      <c r="AA178" s="160"/>
      <c r="AB178" s="160"/>
      <c r="AC178" s="160"/>
      <c r="AD178" s="160"/>
      <c r="AE178" s="160"/>
      <c r="AF178" s="160"/>
      <c r="AG178" s="160"/>
      <c r="AH178" s="160"/>
      <c r="AI178" s="160"/>
      <c r="AJ178" s="160"/>
      <c r="AK178" s="160"/>
      <c r="AL178" s="160"/>
      <c r="AM178" s="160"/>
      <c r="AN178" s="160"/>
      <c r="AO178" s="160"/>
      <c r="AP178" s="160"/>
      <c r="AQ178" s="160"/>
      <c r="AR178" s="160"/>
      <c r="AS178" s="160"/>
      <c r="AT178" s="160"/>
      <c r="AU178" s="160"/>
      <c r="AV178" s="160"/>
      <c r="AW178" s="160"/>
      <c r="AX178" s="160"/>
      <c r="AY178" s="160"/>
      <c r="AZ178" s="160"/>
      <c r="BA178" s="160"/>
      <c r="BB178" s="160"/>
      <c r="BC178" s="160"/>
      <c r="BD178" s="160"/>
      <c r="BE178" s="160"/>
      <c r="BF178" s="160"/>
      <c r="BG178" s="160"/>
      <c r="BH178" s="160"/>
      <c r="BI178" s="160"/>
      <c r="BJ178" s="160"/>
      <c r="BK178" s="160"/>
      <c r="BL178" s="160"/>
      <c r="BM178" s="160"/>
      <c r="BN178" s="160"/>
      <c r="BO178" s="160"/>
      <c r="BP178" s="160"/>
      <c r="BQ178" s="160"/>
      <c r="BR178" s="160"/>
      <c r="BS178" s="160"/>
      <c r="BT178" s="160"/>
      <c r="BU178" s="160"/>
      <c r="BV178" s="160"/>
      <c r="BW178" s="160"/>
      <c r="BX178" s="160"/>
      <c r="BY178" s="160"/>
      <c r="BZ178" s="160"/>
      <c r="CA178" s="160"/>
      <c r="CB178" s="160"/>
      <c r="CC178" s="160"/>
      <c r="CD178" s="160"/>
      <c r="CE178" s="160"/>
      <c r="CF178" s="160"/>
      <c r="CG178" s="160"/>
      <c r="CH178" s="160"/>
      <c r="CI178" s="160"/>
      <c r="CJ178" s="160"/>
      <c r="CK178" s="160"/>
      <c r="CL178" s="160"/>
      <c r="CM178" s="160"/>
      <c r="CN178" s="160"/>
      <c r="CO178" s="160"/>
      <c r="CP178" s="160"/>
      <c r="CQ178" s="160"/>
      <c r="CR178" s="160"/>
      <c r="CS178" s="160"/>
      <c r="CT178" s="160"/>
      <c r="CU178" s="160"/>
      <c r="CV178" s="160"/>
      <c r="CW178" s="160"/>
      <c r="CX178" s="160"/>
      <c r="CY178" s="160"/>
      <c r="CZ178" s="160"/>
      <c r="DA178" s="160"/>
      <c r="DB178" s="160"/>
      <c r="DC178" s="160"/>
      <c r="DD178" s="160"/>
      <c r="DE178" s="160"/>
      <c r="DF178" s="160"/>
      <c r="DG178" s="160"/>
      <c r="DH178" s="160"/>
      <c r="DI178" s="160"/>
      <c r="DJ178" s="160"/>
      <c r="DK178" s="160"/>
      <c r="DL178" s="160"/>
      <c r="DM178" s="160"/>
      <c r="DN178" s="160"/>
      <c r="DO178" s="160"/>
      <c r="DP178" s="160"/>
      <c r="DQ178" s="160"/>
      <c r="DR178" s="160"/>
      <c r="DS178" s="160"/>
      <c r="DT178" s="160"/>
      <c r="DU178" s="160"/>
      <c r="DV178" s="160"/>
      <c r="DW178" s="160"/>
    </row>
    <row r="179" spans="1:127" ht="13.5" customHeight="1" x14ac:dyDescent="0.25">
      <c r="A179" s="48"/>
      <c r="B179" s="48"/>
      <c r="C179" s="48" t="s">
        <v>877</v>
      </c>
      <c r="D179" s="48" t="s">
        <v>878</v>
      </c>
      <c r="E179" s="48"/>
      <c r="F179" s="48" t="s">
        <v>879</v>
      </c>
      <c r="G179" s="48"/>
      <c r="H179" s="48"/>
      <c r="I179" s="602">
        <v>550</v>
      </c>
      <c r="K179" s="622">
        <v>13.95587357930977</v>
      </c>
      <c r="L179" s="66"/>
      <c r="M179" s="164" t="s">
        <v>1990</v>
      </c>
      <c r="N179" s="393"/>
      <c r="O179" s="66">
        <v>11.787280701754387</v>
      </c>
      <c r="P179" s="66">
        <v>19.956458635703921</v>
      </c>
      <c r="Q179" s="66">
        <v>23.196605374823196</v>
      </c>
      <c r="R179" s="66">
        <v>22.119158044951838</v>
      </c>
      <c r="S179" s="66">
        <v>14.54234388366125</v>
      </c>
      <c r="T179" s="66">
        <v>5.8548877195582891</v>
      </c>
      <c r="U179" s="57"/>
      <c r="V179" s="57"/>
      <c r="W179" s="57"/>
      <c r="X179" s="57"/>
      <c r="Y179" s="57"/>
      <c r="Z179" s="57"/>
      <c r="AA179" s="160"/>
      <c r="AB179" s="160"/>
      <c r="AC179" s="160"/>
      <c r="AD179" s="160"/>
      <c r="AE179" s="160"/>
      <c r="AF179" s="160"/>
      <c r="AG179" s="160"/>
      <c r="AH179" s="160"/>
      <c r="AI179" s="160"/>
      <c r="AJ179" s="160"/>
      <c r="AK179" s="160"/>
      <c r="AL179" s="160"/>
      <c r="AM179" s="160"/>
      <c r="AN179" s="160"/>
      <c r="AO179" s="160"/>
      <c r="AP179" s="160"/>
      <c r="AQ179" s="160"/>
      <c r="AR179" s="160"/>
      <c r="AS179" s="160"/>
      <c r="AT179" s="160"/>
      <c r="AU179" s="160"/>
      <c r="AV179" s="160"/>
      <c r="AW179" s="160"/>
      <c r="AX179" s="160"/>
      <c r="AY179" s="160"/>
      <c r="AZ179" s="160"/>
      <c r="BA179" s="160"/>
      <c r="BB179" s="160"/>
      <c r="BC179" s="160"/>
      <c r="BD179" s="160"/>
      <c r="BE179" s="160"/>
      <c r="BF179" s="160"/>
      <c r="BG179" s="160"/>
      <c r="BH179" s="160"/>
      <c r="BI179" s="160"/>
      <c r="BJ179" s="160"/>
      <c r="BK179" s="160"/>
      <c r="BL179" s="160"/>
      <c r="BM179" s="160"/>
      <c r="BN179" s="160"/>
      <c r="BO179" s="160"/>
      <c r="BP179" s="160"/>
      <c r="BQ179" s="160"/>
      <c r="BR179" s="160"/>
      <c r="BS179" s="160"/>
      <c r="BT179" s="160"/>
      <c r="BU179" s="160"/>
      <c r="BV179" s="160"/>
      <c r="BW179" s="160"/>
      <c r="BX179" s="160"/>
      <c r="BY179" s="160"/>
      <c r="BZ179" s="160"/>
      <c r="CA179" s="160"/>
      <c r="CB179" s="160"/>
      <c r="CC179" s="160"/>
      <c r="CD179" s="160"/>
      <c r="CE179" s="160"/>
      <c r="CF179" s="160"/>
      <c r="CG179" s="160"/>
      <c r="CH179" s="160"/>
      <c r="CI179" s="160"/>
      <c r="CJ179" s="160"/>
      <c r="CK179" s="160"/>
      <c r="CL179" s="160"/>
      <c r="CM179" s="160"/>
      <c r="CN179" s="160"/>
      <c r="CO179" s="160"/>
      <c r="CP179" s="160"/>
      <c r="CQ179" s="160"/>
      <c r="CR179" s="160"/>
      <c r="CS179" s="160"/>
      <c r="CT179" s="160"/>
      <c r="CU179" s="160"/>
      <c r="CV179" s="160"/>
      <c r="CW179" s="160"/>
      <c r="CX179" s="160"/>
      <c r="CY179" s="160"/>
      <c r="CZ179" s="160"/>
      <c r="DA179" s="160"/>
      <c r="DB179" s="160"/>
      <c r="DC179" s="160"/>
      <c r="DD179" s="160"/>
      <c r="DE179" s="160"/>
      <c r="DF179" s="160"/>
      <c r="DG179" s="160"/>
      <c r="DH179" s="160"/>
      <c r="DI179" s="160"/>
      <c r="DJ179" s="160"/>
      <c r="DK179" s="160"/>
      <c r="DL179" s="160"/>
      <c r="DM179" s="160"/>
      <c r="DN179" s="160"/>
      <c r="DO179" s="160"/>
      <c r="DP179" s="160"/>
      <c r="DQ179" s="160"/>
      <c r="DR179" s="160"/>
      <c r="DS179" s="160"/>
      <c r="DT179" s="160"/>
      <c r="DU179" s="160"/>
      <c r="DV179" s="160"/>
      <c r="DW179" s="160"/>
    </row>
    <row r="180" spans="1:127" ht="13.5" customHeight="1" x14ac:dyDescent="0.25">
      <c r="A180" s="48"/>
      <c r="B180" s="48"/>
      <c r="C180" s="48" t="s">
        <v>880</v>
      </c>
      <c r="D180" s="48" t="s">
        <v>881</v>
      </c>
      <c r="E180" s="48"/>
      <c r="F180" s="48" t="s">
        <v>882</v>
      </c>
      <c r="G180" s="48"/>
      <c r="H180" s="48"/>
      <c r="I180" s="602">
        <v>616</v>
      </c>
      <c r="K180" s="622">
        <v>12.571924003394848</v>
      </c>
      <c r="L180" s="66"/>
      <c r="M180" s="164" t="s">
        <v>2065</v>
      </c>
      <c r="N180" s="393"/>
      <c r="O180" s="66">
        <v>8.36894586894587</v>
      </c>
      <c r="P180" s="66">
        <v>19.903498190591073</v>
      </c>
      <c r="Q180" s="66">
        <v>26.616499442586399</v>
      </c>
      <c r="R180" s="66">
        <v>16.85097419694576</v>
      </c>
      <c r="S180" s="66">
        <v>11.328920570264765</v>
      </c>
      <c r="T180" s="66">
        <v>5.1212938005390836</v>
      </c>
      <c r="U180" s="57"/>
      <c r="V180" s="57"/>
      <c r="W180" s="57"/>
      <c r="X180" s="57"/>
      <c r="Y180" s="57"/>
      <c r="Z180" s="57"/>
      <c r="AA180" s="160"/>
      <c r="AB180" s="160"/>
      <c r="AC180" s="160"/>
      <c r="AD180" s="160"/>
      <c r="AE180" s="160"/>
      <c r="AF180" s="160"/>
      <c r="AG180" s="160"/>
      <c r="AH180" s="160"/>
      <c r="AI180" s="160"/>
      <c r="AJ180" s="160"/>
      <c r="AK180" s="160"/>
      <c r="AL180" s="160"/>
      <c r="AM180" s="160"/>
      <c r="AN180" s="160"/>
      <c r="AO180" s="160"/>
      <c r="AP180" s="160"/>
      <c r="AQ180" s="160"/>
      <c r="AR180" s="160"/>
      <c r="AS180" s="160"/>
      <c r="AT180" s="160"/>
      <c r="AU180" s="160"/>
      <c r="AV180" s="160"/>
      <c r="AW180" s="160"/>
      <c r="AX180" s="160"/>
      <c r="AY180" s="160"/>
      <c r="AZ180" s="160"/>
      <c r="BA180" s="160"/>
      <c r="BB180" s="160"/>
      <c r="BC180" s="160"/>
      <c r="BD180" s="160"/>
      <c r="BE180" s="160"/>
      <c r="BF180" s="160"/>
      <c r="BG180" s="160"/>
      <c r="BH180" s="160"/>
      <c r="BI180" s="160"/>
      <c r="BJ180" s="160"/>
      <c r="BK180" s="160"/>
      <c r="BL180" s="160"/>
      <c r="BM180" s="160"/>
      <c r="BN180" s="160"/>
      <c r="BO180" s="160"/>
      <c r="BP180" s="160"/>
      <c r="BQ180" s="160"/>
      <c r="BR180" s="160"/>
      <c r="BS180" s="160"/>
      <c r="BT180" s="160"/>
      <c r="BU180" s="160"/>
      <c r="BV180" s="160"/>
      <c r="BW180" s="160"/>
      <c r="BX180" s="160"/>
      <c r="BY180" s="160"/>
      <c r="BZ180" s="160"/>
      <c r="CA180" s="160"/>
      <c r="CB180" s="160"/>
      <c r="CC180" s="160"/>
      <c r="CD180" s="160"/>
      <c r="CE180" s="160"/>
      <c r="CF180" s="160"/>
      <c r="CG180" s="160"/>
      <c r="CH180" s="160"/>
      <c r="CI180" s="160"/>
      <c r="CJ180" s="160"/>
      <c r="CK180" s="160"/>
      <c r="CL180" s="160"/>
      <c r="CM180" s="160"/>
      <c r="CN180" s="160"/>
      <c r="CO180" s="160"/>
      <c r="CP180" s="160"/>
      <c r="CQ180" s="160"/>
      <c r="CR180" s="160"/>
      <c r="CS180" s="160"/>
      <c r="CT180" s="160"/>
      <c r="CU180" s="160"/>
      <c r="CV180" s="160"/>
      <c r="CW180" s="160"/>
      <c r="CX180" s="160"/>
      <c r="CY180" s="160"/>
      <c r="CZ180" s="160"/>
      <c r="DA180" s="160"/>
      <c r="DB180" s="160"/>
      <c r="DC180" s="160"/>
      <c r="DD180" s="160"/>
      <c r="DE180" s="160"/>
      <c r="DF180" s="160"/>
      <c r="DG180" s="160"/>
      <c r="DH180" s="160"/>
      <c r="DI180" s="160"/>
      <c r="DJ180" s="160"/>
      <c r="DK180" s="160"/>
      <c r="DL180" s="160"/>
      <c r="DM180" s="160"/>
      <c r="DN180" s="160"/>
      <c r="DO180" s="160"/>
      <c r="DP180" s="160"/>
      <c r="DQ180" s="160"/>
      <c r="DR180" s="160"/>
      <c r="DS180" s="160"/>
      <c r="DT180" s="160"/>
      <c r="DU180" s="160"/>
      <c r="DV180" s="160"/>
      <c r="DW180" s="160"/>
    </row>
    <row r="181" spans="1:127" ht="13.5" customHeight="1" x14ac:dyDescent="0.25">
      <c r="A181" s="48"/>
      <c r="B181" s="48"/>
      <c r="C181" s="48" t="s">
        <v>883</v>
      </c>
      <c r="D181" s="48" t="s">
        <v>884</v>
      </c>
      <c r="E181" s="48"/>
      <c r="F181" s="48" t="s">
        <v>885</v>
      </c>
      <c r="G181" s="48"/>
      <c r="H181" s="48"/>
      <c r="I181" s="602">
        <v>641</v>
      </c>
      <c r="K181" s="622">
        <v>16.500772924601957</v>
      </c>
      <c r="L181" s="66"/>
      <c r="M181" s="164" t="s">
        <v>2066</v>
      </c>
      <c r="N181" s="393"/>
      <c r="O181" s="66">
        <v>15.7600406710727</v>
      </c>
      <c r="P181" s="66">
        <v>26.381909547738694</v>
      </c>
      <c r="Q181" s="66">
        <v>32.44274809160305</v>
      </c>
      <c r="R181" s="66">
        <v>21.145087833441771</v>
      </c>
      <c r="S181" s="66">
        <v>16.0333493666827</v>
      </c>
      <c r="T181" s="66">
        <v>6.7650676506765075</v>
      </c>
      <c r="U181" s="57"/>
      <c r="V181" s="57"/>
      <c r="W181" s="57"/>
      <c r="X181" s="57"/>
      <c r="Y181" s="57"/>
      <c r="Z181" s="57"/>
      <c r="AA181" s="160"/>
      <c r="AB181" s="160"/>
      <c r="AC181" s="160"/>
      <c r="AD181" s="160"/>
      <c r="AE181" s="160"/>
      <c r="AF181" s="160"/>
      <c r="AG181" s="160"/>
      <c r="AH181" s="160"/>
      <c r="AI181" s="160"/>
      <c r="AJ181" s="160"/>
      <c r="AK181" s="160"/>
      <c r="AL181" s="160"/>
      <c r="AM181" s="160"/>
      <c r="AN181" s="160"/>
      <c r="AO181" s="160"/>
      <c r="AP181" s="160"/>
      <c r="AQ181" s="160"/>
      <c r="AR181" s="160"/>
      <c r="AS181" s="160"/>
      <c r="AT181" s="160"/>
      <c r="AU181" s="160"/>
      <c r="AV181" s="160"/>
      <c r="AW181" s="160"/>
      <c r="AX181" s="160"/>
      <c r="AY181" s="160"/>
      <c r="AZ181" s="160"/>
      <c r="BA181" s="160"/>
      <c r="BB181" s="160"/>
      <c r="BC181" s="160"/>
      <c r="BD181" s="160"/>
      <c r="BE181" s="160"/>
      <c r="BF181" s="160"/>
      <c r="BG181" s="160"/>
      <c r="BH181" s="160"/>
      <c r="BI181" s="160"/>
      <c r="BJ181" s="160"/>
      <c r="BK181" s="160"/>
      <c r="BL181" s="160"/>
      <c r="BM181" s="160"/>
      <c r="BN181" s="160"/>
      <c r="BO181" s="160"/>
      <c r="BP181" s="160"/>
      <c r="BQ181" s="160"/>
      <c r="BR181" s="160"/>
      <c r="BS181" s="160"/>
      <c r="BT181" s="160"/>
      <c r="BU181" s="160"/>
      <c r="BV181" s="160"/>
      <c r="BW181" s="160"/>
      <c r="BX181" s="160"/>
      <c r="BY181" s="160"/>
      <c r="BZ181" s="160"/>
      <c r="CA181" s="160"/>
      <c r="CB181" s="160"/>
      <c r="CC181" s="160"/>
      <c r="CD181" s="160"/>
      <c r="CE181" s="160"/>
      <c r="CF181" s="160"/>
      <c r="CG181" s="160"/>
      <c r="CH181" s="160"/>
      <c r="CI181" s="160"/>
      <c r="CJ181" s="160"/>
      <c r="CK181" s="160"/>
      <c r="CL181" s="160"/>
      <c r="CM181" s="160"/>
      <c r="CN181" s="160"/>
      <c r="CO181" s="160"/>
      <c r="CP181" s="160"/>
      <c r="CQ181" s="160"/>
      <c r="CR181" s="160"/>
      <c r="CS181" s="160"/>
      <c r="CT181" s="160"/>
      <c r="CU181" s="160"/>
      <c r="CV181" s="160"/>
      <c r="CW181" s="160"/>
      <c r="CX181" s="160"/>
      <c r="CY181" s="160"/>
      <c r="CZ181" s="160"/>
      <c r="DA181" s="160"/>
      <c r="DB181" s="160"/>
      <c r="DC181" s="160"/>
      <c r="DD181" s="160"/>
      <c r="DE181" s="160"/>
      <c r="DF181" s="160"/>
      <c r="DG181" s="160"/>
      <c r="DH181" s="160"/>
      <c r="DI181" s="160"/>
      <c r="DJ181" s="160"/>
      <c r="DK181" s="160"/>
      <c r="DL181" s="160"/>
      <c r="DM181" s="160"/>
      <c r="DN181" s="160"/>
      <c r="DO181" s="160"/>
      <c r="DP181" s="160"/>
      <c r="DQ181" s="160"/>
      <c r="DR181" s="160"/>
      <c r="DS181" s="160"/>
      <c r="DT181" s="160"/>
      <c r="DU181" s="160"/>
      <c r="DV181" s="160"/>
      <c r="DW181" s="160"/>
    </row>
    <row r="182" spans="1:127" ht="13.5" customHeight="1" x14ac:dyDescent="0.25">
      <c r="A182" s="48"/>
      <c r="B182" s="48"/>
      <c r="C182" s="48" t="s">
        <v>886</v>
      </c>
      <c r="D182" s="48" t="s">
        <v>887</v>
      </c>
      <c r="E182" s="48"/>
      <c r="F182" s="48" t="s">
        <v>888</v>
      </c>
      <c r="G182" s="48"/>
      <c r="H182" s="48"/>
      <c r="I182" s="602">
        <v>366</v>
      </c>
      <c r="K182" s="622">
        <v>14.596098781194538</v>
      </c>
      <c r="L182" s="66"/>
      <c r="M182" s="164" t="s">
        <v>2067</v>
      </c>
      <c r="N182" s="393"/>
      <c r="O182" s="66">
        <v>15.854141894569954</v>
      </c>
      <c r="P182" s="66">
        <v>20.899303356554778</v>
      </c>
      <c r="Q182" s="66">
        <v>30.262808601008757</v>
      </c>
      <c r="R182" s="66">
        <v>21.315310631661035</v>
      </c>
      <c r="S182" s="66">
        <v>14.01982112642011</v>
      </c>
      <c r="T182" s="66">
        <v>4.0612308653545766</v>
      </c>
      <c r="U182" s="57"/>
      <c r="V182" s="57"/>
      <c r="W182" s="57"/>
      <c r="X182" s="57"/>
      <c r="Y182" s="57"/>
      <c r="Z182" s="57"/>
      <c r="AA182" s="160"/>
      <c r="AB182" s="160"/>
      <c r="AC182" s="160"/>
      <c r="AD182" s="160"/>
      <c r="AE182" s="160"/>
      <c r="AF182" s="160"/>
      <c r="AG182" s="160"/>
      <c r="AH182" s="160"/>
      <c r="AI182" s="160"/>
      <c r="AJ182" s="160"/>
      <c r="AK182" s="160"/>
      <c r="AL182" s="160"/>
      <c r="AM182" s="160"/>
      <c r="AN182" s="160"/>
      <c r="AO182" s="160"/>
      <c r="AP182" s="160"/>
      <c r="AQ182" s="160"/>
      <c r="AR182" s="160"/>
      <c r="AS182" s="160"/>
      <c r="AT182" s="160"/>
      <c r="AU182" s="160"/>
      <c r="AV182" s="160"/>
      <c r="AW182" s="160"/>
      <c r="AX182" s="160"/>
      <c r="AY182" s="160"/>
      <c r="AZ182" s="160"/>
      <c r="BA182" s="160"/>
      <c r="BB182" s="160"/>
      <c r="BC182" s="160"/>
      <c r="BD182" s="160"/>
      <c r="BE182" s="160"/>
      <c r="BF182" s="160"/>
      <c r="BG182" s="160"/>
      <c r="BH182" s="160"/>
      <c r="BI182" s="160"/>
      <c r="BJ182" s="160"/>
      <c r="BK182" s="160"/>
      <c r="BL182" s="160"/>
      <c r="BM182" s="160"/>
      <c r="BN182" s="160"/>
      <c r="BO182" s="160"/>
      <c r="BP182" s="160"/>
      <c r="BQ182" s="160"/>
      <c r="BR182" s="160"/>
      <c r="BS182" s="160"/>
      <c r="BT182" s="160"/>
      <c r="BU182" s="160"/>
      <c r="BV182" s="160"/>
      <c r="BW182" s="160"/>
      <c r="BX182" s="160"/>
      <c r="BY182" s="160"/>
      <c r="BZ182" s="160"/>
      <c r="CA182" s="160"/>
      <c r="CB182" s="160"/>
      <c r="CC182" s="160"/>
      <c r="CD182" s="160"/>
      <c r="CE182" s="160"/>
      <c r="CF182" s="160"/>
      <c r="CG182" s="160"/>
      <c r="CH182" s="160"/>
      <c r="CI182" s="160"/>
      <c r="CJ182" s="160"/>
      <c r="CK182" s="160"/>
      <c r="CL182" s="160"/>
      <c r="CM182" s="160"/>
      <c r="CN182" s="160"/>
      <c r="CO182" s="160"/>
      <c r="CP182" s="160"/>
      <c r="CQ182" s="160"/>
      <c r="CR182" s="160"/>
      <c r="CS182" s="160"/>
      <c r="CT182" s="160"/>
      <c r="CU182" s="160"/>
      <c r="CV182" s="160"/>
      <c r="CW182" s="160"/>
      <c r="CX182" s="160"/>
      <c r="CY182" s="160"/>
      <c r="CZ182" s="160"/>
      <c r="DA182" s="160"/>
      <c r="DB182" s="160"/>
      <c r="DC182" s="160"/>
      <c r="DD182" s="160"/>
      <c r="DE182" s="160"/>
      <c r="DF182" s="160"/>
      <c r="DG182" s="160"/>
      <c r="DH182" s="160"/>
      <c r="DI182" s="160"/>
      <c r="DJ182" s="160"/>
      <c r="DK182" s="160"/>
      <c r="DL182" s="160"/>
      <c r="DM182" s="160"/>
      <c r="DN182" s="160"/>
      <c r="DO182" s="160"/>
      <c r="DP182" s="160"/>
      <c r="DQ182" s="160"/>
      <c r="DR182" s="160"/>
      <c r="DS182" s="160"/>
      <c r="DT182" s="160"/>
      <c r="DU182" s="160"/>
      <c r="DV182" s="160"/>
      <c r="DW182" s="160"/>
    </row>
    <row r="183" spans="1:127" ht="13.5" customHeight="1" x14ac:dyDescent="0.25">
      <c r="A183" s="48"/>
      <c r="B183" s="48"/>
      <c r="C183" s="48" t="s">
        <v>889</v>
      </c>
      <c r="D183" s="48" t="s">
        <v>890</v>
      </c>
      <c r="E183" s="48"/>
      <c r="F183" s="48" t="s">
        <v>891</v>
      </c>
      <c r="G183" s="48"/>
      <c r="H183" s="48"/>
      <c r="I183" s="602">
        <v>1049</v>
      </c>
      <c r="K183" s="622">
        <v>19.122737207282036</v>
      </c>
      <c r="L183" s="66"/>
      <c r="M183" s="164" t="s">
        <v>2068</v>
      </c>
      <c r="N183" s="393"/>
      <c r="O183" s="66">
        <v>22.464103751736914</v>
      </c>
      <c r="P183" s="66">
        <v>26.102610261026101</v>
      </c>
      <c r="Q183" s="66">
        <v>36.35053032643394</v>
      </c>
      <c r="R183" s="66">
        <v>25.999563032554075</v>
      </c>
      <c r="S183" s="66">
        <v>17.717682713602983</v>
      </c>
      <c r="T183" s="66">
        <v>7.5280760212267062</v>
      </c>
      <c r="U183" s="57"/>
      <c r="V183" s="57"/>
      <c r="W183" s="57"/>
      <c r="X183" s="57"/>
      <c r="Y183" s="57"/>
      <c r="Z183" s="57"/>
      <c r="AA183" s="160"/>
      <c r="AB183" s="160"/>
      <c r="AC183" s="160"/>
      <c r="AD183" s="160"/>
      <c r="AE183" s="160"/>
      <c r="AF183" s="160"/>
      <c r="AG183" s="160"/>
      <c r="AH183" s="160"/>
      <c r="AI183" s="160"/>
      <c r="AJ183" s="160"/>
      <c r="AK183" s="160"/>
      <c r="AL183" s="160"/>
      <c r="AM183" s="160"/>
      <c r="AN183" s="160"/>
      <c r="AO183" s="160"/>
      <c r="AP183" s="160"/>
      <c r="AQ183" s="160"/>
      <c r="AR183" s="160"/>
      <c r="AS183" s="160"/>
      <c r="AT183" s="160"/>
      <c r="AU183" s="160"/>
      <c r="AV183" s="160"/>
      <c r="AW183" s="160"/>
      <c r="AX183" s="160"/>
      <c r="AY183" s="160"/>
      <c r="AZ183" s="160"/>
      <c r="BA183" s="160"/>
      <c r="BB183" s="160"/>
      <c r="BC183" s="160"/>
      <c r="BD183" s="160"/>
      <c r="BE183" s="160"/>
      <c r="BF183" s="160"/>
      <c r="BG183" s="160"/>
      <c r="BH183" s="160"/>
      <c r="BI183" s="160"/>
      <c r="BJ183" s="160"/>
      <c r="BK183" s="160"/>
      <c r="BL183" s="160"/>
      <c r="BM183" s="160"/>
      <c r="BN183" s="160"/>
      <c r="BO183" s="160"/>
      <c r="BP183" s="160"/>
      <c r="BQ183" s="160"/>
      <c r="BR183" s="160"/>
      <c r="BS183" s="160"/>
      <c r="BT183" s="160"/>
      <c r="BU183" s="160"/>
      <c r="BV183" s="160"/>
      <c r="BW183" s="160"/>
      <c r="BX183" s="160"/>
      <c r="BY183" s="160"/>
      <c r="BZ183" s="160"/>
      <c r="CA183" s="160"/>
      <c r="CB183" s="160"/>
      <c r="CC183" s="160"/>
      <c r="CD183" s="160"/>
      <c r="CE183" s="160"/>
      <c r="CF183" s="160"/>
      <c r="CG183" s="160"/>
      <c r="CH183" s="160"/>
      <c r="CI183" s="160"/>
      <c r="CJ183" s="160"/>
      <c r="CK183" s="160"/>
      <c r="CL183" s="160"/>
      <c r="CM183" s="160"/>
      <c r="CN183" s="160"/>
      <c r="CO183" s="160"/>
      <c r="CP183" s="160"/>
      <c r="CQ183" s="160"/>
      <c r="CR183" s="160"/>
      <c r="CS183" s="160"/>
      <c r="CT183" s="160"/>
      <c r="CU183" s="160"/>
      <c r="CV183" s="160"/>
      <c r="CW183" s="160"/>
      <c r="CX183" s="160"/>
      <c r="CY183" s="160"/>
      <c r="CZ183" s="160"/>
      <c r="DA183" s="160"/>
      <c r="DB183" s="160"/>
      <c r="DC183" s="160"/>
      <c r="DD183" s="160"/>
      <c r="DE183" s="160"/>
      <c r="DF183" s="160"/>
      <c r="DG183" s="160"/>
      <c r="DH183" s="160"/>
      <c r="DI183" s="160"/>
      <c r="DJ183" s="160"/>
      <c r="DK183" s="160"/>
      <c r="DL183" s="160"/>
      <c r="DM183" s="160"/>
      <c r="DN183" s="160"/>
      <c r="DO183" s="160"/>
      <c r="DP183" s="160"/>
      <c r="DQ183" s="160"/>
      <c r="DR183" s="160"/>
      <c r="DS183" s="160"/>
      <c r="DT183" s="160"/>
      <c r="DU183" s="160"/>
      <c r="DV183" s="160"/>
      <c r="DW183" s="160"/>
    </row>
    <row r="184" spans="1:127" ht="13.5" customHeight="1" x14ac:dyDescent="0.25">
      <c r="A184" s="48"/>
      <c r="B184" s="48"/>
      <c r="C184" s="48" t="s">
        <v>892</v>
      </c>
      <c r="D184" s="48" t="s">
        <v>893</v>
      </c>
      <c r="E184" s="48"/>
      <c r="F184" s="48" t="s">
        <v>894</v>
      </c>
      <c r="G184" s="48"/>
      <c r="H184" s="48"/>
      <c r="I184" s="602">
        <v>533</v>
      </c>
      <c r="K184" s="622">
        <v>15.959468356344459</v>
      </c>
      <c r="L184" s="66"/>
      <c r="M184" s="164" t="s">
        <v>2024</v>
      </c>
      <c r="N184" s="393"/>
      <c r="O184" s="66">
        <v>16.337854500616523</v>
      </c>
      <c r="P184" s="66">
        <v>24.36938862761864</v>
      </c>
      <c r="Q184" s="66">
        <v>29.6411856474259</v>
      </c>
      <c r="R184" s="66">
        <v>21.856902671399215</v>
      </c>
      <c r="S184" s="66">
        <v>15.875912408759122</v>
      </c>
      <c r="T184" s="66">
        <v>6.0820624546114743</v>
      </c>
      <c r="U184" s="57"/>
      <c r="V184" s="57"/>
      <c r="W184" s="57"/>
      <c r="X184" s="57"/>
      <c r="Y184" s="57"/>
      <c r="Z184" s="57"/>
      <c r="AA184" s="160"/>
      <c r="AB184" s="160"/>
      <c r="AC184" s="160"/>
      <c r="AD184" s="160"/>
      <c r="AE184" s="160"/>
      <c r="AF184" s="160"/>
      <c r="AG184" s="160"/>
      <c r="AH184" s="160"/>
      <c r="AI184" s="160"/>
      <c r="AJ184" s="160"/>
      <c r="AK184" s="160"/>
      <c r="AL184" s="160"/>
      <c r="AM184" s="160"/>
      <c r="AN184" s="160"/>
      <c r="AO184" s="160"/>
      <c r="AP184" s="160"/>
      <c r="AQ184" s="160"/>
      <c r="AR184" s="160"/>
      <c r="AS184" s="160"/>
      <c r="AT184" s="160"/>
      <c r="AU184" s="160"/>
      <c r="AV184" s="160"/>
      <c r="AW184" s="160"/>
      <c r="AX184" s="160"/>
      <c r="AY184" s="160"/>
      <c r="AZ184" s="160"/>
      <c r="BA184" s="160"/>
      <c r="BB184" s="160"/>
      <c r="BC184" s="160"/>
      <c r="BD184" s="160"/>
      <c r="BE184" s="160"/>
      <c r="BF184" s="160"/>
      <c r="BG184" s="160"/>
      <c r="BH184" s="160"/>
      <c r="BI184" s="160"/>
      <c r="BJ184" s="160"/>
      <c r="BK184" s="160"/>
      <c r="BL184" s="160"/>
      <c r="BM184" s="160"/>
      <c r="BN184" s="160"/>
      <c r="BO184" s="160"/>
      <c r="BP184" s="160"/>
      <c r="BQ184" s="160"/>
      <c r="BR184" s="160"/>
      <c r="BS184" s="160"/>
      <c r="BT184" s="160"/>
      <c r="BU184" s="160"/>
      <c r="BV184" s="160"/>
      <c r="BW184" s="160"/>
      <c r="BX184" s="160"/>
      <c r="BY184" s="160"/>
      <c r="BZ184" s="160"/>
      <c r="CA184" s="160"/>
      <c r="CB184" s="160"/>
      <c r="CC184" s="160"/>
      <c r="CD184" s="160"/>
      <c r="CE184" s="160"/>
      <c r="CF184" s="160"/>
      <c r="CG184" s="160"/>
      <c r="CH184" s="160"/>
      <c r="CI184" s="160"/>
      <c r="CJ184" s="160"/>
      <c r="CK184" s="160"/>
      <c r="CL184" s="160"/>
      <c r="CM184" s="160"/>
      <c r="CN184" s="160"/>
      <c r="CO184" s="160"/>
      <c r="CP184" s="160"/>
      <c r="CQ184" s="160"/>
      <c r="CR184" s="160"/>
      <c r="CS184" s="160"/>
      <c r="CT184" s="160"/>
      <c r="CU184" s="160"/>
      <c r="CV184" s="160"/>
      <c r="CW184" s="160"/>
      <c r="CX184" s="160"/>
      <c r="CY184" s="160"/>
      <c r="CZ184" s="160"/>
      <c r="DA184" s="160"/>
      <c r="DB184" s="160"/>
      <c r="DC184" s="160"/>
      <c r="DD184" s="160"/>
      <c r="DE184" s="160"/>
      <c r="DF184" s="160"/>
      <c r="DG184" s="160"/>
      <c r="DH184" s="160"/>
      <c r="DI184" s="160"/>
      <c r="DJ184" s="160"/>
      <c r="DK184" s="160"/>
      <c r="DL184" s="160"/>
      <c r="DM184" s="160"/>
      <c r="DN184" s="160"/>
      <c r="DO184" s="160"/>
      <c r="DP184" s="160"/>
      <c r="DQ184" s="160"/>
      <c r="DR184" s="160"/>
      <c r="DS184" s="160"/>
      <c r="DT184" s="160"/>
      <c r="DU184" s="160"/>
      <c r="DV184" s="160"/>
      <c r="DW184" s="160"/>
    </row>
    <row r="185" spans="1:127" ht="13.5" customHeight="1" x14ac:dyDescent="0.25">
      <c r="A185" s="48"/>
      <c r="B185" s="48"/>
      <c r="C185" s="48"/>
      <c r="D185" s="48"/>
      <c r="E185" s="48"/>
      <c r="F185" s="48"/>
      <c r="G185" s="48"/>
      <c r="H185" s="48"/>
      <c r="I185" s="602"/>
      <c r="K185" s="622"/>
      <c r="L185" s="66"/>
      <c r="M185" s="164"/>
      <c r="N185" s="393"/>
      <c r="O185" s="66"/>
      <c r="P185" s="66"/>
      <c r="Q185" s="66"/>
      <c r="R185" s="66"/>
      <c r="S185" s="66"/>
      <c r="T185" s="66"/>
      <c r="U185" s="57"/>
      <c r="V185" s="57"/>
      <c r="W185" s="57"/>
      <c r="X185" s="57"/>
      <c r="Y185" s="57"/>
      <c r="Z185" s="57"/>
      <c r="AA185" s="160"/>
      <c r="AB185" s="160"/>
      <c r="AC185" s="160"/>
      <c r="AD185" s="160"/>
      <c r="AE185" s="160"/>
      <c r="AF185" s="160"/>
      <c r="AG185" s="160"/>
      <c r="AH185" s="160"/>
      <c r="AI185" s="160"/>
      <c r="AJ185" s="160"/>
      <c r="AK185" s="160"/>
      <c r="AL185" s="160"/>
      <c r="AM185" s="160"/>
      <c r="AN185" s="160"/>
      <c r="AO185" s="160"/>
      <c r="AP185" s="160"/>
      <c r="AQ185" s="160"/>
      <c r="AR185" s="160"/>
      <c r="AS185" s="160"/>
      <c r="AT185" s="160"/>
      <c r="AU185" s="160"/>
      <c r="AV185" s="160"/>
      <c r="AW185" s="160"/>
      <c r="AX185" s="160"/>
      <c r="AY185" s="160"/>
      <c r="AZ185" s="160"/>
      <c r="BA185" s="160"/>
      <c r="BB185" s="160"/>
      <c r="BC185" s="160"/>
      <c r="BD185" s="160"/>
      <c r="BE185" s="160"/>
      <c r="BF185" s="160"/>
      <c r="BG185" s="160"/>
      <c r="BH185" s="160"/>
      <c r="BI185" s="160"/>
      <c r="BJ185" s="160"/>
      <c r="BK185" s="160"/>
      <c r="BL185" s="160"/>
      <c r="BM185" s="160"/>
      <c r="BN185" s="160"/>
      <c r="BO185" s="160"/>
      <c r="BP185" s="160"/>
      <c r="BQ185" s="160"/>
      <c r="BR185" s="160"/>
      <c r="BS185" s="160"/>
      <c r="BT185" s="160"/>
      <c r="BU185" s="160"/>
      <c r="BV185" s="160"/>
      <c r="BW185" s="160"/>
      <c r="BX185" s="160"/>
      <c r="BY185" s="160"/>
      <c r="BZ185" s="160"/>
      <c r="CA185" s="160"/>
      <c r="CB185" s="160"/>
      <c r="CC185" s="160"/>
      <c r="CD185" s="160"/>
      <c r="CE185" s="160"/>
      <c r="CF185" s="160"/>
      <c r="CG185" s="160"/>
      <c r="CH185" s="160"/>
      <c r="CI185" s="160"/>
      <c r="CJ185" s="160"/>
      <c r="CK185" s="160"/>
      <c r="CL185" s="160"/>
      <c r="CM185" s="160"/>
      <c r="CN185" s="160"/>
      <c r="CO185" s="160"/>
      <c r="CP185" s="160"/>
      <c r="CQ185" s="160"/>
      <c r="CR185" s="160"/>
      <c r="CS185" s="160"/>
      <c r="CT185" s="160"/>
      <c r="CU185" s="160"/>
      <c r="CV185" s="160"/>
      <c r="CW185" s="160"/>
      <c r="CX185" s="160"/>
      <c r="CY185" s="160"/>
      <c r="CZ185" s="160"/>
      <c r="DA185" s="160"/>
      <c r="DB185" s="160"/>
      <c r="DC185" s="160"/>
      <c r="DD185" s="160"/>
      <c r="DE185" s="160"/>
      <c r="DF185" s="160"/>
      <c r="DG185" s="160"/>
      <c r="DH185" s="160"/>
      <c r="DI185" s="160"/>
      <c r="DJ185" s="160"/>
      <c r="DK185" s="160"/>
      <c r="DL185" s="160"/>
      <c r="DM185" s="160"/>
      <c r="DN185" s="160"/>
      <c r="DO185" s="160"/>
      <c r="DP185" s="160"/>
      <c r="DQ185" s="160"/>
      <c r="DR185" s="160"/>
      <c r="DS185" s="160"/>
      <c r="DT185" s="160"/>
      <c r="DU185" s="160"/>
      <c r="DV185" s="160"/>
      <c r="DW185" s="160"/>
    </row>
    <row r="186" spans="1:127" ht="13.5" customHeight="1" x14ac:dyDescent="0.25">
      <c r="A186" s="229"/>
      <c r="B186" s="229"/>
      <c r="C186" s="229" t="s">
        <v>895</v>
      </c>
      <c r="D186" s="229" t="s">
        <v>896</v>
      </c>
      <c r="E186" s="229" t="s">
        <v>897</v>
      </c>
      <c r="F186" s="229"/>
      <c r="G186" s="229"/>
      <c r="H186" s="229"/>
      <c r="I186" s="602">
        <v>43761</v>
      </c>
      <c r="J186" s="612"/>
      <c r="K186" s="613">
        <v>20.920736089060981</v>
      </c>
      <c r="L186" s="474"/>
      <c r="M186" s="615" t="s">
        <v>2069</v>
      </c>
      <c r="N186" s="616"/>
      <c r="O186" s="474">
        <v>13.154789995280794</v>
      </c>
      <c r="P186" s="474">
        <v>32.340511394845691</v>
      </c>
      <c r="Q186" s="474">
        <v>37.337808877759464</v>
      </c>
      <c r="R186" s="474">
        <v>27.241434821310204</v>
      </c>
      <c r="S186" s="474">
        <v>21.115545492919914</v>
      </c>
      <c r="T186" s="474">
        <v>11.835984627056877</v>
      </c>
      <c r="U186" s="57"/>
      <c r="V186" s="57"/>
      <c r="W186" s="57"/>
      <c r="X186" s="57"/>
      <c r="Y186" s="57"/>
      <c r="Z186" s="57"/>
      <c r="AA186" s="160"/>
      <c r="AB186" s="160"/>
      <c r="AC186" s="160"/>
      <c r="AD186" s="160"/>
      <c r="AE186" s="160"/>
      <c r="AF186" s="160"/>
      <c r="AG186" s="160"/>
      <c r="AH186" s="160"/>
      <c r="AI186" s="160"/>
      <c r="AJ186" s="160"/>
      <c r="AK186" s="160"/>
      <c r="AL186" s="160"/>
      <c r="AM186" s="160"/>
      <c r="AN186" s="160"/>
      <c r="AO186" s="160"/>
      <c r="AP186" s="160"/>
      <c r="AQ186" s="160"/>
      <c r="AR186" s="160"/>
      <c r="AS186" s="160"/>
      <c r="AT186" s="160"/>
      <c r="AU186" s="160"/>
      <c r="AV186" s="160"/>
      <c r="AW186" s="160"/>
      <c r="AX186" s="160"/>
      <c r="AY186" s="160"/>
      <c r="AZ186" s="160"/>
      <c r="BA186" s="160"/>
      <c r="BB186" s="160"/>
      <c r="BC186" s="160"/>
      <c r="BD186" s="160"/>
      <c r="BE186" s="160"/>
      <c r="BF186" s="160"/>
      <c r="BG186" s="160"/>
      <c r="BH186" s="160"/>
      <c r="BI186" s="160"/>
      <c r="BJ186" s="160"/>
      <c r="BK186" s="160"/>
      <c r="BL186" s="160"/>
      <c r="BM186" s="160"/>
      <c r="BN186" s="160"/>
      <c r="BO186" s="160"/>
      <c r="BP186" s="160"/>
      <c r="BQ186" s="160"/>
      <c r="BR186" s="160"/>
      <c r="BS186" s="160"/>
      <c r="BT186" s="160"/>
      <c r="BU186" s="160"/>
      <c r="BV186" s="160"/>
      <c r="BW186" s="160"/>
      <c r="BX186" s="160"/>
      <c r="BY186" s="160"/>
      <c r="BZ186" s="160"/>
      <c r="CA186" s="160"/>
      <c r="CB186" s="160"/>
      <c r="CC186" s="160"/>
      <c r="CD186" s="160"/>
      <c r="CE186" s="160"/>
      <c r="CF186" s="160"/>
      <c r="CG186" s="160"/>
      <c r="CH186" s="160"/>
      <c r="CI186" s="160"/>
      <c r="CJ186" s="160"/>
      <c r="CK186" s="160"/>
      <c r="CL186" s="160"/>
      <c r="CM186" s="160"/>
      <c r="CN186" s="160"/>
      <c r="CO186" s="160"/>
      <c r="CP186" s="160"/>
      <c r="CQ186" s="160"/>
      <c r="CR186" s="160"/>
      <c r="CS186" s="160"/>
      <c r="CT186" s="160"/>
      <c r="CU186" s="160"/>
      <c r="CV186" s="160"/>
      <c r="CW186" s="160"/>
      <c r="CX186" s="160"/>
      <c r="CY186" s="160"/>
      <c r="CZ186" s="160"/>
      <c r="DA186" s="160"/>
      <c r="DB186" s="160"/>
      <c r="DC186" s="160"/>
      <c r="DD186" s="160"/>
      <c r="DE186" s="160"/>
      <c r="DF186" s="160"/>
      <c r="DG186" s="160"/>
      <c r="DH186" s="160"/>
      <c r="DI186" s="160"/>
      <c r="DJ186" s="160"/>
      <c r="DK186" s="160"/>
      <c r="DL186" s="160"/>
      <c r="DM186" s="160"/>
      <c r="DN186" s="160"/>
      <c r="DO186" s="160"/>
      <c r="DP186" s="160"/>
      <c r="DQ186" s="160"/>
      <c r="DR186" s="160"/>
      <c r="DS186" s="160"/>
      <c r="DT186" s="160"/>
      <c r="DU186" s="160"/>
      <c r="DV186" s="160"/>
      <c r="DW186" s="160"/>
    </row>
    <row r="187" spans="1:127" ht="13.5" customHeight="1" x14ac:dyDescent="0.25">
      <c r="A187" s="48"/>
      <c r="B187" s="48"/>
      <c r="C187" s="48"/>
      <c r="D187" s="48"/>
      <c r="E187" s="48"/>
      <c r="F187" s="48"/>
      <c r="G187" s="48"/>
      <c r="H187" s="48"/>
      <c r="I187" s="602"/>
      <c r="K187" s="613"/>
      <c r="L187" s="66"/>
      <c r="M187" s="615"/>
      <c r="N187" s="393"/>
      <c r="O187" s="474"/>
      <c r="P187" s="474"/>
      <c r="Q187" s="474"/>
      <c r="R187" s="474"/>
      <c r="S187" s="474"/>
      <c r="T187" s="66"/>
      <c r="U187" s="57"/>
      <c r="V187" s="57"/>
      <c r="W187" s="57"/>
      <c r="X187" s="57"/>
      <c r="Y187" s="57"/>
      <c r="Z187" s="57"/>
      <c r="AA187" s="160"/>
      <c r="AB187" s="160"/>
      <c r="AC187" s="160"/>
      <c r="AD187" s="160"/>
      <c r="AE187" s="160"/>
      <c r="AF187" s="160"/>
      <c r="AG187" s="160"/>
      <c r="AH187" s="160"/>
      <c r="AI187" s="160"/>
      <c r="AJ187" s="160"/>
      <c r="AK187" s="160"/>
      <c r="AL187" s="160"/>
      <c r="AM187" s="160"/>
      <c r="AN187" s="160"/>
      <c r="AO187" s="160"/>
      <c r="AP187" s="160"/>
      <c r="AQ187" s="160"/>
      <c r="AR187" s="160"/>
      <c r="AS187" s="160"/>
      <c r="AT187" s="160"/>
      <c r="AU187" s="160"/>
      <c r="AV187" s="160"/>
      <c r="AW187" s="160"/>
      <c r="AX187" s="160"/>
      <c r="AY187" s="160"/>
      <c r="AZ187" s="160"/>
      <c r="BA187" s="160"/>
      <c r="BB187" s="160"/>
      <c r="BC187" s="160"/>
      <c r="BD187" s="160"/>
      <c r="BE187" s="160"/>
      <c r="BF187" s="160"/>
      <c r="BG187" s="160"/>
      <c r="BH187" s="160"/>
      <c r="BI187" s="160"/>
      <c r="BJ187" s="160"/>
      <c r="BK187" s="160"/>
      <c r="BL187" s="160"/>
      <c r="BM187" s="160"/>
      <c r="BN187" s="160"/>
      <c r="BO187" s="160"/>
      <c r="BP187" s="160"/>
      <c r="BQ187" s="160"/>
      <c r="BR187" s="160"/>
      <c r="BS187" s="160"/>
      <c r="BT187" s="160"/>
      <c r="BU187" s="160"/>
      <c r="BV187" s="160"/>
      <c r="BW187" s="160"/>
      <c r="BX187" s="160"/>
      <c r="BY187" s="160"/>
      <c r="BZ187" s="160"/>
      <c r="CA187" s="160"/>
      <c r="CB187" s="160"/>
      <c r="CC187" s="160"/>
      <c r="CD187" s="160"/>
      <c r="CE187" s="160"/>
      <c r="CF187" s="160"/>
      <c r="CG187" s="160"/>
      <c r="CH187" s="160"/>
      <c r="CI187" s="160"/>
      <c r="CJ187" s="160"/>
      <c r="CK187" s="160"/>
      <c r="CL187" s="160"/>
      <c r="CM187" s="160"/>
      <c r="CN187" s="160"/>
      <c r="CO187" s="160"/>
      <c r="CP187" s="160"/>
      <c r="CQ187" s="160"/>
      <c r="CR187" s="160"/>
      <c r="CS187" s="160"/>
      <c r="CT187" s="160"/>
      <c r="CU187" s="160"/>
      <c r="CV187" s="160"/>
      <c r="CW187" s="160"/>
      <c r="CX187" s="160"/>
      <c r="CY187" s="160"/>
      <c r="CZ187" s="160"/>
      <c r="DA187" s="160"/>
      <c r="DB187" s="160"/>
      <c r="DC187" s="160"/>
      <c r="DD187" s="160"/>
      <c r="DE187" s="160"/>
      <c r="DF187" s="160"/>
      <c r="DG187" s="160"/>
      <c r="DH187" s="160"/>
      <c r="DI187" s="160"/>
      <c r="DJ187" s="160"/>
      <c r="DK187" s="160"/>
      <c r="DL187" s="160"/>
      <c r="DM187" s="160"/>
      <c r="DN187" s="160"/>
      <c r="DO187" s="160"/>
      <c r="DP187" s="160"/>
      <c r="DQ187" s="160"/>
      <c r="DR187" s="160"/>
      <c r="DS187" s="160"/>
      <c r="DT187" s="160"/>
      <c r="DU187" s="160"/>
      <c r="DV187" s="160"/>
      <c r="DW187" s="160"/>
    </row>
    <row r="188" spans="1:127" ht="13.5" customHeight="1" x14ac:dyDescent="0.25">
      <c r="A188" s="48"/>
      <c r="B188" s="48"/>
      <c r="C188" s="48" t="s">
        <v>898</v>
      </c>
      <c r="D188" s="48" t="s">
        <v>899</v>
      </c>
      <c r="E188" s="48" t="s">
        <v>897</v>
      </c>
      <c r="F188" s="48"/>
      <c r="G188" s="48"/>
      <c r="H188" s="48"/>
      <c r="I188" s="602">
        <v>43761</v>
      </c>
      <c r="K188" s="622">
        <v>20.920736089060981</v>
      </c>
      <c r="L188" s="66"/>
      <c r="M188" s="164" t="s">
        <v>2069</v>
      </c>
      <c r="N188" s="393"/>
      <c r="O188" s="66">
        <v>13.154789995280794</v>
      </c>
      <c r="P188" s="66">
        <v>32.340511394845691</v>
      </c>
      <c r="Q188" s="66">
        <v>37.337808877759464</v>
      </c>
      <c r="R188" s="66">
        <v>27.241434821310204</v>
      </c>
      <c r="S188" s="66">
        <v>21.115545492919914</v>
      </c>
      <c r="T188" s="474">
        <v>11.835984627056877</v>
      </c>
      <c r="U188" s="57"/>
      <c r="V188" s="57"/>
      <c r="W188" s="57"/>
      <c r="X188" s="57"/>
      <c r="Y188" s="57"/>
      <c r="Z188" s="57"/>
      <c r="AA188" s="160"/>
      <c r="AB188" s="160"/>
      <c r="AC188" s="160"/>
      <c r="AD188" s="160"/>
      <c r="AE188" s="160"/>
      <c r="AF188" s="160"/>
      <c r="AG188" s="160"/>
      <c r="AH188" s="160"/>
      <c r="AI188" s="160"/>
      <c r="AJ188" s="160"/>
      <c r="AK188" s="160"/>
      <c r="AL188" s="160"/>
      <c r="AM188" s="160"/>
      <c r="AN188" s="160"/>
      <c r="AO188" s="160"/>
      <c r="AP188" s="160"/>
      <c r="AQ188" s="160"/>
      <c r="AR188" s="160"/>
      <c r="AS188" s="160"/>
      <c r="AT188" s="160"/>
      <c r="AU188" s="160"/>
      <c r="AV188" s="160"/>
      <c r="AW188" s="160"/>
      <c r="AX188" s="160"/>
      <c r="AY188" s="160"/>
      <c r="AZ188" s="160"/>
      <c r="BA188" s="160"/>
      <c r="BB188" s="160"/>
      <c r="BC188" s="160"/>
      <c r="BD188" s="160"/>
      <c r="BE188" s="160"/>
      <c r="BF188" s="160"/>
      <c r="BG188" s="160"/>
      <c r="BH188" s="160"/>
      <c r="BI188" s="160"/>
      <c r="BJ188" s="160"/>
      <c r="BK188" s="160"/>
      <c r="BL188" s="160"/>
      <c r="BM188" s="160"/>
      <c r="BN188" s="160"/>
      <c r="BO188" s="160"/>
      <c r="BP188" s="160"/>
      <c r="BQ188" s="160"/>
      <c r="BR188" s="160"/>
      <c r="BS188" s="160"/>
      <c r="BT188" s="160"/>
      <c r="BU188" s="160"/>
      <c r="BV188" s="160"/>
      <c r="BW188" s="160"/>
      <c r="BX188" s="160"/>
      <c r="BY188" s="160"/>
      <c r="BZ188" s="160"/>
      <c r="CA188" s="160"/>
      <c r="CB188" s="160"/>
      <c r="CC188" s="160"/>
      <c r="CD188" s="160"/>
      <c r="CE188" s="160"/>
      <c r="CF188" s="160"/>
      <c r="CG188" s="160"/>
      <c r="CH188" s="160"/>
      <c r="CI188" s="160"/>
      <c r="CJ188" s="160"/>
      <c r="CK188" s="160"/>
      <c r="CL188" s="160"/>
      <c r="CM188" s="160"/>
      <c r="CN188" s="160"/>
      <c r="CO188" s="160"/>
      <c r="CP188" s="160"/>
      <c r="CQ188" s="160"/>
      <c r="CR188" s="160"/>
      <c r="CS188" s="160"/>
      <c r="CT188" s="160"/>
      <c r="CU188" s="160"/>
      <c r="CV188" s="160"/>
      <c r="CW188" s="160"/>
      <c r="CX188" s="160"/>
      <c r="CY188" s="160"/>
      <c r="CZ188" s="160"/>
      <c r="DA188" s="160"/>
      <c r="DB188" s="160"/>
      <c r="DC188" s="160"/>
      <c r="DD188" s="160"/>
      <c r="DE188" s="160"/>
      <c r="DF188" s="160"/>
      <c r="DG188" s="160"/>
      <c r="DH188" s="160"/>
      <c r="DI188" s="160"/>
      <c r="DJ188" s="160"/>
      <c r="DK188" s="160"/>
      <c r="DL188" s="160"/>
      <c r="DM188" s="160"/>
      <c r="DN188" s="160"/>
      <c r="DO188" s="160"/>
      <c r="DP188" s="160"/>
      <c r="DQ188" s="160"/>
      <c r="DR188" s="160"/>
      <c r="DS188" s="160"/>
      <c r="DT188" s="160"/>
      <c r="DU188" s="160"/>
      <c r="DV188" s="160"/>
      <c r="DW188" s="160"/>
    </row>
    <row r="189" spans="1:127" ht="13.5" customHeight="1" x14ac:dyDescent="0.25">
      <c r="A189" s="48"/>
      <c r="B189" s="48"/>
      <c r="C189" s="48" t="s">
        <v>900</v>
      </c>
      <c r="D189" s="48" t="s">
        <v>901</v>
      </c>
      <c r="E189" s="48"/>
      <c r="F189" s="48" t="s">
        <v>902</v>
      </c>
      <c r="G189" s="48"/>
      <c r="H189" s="48"/>
      <c r="I189" s="602">
        <v>1385</v>
      </c>
      <c r="K189" s="622">
        <v>30.439103543400478</v>
      </c>
      <c r="L189" s="66"/>
      <c r="M189" s="164" t="s">
        <v>2070</v>
      </c>
      <c r="N189" s="393"/>
      <c r="O189" s="66">
        <v>19.791666666666664</v>
      </c>
      <c r="P189" s="66">
        <v>42.997020008514262</v>
      </c>
      <c r="Q189" s="66">
        <v>54.678956413060462</v>
      </c>
      <c r="R189" s="66">
        <v>41.866175567833032</v>
      </c>
      <c r="S189" s="66">
        <v>32.352596413081706</v>
      </c>
      <c r="T189" s="66">
        <v>15.909691048323211</v>
      </c>
      <c r="U189" s="57"/>
      <c r="V189" s="57"/>
      <c r="W189" s="57"/>
      <c r="X189" s="57"/>
      <c r="Y189" s="57"/>
      <c r="Z189" s="57"/>
      <c r="AA189" s="160"/>
      <c r="AB189" s="160"/>
      <c r="AC189" s="160"/>
      <c r="AD189" s="160"/>
      <c r="AE189" s="160"/>
      <c r="AF189" s="160"/>
      <c r="AG189" s="160"/>
      <c r="AH189" s="160"/>
      <c r="AI189" s="160"/>
      <c r="AJ189" s="160"/>
      <c r="AK189" s="160"/>
      <c r="AL189" s="160"/>
      <c r="AM189" s="160"/>
      <c r="AN189" s="160"/>
      <c r="AO189" s="160"/>
      <c r="AP189" s="160"/>
      <c r="AQ189" s="160"/>
      <c r="AR189" s="160"/>
      <c r="AS189" s="160"/>
      <c r="AT189" s="160"/>
      <c r="AU189" s="160"/>
      <c r="AV189" s="160"/>
      <c r="AW189" s="160"/>
      <c r="AX189" s="160"/>
      <c r="AY189" s="160"/>
      <c r="AZ189" s="160"/>
      <c r="BA189" s="160"/>
      <c r="BB189" s="160"/>
      <c r="BC189" s="160"/>
      <c r="BD189" s="160"/>
      <c r="BE189" s="160"/>
      <c r="BF189" s="160"/>
      <c r="BG189" s="160"/>
      <c r="BH189" s="160"/>
      <c r="BI189" s="160"/>
      <c r="BJ189" s="160"/>
      <c r="BK189" s="160"/>
      <c r="BL189" s="160"/>
      <c r="BM189" s="160"/>
      <c r="BN189" s="160"/>
      <c r="BO189" s="160"/>
      <c r="BP189" s="160"/>
      <c r="BQ189" s="160"/>
      <c r="BR189" s="160"/>
      <c r="BS189" s="160"/>
      <c r="BT189" s="160"/>
      <c r="BU189" s="160"/>
      <c r="BV189" s="160"/>
      <c r="BW189" s="160"/>
      <c r="BX189" s="160"/>
      <c r="BY189" s="160"/>
      <c r="BZ189" s="160"/>
      <c r="CA189" s="160"/>
      <c r="CB189" s="160"/>
      <c r="CC189" s="160"/>
      <c r="CD189" s="160"/>
      <c r="CE189" s="160"/>
      <c r="CF189" s="160"/>
      <c r="CG189" s="160"/>
      <c r="CH189" s="160"/>
      <c r="CI189" s="160"/>
      <c r="CJ189" s="160"/>
      <c r="CK189" s="160"/>
      <c r="CL189" s="160"/>
      <c r="CM189" s="160"/>
      <c r="CN189" s="160"/>
      <c r="CO189" s="160"/>
      <c r="CP189" s="160"/>
      <c r="CQ189" s="160"/>
      <c r="CR189" s="160"/>
      <c r="CS189" s="160"/>
      <c r="CT189" s="160"/>
      <c r="CU189" s="160"/>
      <c r="CV189" s="160"/>
      <c r="CW189" s="160"/>
      <c r="CX189" s="160"/>
      <c r="CY189" s="160"/>
      <c r="CZ189" s="160"/>
      <c r="DA189" s="160"/>
      <c r="DB189" s="160"/>
      <c r="DC189" s="160"/>
      <c r="DD189" s="160"/>
      <c r="DE189" s="160"/>
      <c r="DF189" s="160"/>
      <c r="DG189" s="160"/>
      <c r="DH189" s="160"/>
      <c r="DI189" s="160"/>
      <c r="DJ189" s="160"/>
      <c r="DK189" s="160"/>
      <c r="DL189" s="160"/>
      <c r="DM189" s="160"/>
      <c r="DN189" s="160"/>
      <c r="DO189" s="160"/>
      <c r="DP189" s="160"/>
      <c r="DQ189" s="160"/>
      <c r="DR189" s="160"/>
      <c r="DS189" s="160"/>
      <c r="DT189" s="160"/>
      <c r="DU189" s="160"/>
      <c r="DV189" s="160"/>
      <c r="DW189" s="160"/>
    </row>
    <row r="190" spans="1:127" ht="13.5" customHeight="1" x14ac:dyDescent="0.25">
      <c r="A190" s="48"/>
      <c r="B190" s="48"/>
      <c r="C190" s="48" t="s">
        <v>903</v>
      </c>
      <c r="D190" s="48" t="s">
        <v>904</v>
      </c>
      <c r="E190" s="48"/>
      <c r="F190" s="48" t="s">
        <v>905</v>
      </c>
      <c r="G190" s="48"/>
      <c r="H190" s="48"/>
      <c r="I190" s="602">
        <v>1438</v>
      </c>
      <c r="K190" s="622">
        <v>17.251199659997003</v>
      </c>
      <c r="L190" s="66"/>
      <c r="M190" s="164" t="s">
        <v>2071</v>
      </c>
      <c r="N190" s="393"/>
      <c r="O190" s="66">
        <v>8.5969180859691825</v>
      </c>
      <c r="P190" s="66">
        <v>22.638563622170182</v>
      </c>
      <c r="Q190" s="66">
        <v>31.74741997551163</v>
      </c>
      <c r="R190" s="66">
        <v>22.786252294449017</v>
      </c>
      <c r="S190" s="66">
        <v>17.885291621195584</v>
      </c>
      <c r="T190" s="66">
        <v>9.9921490257654693</v>
      </c>
      <c r="U190" s="57"/>
      <c r="V190" s="57"/>
      <c r="W190" s="57"/>
      <c r="X190" s="57"/>
      <c r="Y190" s="57"/>
      <c r="Z190" s="57"/>
      <c r="AA190" s="160"/>
      <c r="AB190" s="160"/>
      <c r="AC190" s="160"/>
      <c r="AD190" s="160"/>
      <c r="AE190" s="160"/>
      <c r="AF190" s="160"/>
      <c r="AG190" s="160"/>
      <c r="AH190" s="160"/>
      <c r="AI190" s="160"/>
      <c r="AJ190" s="160"/>
      <c r="AK190" s="160"/>
      <c r="AL190" s="160"/>
      <c r="AM190" s="160"/>
      <c r="AN190" s="160"/>
      <c r="AO190" s="160"/>
      <c r="AP190" s="160"/>
      <c r="AQ190" s="160"/>
      <c r="AR190" s="160"/>
      <c r="AS190" s="160"/>
      <c r="AT190" s="160"/>
      <c r="AU190" s="160"/>
      <c r="AV190" s="160"/>
      <c r="AW190" s="160"/>
      <c r="AX190" s="160"/>
      <c r="AY190" s="160"/>
      <c r="AZ190" s="160"/>
      <c r="BA190" s="160"/>
      <c r="BB190" s="160"/>
      <c r="BC190" s="160"/>
      <c r="BD190" s="160"/>
      <c r="BE190" s="160"/>
      <c r="BF190" s="160"/>
      <c r="BG190" s="160"/>
      <c r="BH190" s="160"/>
      <c r="BI190" s="160"/>
      <c r="BJ190" s="160"/>
      <c r="BK190" s="160"/>
      <c r="BL190" s="160"/>
      <c r="BM190" s="160"/>
      <c r="BN190" s="160"/>
      <c r="BO190" s="160"/>
      <c r="BP190" s="160"/>
      <c r="BQ190" s="160"/>
      <c r="BR190" s="160"/>
      <c r="BS190" s="160"/>
      <c r="BT190" s="160"/>
      <c r="BU190" s="160"/>
      <c r="BV190" s="160"/>
      <c r="BW190" s="160"/>
      <c r="BX190" s="160"/>
      <c r="BY190" s="160"/>
      <c r="BZ190" s="160"/>
      <c r="CA190" s="160"/>
      <c r="CB190" s="160"/>
      <c r="CC190" s="160"/>
      <c r="CD190" s="160"/>
      <c r="CE190" s="160"/>
      <c r="CF190" s="160"/>
      <c r="CG190" s="160"/>
      <c r="CH190" s="160"/>
      <c r="CI190" s="160"/>
      <c r="CJ190" s="160"/>
      <c r="CK190" s="160"/>
      <c r="CL190" s="160"/>
      <c r="CM190" s="160"/>
      <c r="CN190" s="160"/>
      <c r="CO190" s="160"/>
      <c r="CP190" s="160"/>
      <c r="CQ190" s="160"/>
      <c r="CR190" s="160"/>
      <c r="CS190" s="160"/>
      <c r="CT190" s="160"/>
      <c r="CU190" s="160"/>
      <c r="CV190" s="160"/>
      <c r="CW190" s="160"/>
      <c r="CX190" s="160"/>
      <c r="CY190" s="160"/>
      <c r="CZ190" s="160"/>
      <c r="DA190" s="160"/>
      <c r="DB190" s="160"/>
      <c r="DC190" s="160"/>
      <c r="DD190" s="160"/>
      <c r="DE190" s="160"/>
      <c r="DF190" s="160"/>
      <c r="DG190" s="160"/>
      <c r="DH190" s="160"/>
      <c r="DI190" s="160"/>
      <c r="DJ190" s="160"/>
      <c r="DK190" s="160"/>
      <c r="DL190" s="160"/>
      <c r="DM190" s="160"/>
      <c r="DN190" s="160"/>
      <c r="DO190" s="160"/>
      <c r="DP190" s="160"/>
      <c r="DQ190" s="160"/>
      <c r="DR190" s="160"/>
      <c r="DS190" s="160"/>
      <c r="DT190" s="160"/>
      <c r="DU190" s="160"/>
      <c r="DV190" s="160"/>
      <c r="DW190" s="160"/>
    </row>
    <row r="191" spans="1:127" ht="13.5" customHeight="1" x14ac:dyDescent="0.25">
      <c r="A191" s="48"/>
      <c r="B191" s="48"/>
      <c r="C191" s="48" t="s">
        <v>906</v>
      </c>
      <c r="D191" s="48" t="s">
        <v>907</v>
      </c>
      <c r="E191" s="48"/>
      <c r="F191" s="48" t="s">
        <v>908</v>
      </c>
      <c r="G191" s="48"/>
      <c r="H191" s="48"/>
      <c r="I191" s="602">
        <v>891</v>
      </c>
      <c r="K191" s="622">
        <v>13.853862638861008</v>
      </c>
      <c r="L191" s="66"/>
      <c r="M191" s="164" t="s">
        <v>2072</v>
      </c>
      <c r="N191" s="393"/>
      <c r="O191" s="66">
        <v>11.330409356725145</v>
      </c>
      <c r="P191" s="66">
        <v>20.819563780568409</v>
      </c>
      <c r="Q191" s="66">
        <v>20.337259554275061</v>
      </c>
      <c r="R191" s="66">
        <v>15.478459778879145</v>
      </c>
      <c r="S191" s="66">
        <v>14.697476933126479</v>
      </c>
      <c r="T191" s="66">
        <v>9.7261039686975952</v>
      </c>
      <c r="U191" s="57"/>
      <c r="V191" s="57"/>
      <c r="W191" s="57"/>
      <c r="X191" s="57"/>
      <c r="Y191" s="57"/>
      <c r="Z191" s="57"/>
      <c r="AA191" s="160"/>
      <c r="AB191" s="160"/>
      <c r="AC191" s="160"/>
      <c r="AD191" s="160"/>
      <c r="AE191" s="160"/>
      <c r="AF191" s="160"/>
      <c r="AG191" s="160"/>
      <c r="AH191" s="160"/>
      <c r="AI191" s="160"/>
      <c r="AJ191" s="160"/>
      <c r="AK191" s="160"/>
      <c r="AL191" s="160"/>
      <c r="AM191" s="160"/>
      <c r="AN191" s="160"/>
      <c r="AO191" s="160"/>
      <c r="AP191" s="160"/>
      <c r="AQ191" s="160"/>
      <c r="AR191" s="160"/>
      <c r="AS191" s="160"/>
      <c r="AT191" s="160"/>
      <c r="AU191" s="160"/>
      <c r="AV191" s="160"/>
      <c r="AW191" s="160"/>
      <c r="AX191" s="160"/>
      <c r="AY191" s="160"/>
      <c r="AZ191" s="160"/>
      <c r="BA191" s="160"/>
      <c r="BB191" s="160"/>
      <c r="BC191" s="160"/>
      <c r="BD191" s="160"/>
      <c r="BE191" s="160"/>
      <c r="BF191" s="160"/>
      <c r="BG191" s="160"/>
      <c r="BH191" s="160"/>
      <c r="BI191" s="160"/>
      <c r="BJ191" s="160"/>
      <c r="BK191" s="160"/>
      <c r="BL191" s="160"/>
      <c r="BM191" s="160"/>
      <c r="BN191" s="160"/>
      <c r="BO191" s="160"/>
      <c r="BP191" s="160"/>
      <c r="BQ191" s="160"/>
      <c r="BR191" s="160"/>
      <c r="BS191" s="160"/>
      <c r="BT191" s="160"/>
      <c r="BU191" s="160"/>
      <c r="BV191" s="160"/>
      <c r="BW191" s="160"/>
      <c r="BX191" s="160"/>
      <c r="BY191" s="160"/>
      <c r="BZ191" s="160"/>
      <c r="CA191" s="160"/>
      <c r="CB191" s="160"/>
      <c r="CC191" s="160"/>
      <c r="CD191" s="160"/>
      <c r="CE191" s="160"/>
      <c r="CF191" s="160"/>
      <c r="CG191" s="160"/>
      <c r="CH191" s="160"/>
      <c r="CI191" s="160"/>
      <c r="CJ191" s="160"/>
      <c r="CK191" s="160"/>
      <c r="CL191" s="160"/>
      <c r="CM191" s="160"/>
      <c r="CN191" s="160"/>
      <c r="CO191" s="160"/>
      <c r="CP191" s="160"/>
      <c r="CQ191" s="160"/>
      <c r="CR191" s="160"/>
      <c r="CS191" s="160"/>
      <c r="CT191" s="160"/>
      <c r="CU191" s="160"/>
      <c r="CV191" s="160"/>
      <c r="CW191" s="160"/>
      <c r="CX191" s="160"/>
      <c r="CY191" s="160"/>
      <c r="CZ191" s="160"/>
      <c r="DA191" s="160"/>
      <c r="DB191" s="160"/>
      <c r="DC191" s="160"/>
      <c r="DD191" s="160"/>
      <c r="DE191" s="160"/>
      <c r="DF191" s="160"/>
      <c r="DG191" s="160"/>
      <c r="DH191" s="160"/>
      <c r="DI191" s="160"/>
      <c r="DJ191" s="160"/>
      <c r="DK191" s="160"/>
      <c r="DL191" s="160"/>
      <c r="DM191" s="160"/>
      <c r="DN191" s="160"/>
      <c r="DO191" s="160"/>
      <c r="DP191" s="160"/>
      <c r="DQ191" s="160"/>
      <c r="DR191" s="160"/>
      <c r="DS191" s="160"/>
      <c r="DT191" s="160"/>
      <c r="DU191" s="160"/>
      <c r="DV191" s="160"/>
      <c r="DW191" s="160"/>
    </row>
    <row r="192" spans="1:127" ht="13.5" customHeight="1" x14ac:dyDescent="0.25">
      <c r="A192" s="48"/>
      <c r="B192" s="48"/>
      <c r="C192" s="48" t="s">
        <v>909</v>
      </c>
      <c r="D192" s="48" t="s">
        <v>910</v>
      </c>
      <c r="E192" s="48"/>
      <c r="F192" s="48" t="s">
        <v>911</v>
      </c>
      <c r="G192" s="48"/>
      <c r="H192" s="48"/>
      <c r="I192" s="602">
        <v>1555</v>
      </c>
      <c r="K192" s="622">
        <v>20.362770174030089</v>
      </c>
      <c r="L192" s="66"/>
      <c r="M192" s="164" t="s">
        <v>2073</v>
      </c>
      <c r="N192" s="393"/>
      <c r="O192" s="66">
        <v>15.117719950433706</v>
      </c>
      <c r="P192" s="66">
        <v>32.816444284168774</v>
      </c>
      <c r="Q192" s="66">
        <v>36.274607774557808</v>
      </c>
      <c r="R192" s="66">
        <v>23.809523809523807</v>
      </c>
      <c r="S192" s="66">
        <v>19.555713104100199</v>
      </c>
      <c r="T192" s="66">
        <v>12.626755070202808</v>
      </c>
      <c r="U192" s="57"/>
      <c r="V192" s="57"/>
      <c r="W192" s="57"/>
      <c r="X192" s="57"/>
      <c r="Y192" s="57"/>
      <c r="Z192" s="57"/>
      <c r="AA192" s="160"/>
      <c r="AB192" s="160"/>
      <c r="AC192" s="160"/>
      <c r="AD192" s="160"/>
      <c r="AE192" s="160"/>
      <c r="AF192" s="160"/>
      <c r="AG192" s="160"/>
      <c r="AH192" s="160"/>
      <c r="AI192" s="160"/>
      <c r="AJ192" s="160"/>
      <c r="AK192" s="160"/>
      <c r="AL192" s="160"/>
      <c r="AM192" s="160"/>
      <c r="AN192" s="160"/>
      <c r="AO192" s="160"/>
      <c r="AP192" s="160"/>
      <c r="AQ192" s="160"/>
      <c r="AR192" s="160"/>
      <c r="AS192" s="160"/>
      <c r="AT192" s="160"/>
      <c r="AU192" s="160"/>
      <c r="AV192" s="160"/>
      <c r="AW192" s="160"/>
      <c r="AX192" s="160"/>
      <c r="AY192" s="160"/>
      <c r="AZ192" s="160"/>
      <c r="BA192" s="160"/>
      <c r="BB192" s="160"/>
      <c r="BC192" s="160"/>
      <c r="BD192" s="160"/>
      <c r="BE192" s="160"/>
      <c r="BF192" s="160"/>
      <c r="BG192" s="160"/>
      <c r="BH192" s="160"/>
      <c r="BI192" s="160"/>
      <c r="BJ192" s="160"/>
      <c r="BK192" s="160"/>
      <c r="BL192" s="160"/>
      <c r="BM192" s="160"/>
      <c r="BN192" s="160"/>
      <c r="BO192" s="160"/>
      <c r="BP192" s="160"/>
      <c r="BQ192" s="160"/>
      <c r="BR192" s="160"/>
      <c r="BS192" s="160"/>
      <c r="BT192" s="160"/>
      <c r="BU192" s="160"/>
      <c r="BV192" s="160"/>
      <c r="BW192" s="160"/>
      <c r="BX192" s="160"/>
      <c r="BY192" s="160"/>
      <c r="BZ192" s="160"/>
      <c r="CA192" s="160"/>
      <c r="CB192" s="160"/>
      <c r="CC192" s="160"/>
      <c r="CD192" s="160"/>
      <c r="CE192" s="160"/>
      <c r="CF192" s="160"/>
      <c r="CG192" s="160"/>
      <c r="CH192" s="160"/>
      <c r="CI192" s="160"/>
      <c r="CJ192" s="160"/>
      <c r="CK192" s="160"/>
      <c r="CL192" s="160"/>
      <c r="CM192" s="160"/>
      <c r="CN192" s="160"/>
      <c r="CO192" s="160"/>
      <c r="CP192" s="160"/>
      <c r="CQ192" s="160"/>
      <c r="CR192" s="160"/>
      <c r="CS192" s="160"/>
      <c r="CT192" s="160"/>
      <c r="CU192" s="160"/>
      <c r="CV192" s="160"/>
      <c r="CW192" s="160"/>
      <c r="CX192" s="160"/>
      <c r="CY192" s="160"/>
      <c r="CZ192" s="160"/>
      <c r="DA192" s="160"/>
      <c r="DB192" s="160"/>
      <c r="DC192" s="160"/>
      <c r="DD192" s="160"/>
      <c r="DE192" s="160"/>
      <c r="DF192" s="160"/>
      <c r="DG192" s="160"/>
      <c r="DH192" s="160"/>
      <c r="DI192" s="160"/>
      <c r="DJ192" s="160"/>
      <c r="DK192" s="160"/>
      <c r="DL192" s="160"/>
      <c r="DM192" s="160"/>
      <c r="DN192" s="160"/>
      <c r="DO192" s="160"/>
      <c r="DP192" s="160"/>
      <c r="DQ192" s="160"/>
      <c r="DR192" s="160"/>
      <c r="DS192" s="160"/>
      <c r="DT192" s="160"/>
      <c r="DU192" s="160"/>
      <c r="DV192" s="160"/>
      <c r="DW192" s="160"/>
    </row>
    <row r="193" spans="1:127" ht="13.5" customHeight="1" x14ac:dyDescent="0.25">
      <c r="A193" s="48"/>
      <c r="B193" s="48"/>
      <c r="C193" s="48" t="s">
        <v>912</v>
      </c>
      <c r="D193" s="48" t="s">
        <v>913</v>
      </c>
      <c r="E193" s="48"/>
      <c r="F193" s="48" t="s">
        <v>914</v>
      </c>
      <c r="G193" s="48"/>
      <c r="H193" s="48"/>
      <c r="I193" s="602">
        <v>1661</v>
      </c>
      <c r="K193" s="622">
        <v>22.873082927661468</v>
      </c>
      <c r="L193" s="66"/>
      <c r="M193" s="164" t="s">
        <v>2074</v>
      </c>
      <c r="N193" s="393"/>
      <c r="O193" s="66">
        <v>14.029363784665579</v>
      </c>
      <c r="P193" s="66">
        <v>37.635907443546138</v>
      </c>
      <c r="Q193" s="66">
        <v>41.903140370790773</v>
      </c>
      <c r="R193" s="66">
        <v>32.651515151515156</v>
      </c>
      <c r="S193" s="66">
        <v>22.603568188690659</v>
      </c>
      <c r="T193" s="66">
        <v>11.192622091804653</v>
      </c>
      <c r="U193" s="57"/>
      <c r="V193" s="57"/>
      <c r="W193" s="57"/>
      <c r="X193" s="57"/>
      <c r="Y193" s="57"/>
      <c r="Z193" s="57"/>
      <c r="AA193" s="160"/>
      <c r="AB193" s="160"/>
      <c r="AC193" s="160"/>
      <c r="AD193" s="160"/>
      <c r="AE193" s="160"/>
      <c r="AF193" s="160"/>
      <c r="AG193" s="160"/>
      <c r="AH193" s="160"/>
      <c r="AI193" s="160"/>
      <c r="AJ193" s="160"/>
      <c r="AK193" s="160"/>
      <c r="AL193" s="160"/>
      <c r="AM193" s="160"/>
      <c r="AN193" s="160"/>
      <c r="AO193" s="160"/>
      <c r="AP193" s="160"/>
      <c r="AQ193" s="160"/>
      <c r="AR193" s="160"/>
      <c r="AS193" s="160"/>
      <c r="AT193" s="160"/>
      <c r="AU193" s="160"/>
      <c r="AV193" s="160"/>
      <c r="AW193" s="160"/>
      <c r="AX193" s="160"/>
      <c r="AY193" s="160"/>
      <c r="AZ193" s="160"/>
      <c r="BA193" s="160"/>
      <c r="BB193" s="160"/>
      <c r="BC193" s="160"/>
      <c r="BD193" s="160"/>
      <c r="BE193" s="160"/>
      <c r="BF193" s="160"/>
      <c r="BG193" s="160"/>
      <c r="BH193" s="160"/>
      <c r="BI193" s="160"/>
      <c r="BJ193" s="160"/>
      <c r="BK193" s="160"/>
      <c r="BL193" s="160"/>
      <c r="BM193" s="160"/>
      <c r="BN193" s="160"/>
      <c r="BO193" s="160"/>
      <c r="BP193" s="160"/>
      <c r="BQ193" s="160"/>
      <c r="BR193" s="160"/>
      <c r="BS193" s="160"/>
      <c r="BT193" s="160"/>
      <c r="BU193" s="160"/>
      <c r="BV193" s="160"/>
      <c r="BW193" s="160"/>
      <c r="BX193" s="160"/>
      <c r="BY193" s="160"/>
      <c r="BZ193" s="160"/>
      <c r="CA193" s="160"/>
      <c r="CB193" s="160"/>
      <c r="CC193" s="160"/>
      <c r="CD193" s="160"/>
      <c r="CE193" s="160"/>
      <c r="CF193" s="160"/>
      <c r="CG193" s="160"/>
      <c r="CH193" s="160"/>
      <c r="CI193" s="160"/>
      <c r="CJ193" s="160"/>
      <c r="CK193" s="160"/>
      <c r="CL193" s="160"/>
      <c r="CM193" s="160"/>
      <c r="CN193" s="160"/>
      <c r="CO193" s="160"/>
      <c r="CP193" s="160"/>
      <c r="CQ193" s="160"/>
      <c r="CR193" s="160"/>
      <c r="CS193" s="160"/>
      <c r="CT193" s="160"/>
      <c r="CU193" s="160"/>
      <c r="CV193" s="160"/>
      <c r="CW193" s="160"/>
      <c r="CX193" s="160"/>
      <c r="CY193" s="160"/>
      <c r="CZ193" s="160"/>
      <c r="DA193" s="160"/>
      <c r="DB193" s="160"/>
      <c r="DC193" s="160"/>
      <c r="DD193" s="160"/>
      <c r="DE193" s="160"/>
      <c r="DF193" s="160"/>
      <c r="DG193" s="160"/>
      <c r="DH193" s="160"/>
      <c r="DI193" s="160"/>
      <c r="DJ193" s="160"/>
      <c r="DK193" s="160"/>
      <c r="DL193" s="160"/>
      <c r="DM193" s="160"/>
      <c r="DN193" s="160"/>
      <c r="DO193" s="160"/>
      <c r="DP193" s="160"/>
      <c r="DQ193" s="160"/>
      <c r="DR193" s="160"/>
      <c r="DS193" s="160"/>
      <c r="DT193" s="160"/>
      <c r="DU193" s="160"/>
      <c r="DV193" s="160"/>
      <c r="DW193" s="160"/>
    </row>
    <row r="194" spans="1:127" ht="13.5" customHeight="1" x14ac:dyDescent="0.25">
      <c r="A194" s="48"/>
      <c r="B194" s="48"/>
      <c r="C194" s="48" t="s">
        <v>915</v>
      </c>
      <c r="D194" s="48" t="s">
        <v>916</v>
      </c>
      <c r="E194" s="48"/>
      <c r="F194" s="48" t="s">
        <v>917</v>
      </c>
      <c r="G194" s="48"/>
      <c r="H194" s="48"/>
      <c r="I194" s="602">
        <v>1458</v>
      </c>
      <c r="K194" s="622">
        <v>21.876369268970254</v>
      </c>
      <c r="L194" s="66"/>
      <c r="M194" s="164" t="s">
        <v>2075</v>
      </c>
      <c r="N194" s="393"/>
      <c r="O194" s="66">
        <v>13.18781264211005</v>
      </c>
      <c r="P194" s="66">
        <v>30.513711857860176</v>
      </c>
      <c r="Q194" s="66">
        <v>46.760563380281695</v>
      </c>
      <c r="R194" s="66">
        <v>27.446472194280791</v>
      </c>
      <c r="S194" s="66">
        <v>20.086083213773314</v>
      </c>
      <c r="T194" s="66">
        <v>11.252017523633848</v>
      </c>
      <c r="U194" s="57"/>
      <c r="V194" s="57"/>
      <c r="W194" s="57"/>
      <c r="X194" s="57"/>
      <c r="Y194" s="57"/>
      <c r="Z194" s="57"/>
      <c r="AA194" s="160"/>
      <c r="AB194" s="160"/>
      <c r="AC194" s="160"/>
      <c r="AD194" s="160"/>
      <c r="AE194" s="160"/>
      <c r="AF194" s="160"/>
      <c r="AG194" s="160"/>
      <c r="AH194" s="160"/>
      <c r="AI194" s="160"/>
      <c r="AJ194" s="160"/>
      <c r="AK194" s="160"/>
      <c r="AL194" s="160"/>
      <c r="AM194" s="160"/>
      <c r="AN194" s="160"/>
      <c r="AO194" s="160"/>
      <c r="AP194" s="160"/>
      <c r="AQ194" s="160"/>
      <c r="AR194" s="160"/>
      <c r="AS194" s="160"/>
      <c r="AT194" s="160"/>
      <c r="AU194" s="160"/>
      <c r="AV194" s="160"/>
      <c r="AW194" s="160"/>
      <c r="AX194" s="160"/>
      <c r="AY194" s="160"/>
      <c r="AZ194" s="160"/>
      <c r="BA194" s="160"/>
      <c r="BB194" s="160"/>
      <c r="BC194" s="160"/>
      <c r="BD194" s="160"/>
      <c r="BE194" s="160"/>
      <c r="BF194" s="160"/>
      <c r="BG194" s="160"/>
      <c r="BH194" s="160"/>
      <c r="BI194" s="160"/>
      <c r="BJ194" s="160"/>
      <c r="BK194" s="160"/>
      <c r="BL194" s="160"/>
      <c r="BM194" s="160"/>
      <c r="BN194" s="160"/>
      <c r="BO194" s="160"/>
      <c r="BP194" s="160"/>
      <c r="BQ194" s="160"/>
      <c r="BR194" s="160"/>
      <c r="BS194" s="160"/>
      <c r="BT194" s="160"/>
      <c r="BU194" s="160"/>
      <c r="BV194" s="160"/>
      <c r="BW194" s="160"/>
      <c r="BX194" s="160"/>
      <c r="BY194" s="160"/>
      <c r="BZ194" s="160"/>
      <c r="CA194" s="160"/>
      <c r="CB194" s="160"/>
      <c r="CC194" s="160"/>
      <c r="CD194" s="160"/>
      <c r="CE194" s="160"/>
      <c r="CF194" s="160"/>
      <c r="CG194" s="160"/>
      <c r="CH194" s="160"/>
      <c r="CI194" s="160"/>
      <c r="CJ194" s="160"/>
      <c r="CK194" s="160"/>
      <c r="CL194" s="160"/>
      <c r="CM194" s="160"/>
      <c r="CN194" s="160"/>
      <c r="CO194" s="160"/>
      <c r="CP194" s="160"/>
      <c r="CQ194" s="160"/>
      <c r="CR194" s="160"/>
      <c r="CS194" s="160"/>
      <c r="CT194" s="160"/>
      <c r="CU194" s="160"/>
      <c r="CV194" s="160"/>
      <c r="CW194" s="160"/>
      <c r="CX194" s="160"/>
      <c r="CY194" s="160"/>
      <c r="CZ194" s="160"/>
      <c r="DA194" s="160"/>
      <c r="DB194" s="160"/>
      <c r="DC194" s="160"/>
      <c r="DD194" s="160"/>
      <c r="DE194" s="160"/>
      <c r="DF194" s="160"/>
      <c r="DG194" s="160"/>
      <c r="DH194" s="160"/>
      <c r="DI194" s="160"/>
      <c r="DJ194" s="160"/>
      <c r="DK194" s="160"/>
      <c r="DL194" s="160"/>
      <c r="DM194" s="160"/>
      <c r="DN194" s="160"/>
      <c r="DO194" s="160"/>
      <c r="DP194" s="160"/>
      <c r="DQ194" s="160"/>
      <c r="DR194" s="160"/>
      <c r="DS194" s="160"/>
      <c r="DT194" s="160"/>
      <c r="DU194" s="160"/>
      <c r="DV194" s="160"/>
      <c r="DW194" s="160"/>
    </row>
    <row r="195" spans="1:127" ht="13.5" customHeight="1" x14ac:dyDescent="0.25">
      <c r="A195" s="48"/>
      <c r="B195" s="48"/>
      <c r="C195" s="48" t="s">
        <v>918</v>
      </c>
      <c r="D195" s="48" t="s">
        <v>919</v>
      </c>
      <c r="E195" s="48"/>
      <c r="F195" s="48" t="s">
        <v>920</v>
      </c>
      <c r="G195" s="48"/>
      <c r="H195" s="48"/>
      <c r="I195" s="602">
        <v>1057</v>
      </c>
      <c r="K195" s="622">
        <v>21.978717450832931</v>
      </c>
      <c r="L195" s="66"/>
      <c r="M195" s="164" t="s">
        <v>2076</v>
      </c>
      <c r="N195" s="393"/>
      <c r="O195" s="66">
        <v>13.195513525401363</v>
      </c>
      <c r="P195" s="66">
        <v>36.029671494171666</v>
      </c>
      <c r="Q195" s="66">
        <v>39.241506452462474</v>
      </c>
      <c r="R195" s="66">
        <v>30.964717493214902</v>
      </c>
      <c r="S195" s="66">
        <v>23.632764167285323</v>
      </c>
      <c r="T195" s="66">
        <v>9.7490408201773686</v>
      </c>
      <c r="U195" s="57"/>
      <c r="V195" s="57"/>
      <c r="W195" s="57"/>
      <c r="X195" s="57"/>
      <c r="Y195" s="57"/>
      <c r="Z195" s="57"/>
      <c r="AA195" s="160"/>
      <c r="AB195" s="160"/>
      <c r="AC195" s="160"/>
      <c r="AD195" s="160"/>
      <c r="AE195" s="160"/>
      <c r="AF195" s="160"/>
      <c r="AG195" s="160"/>
      <c r="AH195" s="160"/>
      <c r="AI195" s="160"/>
      <c r="AJ195" s="160"/>
      <c r="AK195" s="160"/>
      <c r="AL195" s="160"/>
      <c r="AM195" s="160"/>
      <c r="AN195" s="160"/>
      <c r="AO195" s="160"/>
      <c r="AP195" s="160"/>
      <c r="AQ195" s="160"/>
      <c r="AR195" s="160"/>
      <c r="AS195" s="160"/>
      <c r="AT195" s="160"/>
      <c r="AU195" s="160"/>
      <c r="AV195" s="160"/>
      <c r="AW195" s="160"/>
      <c r="AX195" s="160"/>
      <c r="AY195" s="160"/>
      <c r="AZ195" s="160"/>
      <c r="BA195" s="160"/>
      <c r="BB195" s="160"/>
      <c r="BC195" s="160"/>
      <c r="BD195" s="160"/>
      <c r="BE195" s="160"/>
      <c r="BF195" s="160"/>
      <c r="BG195" s="160"/>
      <c r="BH195" s="160"/>
      <c r="BI195" s="160"/>
      <c r="BJ195" s="160"/>
      <c r="BK195" s="160"/>
      <c r="BL195" s="160"/>
      <c r="BM195" s="160"/>
      <c r="BN195" s="160"/>
      <c r="BO195" s="160"/>
      <c r="BP195" s="160"/>
      <c r="BQ195" s="160"/>
      <c r="BR195" s="160"/>
      <c r="BS195" s="160"/>
      <c r="BT195" s="160"/>
      <c r="BU195" s="160"/>
      <c r="BV195" s="160"/>
      <c r="BW195" s="160"/>
      <c r="BX195" s="160"/>
      <c r="BY195" s="160"/>
      <c r="BZ195" s="160"/>
      <c r="CA195" s="160"/>
      <c r="CB195" s="160"/>
      <c r="CC195" s="160"/>
      <c r="CD195" s="160"/>
      <c r="CE195" s="160"/>
      <c r="CF195" s="160"/>
      <c r="CG195" s="160"/>
      <c r="CH195" s="160"/>
      <c r="CI195" s="160"/>
      <c r="CJ195" s="160"/>
      <c r="CK195" s="160"/>
      <c r="CL195" s="160"/>
      <c r="CM195" s="160"/>
      <c r="CN195" s="160"/>
      <c r="CO195" s="160"/>
      <c r="CP195" s="160"/>
      <c r="CQ195" s="160"/>
      <c r="CR195" s="160"/>
      <c r="CS195" s="160"/>
      <c r="CT195" s="160"/>
      <c r="CU195" s="160"/>
      <c r="CV195" s="160"/>
      <c r="CW195" s="160"/>
      <c r="CX195" s="160"/>
      <c r="CY195" s="160"/>
      <c r="CZ195" s="160"/>
      <c r="DA195" s="160"/>
      <c r="DB195" s="160"/>
      <c r="DC195" s="160"/>
      <c r="DD195" s="160"/>
      <c r="DE195" s="160"/>
      <c r="DF195" s="160"/>
      <c r="DG195" s="160"/>
      <c r="DH195" s="160"/>
      <c r="DI195" s="160"/>
      <c r="DJ195" s="160"/>
      <c r="DK195" s="160"/>
      <c r="DL195" s="160"/>
      <c r="DM195" s="160"/>
      <c r="DN195" s="160"/>
      <c r="DO195" s="160"/>
      <c r="DP195" s="160"/>
      <c r="DQ195" s="160"/>
      <c r="DR195" s="160"/>
      <c r="DS195" s="160"/>
      <c r="DT195" s="160"/>
      <c r="DU195" s="160"/>
      <c r="DV195" s="160"/>
      <c r="DW195" s="160"/>
    </row>
    <row r="196" spans="1:127" ht="13.5" customHeight="1" x14ac:dyDescent="0.25">
      <c r="A196" s="48"/>
      <c r="B196" s="48"/>
      <c r="C196" s="48" t="s">
        <v>921</v>
      </c>
      <c r="D196" s="48" t="s">
        <v>922</v>
      </c>
      <c r="E196" s="48"/>
      <c r="F196" s="48" t="s">
        <v>923</v>
      </c>
      <c r="G196" s="48"/>
      <c r="H196" s="48"/>
      <c r="I196" s="602">
        <v>1164</v>
      </c>
      <c r="K196" s="622">
        <v>17.372733954722221</v>
      </c>
      <c r="L196" s="66"/>
      <c r="M196" s="164" t="s">
        <v>2077</v>
      </c>
      <c r="N196" s="393"/>
      <c r="O196" s="66">
        <v>11.960855382384922</v>
      </c>
      <c r="P196" s="66">
        <v>30.081650193382039</v>
      </c>
      <c r="Q196" s="66">
        <v>29.856147652221118</v>
      </c>
      <c r="R196" s="66">
        <v>21.392381309814226</v>
      </c>
      <c r="S196" s="66">
        <v>18.074119076549209</v>
      </c>
      <c r="T196" s="66">
        <v>9.4736181692703436</v>
      </c>
      <c r="U196" s="57"/>
      <c r="V196" s="57"/>
      <c r="W196" s="57"/>
      <c r="X196" s="57"/>
      <c r="Y196" s="57"/>
      <c r="Z196" s="57"/>
      <c r="AA196" s="160"/>
      <c r="AB196" s="160"/>
      <c r="AC196" s="160"/>
      <c r="AD196" s="160"/>
      <c r="AE196" s="160"/>
      <c r="AF196" s="160"/>
      <c r="AG196" s="160"/>
      <c r="AH196" s="160"/>
      <c r="AI196" s="160"/>
      <c r="AJ196" s="160"/>
      <c r="AK196" s="160"/>
      <c r="AL196" s="160"/>
      <c r="AM196" s="160"/>
      <c r="AN196" s="160"/>
      <c r="AO196" s="160"/>
      <c r="AP196" s="160"/>
      <c r="AQ196" s="160"/>
      <c r="AR196" s="160"/>
      <c r="AS196" s="160"/>
      <c r="AT196" s="160"/>
      <c r="AU196" s="160"/>
      <c r="AV196" s="160"/>
      <c r="AW196" s="160"/>
      <c r="AX196" s="160"/>
      <c r="AY196" s="160"/>
      <c r="AZ196" s="160"/>
      <c r="BA196" s="160"/>
      <c r="BB196" s="160"/>
      <c r="BC196" s="160"/>
      <c r="BD196" s="160"/>
      <c r="BE196" s="160"/>
      <c r="BF196" s="160"/>
      <c r="BG196" s="160"/>
      <c r="BH196" s="160"/>
      <c r="BI196" s="160"/>
      <c r="BJ196" s="160"/>
      <c r="BK196" s="160"/>
      <c r="BL196" s="160"/>
      <c r="BM196" s="160"/>
      <c r="BN196" s="160"/>
      <c r="BO196" s="160"/>
      <c r="BP196" s="160"/>
      <c r="BQ196" s="160"/>
      <c r="BR196" s="160"/>
      <c r="BS196" s="160"/>
      <c r="BT196" s="160"/>
      <c r="BU196" s="160"/>
      <c r="BV196" s="160"/>
      <c r="BW196" s="160"/>
      <c r="BX196" s="160"/>
      <c r="BY196" s="160"/>
      <c r="BZ196" s="160"/>
      <c r="CA196" s="160"/>
      <c r="CB196" s="160"/>
      <c r="CC196" s="160"/>
      <c r="CD196" s="160"/>
      <c r="CE196" s="160"/>
      <c r="CF196" s="160"/>
      <c r="CG196" s="160"/>
      <c r="CH196" s="160"/>
      <c r="CI196" s="160"/>
      <c r="CJ196" s="160"/>
      <c r="CK196" s="160"/>
      <c r="CL196" s="160"/>
      <c r="CM196" s="160"/>
      <c r="CN196" s="160"/>
      <c r="CO196" s="160"/>
      <c r="CP196" s="160"/>
      <c r="CQ196" s="160"/>
      <c r="CR196" s="160"/>
      <c r="CS196" s="160"/>
      <c r="CT196" s="160"/>
      <c r="CU196" s="160"/>
      <c r="CV196" s="160"/>
      <c r="CW196" s="160"/>
      <c r="CX196" s="160"/>
      <c r="CY196" s="160"/>
      <c r="CZ196" s="160"/>
      <c r="DA196" s="160"/>
      <c r="DB196" s="160"/>
      <c r="DC196" s="160"/>
      <c r="DD196" s="160"/>
      <c r="DE196" s="160"/>
      <c r="DF196" s="160"/>
      <c r="DG196" s="160"/>
      <c r="DH196" s="160"/>
      <c r="DI196" s="160"/>
      <c r="DJ196" s="160"/>
      <c r="DK196" s="160"/>
      <c r="DL196" s="160"/>
      <c r="DM196" s="160"/>
      <c r="DN196" s="160"/>
      <c r="DO196" s="160"/>
      <c r="DP196" s="160"/>
      <c r="DQ196" s="160"/>
      <c r="DR196" s="160"/>
      <c r="DS196" s="160"/>
      <c r="DT196" s="160"/>
      <c r="DU196" s="160"/>
      <c r="DV196" s="160"/>
      <c r="DW196" s="160"/>
    </row>
    <row r="197" spans="1:127" ht="13.5" customHeight="1" x14ac:dyDescent="0.25">
      <c r="A197" s="48"/>
      <c r="B197" s="48"/>
      <c r="C197" s="48" t="s">
        <v>924</v>
      </c>
      <c r="D197" s="48" t="s">
        <v>925</v>
      </c>
      <c r="E197" s="48"/>
      <c r="F197" s="48" t="s">
        <v>926</v>
      </c>
      <c r="G197" s="48"/>
      <c r="H197" s="48"/>
      <c r="I197" s="602">
        <v>2087</v>
      </c>
      <c r="K197" s="622">
        <v>24.340264195958763</v>
      </c>
      <c r="L197" s="66"/>
      <c r="M197" s="164" t="s">
        <v>2078</v>
      </c>
      <c r="N197" s="393"/>
      <c r="O197" s="66">
        <v>12.126245847176079</v>
      </c>
      <c r="P197" s="66">
        <v>28.925619834710744</v>
      </c>
      <c r="Q197" s="66">
        <v>39.955686853766615</v>
      </c>
      <c r="R197" s="66">
        <v>34.329307056579786</v>
      </c>
      <c r="S197" s="66">
        <v>27.184831742842793</v>
      </c>
      <c r="T197" s="66">
        <v>15.293237302403892</v>
      </c>
      <c r="U197" s="57"/>
      <c r="V197" s="57"/>
      <c r="W197" s="57"/>
      <c r="X197" s="57"/>
      <c r="Y197" s="57"/>
      <c r="Z197" s="57"/>
      <c r="AA197" s="160"/>
      <c r="AB197" s="160"/>
      <c r="AC197" s="160"/>
      <c r="AD197" s="160"/>
      <c r="AE197" s="160"/>
      <c r="AF197" s="160"/>
      <c r="AG197" s="160"/>
      <c r="AH197" s="160"/>
      <c r="AI197" s="160"/>
      <c r="AJ197" s="160"/>
      <c r="AK197" s="160"/>
      <c r="AL197" s="160"/>
      <c r="AM197" s="160"/>
      <c r="AN197" s="160"/>
      <c r="AO197" s="160"/>
      <c r="AP197" s="160"/>
      <c r="AQ197" s="160"/>
      <c r="AR197" s="160"/>
      <c r="AS197" s="160"/>
      <c r="AT197" s="160"/>
      <c r="AU197" s="160"/>
      <c r="AV197" s="160"/>
      <c r="AW197" s="160"/>
      <c r="AX197" s="160"/>
      <c r="AY197" s="160"/>
      <c r="AZ197" s="160"/>
      <c r="BA197" s="160"/>
      <c r="BB197" s="160"/>
      <c r="BC197" s="160"/>
      <c r="BD197" s="160"/>
      <c r="BE197" s="160"/>
      <c r="BF197" s="160"/>
      <c r="BG197" s="160"/>
      <c r="BH197" s="160"/>
      <c r="BI197" s="160"/>
      <c r="BJ197" s="160"/>
      <c r="BK197" s="160"/>
      <c r="BL197" s="160"/>
      <c r="BM197" s="160"/>
      <c r="BN197" s="160"/>
      <c r="BO197" s="160"/>
      <c r="BP197" s="160"/>
      <c r="BQ197" s="160"/>
      <c r="BR197" s="160"/>
      <c r="BS197" s="160"/>
      <c r="BT197" s="160"/>
      <c r="BU197" s="160"/>
      <c r="BV197" s="160"/>
      <c r="BW197" s="160"/>
      <c r="BX197" s="160"/>
      <c r="BY197" s="160"/>
      <c r="BZ197" s="160"/>
      <c r="CA197" s="160"/>
      <c r="CB197" s="160"/>
      <c r="CC197" s="160"/>
      <c r="CD197" s="160"/>
      <c r="CE197" s="160"/>
      <c r="CF197" s="160"/>
      <c r="CG197" s="160"/>
      <c r="CH197" s="160"/>
      <c r="CI197" s="160"/>
      <c r="CJ197" s="160"/>
      <c r="CK197" s="160"/>
      <c r="CL197" s="160"/>
      <c r="CM197" s="160"/>
      <c r="CN197" s="160"/>
      <c r="CO197" s="160"/>
      <c r="CP197" s="160"/>
      <c r="CQ197" s="160"/>
      <c r="CR197" s="160"/>
      <c r="CS197" s="160"/>
      <c r="CT197" s="160"/>
      <c r="CU197" s="160"/>
      <c r="CV197" s="160"/>
      <c r="CW197" s="160"/>
      <c r="CX197" s="160"/>
      <c r="CY197" s="160"/>
      <c r="CZ197" s="160"/>
      <c r="DA197" s="160"/>
      <c r="DB197" s="160"/>
      <c r="DC197" s="160"/>
      <c r="DD197" s="160"/>
      <c r="DE197" s="160"/>
      <c r="DF197" s="160"/>
      <c r="DG197" s="160"/>
      <c r="DH197" s="160"/>
      <c r="DI197" s="160"/>
      <c r="DJ197" s="160"/>
      <c r="DK197" s="160"/>
      <c r="DL197" s="160"/>
      <c r="DM197" s="160"/>
      <c r="DN197" s="160"/>
      <c r="DO197" s="160"/>
      <c r="DP197" s="160"/>
      <c r="DQ197" s="160"/>
      <c r="DR197" s="160"/>
      <c r="DS197" s="160"/>
      <c r="DT197" s="160"/>
      <c r="DU197" s="160"/>
      <c r="DV197" s="160"/>
      <c r="DW197" s="160"/>
    </row>
    <row r="198" spans="1:127" ht="13.5" customHeight="1" x14ac:dyDescent="0.25">
      <c r="A198" s="48"/>
      <c r="B198" s="48"/>
      <c r="C198" s="48" t="s">
        <v>927</v>
      </c>
      <c r="D198" s="48" t="s">
        <v>928</v>
      </c>
      <c r="E198" s="48"/>
      <c r="F198" s="48" t="s">
        <v>929</v>
      </c>
      <c r="G198" s="48"/>
      <c r="H198" s="48"/>
      <c r="I198" s="602">
        <v>1577</v>
      </c>
      <c r="K198" s="622">
        <v>23.830300519043721</v>
      </c>
      <c r="L198" s="66"/>
      <c r="M198" s="164" t="s">
        <v>2079</v>
      </c>
      <c r="N198" s="393"/>
      <c r="O198" s="66">
        <v>10.744855217628846</v>
      </c>
      <c r="P198" s="66">
        <v>27.50611246943765</v>
      </c>
      <c r="Q198" s="66">
        <v>40.871322703795194</v>
      </c>
      <c r="R198" s="66">
        <v>32.53012048192771</v>
      </c>
      <c r="S198" s="66">
        <v>26.762301403671142</v>
      </c>
      <c r="T198" s="66">
        <v>14.716286967595869</v>
      </c>
      <c r="U198" s="57"/>
      <c r="V198" s="57"/>
      <c r="W198" s="57"/>
      <c r="X198" s="57"/>
      <c r="Y198" s="57"/>
      <c r="Z198" s="57"/>
      <c r="AA198" s="160"/>
      <c r="AB198" s="160"/>
      <c r="AC198" s="160"/>
      <c r="AD198" s="160"/>
      <c r="AE198" s="160"/>
      <c r="AF198" s="160"/>
      <c r="AG198" s="160"/>
      <c r="AH198" s="160"/>
      <c r="AI198" s="160"/>
      <c r="AJ198" s="160"/>
      <c r="AK198" s="160"/>
      <c r="AL198" s="160"/>
      <c r="AM198" s="160"/>
      <c r="AN198" s="160"/>
      <c r="AO198" s="160"/>
      <c r="AP198" s="160"/>
      <c r="AQ198" s="160"/>
      <c r="AR198" s="160"/>
      <c r="AS198" s="160"/>
      <c r="AT198" s="160"/>
      <c r="AU198" s="160"/>
      <c r="AV198" s="160"/>
      <c r="AW198" s="160"/>
      <c r="AX198" s="160"/>
      <c r="AY198" s="160"/>
      <c r="AZ198" s="160"/>
      <c r="BA198" s="160"/>
      <c r="BB198" s="160"/>
      <c r="BC198" s="160"/>
      <c r="BD198" s="160"/>
      <c r="BE198" s="160"/>
      <c r="BF198" s="160"/>
      <c r="BG198" s="160"/>
      <c r="BH198" s="160"/>
      <c r="BI198" s="160"/>
      <c r="BJ198" s="160"/>
      <c r="BK198" s="160"/>
      <c r="BL198" s="160"/>
      <c r="BM198" s="160"/>
      <c r="BN198" s="160"/>
      <c r="BO198" s="160"/>
      <c r="BP198" s="160"/>
      <c r="BQ198" s="160"/>
      <c r="BR198" s="160"/>
      <c r="BS198" s="160"/>
      <c r="BT198" s="160"/>
      <c r="BU198" s="160"/>
      <c r="BV198" s="160"/>
      <c r="BW198" s="160"/>
      <c r="BX198" s="160"/>
      <c r="BY198" s="160"/>
      <c r="BZ198" s="160"/>
      <c r="CA198" s="160"/>
      <c r="CB198" s="160"/>
      <c r="CC198" s="160"/>
      <c r="CD198" s="160"/>
      <c r="CE198" s="160"/>
      <c r="CF198" s="160"/>
      <c r="CG198" s="160"/>
      <c r="CH198" s="160"/>
      <c r="CI198" s="160"/>
      <c r="CJ198" s="160"/>
      <c r="CK198" s="160"/>
      <c r="CL198" s="160"/>
      <c r="CM198" s="160"/>
      <c r="CN198" s="160"/>
      <c r="CO198" s="160"/>
      <c r="CP198" s="160"/>
      <c r="CQ198" s="160"/>
      <c r="CR198" s="160"/>
      <c r="CS198" s="160"/>
      <c r="CT198" s="160"/>
      <c r="CU198" s="160"/>
      <c r="CV198" s="160"/>
      <c r="CW198" s="160"/>
      <c r="CX198" s="160"/>
      <c r="CY198" s="160"/>
      <c r="CZ198" s="160"/>
      <c r="DA198" s="160"/>
      <c r="DB198" s="160"/>
      <c r="DC198" s="160"/>
      <c r="DD198" s="160"/>
      <c r="DE198" s="160"/>
      <c r="DF198" s="160"/>
      <c r="DG198" s="160"/>
      <c r="DH198" s="160"/>
      <c r="DI198" s="160"/>
      <c r="DJ198" s="160"/>
      <c r="DK198" s="160"/>
      <c r="DL198" s="160"/>
      <c r="DM198" s="160"/>
      <c r="DN198" s="160"/>
      <c r="DO198" s="160"/>
      <c r="DP198" s="160"/>
      <c r="DQ198" s="160"/>
      <c r="DR198" s="160"/>
      <c r="DS198" s="160"/>
      <c r="DT198" s="160"/>
      <c r="DU198" s="160"/>
      <c r="DV198" s="160"/>
      <c r="DW198" s="160"/>
    </row>
    <row r="199" spans="1:127" ht="13.5" customHeight="1" x14ac:dyDescent="0.25">
      <c r="A199" s="48"/>
      <c r="B199" s="48"/>
      <c r="C199" s="48" t="s">
        <v>930</v>
      </c>
      <c r="D199" s="48" t="s">
        <v>931</v>
      </c>
      <c r="E199" s="48"/>
      <c r="F199" s="48" t="s">
        <v>932</v>
      </c>
      <c r="G199" s="48"/>
      <c r="H199" s="48"/>
      <c r="I199" s="602">
        <v>1514</v>
      </c>
      <c r="K199" s="622">
        <v>17.109243003316628</v>
      </c>
      <c r="L199" s="66"/>
      <c r="M199" s="164" t="s">
        <v>2080</v>
      </c>
      <c r="N199" s="393"/>
      <c r="O199" s="66">
        <v>11.874684183931278</v>
      </c>
      <c r="P199" s="66">
        <v>31.788079470198674</v>
      </c>
      <c r="Q199" s="66">
        <v>29.610534383055807</v>
      </c>
      <c r="R199" s="66">
        <v>21.114826180552374</v>
      </c>
      <c r="S199" s="66">
        <v>17.855099004234862</v>
      </c>
      <c r="T199" s="66">
        <v>9.3336930132182356</v>
      </c>
      <c r="U199" s="57"/>
      <c r="V199" s="57"/>
      <c r="W199" s="57"/>
      <c r="X199" s="57"/>
      <c r="Y199" s="57"/>
      <c r="Z199" s="57"/>
      <c r="AA199" s="160"/>
      <c r="AB199" s="160"/>
      <c r="AC199" s="160"/>
      <c r="AD199" s="160"/>
      <c r="AE199" s="160"/>
      <c r="AF199" s="160"/>
      <c r="AG199" s="160"/>
      <c r="AH199" s="160"/>
      <c r="AI199" s="160"/>
      <c r="AJ199" s="160"/>
      <c r="AK199" s="160"/>
      <c r="AL199" s="160"/>
      <c r="AM199" s="160"/>
      <c r="AN199" s="160"/>
      <c r="AO199" s="160"/>
      <c r="AP199" s="160"/>
      <c r="AQ199" s="160"/>
      <c r="AR199" s="160"/>
      <c r="AS199" s="160"/>
      <c r="AT199" s="160"/>
      <c r="AU199" s="160"/>
      <c r="AV199" s="160"/>
      <c r="AW199" s="160"/>
      <c r="AX199" s="160"/>
      <c r="AY199" s="160"/>
      <c r="AZ199" s="160"/>
      <c r="BA199" s="160"/>
      <c r="BB199" s="160"/>
      <c r="BC199" s="160"/>
      <c r="BD199" s="160"/>
      <c r="BE199" s="160"/>
      <c r="BF199" s="160"/>
      <c r="BG199" s="160"/>
      <c r="BH199" s="160"/>
      <c r="BI199" s="160"/>
      <c r="BJ199" s="160"/>
      <c r="BK199" s="160"/>
      <c r="BL199" s="160"/>
      <c r="BM199" s="160"/>
      <c r="BN199" s="160"/>
      <c r="BO199" s="160"/>
      <c r="BP199" s="160"/>
      <c r="BQ199" s="160"/>
      <c r="BR199" s="160"/>
      <c r="BS199" s="160"/>
      <c r="BT199" s="160"/>
      <c r="BU199" s="160"/>
      <c r="BV199" s="160"/>
      <c r="BW199" s="160"/>
      <c r="BX199" s="160"/>
      <c r="BY199" s="160"/>
      <c r="BZ199" s="160"/>
      <c r="CA199" s="160"/>
      <c r="CB199" s="160"/>
      <c r="CC199" s="160"/>
      <c r="CD199" s="160"/>
      <c r="CE199" s="160"/>
      <c r="CF199" s="160"/>
      <c r="CG199" s="160"/>
      <c r="CH199" s="160"/>
      <c r="CI199" s="160"/>
      <c r="CJ199" s="160"/>
      <c r="CK199" s="160"/>
      <c r="CL199" s="160"/>
      <c r="CM199" s="160"/>
      <c r="CN199" s="160"/>
      <c r="CO199" s="160"/>
      <c r="CP199" s="160"/>
      <c r="CQ199" s="160"/>
      <c r="CR199" s="160"/>
      <c r="CS199" s="160"/>
      <c r="CT199" s="160"/>
      <c r="CU199" s="160"/>
      <c r="CV199" s="160"/>
      <c r="CW199" s="160"/>
      <c r="CX199" s="160"/>
      <c r="CY199" s="160"/>
      <c r="CZ199" s="160"/>
      <c r="DA199" s="160"/>
      <c r="DB199" s="160"/>
      <c r="DC199" s="160"/>
      <c r="DD199" s="160"/>
      <c r="DE199" s="160"/>
      <c r="DF199" s="160"/>
      <c r="DG199" s="160"/>
      <c r="DH199" s="160"/>
      <c r="DI199" s="160"/>
      <c r="DJ199" s="160"/>
      <c r="DK199" s="160"/>
      <c r="DL199" s="160"/>
      <c r="DM199" s="160"/>
      <c r="DN199" s="160"/>
      <c r="DO199" s="160"/>
      <c r="DP199" s="160"/>
      <c r="DQ199" s="160"/>
      <c r="DR199" s="160"/>
      <c r="DS199" s="160"/>
      <c r="DT199" s="160"/>
      <c r="DU199" s="160"/>
      <c r="DV199" s="160"/>
      <c r="DW199" s="160"/>
    </row>
    <row r="200" spans="1:127" ht="13.5" customHeight="1" x14ac:dyDescent="0.25">
      <c r="A200" s="48"/>
      <c r="B200" s="48"/>
      <c r="C200" s="48" t="s">
        <v>933</v>
      </c>
      <c r="D200" s="48" t="s">
        <v>934</v>
      </c>
      <c r="E200" s="48"/>
      <c r="F200" s="48" t="s">
        <v>935</v>
      </c>
      <c r="G200" s="48"/>
      <c r="H200" s="48"/>
      <c r="I200" s="602">
        <v>1632</v>
      </c>
      <c r="K200" s="622">
        <v>25.190659924607509</v>
      </c>
      <c r="L200" s="66"/>
      <c r="M200" s="164" t="s">
        <v>2081</v>
      </c>
      <c r="N200" s="393"/>
      <c r="O200" s="66">
        <v>14.385255113508654</v>
      </c>
      <c r="P200" s="66">
        <v>40.656205420827391</v>
      </c>
      <c r="Q200" s="66">
        <v>50.631521142229545</v>
      </c>
      <c r="R200" s="66">
        <v>34.496526391439751</v>
      </c>
      <c r="S200" s="66">
        <v>25.125628140703519</v>
      </c>
      <c r="T200" s="66">
        <v>11.361448103215867</v>
      </c>
      <c r="U200" s="57"/>
      <c r="V200" s="57"/>
      <c r="W200" s="57"/>
      <c r="X200" s="57"/>
      <c r="Y200" s="57"/>
      <c r="Z200" s="57"/>
      <c r="AA200" s="160"/>
      <c r="AB200" s="160"/>
      <c r="AC200" s="160"/>
      <c r="AD200" s="160"/>
      <c r="AE200" s="160"/>
      <c r="AF200" s="160"/>
      <c r="AG200" s="160"/>
      <c r="AH200" s="160"/>
      <c r="AI200" s="160"/>
      <c r="AJ200" s="160"/>
      <c r="AK200" s="160"/>
      <c r="AL200" s="160"/>
      <c r="AM200" s="160"/>
      <c r="AN200" s="160"/>
      <c r="AO200" s="160"/>
      <c r="AP200" s="160"/>
      <c r="AQ200" s="160"/>
      <c r="AR200" s="160"/>
      <c r="AS200" s="160"/>
      <c r="AT200" s="160"/>
      <c r="AU200" s="160"/>
      <c r="AV200" s="160"/>
      <c r="AW200" s="160"/>
      <c r="AX200" s="160"/>
      <c r="AY200" s="160"/>
      <c r="AZ200" s="160"/>
      <c r="BA200" s="160"/>
      <c r="BB200" s="160"/>
      <c r="BC200" s="160"/>
      <c r="BD200" s="160"/>
      <c r="BE200" s="160"/>
      <c r="BF200" s="160"/>
      <c r="BG200" s="160"/>
      <c r="BH200" s="160"/>
      <c r="BI200" s="160"/>
      <c r="BJ200" s="160"/>
      <c r="BK200" s="160"/>
      <c r="BL200" s="160"/>
      <c r="BM200" s="160"/>
      <c r="BN200" s="160"/>
      <c r="BO200" s="160"/>
      <c r="BP200" s="160"/>
      <c r="BQ200" s="160"/>
      <c r="BR200" s="160"/>
      <c r="BS200" s="160"/>
      <c r="BT200" s="160"/>
      <c r="BU200" s="160"/>
      <c r="BV200" s="160"/>
      <c r="BW200" s="160"/>
      <c r="BX200" s="160"/>
      <c r="BY200" s="160"/>
      <c r="BZ200" s="160"/>
      <c r="CA200" s="160"/>
      <c r="CB200" s="160"/>
      <c r="CC200" s="160"/>
      <c r="CD200" s="160"/>
      <c r="CE200" s="160"/>
      <c r="CF200" s="160"/>
      <c r="CG200" s="160"/>
      <c r="CH200" s="160"/>
      <c r="CI200" s="160"/>
      <c r="CJ200" s="160"/>
      <c r="CK200" s="160"/>
      <c r="CL200" s="160"/>
      <c r="CM200" s="160"/>
      <c r="CN200" s="160"/>
      <c r="CO200" s="160"/>
      <c r="CP200" s="160"/>
      <c r="CQ200" s="160"/>
      <c r="CR200" s="160"/>
      <c r="CS200" s="160"/>
      <c r="CT200" s="160"/>
      <c r="CU200" s="160"/>
      <c r="CV200" s="160"/>
      <c r="CW200" s="160"/>
      <c r="CX200" s="160"/>
      <c r="CY200" s="160"/>
      <c r="CZ200" s="160"/>
      <c r="DA200" s="160"/>
      <c r="DB200" s="160"/>
      <c r="DC200" s="160"/>
      <c r="DD200" s="160"/>
      <c r="DE200" s="160"/>
      <c r="DF200" s="160"/>
      <c r="DG200" s="160"/>
      <c r="DH200" s="160"/>
      <c r="DI200" s="160"/>
      <c r="DJ200" s="160"/>
      <c r="DK200" s="160"/>
      <c r="DL200" s="160"/>
      <c r="DM200" s="160"/>
      <c r="DN200" s="160"/>
      <c r="DO200" s="160"/>
      <c r="DP200" s="160"/>
      <c r="DQ200" s="160"/>
      <c r="DR200" s="160"/>
      <c r="DS200" s="160"/>
      <c r="DT200" s="160"/>
      <c r="DU200" s="160"/>
      <c r="DV200" s="160"/>
      <c r="DW200" s="160"/>
    </row>
    <row r="201" spans="1:127" ht="13.5" customHeight="1" x14ac:dyDescent="0.25">
      <c r="A201" s="48"/>
      <c r="B201" s="48"/>
      <c r="C201" s="48" t="s">
        <v>936</v>
      </c>
      <c r="D201" s="48" t="s">
        <v>937</v>
      </c>
      <c r="E201" s="48"/>
      <c r="F201" s="48" t="s">
        <v>938</v>
      </c>
      <c r="G201" s="48"/>
      <c r="H201" s="48"/>
      <c r="I201" s="602">
        <v>1821</v>
      </c>
      <c r="K201" s="622">
        <v>23.492494563928044</v>
      </c>
      <c r="L201" s="66"/>
      <c r="M201" s="164" t="s">
        <v>2082</v>
      </c>
      <c r="N201" s="393"/>
      <c r="O201" s="66">
        <v>9.822090437361009</v>
      </c>
      <c r="P201" s="66">
        <v>30.759951749095297</v>
      </c>
      <c r="Q201" s="66">
        <v>39.635015682919878</v>
      </c>
      <c r="R201" s="66">
        <v>33.308052079383138</v>
      </c>
      <c r="S201" s="66">
        <v>25.581702802749867</v>
      </c>
      <c r="T201" s="66">
        <v>14.52606018558668</v>
      </c>
      <c r="U201" s="57"/>
      <c r="V201" s="57"/>
      <c r="W201" s="57"/>
      <c r="X201" s="57"/>
      <c r="Y201" s="57"/>
      <c r="Z201" s="57"/>
    </row>
    <row r="202" spans="1:127" ht="13.5" customHeight="1" x14ac:dyDescent="0.25">
      <c r="A202" s="48"/>
      <c r="B202" s="48"/>
      <c r="C202" s="48" t="s">
        <v>939</v>
      </c>
      <c r="D202" s="48" t="s">
        <v>940</v>
      </c>
      <c r="E202" s="48"/>
      <c r="F202" s="48" t="s">
        <v>941</v>
      </c>
      <c r="G202" s="48"/>
      <c r="H202" s="48"/>
      <c r="I202" s="602">
        <v>631</v>
      </c>
      <c r="K202" s="622">
        <v>16.011295126149538</v>
      </c>
      <c r="L202" s="66"/>
      <c r="M202" s="164" t="s">
        <v>2024</v>
      </c>
      <c r="N202" s="393"/>
      <c r="O202" s="63" t="s">
        <v>1556</v>
      </c>
      <c r="P202" s="63" t="s">
        <v>1556</v>
      </c>
      <c r="Q202" s="66">
        <v>29.439516889979242</v>
      </c>
      <c r="R202" s="66">
        <v>18.701359042862119</v>
      </c>
      <c r="S202" s="66">
        <v>15.173987450085567</v>
      </c>
      <c r="T202" s="66">
        <v>10.326475494479308</v>
      </c>
      <c r="U202" s="57"/>
      <c r="V202" s="57"/>
      <c r="W202" s="57"/>
      <c r="X202" s="57"/>
      <c r="Y202" s="57"/>
      <c r="Z202" s="57"/>
    </row>
    <row r="203" spans="1:127" ht="13.5" customHeight="1" x14ac:dyDescent="0.25">
      <c r="A203" s="48"/>
      <c r="B203" s="48"/>
      <c r="C203" s="48" t="s">
        <v>942</v>
      </c>
      <c r="D203" s="48" t="s">
        <v>943</v>
      </c>
      <c r="E203" s="48"/>
      <c r="F203" s="48" t="s">
        <v>944</v>
      </c>
      <c r="G203" s="48"/>
      <c r="H203" s="48"/>
      <c r="I203" s="602">
        <v>1869</v>
      </c>
      <c r="K203" s="622">
        <v>23.228580400191689</v>
      </c>
      <c r="L203" s="66"/>
      <c r="M203" s="164" t="s">
        <v>2083</v>
      </c>
      <c r="N203" s="393"/>
      <c r="O203" s="63">
        <v>9.7276264591439698</v>
      </c>
      <c r="P203" s="63">
        <v>30.88803088803089</v>
      </c>
      <c r="Q203" s="66">
        <v>42.406598738476468</v>
      </c>
      <c r="R203" s="66">
        <v>31.218592964824118</v>
      </c>
      <c r="S203" s="66">
        <v>24.300751879699249</v>
      </c>
      <c r="T203" s="66">
        <v>14.038265594928109</v>
      </c>
      <c r="U203" s="57"/>
      <c r="V203" s="57"/>
      <c r="W203" s="57"/>
      <c r="X203" s="57"/>
      <c r="Y203" s="57"/>
      <c r="Z203" s="57"/>
    </row>
    <row r="204" spans="1:127" ht="13.5" customHeight="1" x14ac:dyDescent="0.25">
      <c r="A204" s="48"/>
      <c r="B204" s="48"/>
      <c r="C204" s="48" t="s">
        <v>945</v>
      </c>
      <c r="D204" s="48" t="s">
        <v>946</v>
      </c>
      <c r="E204" s="48"/>
      <c r="F204" s="48" t="s">
        <v>947</v>
      </c>
      <c r="G204" s="48"/>
      <c r="H204" s="48"/>
      <c r="I204" s="602">
        <v>1016</v>
      </c>
      <c r="K204" s="622">
        <v>19.852511718534419</v>
      </c>
      <c r="L204" s="66"/>
      <c r="M204" s="164" t="s">
        <v>2084</v>
      </c>
      <c r="N204" s="393"/>
      <c r="O204" s="66">
        <v>14.058956916099774</v>
      </c>
      <c r="P204" s="66">
        <v>37.31343283582089</v>
      </c>
      <c r="Q204" s="66">
        <v>34.833715596330279</v>
      </c>
      <c r="R204" s="66">
        <v>26.702910137511992</v>
      </c>
      <c r="S204" s="66">
        <v>19.14676085138024</v>
      </c>
      <c r="T204" s="66">
        <v>10.202026981676623</v>
      </c>
      <c r="U204" s="57"/>
      <c r="V204" s="57"/>
      <c r="W204" s="57"/>
      <c r="X204" s="57"/>
      <c r="Y204" s="57"/>
      <c r="Z204" s="57"/>
    </row>
    <row r="205" spans="1:127" ht="13.5" customHeight="1" x14ac:dyDescent="0.25">
      <c r="A205" s="48"/>
      <c r="B205" s="48"/>
      <c r="C205" s="48" t="s">
        <v>948</v>
      </c>
      <c r="D205" s="48" t="s">
        <v>949</v>
      </c>
      <c r="E205" s="48"/>
      <c r="F205" s="48" t="s">
        <v>950</v>
      </c>
      <c r="G205" s="48"/>
      <c r="H205" s="48"/>
      <c r="I205" s="602">
        <v>1045</v>
      </c>
      <c r="K205" s="622">
        <v>20.210231107243789</v>
      </c>
      <c r="L205" s="66"/>
      <c r="M205" s="164" t="s">
        <v>2085</v>
      </c>
      <c r="N205" s="393"/>
      <c r="O205" s="66">
        <v>6.6912782648823255</v>
      </c>
      <c r="P205" s="66">
        <v>21.857923497267759</v>
      </c>
      <c r="Q205" s="66">
        <v>35.688588286084332</v>
      </c>
      <c r="R205" s="66">
        <v>24.81133050759847</v>
      </c>
      <c r="S205" s="66">
        <v>25.220057363267728</v>
      </c>
      <c r="T205" s="66">
        <v>12.609680980882096</v>
      </c>
      <c r="U205" s="57"/>
      <c r="V205" s="57"/>
      <c r="W205" s="57"/>
      <c r="X205" s="57"/>
      <c r="Y205" s="57"/>
      <c r="Z205" s="57"/>
    </row>
    <row r="206" spans="1:127" ht="13.5" customHeight="1" x14ac:dyDescent="0.25">
      <c r="A206" s="48"/>
      <c r="B206" s="48"/>
      <c r="C206" s="48" t="s">
        <v>951</v>
      </c>
      <c r="D206" s="48" t="s">
        <v>952</v>
      </c>
      <c r="E206" s="48"/>
      <c r="F206" s="48" t="s">
        <v>953</v>
      </c>
      <c r="G206" s="48"/>
      <c r="H206" s="48"/>
      <c r="I206" s="602">
        <v>1486</v>
      </c>
      <c r="K206" s="622">
        <v>22.364851667580787</v>
      </c>
      <c r="L206" s="66"/>
      <c r="M206" s="164" t="s">
        <v>2086</v>
      </c>
      <c r="N206" s="393"/>
      <c r="O206" s="66">
        <v>13.484037279397185</v>
      </c>
      <c r="P206" s="66">
        <v>34.118602761982125</v>
      </c>
      <c r="Q206" s="66">
        <v>34.479553903345725</v>
      </c>
      <c r="R206" s="66">
        <v>33.235841531507575</v>
      </c>
      <c r="S206" s="66">
        <v>23.41193253335571</v>
      </c>
      <c r="T206" s="66">
        <v>13.168927250308261</v>
      </c>
      <c r="U206" s="57"/>
      <c r="V206" s="57"/>
      <c r="W206" s="57"/>
      <c r="X206" s="57"/>
      <c r="Y206" s="57"/>
      <c r="Z206" s="57"/>
    </row>
    <row r="207" spans="1:127" ht="13.5" customHeight="1" x14ac:dyDescent="0.25">
      <c r="A207" s="48"/>
      <c r="B207" s="48"/>
      <c r="C207" s="48" t="s">
        <v>954</v>
      </c>
      <c r="D207" s="48" t="s">
        <v>955</v>
      </c>
      <c r="E207" s="48"/>
      <c r="F207" s="48" t="s">
        <v>956</v>
      </c>
      <c r="G207" s="48"/>
      <c r="H207" s="48"/>
      <c r="I207" s="602">
        <v>1503</v>
      </c>
      <c r="K207" s="622">
        <v>24.000716434797162</v>
      </c>
      <c r="L207" s="66"/>
      <c r="M207" s="164" t="s">
        <v>2087</v>
      </c>
      <c r="N207" s="393"/>
      <c r="O207" s="66">
        <v>16.782546152001917</v>
      </c>
      <c r="P207" s="66">
        <v>30.345800988002825</v>
      </c>
      <c r="Q207" s="66">
        <v>43.572460279248915</v>
      </c>
      <c r="R207" s="66">
        <v>33.110422443320829</v>
      </c>
      <c r="S207" s="66">
        <v>23.746301494575523</v>
      </c>
      <c r="T207" s="66">
        <v>13.409285678277964</v>
      </c>
      <c r="U207" s="57"/>
      <c r="V207" s="57"/>
      <c r="W207" s="57"/>
      <c r="X207" s="57"/>
      <c r="Y207" s="57"/>
      <c r="Z207" s="57"/>
    </row>
    <row r="208" spans="1:127" ht="13.5" customHeight="1" x14ac:dyDescent="0.25">
      <c r="A208" s="48"/>
      <c r="B208" s="48"/>
      <c r="C208" s="48" t="s">
        <v>790</v>
      </c>
      <c r="D208" s="48" t="s">
        <v>958</v>
      </c>
      <c r="E208" s="48"/>
      <c r="F208" s="48" t="s">
        <v>959</v>
      </c>
      <c r="G208" s="48"/>
      <c r="H208" s="48"/>
      <c r="I208" s="602">
        <v>1016</v>
      </c>
      <c r="K208" s="622">
        <v>19.495939528155176</v>
      </c>
      <c r="L208" s="66"/>
      <c r="M208" s="164" t="s">
        <v>2088</v>
      </c>
      <c r="N208" s="393"/>
      <c r="O208" s="63" t="s">
        <v>1556</v>
      </c>
      <c r="P208" s="63" t="s">
        <v>1556</v>
      </c>
      <c r="Q208" s="66">
        <v>40.064102564102569</v>
      </c>
      <c r="R208" s="66">
        <v>21.832154396995893</v>
      </c>
      <c r="S208" s="66">
        <v>16.674644965693314</v>
      </c>
      <c r="T208" s="66">
        <v>10.090050992730824</v>
      </c>
      <c r="U208" s="57"/>
      <c r="V208" s="57"/>
      <c r="W208" s="57"/>
      <c r="X208" s="57"/>
      <c r="Y208" s="57"/>
      <c r="Z208" s="57"/>
    </row>
    <row r="209" spans="1:26" ht="13.5" customHeight="1" x14ac:dyDescent="0.25">
      <c r="A209" s="48"/>
      <c r="B209" s="48"/>
      <c r="C209" s="48" t="s">
        <v>960</v>
      </c>
      <c r="D209" s="48" t="s">
        <v>961</v>
      </c>
      <c r="E209" s="48"/>
      <c r="F209" s="48" t="s">
        <v>962</v>
      </c>
      <c r="G209" s="48"/>
      <c r="H209" s="48"/>
      <c r="I209" s="602">
        <v>974</v>
      </c>
      <c r="K209" s="622">
        <v>20.042182572727906</v>
      </c>
      <c r="L209" s="66"/>
      <c r="M209" s="164" t="s">
        <v>2089</v>
      </c>
      <c r="N209" s="393"/>
      <c r="O209" s="63">
        <v>14.439655172413792</v>
      </c>
      <c r="P209" s="63">
        <v>27.938671209540033</v>
      </c>
      <c r="Q209" s="66">
        <v>33.290488431876604</v>
      </c>
      <c r="R209" s="66">
        <v>28.723680790226151</v>
      </c>
      <c r="S209" s="66">
        <v>22.816970892945243</v>
      </c>
      <c r="T209" s="66">
        <v>9.7099162519723272</v>
      </c>
      <c r="U209" s="57"/>
      <c r="V209" s="57"/>
      <c r="W209" s="57"/>
      <c r="X209" s="57"/>
      <c r="Y209" s="57"/>
      <c r="Z209" s="57"/>
    </row>
    <row r="210" spans="1:26" ht="13.5" customHeight="1" x14ac:dyDescent="0.25">
      <c r="A210" s="48"/>
      <c r="B210" s="48"/>
      <c r="C210" s="48" t="s">
        <v>963</v>
      </c>
      <c r="D210" s="48" t="s">
        <v>964</v>
      </c>
      <c r="E210" s="48"/>
      <c r="F210" s="48" t="s">
        <v>965</v>
      </c>
      <c r="G210" s="48"/>
      <c r="H210" s="48"/>
      <c r="I210" s="602">
        <v>1136</v>
      </c>
      <c r="K210" s="622">
        <v>18.646034748308423</v>
      </c>
      <c r="L210" s="66"/>
      <c r="M210" s="164" t="s">
        <v>2090</v>
      </c>
      <c r="N210" s="393"/>
      <c r="O210" s="66">
        <v>9.9529496923633722</v>
      </c>
      <c r="P210" s="66">
        <v>27.452190006169033</v>
      </c>
      <c r="Q210" s="66">
        <v>35.838427424187941</v>
      </c>
      <c r="R210" s="66">
        <v>28.30188679245283</v>
      </c>
      <c r="S210" s="66">
        <v>16.723281944081524</v>
      </c>
      <c r="T210" s="66">
        <v>9.2341787737010588</v>
      </c>
      <c r="U210" s="57"/>
      <c r="V210" s="57"/>
      <c r="W210" s="57"/>
      <c r="X210" s="57"/>
      <c r="Y210" s="57"/>
      <c r="Z210" s="57"/>
    </row>
    <row r="211" spans="1:26" ht="13.5" customHeight="1" x14ac:dyDescent="0.25">
      <c r="A211" s="48"/>
      <c r="B211" s="48"/>
      <c r="C211" s="48" t="s">
        <v>966</v>
      </c>
      <c r="D211" s="48" t="s">
        <v>967</v>
      </c>
      <c r="E211" s="48"/>
      <c r="F211" s="48" t="s">
        <v>968</v>
      </c>
      <c r="G211" s="48"/>
      <c r="H211" s="48"/>
      <c r="I211" s="602">
        <v>2102</v>
      </c>
      <c r="K211" s="622">
        <v>25.683244781840195</v>
      </c>
      <c r="L211" s="66"/>
      <c r="M211" s="164" t="s">
        <v>2091</v>
      </c>
      <c r="N211" s="393"/>
      <c r="O211" s="66">
        <v>17.624842635333614</v>
      </c>
      <c r="P211" s="66">
        <v>40.31117397454031</v>
      </c>
      <c r="Q211" s="66">
        <v>47.192768990092119</v>
      </c>
      <c r="R211" s="66">
        <v>35.331756850744192</v>
      </c>
      <c r="S211" s="66">
        <v>25.278573702642472</v>
      </c>
      <c r="T211" s="66">
        <v>12.926352378883337</v>
      </c>
      <c r="U211" s="57"/>
      <c r="V211" s="57"/>
      <c r="W211" s="57"/>
      <c r="X211" s="57"/>
      <c r="Y211" s="57"/>
      <c r="Z211" s="57"/>
    </row>
    <row r="212" spans="1:26" ht="13.5" customHeight="1" x14ac:dyDescent="0.25">
      <c r="A212" s="48"/>
      <c r="B212" s="48"/>
      <c r="C212" s="48" t="s">
        <v>969</v>
      </c>
      <c r="D212" s="48" t="s">
        <v>970</v>
      </c>
      <c r="E212" s="48"/>
      <c r="F212" s="48" t="s">
        <v>971</v>
      </c>
      <c r="G212" s="48"/>
      <c r="H212" s="48"/>
      <c r="I212" s="602">
        <v>1587</v>
      </c>
      <c r="K212" s="622">
        <v>24.483440743301365</v>
      </c>
      <c r="L212" s="66"/>
      <c r="M212" s="164" t="s">
        <v>2092</v>
      </c>
      <c r="N212" s="393"/>
      <c r="O212" s="66">
        <v>14.51576321161261</v>
      </c>
      <c r="P212" s="66">
        <v>44.221105527638194</v>
      </c>
      <c r="Q212" s="66">
        <v>42.779654078395247</v>
      </c>
      <c r="R212" s="66">
        <v>33.154722036168785</v>
      </c>
      <c r="S212" s="66">
        <v>25.31444037573635</v>
      </c>
      <c r="T212" s="66">
        <v>12.436974789915967</v>
      </c>
      <c r="U212" s="57"/>
      <c r="V212" s="57"/>
      <c r="W212" s="57"/>
      <c r="X212" s="57"/>
      <c r="Y212" s="57"/>
      <c r="Z212" s="57"/>
    </row>
    <row r="213" spans="1:26" s="173" customFormat="1" ht="13.5" customHeight="1" x14ac:dyDescent="0.25">
      <c r="A213" s="48"/>
      <c r="B213" s="48"/>
      <c r="C213" s="48" t="s">
        <v>972</v>
      </c>
      <c r="D213" s="48" t="s">
        <v>973</v>
      </c>
      <c r="E213" s="48"/>
      <c r="F213" s="48" t="s">
        <v>974</v>
      </c>
      <c r="G213" s="48"/>
      <c r="H213" s="48"/>
      <c r="I213" s="602">
        <v>575</v>
      </c>
      <c r="K213" s="622">
        <v>14.233768502121098</v>
      </c>
      <c r="L213" s="66"/>
      <c r="M213" s="164" t="s">
        <v>2093</v>
      </c>
      <c r="N213" s="393"/>
      <c r="O213" s="66">
        <v>10.93926820067899</v>
      </c>
      <c r="P213" s="66">
        <v>23.369036027263874</v>
      </c>
      <c r="Q213" s="66">
        <v>21.677279501422571</v>
      </c>
      <c r="R213" s="66">
        <v>18.060096528102132</v>
      </c>
      <c r="S213" s="66">
        <v>15.63380281690141</v>
      </c>
      <c r="T213" s="66">
        <v>8.405270331667424</v>
      </c>
      <c r="U213" s="57"/>
      <c r="V213" s="57"/>
      <c r="W213" s="57"/>
      <c r="X213" s="57"/>
      <c r="Y213" s="57"/>
      <c r="Z213" s="57"/>
    </row>
    <row r="214" spans="1:26" ht="13.5" customHeight="1" x14ac:dyDescent="0.25">
      <c r="A214" s="48"/>
      <c r="B214" s="48"/>
      <c r="C214" s="48" t="s">
        <v>975</v>
      </c>
      <c r="D214" s="48" t="s">
        <v>976</v>
      </c>
      <c r="E214" s="48"/>
      <c r="F214" s="48" t="s">
        <v>977</v>
      </c>
      <c r="G214" s="48"/>
      <c r="H214" s="48"/>
      <c r="I214" s="602">
        <v>2086</v>
      </c>
      <c r="K214" s="622">
        <v>23.478045002121387</v>
      </c>
      <c r="L214" s="66"/>
      <c r="M214" s="164" t="s">
        <v>2094</v>
      </c>
      <c r="N214" s="393"/>
      <c r="O214" s="66">
        <v>20.691276745826475</v>
      </c>
      <c r="P214" s="66">
        <v>47.282204020848845</v>
      </c>
      <c r="Q214" s="66">
        <v>38.627985254047118</v>
      </c>
      <c r="R214" s="66">
        <v>25.614152762639389</v>
      </c>
      <c r="S214" s="66">
        <v>21.286586320237909</v>
      </c>
      <c r="T214" s="66">
        <v>15.286729466203933</v>
      </c>
      <c r="U214" s="57"/>
      <c r="V214" s="57"/>
      <c r="W214" s="57"/>
      <c r="X214" s="57"/>
      <c r="Y214" s="57"/>
      <c r="Z214" s="57"/>
    </row>
    <row r="215" spans="1:26" ht="13.5" customHeight="1" x14ac:dyDescent="0.25">
      <c r="A215" s="48"/>
      <c r="B215" s="48"/>
      <c r="C215" s="48" t="s">
        <v>978</v>
      </c>
      <c r="D215" s="48" t="s">
        <v>979</v>
      </c>
      <c r="E215" s="48"/>
      <c r="F215" s="48" t="s">
        <v>980</v>
      </c>
      <c r="G215" s="48"/>
      <c r="H215" s="48"/>
      <c r="I215" s="602">
        <v>1774</v>
      </c>
      <c r="K215" s="622">
        <v>24.318358259350202</v>
      </c>
      <c r="L215" s="66"/>
      <c r="M215" s="164" t="s">
        <v>2095</v>
      </c>
      <c r="N215" s="393"/>
      <c r="O215" s="66">
        <v>17.837720252338482</v>
      </c>
      <c r="P215" s="66">
        <v>35.895699288858786</v>
      </c>
      <c r="Q215" s="66">
        <v>41.949586085015348</v>
      </c>
      <c r="R215" s="66">
        <v>33.145172962802143</v>
      </c>
      <c r="S215" s="66">
        <v>22.967479674796749</v>
      </c>
      <c r="T215" s="66">
        <v>14.076295185740463</v>
      </c>
      <c r="U215" s="57"/>
      <c r="V215" s="57"/>
      <c r="W215" s="57"/>
      <c r="X215" s="57"/>
      <c r="Y215" s="57"/>
      <c r="Z215" s="57"/>
    </row>
    <row r="216" spans="1:26" ht="13.5" customHeight="1" x14ac:dyDescent="0.25">
      <c r="A216" s="48"/>
      <c r="B216" s="48"/>
      <c r="C216" s="48" t="s">
        <v>981</v>
      </c>
      <c r="D216" s="48" t="s">
        <v>982</v>
      </c>
      <c r="E216" s="48"/>
      <c r="F216" s="48" t="s">
        <v>983</v>
      </c>
      <c r="G216" s="48"/>
      <c r="H216" s="48"/>
      <c r="I216" s="602">
        <v>907</v>
      </c>
      <c r="K216" s="622">
        <v>19.635934536970161</v>
      </c>
      <c r="L216" s="66"/>
      <c r="M216" s="164" t="s">
        <v>2096</v>
      </c>
      <c r="N216" s="393"/>
      <c r="O216" s="66">
        <v>10.554089709762533</v>
      </c>
      <c r="P216" s="66">
        <v>34.040178571428569</v>
      </c>
      <c r="Q216" s="66">
        <v>41.406389434231656</v>
      </c>
      <c r="R216" s="66">
        <v>24.103961433661706</v>
      </c>
      <c r="S216" s="66">
        <v>16.440117560617193</v>
      </c>
      <c r="T216" s="66">
        <v>10.377301901505609</v>
      </c>
      <c r="U216" s="57"/>
      <c r="V216" s="57"/>
      <c r="W216" s="57"/>
      <c r="X216" s="57"/>
      <c r="Y216" s="57"/>
      <c r="Z216" s="57"/>
    </row>
    <row r="217" spans="1:26" ht="13.5" customHeight="1" x14ac:dyDescent="0.25">
      <c r="A217" s="48"/>
      <c r="B217" s="48"/>
      <c r="C217" s="48" t="s">
        <v>984</v>
      </c>
      <c r="D217" s="48" t="s">
        <v>985</v>
      </c>
      <c r="E217" s="48"/>
      <c r="F217" s="48" t="s">
        <v>986</v>
      </c>
      <c r="G217" s="48"/>
      <c r="H217" s="48"/>
      <c r="I217" s="602">
        <v>559</v>
      </c>
      <c r="K217" s="622">
        <v>15.03082606713151</v>
      </c>
      <c r="L217" s="66"/>
      <c r="M217" s="164" t="s">
        <v>2097</v>
      </c>
      <c r="N217" s="393"/>
      <c r="O217" s="66">
        <v>7.3152889539136794</v>
      </c>
      <c r="P217" s="66">
        <v>23.57920193470375</v>
      </c>
      <c r="Q217" s="66">
        <v>33.710407239819006</v>
      </c>
      <c r="R217" s="66">
        <v>19.175777964676197</v>
      </c>
      <c r="S217" s="66">
        <v>12.976385316810848</v>
      </c>
      <c r="T217" s="66">
        <v>7.3766172940694341</v>
      </c>
      <c r="U217" s="57"/>
      <c r="V217" s="57"/>
      <c r="W217" s="57"/>
      <c r="X217" s="57"/>
      <c r="Y217" s="57"/>
      <c r="Z217" s="57"/>
    </row>
    <row r="218" spans="1:26" ht="13.5" customHeight="1" x14ac:dyDescent="0.25">
      <c r="A218" s="48"/>
      <c r="B218" s="48"/>
      <c r="C218" s="48" t="s">
        <v>987</v>
      </c>
      <c r="D218" s="48" t="s">
        <v>988</v>
      </c>
      <c r="E218" s="48"/>
      <c r="F218" s="48" t="s">
        <v>989</v>
      </c>
      <c r="G218" s="48"/>
      <c r="H218" s="48"/>
      <c r="I218" s="602">
        <v>2011</v>
      </c>
      <c r="K218" s="622">
        <v>23.236400901586048</v>
      </c>
      <c r="L218" s="66"/>
      <c r="M218" s="164" t="s">
        <v>2083</v>
      </c>
      <c r="N218" s="393"/>
      <c r="O218" s="66">
        <v>19.031141868512112</v>
      </c>
      <c r="P218" s="66">
        <v>43.49157733537519</v>
      </c>
      <c r="Q218" s="66">
        <v>36.317341195389979</v>
      </c>
      <c r="R218" s="66">
        <v>27.935069837674593</v>
      </c>
      <c r="S218" s="66">
        <v>23.966797217513296</v>
      </c>
      <c r="T218" s="66">
        <v>13.749519620820701</v>
      </c>
      <c r="U218" s="57"/>
      <c r="V218" s="57"/>
      <c r="W218" s="57"/>
      <c r="X218" s="57"/>
      <c r="Y218" s="57"/>
      <c r="Z218" s="57"/>
    </row>
    <row r="219" spans="1:26" ht="13.5" customHeight="1" x14ac:dyDescent="0.25">
      <c r="A219" s="48"/>
      <c r="B219" s="48"/>
      <c r="C219" s="48" t="s">
        <v>990</v>
      </c>
      <c r="D219" s="48" t="s">
        <v>991</v>
      </c>
      <c r="E219" s="48"/>
      <c r="F219" s="48" t="s">
        <v>992</v>
      </c>
      <c r="G219" s="48"/>
      <c r="H219" s="48"/>
      <c r="I219" s="602">
        <v>741</v>
      </c>
      <c r="K219" s="622">
        <v>18.405490104483064</v>
      </c>
      <c r="L219" s="66"/>
      <c r="M219" s="164" t="s">
        <v>2098</v>
      </c>
      <c r="N219" s="393"/>
      <c r="O219" s="66">
        <v>11.475409836065573</v>
      </c>
      <c r="P219" s="66">
        <v>25.740650801359884</v>
      </c>
      <c r="Q219" s="66">
        <v>35.323965651834499</v>
      </c>
      <c r="R219" s="66">
        <v>23.847607968590953</v>
      </c>
      <c r="S219" s="66">
        <v>18.461538461538463</v>
      </c>
      <c r="T219" s="66">
        <v>9.917246814659137</v>
      </c>
      <c r="U219" s="57"/>
      <c r="V219" s="57"/>
      <c r="W219" s="57"/>
      <c r="X219" s="57"/>
      <c r="Y219" s="57"/>
      <c r="Z219" s="57"/>
    </row>
    <row r="220" spans="1:26" ht="13.5" customHeight="1" x14ac:dyDescent="0.25">
      <c r="A220" s="48"/>
      <c r="B220" s="48"/>
      <c r="C220" s="48" t="s">
        <v>993</v>
      </c>
      <c r="D220" s="48" t="s">
        <v>994</v>
      </c>
      <c r="E220" s="48"/>
      <c r="F220" s="48" t="s">
        <v>995</v>
      </c>
      <c r="G220" s="48"/>
      <c r="H220" s="48"/>
      <c r="I220" s="602">
        <v>1503</v>
      </c>
      <c r="K220" s="622">
        <v>16.40997157394397</v>
      </c>
      <c r="L220" s="66"/>
      <c r="M220" s="164" t="s">
        <v>2099</v>
      </c>
      <c r="N220" s="393"/>
      <c r="O220" s="66">
        <v>13.69047619047619</v>
      </c>
      <c r="P220" s="66">
        <v>26.097271648873072</v>
      </c>
      <c r="Q220" s="66">
        <v>30.693677102516883</v>
      </c>
      <c r="R220" s="66">
        <v>18.243324876162859</v>
      </c>
      <c r="S220" s="66">
        <v>13.85424091233072</v>
      </c>
      <c r="T220" s="66">
        <v>10.469423236828181</v>
      </c>
      <c r="U220" s="57"/>
      <c r="V220" s="57"/>
      <c r="W220" s="57"/>
      <c r="X220" s="57"/>
      <c r="Y220" s="57"/>
      <c r="Z220" s="57"/>
    </row>
    <row r="221" spans="1:26" ht="13.5" customHeight="1" x14ac:dyDescent="0.25">
      <c r="A221" s="48"/>
      <c r="B221" s="48"/>
      <c r="C221" s="48"/>
      <c r="D221" s="48"/>
      <c r="E221" s="48"/>
      <c r="F221" s="48"/>
      <c r="G221" s="48"/>
      <c r="H221" s="48"/>
      <c r="I221" s="602"/>
      <c r="J221" s="612"/>
      <c r="K221" s="622"/>
      <c r="L221" s="474"/>
      <c r="M221" s="164"/>
      <c r="N221" s="616"/>
      <c r="O221" s="66"/>
      <c r="P221" s="66"/>
      <c r="Q221" s="66"/>
      <c r="R221" s="66"/>
      <c r="S221" s="66"/>
      <c r="T221" s="66"/>
      <c r="U221" s="57"/>
      <c r="V221" s="57"/>
      <c r="W221" s="57"/>
      <c r="X221" s="57"/>
      <c r="Y221" s="57"/>
      <c r="Z221" s="57"/>
    </row>
    <row r="222" spans="1:26" ht="13.5" customHeight="1" x14ac:dyDescent="0.25">
      <c r="A222" s="229"/>
      <c r="B222" s="229"/>
      <c r="C222" s="229" t="s">
        <v>996</v>
      </c>
      <c r="D222" s="229" t="s">
        <v>997</v>
      </c>
      <c r="E222" s="229" t="s">
        <v>998</v>
      </c>
      <c r="F222" s="229"/>
      <c r="G222" s="229"/>
      <c r="H222" s="229"/>
      <c r="I222" s="602">
        <v>36934</v>
      </c>
      <c r="J222" s="612"/>
      <c r="K222" s="613">
        <v>14.118843910463415</v>
      </c>
      <c r="L222" s="474"/>
      <c r="M222" s="615" t="s">
        <v>2100</v>
      </c>
      <c r="N222" s="616"/>
      <c r="O222" s="474">
        <v>9.3353372034451159</v>
      </c>
      <c r="P222" s="474">
        <v>21.595716710089157</v>
      </c>
      <c r="Q222" s="474">
        <v>25.032507442960984</v>
      </c>
      <c r="R222" s="474">
        <v>20.153025531256826</v>
      </c>
      <c r="S222" s="474">
        <v>14.54819952884867</v>
      </c>
      <c r="T222" s="474">
        <v>6.6363291619264313</v>
      </c>
      <c r="U222" s="57"/>
      <c r="V222" s="57"/>
      <c r="W222" s="57"/>
      <c r="X222" s="57"/>
      <c r="Y222" s="57"/>
      <c r="Z222" s="57"/>
    </row>
    <row r="223" spans="1:26" ht="13.5" customHeight="1" x14ac:dyDescent="0.25">
      <c r="A223" s="48"/>
      <c r="B223" s="48"/>
      <c r="C223" s="48"/>
      <c r="D223" s="48"/>
      <c r="E223" s="48"/>
      <c r="F223" s="48"/>
      <c r="G223" s="48"/>
      <c r="H223" s="48"/>
      <c r="I223" s="602"/>
      <c r="K223" s="613"/>
      <c r="L223" s="66"/>
      <c r="M223" s="615"/>
      <c r="N223" s="393"/>
      <c r="O223" s="474"/>
      <c r="P223" s="474"/>
      <c r="Q223" s="474"/>
      <c r="R223" s="474"/>
      <c r="S223" s="474"/>
      <c r="T223" s="474"/>
      <c r="U223" s="57"/>
      <c r="V223" s="57"/>
      <c r="W223" s="57"/>
      <c r="X223" s="57"/>
      <c r="Y223" s="57"/>
      <c r="Z223" s="57"/>
    </row>
    <row r="224" spans="1:26" ht="13.5" customHeight="1" x14ac:dyDescent="0.25">
      <c r="A224" s="48"/>
      <c r="B224" s="48"/>
      <c r="C224" s="48" t="s">
        <v>999</v>
      </c>
      <c r="D224" s="48" t="s">
        <v>1000</v>
      </c>
      <c r="E224" s="48" t="s">
        <v>1001</v>
      </c>
      <c r="F224" s="48"/>
      <c r="G224" s="48"/>
      <c r="H224" s="48"/>
      <c r="I224" s="602">
        <v>3448</v>
      </c>
      <c r="K224" s="622">
        <v>12.66180063486023</v>
      </c>
      <c r="L224" s="66"/>
      <c r="M224" s="164" t="s">
        <v>2101</v>
      </c>
      <c r="N224" s="393"/>
      <c r="O224" s="66">
        <v>7.5120192307692308</v>
      </c>
      <c r="P224" s="66">
        <v>17.64738021089439</v>
      </c>
      <c r="Q224" s="66">
        <v>22.657485809993489</v>
      </c>
      <c r="R224" s="66">
        <v>18.720161802403517</v>
      </c>
      <c r="S224" s="66">
        <v>13.496540226997647</v>
      </c>
      <c r="T224" s="474">
        <v>5.7727737973387923</v>
      </c>
      <c r="U224" s="57"/>
      <c r="V224" s="57"/>
      <c r="W224" s="57"/>
      <c r="X224" s="57"/>
      <c r="Y224" s="57"/>
      <c r="Z224" s="57"/>
    </row>
    <row r="225" spans="1:26" ht="13.5" customHeight="1" x14ac:dyDescent="0.25">
      <c r="A225" s="48"/>
      <c r="B225" s="48"/>
      <c r="C225" s="48" t="s">
        <v>1002</v>
      </c>
      <c r="D225" s="48" t="s">
        <v>1003</v>
      </c>
      <c r="E225" s="48"/>
      <c r="F225" s="48" t="s">
        <v>1004</v>
      </c>
      <c r="G225" s="48"/>
      <c r="H225" s="48"/>
      <c r="I225" s="602">
        <v>385</v>
      </c>
      <c r="K225" s="622">
        <v>10.108905829000395</v>
      </c>
      <c r="L225" s="66"/>
      <c r="M225" s="164" t="s">
        <v>1962</v>
      </c>
      <c r="N225" s="393"/>
      <c r="O225" s="66">
        <v>8.6493679308050559</v>
      </c>
      <c r="P225" s="66">
        <v>10.056196391600119</v>
      </c>
      <c r="Q225" s="66">
        <v>14.146868250539956</v>
      </c>
      <c r="R225" s="66">
        <v>15.250101667344449</v>
      </c>
      <c r="S225" s="66">
        <v>11.173184357541899</v>
      </c>
      <c r="T225" s="66">
        <v>5.9241706161137433</v>
      </c>
      <c r="U225" s="57"/>
      <c r="V225" s="57"/>
      <c r="W225" s="57"/>
      <c r="X225" s="57"/>
      <c r="Y225" s="57"/>
      <c r="Z225" s="57"/>
    </row>
    <row r="226" spans="1:26" ht="13.5" customHeight="1" x14ac:dyDescent="0.25">
      <c r="A226" s="48"/>
      <c r="B226" s="48"/>
      <c r="C226" s="48" t="s">
        <v>1005</v>
      </c>
      <c r="D226" s="48" t="s">
        <v>1006</v>
      </c>
      <c r="E226" s="48"/>
      <c r="F226" s="48" t="s">
        <v>1007</v>
      </c>
      <c r="G226" s="48"/>
      <c r="H226" s="48"/>
      <c r="I226" s="602">
        <v>1352</v>
      </c>
      <c r="K226" s="622">
        <v>12.490524950807668</v>
      </c>
      <c r="L226" s="66"/>
      <c r="M226" s="164" t="s">
        <v>2102</v>
      </c>
      <c r="N226" s="393"/>
      <c r="O226" s="66">
        <v>8.029128932872748</v>
      </c>
      <c r="P226" s="66">
        <v>17.327418907679512</v>
      </c>
      <c r="Q226" s="66">
        <v>23.4472883479506</v>
      </c>
      <c r="R226" s="66">
        <v>18.252630355170609</v>
      </c>
      <c r="S226" s="66">
        <v>13.589264481059963</v>
      </c>
      <c r="T226" s="66">
        <v>5.0240845289273324</v>
      </c>
      <c r="U226" s="57"/>
      <c r="V226" s="57"/>
      <c r="W226" s="57"/>
      <c r="X226" s="57"/>
      <c r="Y226" s="57"/>
      <c r="Z226" s="57"/>
    </row>
    <row r="227" spans="1:26" ht="13.5" customHeight="1" x14ac:dyDescent="0.25">
      <c r="A227" s="48"/>
      <c r="B227" s="48"/>
      <c r="C227" s="48" t="s">
        <v>1008</v>
      </c>
      <c r="D227" s="48" t="s">
        <v>1009</v>
      </c>
      <c r="E227" s="48"/>
      <c r="F227" s="48" t="s">
        <v>1010</v>
      </c>
      <c r="G227" s="48"/>
      <c r="H227" s="48"/>
      <c r="I227" s="602">
        <v>711</v>
      </c>
      <c r="K227" s="622">
        <v>16.04328875340596</v>
      </c>
      <c r="L227" s="66"/>
      <c r="M227" s="164" t="s">
        <v>2103</v>
      </c>
      <c r="N227" s="393"/>
      <c r="O227" s="66">
        <v>7.5777371309119408</v>
      </c>
      <c r="P227" s="66">
        <v>23.548518067397485</v>
      </c>
      <c r="Q227" s="66">
        <v>27.897708402524078</v>
      </c>
      <c r="R227" s="66">
        <v>23.587912788473798</v>
      </c>
      <c r="S227" s="66">
        <v>16.685069316648264</v>
      </c>
      <c r="T227" s="66">
        <v>8.4841628959276019</v>
      </c>
      <c r="U227" s="57"/>
      <c r="V227" s="57"/>
      <c r="W227" s="57"/>
      <c r="X227" s="57"/>
      <c r="Y227" s="57"/>
      <c r="Z227" s="57"/>
    </row>
    <row r="228" spans="1:26" ht="13.5" customHeight="1" x14ac:dyDescent="0.25">
      <c r="A228" s="48"/>
      <c r="B228" s="48"/>
      <c r="C228" s="48" t="s">
        <v>1011</v>
      </c>
      <c r="D228" s="48" t="s">
        <v>1012</v>
      </c>
      <c r="E228" s="48"/>
      <c r="F228" s="48" t="s">
        <v>1013</v>
      </c>
      <c r="G228" s="48"/>
      <c r="H228" s="48"/>
      <c r="I228" s="602">
        <v>1000</v>
      </c>
      <c r="K228" s="622">
        <v>12.578033293155123</v>
      </c>
      <c r="L228" s="66"/>
      <c r="M228" s="164" t="s">
        <v>2104</v>
      </c>
      <c r="N228" s="393"/>
      <c r="O228" s="66">
        <v>6.4977973568281939</v>
      </c>
      <c r="P228" s="66">
        <v>20.209723546234507</v>
      </c>
      <c r="Q228" s="66">
        <v>25.765189584285061</v>
      </c>
      <c r="R228" s="66">
        <v>17.679382017997931</v>
      </c>
      <c r="S228" s="66">
        <v>12.248934875228242</v>
      </c>
      <c r="T228" s="66">
        <v>5.2791752065089117</v>
      </c>
      <c r="U228" s="57"/>
      <c r="V228" s="57"/>
      <c r="W228" s="57"/>
      <c r="X228" s="57"/>
      <c r="Y228" s="57"/>
      <c r="Z228" s="57"/>
    </row>
    <row r="229" spans="1:26" ht="13.5" customHeight="1" x14ac:dyDescent="0.25">
      <c r="A229" s="48"/>
      <c r="B229" s="48"/>
      <c r="C229" s="48"/>
      <c r="D229" s="48"/>
      <c r="E229" s="48"/>
      <c r="F229" s="48"/>
      <c r="G229" s="48"/>
      <c r="H229" s="48"/>
      <c r="I229" s="602"/>
      <c r="K229" s="622"/>
      <c r="L229" s="66"/>
      <c r="M229" s="164"/>
      <c r="N229" s="393"/>
      <c r="O229" s="66"/>
      <c r="P229" s="66"/>
      <c r="Q229" s="66"/>
      <c r="R229" s="66"/>
      <c r="S229" s="66"/>
      <c r="T229" s="66"/>
      <c r="U229" s="57"/>
      <c r="V229" s="57"/>
      <c r="W229" s="57"/>
      <c r="X229" s="57"/>
      <c r="Y229" s="57"/>
      <c r="Z229" s="57"/>
    </row>
    <row r="230" spans="1:26" ht="13.5" customHeight="1" x14ac:dyDescent="0.25">
      <c r="A230" s="48"/>
      <c r="B230" s="48"/>
      <c r="C230" s="48" t="s">
        <v>1014</v>
      </c>
      <c r="D230" s="48" t="s">
        <v>1015</v>
      </c>
      <c r="E230" s="48" t="s">
        <v>1016</v>
      </c>
      <c r="F230" s="48"/>
      <c r="G230" s="48"/>
      <c r="H230" s="48"/>
      <c r="I230" s="602">
        <v>3921</v>
      </c>
      <c r="K230" s="622">
        <v>13.624073909771999</v>
      </c>
      <c r="L230" s="66"/>
      <c r="M230" s="164" t="s">
        <v>2105</v>
      </c>
      <c r="N230" s="393"/>
      <c r="O230" s="66">
        <v>9.1353732972230084</v>
      </c>
      <c r="P230" s="66">
        <v>19.805248390823568</v>
      </c>
      <c r="Q230" s="66">
        <v>23.029156557141096</v>
      </c>
      <c r="R230" s="66">
        <v>18.765297797117217</v>
      </c>
      <c r="S230" s="66">
        <v>14.407982452367639</v>
      </c>
      <c r="T230" s="66">
        <v>7.0266753415744958</v>
      </c>
      <c r="U230" s="57"/>
      <c r="V230" s="57"/>
      <c r="W230" s="57"/>
      <c r="X230" s="57"/>
      <c r="Y230" s="57"/>
      <c r="Z230" s="57"/>
    </row>
    <row r="231" spans="1:26" ht="13.5" customHeight="1" x14ac:dyDescent="0.25">
      <c r="A231" s="48"/>
      <c r="B231" s="48"/>
      <c r="C231" s="48" t="s">
        <v>1017</v>
      </c>
      <c r="D231" s="48" t="s">
        <v>1018</v>
      </c>
      <c r="E231" s="48"/>
      <c r="F231" s="48" t="s">
        <v>1019</v>
      </c>
      <c r="G231" s="48"/>
      <c r="H231" s="48"/>
      <c r="I231" s="602">
        <v>1595</v>
      </c>
      <c r="K231" s="622">
        <v>14.0962638207982</v>
      </c>
      <c r="L231" s="66"/>
      <c r="M231" s="164" t="s">
        <v>2106</v>
      </c>
      <c r="N231" s="393"/>
      <c r="O231" s="66">
        <v>11.218687567235284</v>
      </c>
      <c r="P231" s="66">
        <v>15.865888340068853</v>
      </c>
      <c r="Q231" s="66">
        <v>20.893308906917909</v>
      </c>
      <c r="R231" s="66">
        <v>18.788531167433213</v>
      </c>
      <c r="S231" s="66">
        <v>16.514254975793438</v>
      </c>
      <c r="T231" s="66">
        <v>8.7563180750338159</v>
      </c>
      <c r="U231" s="57"/>
      <c r="V231" s="57"/>
      <c r="W231" s="57"/>
      <c r="X231" s="57"/>
      <c r="Y231" s="57"/>
      <c r="Z231" s="57"/>
    </row>
    <row r="232" spans="1:26" ht="13.5" customHeight="1" x14ac:dyDescent="0.25">
      <c r="A232" s="48"/>
      <c r="B232" s="48"/>
      <c r="C232" s="48" t="s">
        <v>1020</v>
      </c>
      <c r="D232" s="48" t="s">
        <v>1021</v>
      </c>
      <c r="E232" s="48"/>
      <c r="F232" s="48" t="s">
        <v>1022</v>
      </c>
      <c r="G232" s="48"/>
      <c r="H232" s="48"/>
      <c r="I232" s="602">
        <v>494</v>
      </c>
      <c r="K232" s="622">
        <v>14.708118961027091</v>
      </c>
      <c r="L232" s="66"/>
      <c r="M232" s="164" t="s">
        <v>1975</v>
      </c>
      <c r="N232" s="393"/>
      <c r="O232" s="66">
        <v>9.5930232558139537</v>
      </c>
      <c r="P232" s="66">
        <v>30.155642023346303</v>
      </c>
      <c r="Q232" s="66">
        <v>28.067191154582183</v>
      </c>
      <c r="R232" s="66">
        <v>20.66350710900474</v>
      </c>
      <c r="S232" s="66">
        <v>11.801457827143354</v>
      </c>
      <c r="T232" s="66">
        <v>6.7390490453013854</v>
      </c>
      <c r="U232" s="57"/>
      <c r="V232" s="57"/>
      <c r="W232" s="57"/>
      <c r="X232" s="57"/>
      <c r="Y232" s="57"/>
      <c r="Z232" s="57"/>
    </row>
    <row r="233" spans="1:26" ht="13.5" customHeight="1" x14ac:dyDescent="0.25">
      <c r="A233" s="48"/>
      <c r="B233" s="48"/>
      <c r="C233" s="48" t="s">
        <v>1023</v>
      </c>
      <c r="D233" s="48" t="s">
        <v>1024</v>
      </c>
      <c r="E233" s="48"/>
      <c r="F233" s="48" t="s">
        <v>1025</v>
      </c>
      <c r="G233" s="48"/>
      <c r="H233" s="48"/>
      <c r="I233" s="602">
        <v>1224</v>
      </c>
      <c r="K233" s="622">
        <v>13.890175592937387</v>
      </c>
      <c r="L233" s="66"/>
      <c r="M233" s="164" t="s">
        <v>2107</v>
      </c>
      <c r="N233" s="393"/>
      <c r="O233" s="66">
        <v>8.6032388663967616</v>
      </c>
      <c r="P233" s="66">
        <v>22.967309304274938</v>
      </c>
      <c r="Q233" s="66">
        <v>25.016954261170973</v>
      </c>
      <c r="R233" s="66">
        <v>18.995929443690638</v>
      </c>
      <c r="S233" s="66">
        <v>14.248328002326259</v>
      </c>
      <c r="T233" s="66">
        <v>6.4140121496191682</v>
      </c>
      <c r="U233" s="57"/>
      <c r="V233" s="57"/>
      <c r="W233" s="57"/>
      <c r="X233" s="57"/>
      <c r="Y233" s="57"/>
      <c r="Z233" s="57"/>
    </row>
    <row r="234" spans="1:26" ht="13.5" customHeight="1" x14ac:dyDescent="0.25">
      <c r="A234" s="48"/>
      <c r="B234" s="48"/>
      <c r="C234" s="48" t="s">
        <v>1026</v>
      </c>
      <c r="D234" s="48" t="s">
        <v>1027</v>
      </c>
      <c r="E234" s="48"/>
      <c r="F234" s="48" t="s">
        <v>1028</v>
      </c>
      <c r="G234" s="48"/>
      <c r="H234" s="48"/>
      <c r="I234" s="602">
        <v>608</v>
      </c>
      <c r="K234" s="622">
        <v>11.996186951234478</v>
      </c>
      <c r="L234" s="66"/>
      <c r="M234" s="164" t="s">
        <v>2108</v>
      </c>
      <c r="N234" s="393"/>
      <c r="O234" s="66">
        <v>7.1254071661237779</v>
      </c>
      <c r="P234" s="66">
        <v>15.827338129496402</v>
      </c>
      <c r="Q234" s="66">
        <v>22.885958107059736</v>
      </c>
      <c r="R234" s="66">
        <v>17.068645640074212</v>
      </c>
      <c r="S234" s="66">
        <v>11.794138670478914</v>
      </c>
      <c r="T234" s="66">
        <v>5.6700468869261806</v>
      </c>
      <c r="U234" s="57"/>
      <c r="V234" s="57"/>
      <c r="W234" s="57"/>
      <c r="X234" s="57"/>
      <c r="Y234" s="57"/>
      <c r="Z234" s="57"/>
    </row>
    <row r="235" spans="1:26" ht="13.5" customHeight="1" x14ac:dyDescent="0.25">
      <c r="A235" s="48"/>
      <c r="B235" s="48"/>
      <c r="C235" s="48"/>
      <c r="D235" s="48"/>
      <c r="E235" s="48"/>
      <c r="F235" s="48"/>
      <c r="G235" s="48"/>
      <c r="H235" s="48"/>
      <c r="I235" s="602"/>
      <c r="K235" s="622"/>
      <c r="L235" s="66"/>
      <c r="M235" s="164"/>
      <c r="N235" s="393"/>
      <c r="O235" s="66"/>
      <c r="P235" s="66"/>
      <c r="Q235" s="66"/>
      <c r="R235" s="66"/>
      <c r="S235" s="66"/>
      <c r="T235" s="66"/>
      <c r="U235" s="57"/>
      <c r="V235" s="57"/>
      <c r="W235" s="57"/>
      <c r="X235" s="57"/>
      <c r="Y235" s="57"/>
      <c r="Z235" s="57"/>
    </row>
    <row r="236" spans="1:26" ht="13.5" customHeight="1" x14ac:dyDescent="0.25">
      <c r="A236" s="48"/>
      <c r="B236" s="48"/>
      <c r="C236" s="48" t="s">
        <v>1029</v>
      </c>
      <c r="D236" s="48" t="s">
        <v>1030</v>
      </c>
      <c r="E236" s="48" t="s">
        <v>1031</v>
      </c>
      <c r="F236" s="48"/>
      <c r="G236" s="48"/>
      <c r="H236" s="48"/>
      <c r="I236" s="602">
        <v>3810</v>
      </c>
      <c r="K236" s="622">
        <v>12.776883108693331</v>
      </c>
      <c r="L236" s="66"/>
      <c r="M236" s="164" t="s">
        <v>2109</v>
      </c>
      <c r="N236" s="393"/>
      <c r="O236" s="66">
        <v>10.239512471655329</v>
      </c>
      <c r="P236" s="66">
        <v>19.965994656303135</v>
      </c>
      <c r="Q236" s="66">
        <v>23.278598581337931</v>
      </c>
      <c r="R236" s="66">
        <v>18.024885102566977</v>
      </c>
      <c r="S236" s="66">
        <v>12.934483065161347</v>
      </c>
      <c r="T236" s="66">
        <v>5.3368381225481407</v>
      </c>
      <c r="U236" s="57"/>
      <c r="V236" s="57"/>
      <c r="W236" s="57"/>
      <c r="X236" s="57"/>
      <c r="Y236" s="57"/>
      <c r="Z236" s="57"/>
    </row>
    <row r="237" spans="1:26" ht="13.5" customHeight="1" x14ac:dyDescent="0.25">
      <c r="A237" s="48"/>
      <c r="B237" s="48"/>
      <c r="C237" s="48" t="s">
        <v>1032</v>
      </c>
      <c r="D237" s="48" t="s">
        <v>1033</v>
      </c>
      <c r="E237" s="48"/>
      <c r="F237" s="48" t="s">
        <v>1034</v>
      </c>
      <c r="G237" s="48"/>
      <c r="H237" s="48"/>
      <c r="I237" s="602">
        <v>1154</v>
      </c>
      <c r="K237" s="622">
        <v>12.733519902883573</v>
      </c>
      <c r="L237" s="66"/>
      <c r="M237" s="164" t="s">
        <v>1972</v>
      </c>
      <c r="N237" s="393"/>
      <c r="O237" s="66">
        <v>8.9858793324775359</v>
      </c>
      <c r="P237" s="66">
        <v>18.699321529041868</v>
      </c>
      <c r="Q237" s="66">
        <v>24.174770579372691</v>
      </c>
      <c r="R237" s="66">
        <v>18.160254984804684</v>
      </c>
      <c r="S237" s="66">
        <v>13.372217085141191</v>
      </c>
      <c r="T237" s="66">
        <v>5.1616408584623743</v>
      </c>
      <c r="U237" s="57"/>
      <c r="V237" s="57"/>
      <c r="W237" s="57"/>
      <c r="X237" s="57"/>
      <c r="Y237" s="57"/>
      <c r="Z237" s="57"/>
    </row>
    <row r="238" spans="1:26" ht="13.5" customHeight="1" x14ac:dyDescent="0.25">
      <c r="A238" s="48"/>
      <c r="B238" s="48"/>
      <c r="C238" s="48" t="s">
        <v>1035</v>
      </c>
      <c r="D238" s="48" t="s">
        <v>1036</v>
      </c>
      <c r="E238" s="48"/>
      <c r="F238" s="48" t="s">
        <v>1037</v>
      </c>
      <c r="G238" s="48"/>
      <c r="H238" s="48"/>
      <c r="I238" s="602">
        <v>1917</v>
      </c>
      <c r="K238" s="622">
        <v>11.681257665599336</v>
      </c>
      <c r="L238" s="66"/>
      <c r="M238" s="164" t="s">
        <v>2110</v>
      </c>
      <c r="N238" s="393"/>
      <c r="O238" s="66">
        <v>10.202655485674352</v>
      </c>
      <c r="P238" s="66">
        <v>18.28853351480095</v>
      </c>
      <c r="Q238" s="66">
        <v>19.432285448998542</v>
      </c>
      <c r="R238" s="66">
        <v>16.465601565047276</v>
      </c>
      <c r="S238" s="66">
        <v>11.761319241682774</v>
      </c>
      <c r="T238" s="66">
        <v>5.437737901033171</v>
      </c>
      <c r="U238" s="57"/>
      <c r="V238" s="57"/>
      <c r="W238" s="57"/>
      <c r="X238" s="57"/>
      <c r="Y238" s="57"/>
      <c r="Z238" s="57"/>
    </row>
    <row r="239" spans="1:26" ht="13.5" customHeight="1" x14ac:dyDescent="0.25">
      <c r="A239" s="48"/>
      <c r="B239" s="48"/>
      <c r="C239" s="48" t="s">
        <v>1038</v>
      </c>
      <c r="D239" s="48" t="s">
        <v>1039</v>
      </c>
      <c r="E239" s="48"/>
      <c r="F239" s="48" t="s">
        <v>1040</v>
      </c>
      <c r="G239" s="48"/>
      <c r="H239" s="48"/>
      <c r="I239" s="602">
        <v>739</v>
      </c>
      <c r="K239" s="622">
        <v>17.565859585316502</v>
      </c>
      <c r="L239" s="66"/>
      <c r="M239" s="164" t="s">
        <v>2111</v>
      </c>
      <c r="N239" s="393"/>
      <c r="O239" s="66">
        <v>12.921594393342094</v>
      </c>
      <c r="P239" s="66">
        <v>29.791816223977026</v>
      </c>
      <c r="Q239" s="66">
        <v>39.674952198852772</v>
      </c>
      <c r="R239" s="66">
        <v>23.563393128610521</v>
      </c>
      <c r="S239" s="66">
        <v>16.314199395770395</v>
      </c>
      <c r="T239" s="66">
        <v>5.3753241004237022</v>
      </c>
      <c r="U239" s="57"/>
      <c r="V239" s="57"/>
      <c r="W239" s="57"/>
      <c r="X239" s="57"/>
      <c r="Y239" s="57"/>
      <c r="Z239" s="57"/>
    </row>
    <row r="240" spans="1:26" ht="13.5" customHeight="1" x14ac:dyDescent="0.25">
      <c r="A240" s="48"/>
      <c r="B240" s="48"/>
      <c r="C240" s="48"/>
      <c r="D240" s="48"/>
      <c r="E240" s="48"/>
      <c r="F240" s="48"/>
      <c r="G240" s="48"/>
      <c r="H240" s="48"/>
      <c r="I240" s="602"/>
      <c r="K240" s="622"/>
      <c r="L240" s="66"/>
      <c r="M240" s="164"/>
      <c r="N240" s="393"/>
      <c r="O240" s="66"/>
      <c r="P240" s="66"/>
      <c r="Q240" s="66"/>
      <c r="R240" s="66"/>
      <c r="S240" s="66"/>
      <c r="T240" s="66"/>
      <c r="U240" s="57"/>
      <c r="V240" s="57"/>
      <c r="W240" s="57"/>
      <c r="X240" s="57"/>
      <c r="Y240" s="57"/>
      <c r="Z240" s="57"/>
    </row>
    <row r="241" spans="1:26" ht="13.5" customHeight="1" x14ac:dyDescent="0.25">
      <c r="A241" s="48"/>
      <c r="B241" s="48"/>
      <c r="C241" s="48" t="s">
        <v>1041</v>
      </c>
      <c r="D241" s="48" t="s">
        <v>1042</v>
      </c>
      <c r="E241" s="48" t="s">
        <v>1043</v>
      </c>
      <c r="F241" s="48"/>
      <c r="G241" s="48"/>
      <c r="H241" s="48"/>
      <c r="I241" s="602">
        <v>5375</v>
      </c>
      <c r="K241" s="622">
        <v>15.875496365456849</v>
      </c>
      <c r="L241" s="66"/>
      <c r="M241" s="164" t="s">
        <v>2112</v>
      </c>
      <c r="N241" s="393"/>
      <c r="O241" s="66">
        <v>10.208052686723544</v>
      </c>
      <c r="P241" s="66">
        <v>24.527106525477418</v>
      </c>
      <c r="Q241" s="66">
        <v>28.052475912249825</v>
      </c>
      <c r="R241" s="66">
        <v>22.790599358173676</v>
      </c>
      <c r="S241" s="66">
        <v>17.173125174240312</v>
      </c>
      <c r="T241" s="66">
        <v>7.2556218050528987</v>
      </c>
      <c r="U241" s="57"/>
      <c r="V241" s="57"/>
      <c r="W241" s="57"/>
      <c r="X241" s="57"/>
      <c r="Y241" s="57"/>
      <c r="Z241" s="57"/>
    </row>
    <row r="242" spans="1:26" ht="13.5" customHeight="1" x14ac:dyDescent="0.25">
      <c r="A242" s="48"/>
      <c r="B242" s="48"/>
      <c r="C242" s="48" t="s">
        <v>1044</v>
      </c>
      <c r="D242" s="48" t="s">
        <v>1045</v>
      </c>
      <c r="E242" s="48"/>
      <c r="F242" s="48" t="s">
        <v>1046</v>
      </c>
      <c r="G242" s="48"/>
      <c r="H242" s="48"/>
      <c r="I242" s="602">
        <v>352</v>
      </c>
      <c r="K242" s="622">
        <v>15.886459429062329</v>
      </c>
      <c r="L242" s="66"/>
      <c r="M242" s="164" t="s">
        <v>2113</v>
      </c>
      <c r="N242" s="393"/>
      <c r="O242" s="66">
        <v>9.6355257645580235</v>
      </c>
      <c r="P242" s="66">
        <v>18.126888217522659</v>
      </c>
      <c r="Q242" s="66">
        <v>31.000613873542051</v>
      </c>
      <c r="R242" s="66">
        <v>23.711055969120487</v>
      </c>
      <c r="S242" s="66">
        <v>13.791238507301243</v>
      </c>
      <c r="T242" s="66">
        <v>7.9990448901623692</v>
      </c>
      <c r="U242" s="57"/>
      <c r="V242" s="57"/>
      <c r="W242" s="57"/>
      <c r="X242" s="57"/>
      <c r="Y242" s="57"/>
      <c r="Z242" s="57"/>
    </row>
    <row r="243" spans="1:26" ht="13.5" customHeight="1" x14ac:dyDescent="0.25">
      <c r="A243" s="48"/>
      <c r="B243" s="48"/>
      <c r="C243" s="48" t="s">
        <v>1047</v>
      </c>
      <c r="D243" s="48" t="s">
        <v>1048</v>
      </c>
      <c r="E243" s="48"/>
      <c r="F243" s="48" t="s">
        <v>1049</v>
      </c>
      <c r="G243" s="48"/>
      <c r="H243" s="48"/>
      <c r="I243" s="602">
        <v>500</v>
      </c>
      <c r="K243" s="622">
        <v>11.577297730698247</v>
      </c>
      <c r="L243" s="66"/>
      <c r="M243" s="164" t="s">
        <v>2114</v>
      </c>
      <c r="N243" s="393"/>
      <c r="O243" s="66">
        <v>6.7834934991520637</v>
      </c>
      <c r="P243" s="66">
        <v>13.41317365269461</v>
      </c>
      <c r="Q243" s="66">
        <v>16.092814371257482</v>
      </c>
      <c r="R243" s="66">
        <v>22.423214622197101</v>
      </c>
      <c r="S243" s="66">
        <v>11.440760131859609</v>
      </c>
      <c r="T243" s="66">
        <v>6.1242344706911629</v>
      </c>
      <c r="U243" s="57"/>
      <c r="V243" s="57"/>
      <c r="W243" s="57"/>
      <c r="X243" s="57"/>
      <c r="Y243" s="57"/>
      <c r="Z243" s="57"/>
    </row>
    <row r="244" spans="1:26" ht="13.5" customHeight="1" x14ac:dyDescent="0.25">
      <c r="A244" s="48"/>
      <c r="B244" s="48"/>
      <c r="C244" s="48" t="s">
        <v>1050</v>
      </c>
      <c r="D244" s="48" t="s">
        <v>1051</v>
      </c>
      <c r="E244" s="48"/>
      <c r="F244" s="48" t="s">
        <v>1052</v>
      </c>
      <c r="G244" s="48"/>
      <c r="H244" s="48"/>
      <c r="I244" s="602">
        <v>889</v>
      </c>
      <c r="K244" s="622">
        <v>17.605826482187599</v>
      </c>
      <c r="L244" s="66"/>
      <c r="M244" s="164" t="s">
        <v>2115</v>
      </c>
      <c r="N244" s="393"/>
      <c r="O244" s="66">
        <v>10.937164915290586</v>
      </c>
      <c r="P244" s="66">
        <v>28.32097100472016</v>
      </c>
      <c r="Q244" s="66">
        <v>31.233386496544391</v>
      </c>
      <c r="R244" s="66">
        <v>23.510429872075601</v>
      </c>
      <c r="S244" s="66">
        <v>17.844886753603294</v>
      </c>
      <c r="T244" s="66">
        <v>9.3419506462984732</v>
      </c>
      <c r="U244" s="57"/>
      <c r="V244" s="57"/>
      <c r="W244" s="57"/>
      <c r="X244" s="57"/>
      <c r="Y244" s="57"/>
      <c r="Z244" s="57"/>
    </row>
    <row r="245" spans="1:26" ht="13.5" customHeight="1" x14ac:dyDescent="0.25">
      <c r="A245" s="48"/>
      <c r="B245" s="48"/>
      <c r="C245" s="48" t="s">
        <v>1053</v>
      </c>
      <c r="D245" s="48" t="s">
        <v>1054</v>
      </c>
      <c r="E245" s="48"/>
      <c r="F245" s="48" t="s">
        <v>1055</v>
      </c>
      <c r="G245" s="48"/>
      <c r="H245" s="48"/>
      <c r="I245" s="602">
        <v>1052</v>
      </c>
      <c r="K245" s="622">
        <v>18.190595492222929</v>
      </c>
      <c r="L245" s="66"/>
      <c r="M245" s="164" t="s">
        <v>2116</v>
      </c>
      <c r="N245" s="393"/>
      <c r="O245" s="66">
        <v>13.850955911041748</v>
      </c>
      <c r="P245" s="66">
        <v>28.048082427017746</v>
      </c>
      <c r="Q245" s="66">
        <v>30.448404151165068</v>
      </c>
      <c r="R245" s="66">
        <v>24.714207947740881</v>
      </c>
      <c r="S245" s="66">
        <v>21.188291830493664</v>
      </c>
      <c r="T245" s="66">
        <v>8.4057002894678252</v>
      </c>
      <c r="U245" s="57"/>
      <c r="V245" s="57"/>
      <c r="W245" s="57"/>
      <c r="X245" s="57"/>
      <c r="Y245" s="57"/>
      <c r="Z245" s="57"/>
    </row>
    <row r="246" spans="1:26" ht="13.5" customHeight="1" x14ac:dyDescent="0.25">
      <c r="A246" s="48"/>
      <c r="B246" s="48"/>
      <c r="C246" s="48" t="s">
        <v>1056</v>
      </c>
      <c r="D246" s="48" t="s">
        <v>1057</v>
      </c>
      <c r="E246" s="48"/>
      <c r="F246" s="48" t="s">
        <v>1058</v>
      </c>
      <c r="G246" s="48"/>
      <c r="H246" s="48"/>
      <c r="I246" s="602">
        <v>591</v>
      </c>
      <c r="K246" s="622">
        <v>17.105884666957138</v>
      </c>
      <c r="L246" s="66"/>
      <c r="M246" s="164" t="s">
        <v>2117</v>
      </c>
      <c r="N246" s="393"/>
      <c r="O246" s="66">
        <v>10.062550992657057</v>
      </c>
      <c r="P246" s="66">
        <v>28.596568411790585</v>
      </c>
      <c r="Q246" s="66">
        <v>35.445362718089989</v>
      </c>
      <c r="R246" s="66">
        <v>20.86858432036097</v>
      </c>
      <c r="S246" s="66">
        <v>17.322266329844823</v>
      </c>
      <c r="T246" s="66">
        <v>7.3748757043420614</v>
      </c>
      <c r="U246" s="57"/>
      <c r="V246" s="57"/>
      <c r="W246" s="57"/>
      <c r="X246" s="57"/>
      <c r="Y246" s="57"/>
      <c r="Z246" s="57"/>
    </row>
    <row r="247" spans="1:26" ht="13.5" customHeight="1" x14ac:dyDescent="0.25">
      <c r="A247" s="48"/>
      <c r="B247" s="48"/>
      <c r="C247" s="48" t="s">
        <v>1059</v>
      </c>
      <c r="D247" s="48" t="s">
        <v>1060</v>
      </c>
      <c r="E247" s="48"/>
      <c r="F247" s="48" t="s">
        <v>1061</v>
      </c>
      <c r="G247" s="48"/>
      <c r="H247" s="48"/>
      <c r="I247" s="602">
        <v>330</v>
      </c>
      <c r="K247" s="622">
        <v>15.901532841876652</v>
      </c>
      <c r="L247" s="66"/>
      <c r="M247" s="164" t="s">
        <v>2118</v>
      </c>
      <c r="N247" s="393"/>
      <c r="O247" s="66">
        <v>13.394919168591224</v>
      </c>
      <c r="P247" s="66">
        <v>31.655844155844154</v>
      </c>
      <c r="Q247" s="66">
        <v>33.514203638684968</v>
      </c>
      <c r="R247" s="66">
        <v>17.669961066187479</v>
      </c>
      <c r="S247" s="66">
        <v>17.628660790446403</v>
      </c>
      <c r="T247" s="66">
        <v>5.1311288483466369</v>
      </c>
      <c r="U247" s="57"/>
      <c r="V247" s="57"/>
      <c r="W247" s="57"/>
      <c r="X247" s="57"/>
      <c r="Y247" s="57"/>
      <c r="Z247" s="57"/>
    </row>
    <row r="248" spans="1:26" ht="13.5" customHeight="1" x14ac:dyDescent="0.25">
      <c r="A248" s="48"/>
      <c r="B248" s="48"/>
      <c r="C248" s="48" t="s">
        <v>1062</v>
      </c>
      <c r="D248" s="48" t="s">
        <v>1063</v>
      </c>
      <c r="E248" s="48"/>
      <c r="F248" s="48" t="s">
        <v>1064</v>
      </c>
      <c r="G248" s="48"/>
      <c r="H248" s="48"/>
      <c r="I248" s="602">
        <v>421</v>
      </c>
      <c r="K248" s="622">
        <v>17.106979043426037</v>
      </c>
      <c r="L248" s="66"/>
      <c r="M248" s="164" t="s">
        <v>2119</v>
      </c>
      <c r="N248" s="393"/>
      <c r="O248" s="66">
        <v>10.984848484848484</v>
      </c>
      <c r="P248" s="66">
        <v>30.779305828421741</v>
      </c>
      <c r="Q248" s="66">
        <v>32.91744093443058</v>
      </c>
      <c r="R248" s="66">
        <v>24.242424242424242</v>
      </c>
      <c r="S248" s="66">
        <v>16.326530612244898</v>
      </c>
      <c r="T248" s="66">
        <v>7.5757575757575761</v>
      </c>
      <c r="U248" s="57"/>
      <c r="V248" s="57"/>
      <c r="W248" s="57"/>
      <c r="X248" s="57"/>
      <c r="Y248" s="57"/>
      <c r="Z248" s="57"/>
    </row>
    <row r="249" spans="1:26" ht="13.5" customHeight="1" x14ac:dyDescent="0.25">
      <c r="A249" s="48"/>
      <c r="B249" s="48"/>
      <c r="C249" s="48" t="s">
        <v>1065</v>
      </c>
      <c r="D249" s="48" t="s">
        <v>1066</v>
      </c>
      <c r="E249" s="48"/>
      <c r="F249" s="48" t="s">
        <v>1067</v>
      </c>
      <c r="G249" s="48"/>
      <c r="H249" s="48"/>
      <c r="I249" s="602">
        <v>1240</v>
      </c>
      <c r="K249" s="622">
        <v>15.08847958444386</v>
      </c>
      <c r="L249" s="66"/>
      <c r="M249" s="164" t="s">
        <v>2120</v>
      </c>
      <c r="N249" s="393"/>
      <c r="O249" s="66">
        <v>8.361385601042457</v>
      </c>
      <c r="P249" s="66">
        <v>25.259447816722144</v>
      </c>
      <c r="Q249" s="66">
        <v>27.522107922757623</v>
      </c>
      <c r="R249" s="66">
        <v>22.495049504950494</v>
      </c>
      <c r="S249" s="66">
        <v>17.196049172173666</v>
      </c>
      <c r="T249" s="66">
        <v>6.0970115632977926</v>
      </c>
      <c r="U249" s="57"/>
      <c r="V249" s="57"/>
      <c r="W249" s="57"/>
      <c r="X249" s="57"/>
      <c r="Y249" s="57"/>
      <c r="Z249" s="57"/>
    </row>
    <row r="250" spans="1:26" ht="13.5" customHeight="1" x14ac:dyDescent="0.25">
      <c r="A250" s="48"/>
      <c r="B250" s="48"/>
      <c r="C250" s="48"/>
      <c r="D250" s="48"/>
      <c r="E250" s="48"/>
      <c r="F250" s="48"/>
      <c r="G250" s="48"/>
      <c r="H250" s="48"/>
      <c r="I250" s="602"/>
      <c r="K250" s="622"/>
      <c r="L250" s="66"/>
      <c r="M250" s="164"/>
      <c r="N250" s="393"/>
      <c r="O250" s="66"/>
      <c r="P250" s="66"/>
      <c r="Q250" s="66"/>
      <c r="R250" s="66"/>
      <c r="S250" s="66"/>
      <c r="T250" s="66"/>
      <c r="U250" s="57"/>
      <c r="V250" s="57"/>
      <c r="W250" s="57"/>
      <c r="X250" s="57"/>
      <c r="Y250" s="57"/>
      <c r="Z250" s="57"/>
    </row>
    <row r="251" spans="1:26" ht="13.5" customHeight="1" x14ac:dyDescent="0.25">
      <c r="A251" s="48"/>
      <c r="B251" s="48"/>
      <c r="C251" s="48" t="s">
        <v>1068</v>
      </c>
      <c r="D251" s="48" t="s">
        <v>1069</v>
      </c>
      <c r="E251" s="48" t="s">
        <v>1070</v>
      </c>
      <c r="F251" s="48"/>
      <c r="G251" s="48"/>
      <c r="H251" s="48"/>
      <c r="I251" s="602">
        <v>7270</v>
      </c>
      <c r="K251" s="622">
        <v>14.610199597123026</v>
      </c>
      <c r="L251" s="66"/>
      <c r="M251" s="164" t="s">
        <v>2121</v>
      </c>
      <c r="N251" s="393"/>
      <c r="O251" s="66">
        <v>9.7804261934063081</v>
      </c>
      <c r="P251" s="66">
        <v>23.989856861632912</v>
      </c>
      <c r="Q251" s="66">
        <v>26.225162120365436</v>
      </c>
      <c r="R251" s="66">
        <v>20.566922421142369</v>
      </c>
      <c r="S251" s="66">
        <v>14.078025064312856</v>
      </c>
      <c r="T251" s="66">
        <v>7.1629722868175705</v>
      </c>
      <c r="U251" s="57"/>
      <c r="V251" s="57"/>
      <c r="W251" s="57"/>
      <c r="X251" s="57"/>
      <c r="Y251" s="57"/>
      <c r="Z251" s="57"/>
    </row>
    <row r="252" spans="1:26" ht="13.5" customHeight="1" x14ac:dyDescent="0.25">
      <c r="A252" s="48"/>
      <c r="B252" s="48"/>
      <c r="C252" s="48" t="s">
        <v>1071</v>
      </c>
      <c r="D252" s="48" t="s">
        <v>1072</v>
      </c>
      <c r="E252" s="48"/>
      <c r="F252" s="48" t="s">
        <v>1073</v>
      </c>
      <c r="G252" s="48"/>
      <c r="H252" s="48"/>
      <c r="I252" s="602">
        <v>1073</v>
      </c>
      <c r="K252" s="622">
        <v>15.419158969821215</v>
      </c>
      <c r="L252" s="66"/>
      <c r="M252" s="164" t="s">
        <v>2122</v>
      </c>
      <c r="N252" s="393"/>
      <c r="O252" s="66">
        <v>14.8989898989899</v>
      </c>
      <c r="P252" s="66">
        <v>22.165781574694066</v>
      </c>
      <c r="Q252" s="66">
        <v>19.205002233139794</v>
      </c>
      <c r="R252" s="66">
        <v>23.276877094466084</v>
      </c>
      <c r="S252" s="66">
        <v>16.29877991990314</v>
      </c>
      <c r="T252" s="66">
        <v>8.9906205958108565</v>
      </c>
      <c r="U252" s="57"/>
      <c r="V252" s="57"/>
      <c r="W252" s="57"/>
      <c r="X252" s="57"/>
      <c r="Y252" s="57"/>
      <c r="Z252" s="57"/>
    </row>
    <row r="253" spans="1:26" ht="13.5" customHeight="1" x14ac:dyDescent="0.25">
      <c r="A253" s="48"/>
      <c r="B253" s="48"/>
      <c r="C253" s="48" t="s">
        <v>1074</v>
      </c>
      <c r="D253" s="48" t="s">
        <v>1075</v>
      </c>
      <c r="E253" s="48"/>
      <c r="F253" s="48" t="s">
        <v>1076</v>
      </c>
      <c r="G253" s="48"/>
      <c r="H253" s="48"/>
      <c r="I253" s="602">
        <v>1147</v>
      </c>
      <c r="K253" s="622">
        <v>14.800841477548252</v>
      </c>
      <c r="L253" s="66"/>
      <c r="M253" s="164" t="s">
        <v>2123</v>
      </c>
      <c r="N253" s="393"/>
      <c r="O253" s="66">
        <v>11.849287711356677</v>
      </c>
      <c r="P253" s="66">
        <v>22.181146025878004</v>
      </c>
      <c r="Q253" s="66">
        <v>28.009786551927782</v>
      </c>
      <c r="R253" s="66">
        <v>22.443890274314214</v>
      </c>
      <c r="S253" s="66">
        <v>13.96473708846934</v>
      </c>
      <c r="T253" s="66">
        <v>5.9868155522669175</v>
      </c>
      <c r="U253" s="57"/>
      <c r="V253" s="57"/>
      <c r="W253" s="57"/>
      <c r="X253" s="57"/>
      <c r="Y253" s="57"/>
      <c r="Z253" s="57"/>
    </row>
    <row r="254" spans="1:26" ht="13.5" customHeight="1" x14ac:dyDescent="0.25">
      <c r="A254" s="48"/>
      <c r="B254" s="48"/>
      <c r="C254" s="48" t="s">
        <v>1077</v>
      </c>
      <c r="D254" s="48" t="s">
        <v>1078</v>
      </c>
      <c r="E254" s="48"/>
      <c r="F254" s="48" t="s">
        <v>1079</v>
      </c>
      <c r="G254" s="48"/>
      <c r="H254" s="48"/>
      <c r="I254" s="602">
        <v>433</v>
      </c>
      <c r="K254" s="622">
        <v>18.213658241897331</v>
      </c>
      <c r="L254" s="66"/>
      <c r="M254" s="164" t="s">
        <v>2124</v>
      </c>
      <c r="N254" s="393"/>
      <c r="O254" s="66">
        <v>13.060760931289041</v>
      </c>
      <c r="P254" s="66">
        <v>39.130434782608695</v>
      </c>
      <c r="Q254" s="66">
        <v>32.781767093349984</v>
      </c>
      <c r="R254" s="66">
        <v>23.495827843653931</v>
      </c>
      <c r="S254" s="66">
        <v>16.174121405750796</v>
      </c>
      <c r="T254" s="66">
        <v>9.0395480225988702</v>
      </c>
      <c r="U254" s="57"/>
      <c r="V254" s="57"/>
      <c r="W254" s="57"/>
      <c r="X254" s="57"/>
      <c r="Y254" s="57"/>
      <c r="Z254" s="57"/>
    </row>
    <row r="255" spans="1:26" ht="13.5" customHeight="1" x14ac:dyDescent="0.25">
      <c r="A255" s="48"/>
      <c r="B255" s="48"/>
      <c r="C255" s="48" t="s">
        <v>1080</v>
      </c>
      <c r="D255" s="48" t="s">
        <v>1081</v>
      </c>
      <c r="E255" s="48"/>
      <c r="F255" s="48" t="s">
        <v>1082</v>
      </c>
      <c r="G255" s="48"/>
      <c r="H255" s="48"/>
      <c r="I255" s="602">
        <v>477</v>
      </c>
      <c r="K255" s="622">
        <v>14.814508361792354</v>
      </c>
      <c r="L255" s="66"/>
      <c r="M255" s="164" t="s">
        <v>2125</v>
      </c>
      <c r="N255" s="393"/>
      <c r="O255" s="66">
        <v>9.1996320147194108</v>
      </c>
      <c r="P255" s="66">
        <v>26.59875495189587</v>
      </c>
      <c r="Q255" s="66">
        <v>29.263612377068842</v>
      </c>
      <c r="R255" s="66">
        <v>19.268580416830513</v>
      </c>
      <c r="S255" s="66">
        <v>13.694216207507653</v>
      </c>
      <c r="T255" s="66">
        <v>7.1241094863142109</v>
      </c>
      <c r="U255" s="57"/>
      <c r="V255" s="57"/>
      <c r="W255" s="57"/>
      <c r="X255" s="57"/>
      <c r="Y255" s="57"/>
      <c r="Z255" s="57"/>
    </row>
    <row r="256" spans="1:26" ht="13.5" customHeight="1" x14ac:dyDescent="0.25">
      <c r="A256" s="48"/>
      <c r="B256" s="48"/>
      <c r="C256" s="48" t="s">
        <v>1083</v>
      </c>
      <c r="D256" s="48" t="s">
        <v>1084</v>
      </c>
      <c r="E256" s="48"/>
      <c r="F256" s="48" t="s">
        <v>1085</v>
      </c>
      <c r="G256" s="48"/>
      <c r="H256" s="48"/>
      <c r="I256" s="602">
        <v>447</v>
      </c>
      <c r="K256" s="622">
        <v>14.888849758703719</v>
      </c>
      <c r="L256" s="66"/>
      <c r="M256" s="164" t="s">
        <v>2126</v>
      </c>
      <c r="N256" s="393"/>
      <c r="O256" s="66">
        <v>7.7021822849807444</v>
      </c>
      <c r="P256" s="66">
        <v>24.561403508771932</v>
      </c>
      <c r="Q256" s="66">
        <v>29.649008066274256</v>
      </c>
      <c r="R256" s="66">
        <v>20.657485561972457</v>
      </c>
      <c r="S256" s="66">
        <v>14.452027298273785</v>
      </c>
      <c r="T256" s="66">
        <v>6.7580077763377151</v>
      </c>
      <c r="U256" s="57"/>
      <c r="V256" s="57"/>
      <c r="W256" s="57"/>
      <c r="X256" s="57"/>
      <c r="Y256" s="57"/>
      <c r="Z256" s="57"/>
    </row>
    <row r="257" spans="1:26" ht="13.5" customHeight="1" x14ac:dyDescent="0.25">
      <c r="A257" s="48"/>
      <c r="B257" s="48"/>
      <c r="C257" s="48" t="s">
        <v>1086</v>
      </c>
      <c r="D257" s="48" t="s">
        <v>1087</v>
      </c>
      <c r="E257" s="48"/>
      <c r="F257" s="48" t="s">
        <v>1088</v>
      </c>
      <c r="G257" s="48"/>
      <c r="H257" s="48"/>
      <c r="I257" s="602">
        <v>434</v>
      </c>
      <c r="K257" s="622">
        <v>10.772215545806246</v>
      </c>
      <c r="L257" s="66"/>
      <c r="M257" s="164" t="s">
        <v>2038</v>
      </c>
      <c r="N257" s="393"/>
      <c r="O257" s="63" t="s">
        <v>1556</v>
      </c>
      <c r="P257" s="63" t="s">
        <v>1556</v>
      </c>
      <c r="Q257" s="66">
        <v>16.305098797844408</v>
      </c>
      <c r="R257" s="66">
        <v>13.972408914043156</v>
      </c>
      <c r="S257" s="66">
        <v>14.325703935452001</v>
      </c>
      <c r="T257" s="66">
        <v>5.9109140806417564</v>
      </c>
      <c r="U257" s="57"/>
      <c r="V257" s="57"/>
      <c r="W257" s="57"/>
      <c r="X257" s="57"/>
      <c r="Y257" s="57"/>
      <c r="Z257" s="57"/>
    </row>
    <row r="258" spans="1:26" ht="13.5" customHeight="1" x14ac:dyDescent="0.25">
      <c r="A258" s="48"/>
      <c r="B258" s="48"/>
      <c r="C258" s="48" t="s">
        <v>1089</v>
      </c>
      <c r="D258" s="48" t="s">
        <v>1090</v>
      </c>
      <c r="E258" s="48"/>
      <c r="F258" s="48" t="s">
        <v>1091</v>
      </c>
      <c r="G258" s="48"/>
      <c r="H258" s="48"/>
      <c r="I258" s="602">
        <v>536</v>
      </c>
      <c r="K258" s="622">
        <v>18.018092247029703</v>
      </c>
      <c r="L258" s="66"/>
      <c r="M258" s="164" t="s">
        <v>2127</v>
      </c>
      <c r="N258" s="393"/>
      <c r="O258" s="63">
        <v>13.358185771978874</v>
      </c>
      <c r="P258" s="63">
        <v>29.615004935834158</v>
      </c>
      <c r="Q258" s="66">
        <v>35.960378983634797</v>
      </c>
      <c r="R258" s="66">
        <v>24.940872930552569</v>
      </c>
      <c r="S258" s="66">
        <v>15.569395017793594</v>
      </c>
      <c r="T258" s="66">
        <v>7.760209525657193</v>
      </c>
      <c r="U258" s="57"/>
      <c r="V258" s="57"/>
      <c r="W258" s="57"/>
      <c r="X258" s="57"/>
      <c r="Y258" s="57"/>
      <c r="Z258" s="57"/>
    </row>
    <row r="259" spans="1:26" ht="13.5" customHeight="1" x14ac:dyDescent="0.25">
      <c r="A259" s="48"/>
      <c r="B259" s="48"/>
      <c r="C259" s="48" t="s">
        <v>1092</v>
      </c>
      <c r="D259" s="48" t="s">
        <v>1093</v>
      </c>
      <c r="E259" s="48"/>
      <c r="F259" s="48" t="s">
        <v>1094</v>
      </c>
      <c r="G259" s="48"/>
      <c r="H259" s="48"/>
      <c r="I259" s="602">
        <v>332</v>
      </c>
      <c r="K259" s="622">
        <v>12.926778542346806</v>
      </c>
      <c r="L259" s="66"/>
      <c r="M259" s="164" t="s">
        <v>2128</v>
      </c>
      <c r="N259" s="393"/>
      <c r="O259" s="66">
        <v>8.0723280594123352</v>
      </c>
      <c r="P259" s="66">
        <v>18.836565096952906</v>
      </c>
      <c r="Q259" s="66">
        <v>28.602560610187957</v>
      </c>
      <c r="R259" s="66">
        <v>14.884233737596471</v>
      </c>
      <c r="S259" s="66">
        <v>11.268985791278784</v>
      </c>
      <c r="T259" s="66">
        <v>6.1953352769679304</v>
      </c>
      <c r="U259" s="57"/>
      <c r="V259" s="57"/>
      <c r="W259" s="57"/>
      <c r="X259" s="57"/>
      <c r="Y259" s="57"/>
      <c r="Z259" s="57"/>
    </row>
    <row r="260" spans="1:26" ht="13.5" customHeight="1" x14ac:dyDescent="0.25">
      <c r="A260" s="48"/>
      <c r="B260" s="48"/>
      <c r="C260" s="48" t="s">
        <v>1095</v>
      </c>
      <c r="D260" s="48" t="s">
        <v>1096</v>
      </c>
      <c r="E260" s="48"/>
      <c r="F260" s="48" t="s">
        <v>1097</v>
      </c>
      <c r="G260" s="48"/>
      <c r="H260" s="48"/>
      <c r="I260" s="602">
        <v>424</v>
      </c>
      <c r="K260" s="622">
        <v>11.459688909493764</v>
      </c>
      <c r="L260" s="66"/>
      <c r="M260" s="164" t="s">
        <v>2129</v>
      </c>
      <c r="N260" s="393"/>
      <c r="O260" s="66">
        <v>6.1475409836065573</v>
      </c>
      <c r="P260" s="66">
        <v>19.683354728284122</v>
      </c>
      <c r="Q260" s="66">
        <v>23.839397741530743</v>
      </c>
      <c r="R260" s="66">
        <v>16.888888888888886</v>
      </c>
      <c r="S260" s="66">
        <v>9.229416935247583</v>
      </c>
      <c r="T260" s="66">
        <v>4.9080516898608355</v>
      </c>
      <c r="U260" s="57"/>
      <c r="V260" s="57"/>
      <c r="W260" s="57"/>
      <c r="X260" s="57"/>
      <c r="Y260" s="57"/>
      <c r="Z260" s="57"/>
    </row>
    <row r="261" spans="1:26" ht="13.5" customHeight="1" x14ac:dyDescent="0.25">
      <c r="A261" s="48"/>
      <c r="B261" s="48"/>
      <c r="C261" s="48" t="s">
        <v>1098</v>
      </c>
      <c r="D261" s="48" t="s">
        <v>1099</v>
      </c>
      <c r="E261" s="48"/>
      <c r="F261" s="48" t="s">
        <v>1100</v>
      </c>
      <c r="G261" s="48"/>
      <c r="H261" s="48"/>
      <c r="I261" s="602">
        <v>1000</v>
      </c>
      <c r="K261" s="622">
        <v>15.892363390358536</v>
      </c>
      <c r="L261" s="66"/>
      <c r="M261" s="164" t="s">
        <v>2130</v>
      </c>
      <c r="N261" s="393"/>
      <c r="O261" s="66">
        <v>9.134088417975887</v>
      </c>
      <c r="P261" s="66">
        <v>28.883183568677794</v>
      </c>
      <c r="Q261" s="66">
        <v>30.443338349345989</v>
      </c>
      <c r="R261" s="66">
        <v>21.479229989868287</v>
      </c>
      <c r="S261" s="66">
        <v>13.670927034460442</v>
      </c>
      <c r="T261" s="66">
        <v>8.3294770939379905</v>
      </c>
      <c r="U261" s="57"/>
      <c r="V261" s="57"/>
      <c r="W261" s="57"/>
      <c r="X261" s="57"/>
      <c r="Y261" s="57"/>
      <c r="Z261" s="57"/>
    </row>
    <row r="262" spans="1:26" ht="13.5" customHeight="1" x14ac:dyDescent="0.25">
      <c r="A262" s="48"/>
      <c r="B262" s="48"/>
      <c r="C262" s="48" t="s">
        <v>1101</v>
      </c>
      <c r="D262" s="48" t="s">
        <v>1102</v>
      </c>
      <c r="E262" s="48"/>
      <c r="F262" s="48" t="s">
        <v>1103</v>
      </c>
      <c r="G262" s="48"/>
      <c r="H262" s="48"/>
      <c r="I262" s="602">
        <v>728</v>
      </c>
      <c r="K262" s="622">
        <v>15.653857875508267</v>
      </c>
      <c r="L262" s="66"/>
      <c r="M262" s="164" t="s">
        <v>2131</v>
      </c>
      <c r="N262" s="393"/>
      <c r="O262" s="66">
        <v>9.2575099187606273</v>
      </c>
      <c r="P262" s="66">
        <v>25.876744977868576</v>
      </c>
      <c r="Q262" s="66">
        <v>30.670926517571885</v>
      </c>
      <c r="R262" s="66">
        <v>20.53159318796753</v>
      </c>
      <c r="S262" s="66">
        <v>15.57478368355995</v>
      </c>
      <c r="T262" s="66">
        <v>7.5834913227358909</v>
      </c>
      <c r="U262" s="57"/>
      <c r="V262" s="57"/>
      <c r="W262" s="57"/>
      <c r="X262" s="57"/>
      <c r="Y262" s="57"/>
      <c r="Z262" s="57"/>
    </row>
    <row r="263" spans="1:26" ht="13.5" customHeight="1" x14ac:dyDescent="0.25">
      <c r="A263" s="48"/>
      <c r="B263" s="48"/>
      <c r="C263" s="48" t="s">
        <v>1104</v>
      </c>
      <c r="D263" s="48" t="s">
        <v>1105</v>
      </c>
      <c r="E263" s="48"/>
      <c r="F263" s="48" t="s">
        <v>1106</v>
      </c>
      <c r="G263" s="48"/>
      <c r="H263" s="48"/>
      <c r="I263" s="602">
        <v>239</v>
      </c>
      <c r="K263" s="622">
        <v>14.402388477769909</v>
      </c>
      <c r="L263" s="66"/>
      <c r="M263" s="164" t="s">
        <v>1574</v>
      </c>
      <c r="N263" s="393"/>
      <c r="O263" s="63" t="s">
        <v>1556</v>
      </c>
      <c r="P263" s="63" t="s">
        <v>1556</v>
      </c>
      <c r="Q263" s="66">
        <v>28.238458090542359</v>
      </c>
      <c r="R263" s="66">
        <v>16.869360533542565</v>
      </c>
      <c r="S263" s="66">
        <v>13.067624959163672</v>
      </c>
      <c r="T263" s="66">
        <v>8.1591754938448329</v>
      </c>
      <c r="U263" s="57"/>
      <c r="V263" s="57"/>
      <c r="W263" s="57"/>
      <c r="X263" s="57"/>
      <c r="Y263" s="57"/>
      <c r="Z263" s="57"/>
    </row>
    <row r="264" spans="1:26" ht="13.5" customHeight="1" x14ac:dyDescent="0.25">
      <c r="A264" s="48"/>
      <c r="B264" s="48"/>
      <c r="C264" s="48"/>
      <c r="D264" s="48"/>
      <c r="E264" s="48"/>
      <c r="F264" s="48"/>
      <c r="G264" s="48"/>
      <c r="H264" s="48"/>
      <c r="I264" s="602"/>
      <c r="K264" s="622"/>
      <c r="L264" s="66"/>
      <c r="M264" s="164"/>
      <c r="N264" s="393"/>
      <c r="O264" s="63"/>
      <c r="P264" s="63"/>
      <c r="Q264" s="66"/>
      <c r="R264" s="66"/>
      <c r="S264" s="66"/>
      <c r="T264" s="66"/>
      <c r="U264" s="57"/>
      <c r="V264" s="57"/>
      <c r="W264" s="57"/>
      <c r="X264" s="57"/>
      <c r="Y264" s="57"/>
      <c r="Z264" s="57"/>
    </row>
    <row r="265" spans="1:26" ht="13.5" customHeight="1" x14ac:dyDescent="0.25">
      <c r="A265" s="48"/>
      <c r="B265" s="48"/>
      <c r="C265" s="48" t="s">
        <v>1107</v>
      </c>
      <c r="D265" s="48" t="s">
        <v>1108</v>
      </c>
      <c r="E265" s="48" t="s">
        <v>1109</v>
      </c>
      <c r="F265" s="48"/>
      <c r="G265" s="48"/>
      <c r="H265" s="48"/>
      <c r="I265" s="602">
        <v>5890</v>
      </c>
      <c r="K265" s="622">
        <v>14.320620115192364</v>
      </c>
      <c r="L265" s="66"/>
      <c r="M265" s="164" t="s">
        <v>2132</v>
      </c>
      <c r="N265" s="393"/>
      <c r="O265" s="66">
        <v>8.4388185654008439</v>
      </c>
      <c r="P265" s="66">
        <v>20.329099768352105</v>
      </c>
      <c r="Q265" s="66">
        <v>25.388985731809672</v>
      </c>
      <c r="R265" s="66">
        <v>20.359534294504435</v>
      </c>
      <c r="S265" s="66">
        <v>15.104245406192879</v>
      </c>
      <c r="T265" s="66">
        <v>7.1612405535113286</v>
      </c>
      <c r="U265" s="57"/>
      <c r="V265" s="57"/>
      <c r="W265" s="57"/>
      <c r="X265" s="57"/>
      <c r="Y265" s="57"/>
      <c r="Z265" s="57"/>
    </row>
    <row r="266" spans="1:26" ht="13.5" customHeight="1" x14ac:dyDescent="0.25">
      <c r="A266" s="48"/>
      <c r="B266" s="48"/>
      <c r="C266" s="48" t="s">
        <v>1110</v>
      </c>
      <c r="D266" s="48" t="s">
        <v>1111</v>
      </c>
      <c r="E266" s="48"/>
      <c r="F266" s="48" t="s">
        <v>1112</v>
      </c>
      <c r="G266" s="48"/>
      <c r="H266" s="48"/>
      <c r="I266" s="602">
        <v>496</v>
      </c>
      <c r="K266" s="622">
        <v>13.977941048057426</v>
      </c>
      <c r="L266" s="66"/>
      <c r="M266" s="164" t="s">
        <v>1931</v>
      </c>
      <c r="N266" s="393"/>
      <c r="O266" s="66">
        <v>8.4170513168612544</v>
      </c>
      <c r="P266" s="66">
        <v>20.477815699658702</v>
      </c>
      <c r="Q266" s="66">
        <v>27.37781383086595</v>
      </c>
      <c r="R266" s="66">
        <v>20.530973451327434</v>
      </c>
      <c r="S266" s="66">
        <v>13.502779984114376</v>
      </c>
      <c r="T266" s="66">
        <v>6.1510180995475112</v>
      </c>
      <c r="U266" s="57"/>
      <c r="V266" s="57"/>
      <c r="W266" s="57"/>
      <c r="X266" s="57"/>
      <c r="Y266" s="57"/>
      <c r="Z266" s="57"/>
    </row>
    <row r="267" spans="1:26" ht="13.5" customHeight="1" x14ac:dyDescent="0.25">
      <c r="A267" s="48"/>
      <c r="B267" s="48"/>
      <c r="C267" s="48" t="s">
        <v>1113</v>
      </c>
      <c r="D267" s="48" t="s">
        <v>1114</v>
      </c>
      <c r="E267" s="48"/>
      <c r="F267" s="48" t="s">
        <v>1115</v>
      </c>
      <c r="G267" s="48"/>
      <c r="H267" s="48"/>
      <c r="I267" s="602">
        <v>377</v>
      </c>
      <c r="K267" s="622">
        <v>14.266109546328357</v>
      </c>
      <c r="L267" s="66"/>
      <c r="M267" s="164" t="s">
        <v>2133</v>
      </c>
      <c r="N267" s="393"/>
      <c r="O267" s="66">
        <v>8.4477296726504747</v>
      </c>
      <c r="P267" s="66">
        <v>23.11756935270806</v>
      </c>
      <c r="Q267" s="66">
        <v>23.85211687537269</v>
      </c>
      <c r="R267" s="66">
        <v>21.887159533073927</v>
      </c>
      <c r="S267" s="66">
        <v>14.667470363672896</v>
      </c>
      <c r="T267" s="66">
        <v>7.2921730675741374</v>
      </c>
      <c r="U267" s="57"/>
      <c r="V267" s="57"/>
      <c r="W267" s="57"/>
      <c r="X267" s="57"/>
      <c r="Y267" s="57"/>
      <c r="Z267" s="57"/>
    </row>
    <row r="268" spans="1:26" ht="13.5" customHeight="1" x14ac:dyDescent="0.25">
      <c r="A268" s="48"/>
      <c r="B268" s="48"/>
      <c r="C268" s="48" t="s">
        <v>1116</v>
      </c>
      <c r="D268" s="48" t="s">
        <v>1117</v>
      </c>
      <c r="E268" s="48"/>
      <c r="F268" s="48" t="s">
        <v>1118</v>
      </c>
      <c r="G268" s="48"/>
      <c r="H268" s="48"/>
      <c r="I268" s="602">
        <v>824</v>
      </c>
      <c r="K268" s="622">
        <v>14.486030309674623</v>
      </c>
      <c r="L268" s="66"/>
      <c r="M268" s="164" t="s">
        <v>2134</v>
      </c>
      <c r="N268" s="393"/>
      <c r="O268" s="66">
        <v>7.7264507644254472</v>
      </c>
      <c r="P268" s="66">
        <v>23.702031602708804</v>
      </c>
      <c r="Q268" s="66">
        <v>27.592768791627019</v>
      </c>
      <c r="R268" s="66">
        <v>20.617342130065975</v>
      </c>
      <c r="S268" s="66">
        <v>14.898562975486051</v>
      </c>
      <c r="T268" s="66">
        <v>6.5171468380601372</v>
      </c>
      <c r="U268" s="57"/>
      <c r="V268" s="57"/>
      <c r="W268" s="57"/>
      <c r="X268" s="57"/>
      <c r="Y268" s="57"/>
      <c r="Z268" s="57"/>
    </row>
    <row r="269" spans="1:26" ht="13.5" customHeight="1" x14ac:dyDescent="0.25">
      <c r="A269" s="48"/>
      <c r="B269" s="48"/>
      <c r="C269" s="48" t="s">
        <v>1119</v>
      </c>
      <c r="D269" s="48" t="s">
        <v>1120</v>
      </c>
      <c r="E269" s="48"/>
      <c r="F269" s="48" t="s">
        <v>1121</v>
      </c>
      <c r="G269" s="48"/>
      <c r="H269" s="48"/>
      <c r="I269" s="602">
        <v>235</v>
      </c>
      <c r="K269" s="622">
        <v>12.698829740402683</v>
      </c>
      <c r="L269" s="66"/>
      <c r="M269" s="164" t="s">
        <v>2135</v>
      </c>
      <c r="N269" s="393"/>
      <c r="O269" s="66">
        <v>8.857808857808859</v>
      </c>
      <c r="P269" s="66">
        <v>22.099447513812155</v>
      </c>
      <c r="Q269" s="66">
        <v>31.635168447000822</v>
      </c>
      <c r="R269" s="66">
        <v>13.855213023900243</v>
      </c>
      <c r="S269" s="66">
        <v>11.363636363636363</v>
      </c>
      <c r="T269" s="66">
        <v>4.7460236018471011</v>
      </c>
      <c r="U269" s="57"/>
      <c r="V269" s="57"/>
      <c r="W269" s="57"/>
      <c r="X269" s="57"/>
      <c r="Y269" s="57"/>
      <c r="Z269" s="57"/>
    </row>
    <row r="270" spans="1:26" ht="13.5" customHeight="1" x14ac:dyDescent="0.25">
      <c r="A270" s="48"/>
      <c r="B270" s="48"/>
      <c r="C270" s="48" t="s">
        <v>1122</v>
      </c>
      <c r="D270" s="48" t="s">
        <v>1123</v>
      </c>
      <c r="E270" s="48"/>
      <c r="F270" s="48" t="s">
        <v>1124</v>
      </c>
      <c r="G270" s="48"/>
      <c r="H270" s="48"/>
      <c r="I270" s="602">
        <v>283</v>
      </c>
      <c r="K270" s="622">
        <v>16.599159397055217</v>
      </c>
      <c r="L270" s="66"/>
      <c r="M270" s="164" t="s">
        <v>2136</v>
      </c>
      <c r="N270" s="393"/>
      <c r="O270" s="66">
        <v>8.2101806239737272</v>
      </c>
      <c r="P270" s="66">
        <v>27.600849256900212</v>
      </c>
      <c r="Q270" s="66">
        <v>36.271808999081728</v>
      </c>
      <c r="R270" s="66">
        <v>23.679417122040075</v>
      </c>
      <c r="S270" s="66">
        <v>16.646115906288532</v>
      </c>
      <c r="T270" s="66">
        <v>5.8301311779515039</v>
      </c>
      <c r="U270" s="57"/>
      <c r="V270" s="57"/>
      <c r="W270" s="57"/>
      <c r="X270" s="57"/>
      <c r="Y270" s="57"/>
      <c r="Z270" s="57"/>
    </row>
    <row r="271" spans="1:26" ht="13.5" customHeight="1" x14ac:dyDescent="0.25">
      <c r="A271" s="48"/>
      <c r="B271" s="48"/>
      <c r="C271" s="48" t="s">
        <v>1125</v>
      </c>
      <c r="D271" s="48" t="s">
        <v>1126</v>
      </c>
      <c r="E271" s="48"/>
      <c r="F271" s="48" t="s">
        <v>1127</v>
      </c>
      <c r="G271" s="48"/>
      <c r="H271" s="48"/>
      <c r="I271" s="602">
        <v>1637</v>
      </c>
      <c r="K271" s="622">
        <v>12.200358662866638</v>
      </c>
      <c r="L271" s="66"/>
      <c r="M271" s="164" t="s">
        <v>2137</v>
      </c>
      <c r="N271" s="393"/>
      <c r="O271" s="66">
        <v>8.3509222721850058</v>
      </c>
      <c r="P271" s="66">
        <v>16.718551827510666</v>
      </c>
      <c r="Q271" s="66">
        <v>20.1988534575421</v>
      </c>
      <c r="R271" s="66">
        <v>17.715277143639852</v>
      </c>
      <c r="S271" s="66">
        <v>11.940696022727272</v>
      </c>
      <c r="T271" s="66">
        <v>6.6680321339978601</v>
      </c>
      <c r="U271" s="57"/>
      <c r="V271" s="57"/>
      <c r="W271" s="57"/>
      <c r="X271" s="57"/>
      <c r="Y271" s="57"/>
      <c r="Z271" s="57"/>
    </row>
    <row r="272" spans="1:26" ht="13.5" customHeight="1" x14ac:dyDescent="0.25">
      <c r="A272" s="48"/>
      <c r="B272" s="48"/>
      <c r="C272" s="48" t="s">
        <v>1128</v>
      </c>
      <c r="D272" s="48" t="s">
        <v>1129</v>
      </c>
      <c r="E272" s="48"/>
      <c r="F272" s="48" t="s">
        <v>1130</v>
      </c>
      <c r="G272" s="48"/>
      <c r="H272" s="48"/>
      <c r="I272" s="602">
        <v>707</v>
      </c>
      <c r="K272" s="622">
        <v>20.91457491299381</v>
      </c>
      <c r="L272" s="66"/>
      <c r="M272" s="164" t="s">
        <v>2138</v>
      </c>
      <c r="N272" s="393"/>
      <c r="O272" s="66">
        <v>9.1393754760091408</v>
      </c>
      <c r="P272" s="66">
        <v>28.966425279789334</v>
      </c>
      <c r="Q272" s="66">
        <v>40.449976065102923</v>
      </c>
      <c r="R272" s="66">
        <v>28.589089785195487</v>
      </c>
      <c r="S272" s="66">
        <v>22.653721682847898</v>
      </c>
      <c r="T272" s="66">
        <v>10.789376613795648</v>
      </c>
      <c r="U272" s="57"/>
      <c r="V272" s="57"/>
      <c r="W272" s="57"/>
      <c r="X272" s="57"/>
      <c r="Y272" s="57"/>
      <c r="Z272" s="57"/>
    </row>
    <row r="273" spans="1:26" ht="13.5" customHeight="1" x14ac:dyDescent="0.25">
      <c r="A273" s="48"/>
      <c r="B273" s="48"/>
      <c r="C273" s="48" t="s">
        <v>1131</v>
      </c>
      <c r="D273" s="48" t="s">
        <v>1132</v>
      </c>
      <c r="E273" s="48"/>
      <c r="F273" s="48" t="s">
        <v>1133</v>
      </c>
      <c r="G273" s="48"/>
      <c r="H273" s="48"/>
      <c r="I273" s="602">
        <v>590</v>
      </c>
      <c r="K273" s="622">
        <v>19.107489921833491</v>
      </c>
      <c r="L273" s="66"/>
      <c r="M273" s="164" t="s">
        <v>2139</v>
      </c>
      <c r="N273" s="393"/>
      <c r="O273" s="63" t="s">
        <v>1556</v>
      </c>
      <c r="P273" s="63" t="s">
        <v>1556</v>
      </c>
      <c r="Q273" s="66">
        <v>26.232616940581543</v>
      </c>
      <c r="R273" s="66">
        <v>22.810377851297229</v>
      </c>
      <c r="S273" s="66">
        <v>23.409578270192995</v>
      </c>
      <c r="T273" s="66">
        <v>12.869660460021906</v>
      </c>
      <c r="U273" s="57"/>
      <c r="V273" s="57"/>
      <c r="W273" s="57"/>
      <c r="X273" s="57"/>
      <c r="Y273" s="57"/>
      <c r="Z273" s="57"/>
    </row>
    <row r="274" spans="1:26" ht="13.5" customHeight="1" x14ac:dyDescent="0.25">
      <c r="A274" s="48"/>
      <c r="B274" s="48"/>
      <c r="C274" s="48" t="s">
        <v>1134</v>
      </c>
      <c r="D274" s="48" t="s">
        <v>1135</v>
      </c>
      <c r="E274" s="48"/>
      <c r="F274" s="48" t="s">
        <v>1136</v>
      </c>
      <c r="G274" s="48"/>
      <c r="H274" s="48"/>
      <c r="I274" s="602">
        <v>372</v>
      </c>
      <c r="K274" s="622">
        <v>13.200972954727325</v>
      </c>
      <c r="L274" s="66"/>
      <c r="M274" s="164" t="s">
        <v>2140</v>
      </c>
      <c r="N274" s="393"/>
      <c r="O274" s="63">
        <v>10.614772224679346</v>
      </c>
      <c r="P274" s="63">
        <v>15.535991714137753</v>
      </c>
      <c r="Q274" s="66">
        <v>21.573327522336022</v>
      </c>
      <c r="R274" s="66">
        <v>17.912586577501791</v>
      </c>
      <c r="S274" s="66">
        <v>14.639175257731958</v>
      </c>
      <c r="T274" s="66">
        <v>7.12890625</v>
      </c>
      <c r="U274" s="57"/>
      <c r="V274" s="57"/>
      <c r="W274" s="57"/>
      <c r="X274" s="57"/>
      <c r="Y274" s="57"/>
      <c r="Z274" s="57"/>
    </row>
    <row r="275" spans="1:26" ht="13.5" customHeight="1" x14ac:dyDescent="0.25">
      <c r="A275" s="48"/>
      <c r="B275" s="48"/>
      <c r="C275" s="48" t="s">
        <v>1137</v>
      </c>
      <c r="D275" s="48" t="s">
        <v>1138</v>
      </c>
      <c r="E275" s="48"/>
      <c r="F275" s="48" t="s">
        <v>1139</v>
      </c>
      <c r="G275" s="48"/>
      <c r="H275" s="48"/>
      <c r="I275" s="602">
        <v>369</v>
      </c>
      <c r="K275" s="622">
        <v>13.705930480391141</v>
      </c>
      <c r="L275" s="66"/>
      <c r="M275" s="164" t="s">
        <v>2141</v>
      </c>
      <c r="N275" s="393"/>
      <c r="O275" s="63" t="s">
        <v>1556</v>
      </c>
      <c r="P275" s="63" t="s">
        <v>1556</v>
      </c>
      <c r="Q275" s="66">
        <v>26.332094175960346</v>
      </c>
      <c r="R275" s="66">
        <v>20.616056269706526</v>
      </c>
      <c r="S275" s="66">
        <v>13.6714880126808</v>
      </c>
      <c r="T275" s="66">
        <v>6.9232671227231517</v>
      </c>
      <c r="U275" s="57"/>
      <c r="V275" s="57"/>
      <c r="W275" s="57"/>
      <c r="X275" s="57"/>
      <c r="Y275" s="57"/>
      <c r="Z275" s="57"/>
    </row>
    <row r="276" spans="1:26" ht="13.5" customHeight="1" x14ac:dyDescent="0.25">
      <c r="A276" s="48"/>
      <c r="B276" s="48"/>
      <c r="C276" s="48"/>
      <c r="D276" s="48"/>
      <c r="E276" s="48"/>
      <c r="F276" s="48"/>
      <c r="G276" s="48"/>
      <c r="H276" s="48"/>
      <c r="I276" s="602"/>
      <c r="K276" s="622"/>
      <c r="L276" s="66"/>
      <c r="M276" s="164"/>
      <c r="N276" s="393"/>
      <c r="O276" s="63"/>
      <c r="P276" s="63"/>
      <c r="Q276" s="66"/>
      <c r="R276" s="66"/>
      <c r="S276" s="66"/>
      <c r="T276" s="66"/>
      <c r="U276" s="57"/>
      <c r="V276" s="57"/>
      <c r="W276" s="57"/>
      <c r="X276" s="57"/>
      <c r="Y276" s="57"/>
      <c r="Z276" s="57"/>
    </row>
    <row r="277" spans="1:26" ht="13.5" customHeight="1" x14ac:dyDescent="0.25">
      <c r="A277" s="48"/>
      <c r="B277" s="48"/>
      <c r="C277" s="48" t="s">
        <v>1140</v>
      </c>
      <c r="D277" s="48" t="s">
        <v>1141</v>
      </c>
      <c r="E277" s="48" t="s">
        <v>1142</v>
      </c>
      <c r="F277" s="48"/>
      <c r="G277" s="48"/>
      <c r="H277" s="48"/>
      <c r="I277" s="602">
        <v>7220</v>
      </c>
      <c r="K277" s="622">
        <v>14.149515689063426</v>
      </c>
      <c r="L277" s="66"/>
      <c r="M277" s="164" t="s">
        <v>2142</v>
      </c>
      <c r="N277" s="393"/>
      <c r="O277" s="66">
        <v>9.5766347445508515</v>
      </c>
      <c r="P277" s="66">
        <v>22.606703641186403</v>
      </c>
      <c r="Q277" s="66">
        <v>25.134733864085391</v>
      </c>
      <c r="R277" s="66">
        <v>20.661209307033417</v>
      </c>
      <c r="S277" s="66">
        <v>14.343178379442264</v>
      </c>
      <c r="T277" s="66">
        <v>6.2423344826788236</v>
      </c>
      <c r="U277" s="57"/>
      <c r="V277" s="57"/>
      <c r="W277" s="57"/>
      <c r="X277" s="57"/>
      <c r="Y277" s="57"/>
      <c r="Z277" s="57"/>
    </row>
    <row r="278" spans="1:26" ht="13.5" customHeight="1" x14ac:dyDescent="0.25">
      <c r="A278" s="48"/>
      <c r="B278" s="48"/>
      <c r="C278" s="48" t="s">
        <v>1143</v>
      </c>
      <c r="D278" s="48" t="s">
        <v>1144</v>
      </c>
      <c r="E278" s="48"/>
      <c r="F278" s="48" t="s">
        <v>1145</v>
      </c>
      <c r="G278" s="48"/>
      <c r="H278" s="48"/>
      <c r="I278" s="602">
        <v>1979</v>
      </c>
      <c r="K278" s="622">
        <v>15.234888357439218</v>
      </c>
      <c r="L278" s="66"/>
      <c r="M278" s="164" t="s">
        <v>2143</v>
      </c>
      <c r="N278" s="393"/>
      <c r="O278" s="66">
        <v>10.828282828282827</v>
      </c>
      <c r="P278" s="66">
        <v>25.36699941280094</v>
      </c>
      <c r="Q278" s="66">
        <v>28.742228598756576</v>
      </c>
      <c r="R278" s="66">
        <v>21.953140381964953</v>
      </c>
      <c r="S278" s="66">
        <v>14.085170529489355</v>
      </c>
      <c r="T278" s="66">
        <v>6.4035841969498115</v>
      </c>
      <c r="U278" s="57"/>
      <c r="V278" s="57"/>
      <c r="W278" s="57"/>
      <c r="X278" s="57"/>
      <c r="Y278" s="57"/>
      <c r="Z278" s="57"/>
    </row>
    <row r="279" spans="1:26" ht="13.5" customHeight="1" x14ac:dyDescent="0.25">
      <c r="A279" s="48"/>
      <c r="B279" s="48"/>
      <c r="C279" s="48" t="s">
        <v>1146</v>
      </c>
      <c r="D279" s="48" t="s">
        <v>1147</v>
      </c>
      <c r="E279" s="48"/>
      <c r="F279" s="48" t="s">
        <v>1148</v>
      </c>
      <c r="G279" s="48"/>
      <c r="H279" s="48"/>
      <c r="I279" s="602">
        <v>486</v>
      </c>
      <c r="K279" s="622">
        <v>14.337162345211279</v>
      </c>
      <c r="L279" s="66"/>
      <c r="M279" s="164" t="s">
        <v>2144</v>
      </c>
      <c r="N279" s="393"/>
      <c r="O279" s="66">
        <v>8.8600118133490859</v>
      </c>
      <c r="P279" s="66">
        <v>21.475256769374415</v>
      </c>
      <c r="Q279" s="66">
        <v>27.969273192830411</v>
      </c>
      <c r="R279" s="66">
        <v>19.798416126709864</v>
      </c>
      <c r="S279" s="66">
        <v>15.134736064968624</v>
      </c>
      <c r="T279" s="66">
        <v>5.8439061899269511</v>
      </c>
      <c r="U279" s="57"/>
      <c r="V279" s="57"/>
      <c r="W279" s="57"/>
      <c r="X279" s="57"/>
      <c r="Y279" s="57"/>
      <c r="Z279" s="57"/>
    </row>
    <row r="280" spans="1:26" ht="13.5" customHeight="1" x14ac:dyDescent="0.25">
      <c r="A280" s="48"/>
      <c r="B280" s="48"/>
      <c r="C280" s="48" t="s">
        <v>1149</v>
      </c>
      <c r="D280" s="48" t="s">
        <v>1150</v>
      </c>
      <c r="E280" s="48"/>
      <c r="F280" s="48" t="s">
        <v>1151</v>
      </c>
      <c r="G280" s="48"/>
      <c r="H280" s="48"/>
      <c r="I280" s="602">
        <v>233</v>
      </c>
      <c r="K280" s="622">
        <v>10.908963264986259</v>
      </c>
      <c r="L280" s="66"/>
      <c r="M280" s="164" t="s">
        <v>2145</v>
      </c>
      <c r="N280" s="393"/>
      <c r="O280" s="66">
        <v>8.7536473530637764</v>
      </c>
      <c r="P280" s="66">
        <v>22.556390977443609</v>
      </c>
      <c r="Q280" s="66">
        <v>20.161290322580644</v>
      </c>
      <c r="R280" s="66">
        <v>16.408386508659984</v>
      </c>
      <c r="S280" s="66">
        <v>10.828025477707005</v>
      </c>
      <c r="T280" s="66">
        <v>3.2795156407669022</v>
      </c>
      <c r="U280" s="57"/>
      <c r="V280" s="57"/>
      <c r="W280" s="57"/>
      <c r="X280" s="57"/>
      <c r="Y280" s="57"/>
      <c r="Z280" s="57"/>
    </row>
    <row r="281" spans="1:26" ht="13.5" customHeight="1" x14ac:dyDescent="0.25">
      <c r="A281" s="48"/>
      <c r="B281" s="48"/>
      <c r="C281" s="48" t="s">
        <v>1152</v>
      </c>
      <c r="D281" s="48" t="s">
        <v>1153</v>
      </c>
      <c r="E281" s="48"/>
      <c r="F281" s="48" t="s">
        <v>1154</v>
      </c>
      <c r="G281" s="48"/>
      <c r="H281" s="48"/>
      <c r="I281" s="602">
        <v>559</v>
      </c>
      <c r="K281" s="622">
        <v>14.226024534575791</v>
      </c>
      <c r="L281" s="66"/>
      <c r="M281" s="164" t="s">
        <v>2146</v>
      </c>
      <c r="N281" s="393"/>
      <c r="O281" s="66">
        <v>5.7205121220375927</v>
      </c>
      <c r="P281" s="66">
        <v>29.2177191328935</v>
      </c>
      <c r="Q281" s="66">
        <v>27.355623100303951</v>
      </c>
      <c r="R281" s="66">
        <v>20.190599256985948</v>
      </c>
      <c r="S281" s="66">
        <v>12.694337469690486</v>
      </c>
      <c r="T281" s="66">
        <v>6.8891417014283904</v>
      </c>
      <c r="U281" s="57"/>
      <c r="V281" s="57"/>
      <c r="W281" s="57"/>
      <c r="X281" s="57"/>
      <c r="Y281" s="57"/>
      <c r="Z281" s="57"/>
    </row>
    <row r="282" spans="1:26" ht="13.5" customHeight="1" x14ac:dyDescent="0.25">
      <c r="A282" s="48"/>
      <c r="B282" s="48"/>
      <c r="C282" s="48" t="s">
        <v>1155</v>
      </c>
      <c r="D282" s="48" t="s">
        <v>1156</v>
      </c>
      <c r="E282" s="48"/>
      <c r="F282" s="48" t="s">
        <v>1157</v>
      </c>
      <c r="G282" s="48"/>
      <c r="H282" s="48"/>
      <c r="I282" s="602">
        <v>537</v>
      </c>
      <c r="K282" s="622">
        <v>13.550556147186795</v>
      </c>
      <c r="L282" s="66"/>
      <c r="M282" s="164" t="s">
        <v>2147</v>
      </c>
      <c r="N282" s="393"/>
      <c r="O282" s="66">
        <v>9.6080910240202275</v>
      </c>
      <c r="P282" s="66">
        <v>18.41620626151013</v>
      </c>
      <c r="Q282" s="66">
        <v>27.902439024390244</v>
      </c>
      <c r="R282" s="66">
        <v>18.094810826977717</v>
      </c>
      <c r="S282" s="66">
        <v>14.674205708131394</v>
      </c>
      <c r="T282" s="66">
        <v>5.4152761161135947</v>
      </c>
      <c r="U282" s="57"/>
      <c r="V282" s="57"/>
      <c r="W282" s="57"/>
      <c r="X282" s="57"/>
      <c r="Y282" s="57"/>
      <c r="Z282" s="57"/>
    </row>
    <row r="283" spans="1:26" ht="13.5" customHeight="1" x14ac:dyDescent="0.25">
      <c r="A283" s="48"/>
      <c r="B283" s="48"/>
      <c r="C283" s="48" t="s">
        <v>1158</v>
      </c>
      <c r="D283" s="48" t="s">
        <v>1159</v>
      </c>
      <c r="E283" s="48"/>
      <c r="F283" s="48" t="s">
        <v>1160</v>
      </c>
      <c r="G283" s="48"/>
      <c r="H283" s="48"/>
      <c r="I283" s="602">
        <v>800</v>
      </c>
      <c r="K283" s="622">
        <v>15.691143746413601</v>
      </c>
      <c r="L283" s="66"/>
      <c r="M283" s="164" t="s">
        <v>2148</v>
      </c>
      <c r="N283" s="393"/>
      <c r="O283" s="66">
        <v>9.0771558245083206</v>
      </c>
      <c r="P283" s="66">
        <v>22.810475922275415</v>
      </c>
      <c r="Q283" s="66">
        <v>24.410089503661514</v>
      </c>
      <c r="R283" s="66">
        <v>23.914643119941132</v>
      </c>
      <c r="S283" s="66">
        <v>17.504862461794943</v>
      </c>
      <c r="T283" s="66">
        <v>7.6276463262764631</v>
      </c>
      <c r="U283" s="57"/>
      <c r="V283" s="57"/>
      <c r="W283" s="57"/>
      <c r="X283" s="57"/>
      <c r="Y283" s="57"/>
      <c r="Z283" s="57"/>
    </row>
    <row r="284" spans="1:26" ht="13.5" customHeight="1" x14ac:dyDescent="0.25">
      <c r="A284" s="48"/>
      <c r="B284" s="48"/>
      <c r="C284" s="48" t="s">
        <v>1161</v>
      </c>
      <c r="D284" s="48" t="s">
        <v>1162</v>
      </c>
      <c r="E284" s="48"/>
      <c r="F284" s="48" t="s">
        <v>1163</v>
      </c>
      <c r="G284" s="48"/>
      <c r="H284" s="48"/>
      <c r="I284" s="602">
        <v>477</v>
      </c>
      <c r="K284" s="622">
        <v>13.668336761187525</v>
      </c>
      <c r="L284" s="66"/>
      <c r="M284" s="164" t="s">
        <v>2149</v>
      </c>
      <c r="N284" s="393"/>
      <c r="O284" s="66">
        <v>8.480917934647044</v>
      </c>
      <c r="P284" s="66">
        <v>27.918781725888326</v>
      </c>
      <c r="Q284" s="66">
        <v>25.504377617053674</v>
      </c>
      <c r="R284" s="66">
        <v>21.461716937354989</v>
      </c>
      <c r="S284" s="66">
        <v>12.366186784791436</v>
      </c>
      <c r="T284" s="66">
        <v>4.9622108557905182</v>
      </c>
      <c r="U284" s="57"/>
      <c r="V284" s="57"/>
      <c r="W284" s="57"/>
      <c r="X284" s="57"/>
      <c r="Y284" s="57"/>
      <c r="Z284" s="57"/>
    </row>
    <row r="285" spans="1:26" ht="13.5" customHeight="1" x14ac:dyDescent="0.25">
      <c r="A285" s="48"/>
      <c r="B285" s="48"/>
      <c r="C285" s="48" t="s">
        <v>1164</v>
      </c>
      <c r="D285" s="48" t="s">
        <v>1165</v>
      </c>
      <c r="E285" s="48"/>
      <c r="F285" s="48" t="s">
        <v>1166</v>
      </c>
      <c r="G285" s="48"/>
      <c r="H285" s="48"/>
      <c r="I285" s="602">
        <v>905</v>
      </c>
      <c r="K285" s="622">
        <v>14.353785862258693</v>
      </c>
      <c r="L285" s="66"/>
      <c r="M285" s="164" t="s">
        <v>2150</v>
      </c>
      <c r="N285" s="393"/>
      <c r="O285" s="66">
        <v>12.640449438202246</v>
      </c>
      <c r="P285" s="66">
        <v>16.641121086052113</v>
      </c>
      <c r="Q285" s="66">
        <v>19.046341626986788</v>
      </c>
      <c r="R285" s="66">
        <v>21.272424272130184</v>
      </c>
      <c r="S285" s="66">
        <v>17.957114186120204</v>
      </c>
      <c r="T285" s="66">
        <v>7.9689703808180532</v>
      </c>
      <c r="U285" s="57"/>
      <c r="V285" s="57"/>
      <c r="W285" s="57"/>
      <c r="X285" s="57"/>
      <c r="Y285" s="57"/>
      <c r="Z285" s="57"/>
    </row>
    <row r="286" spans="1:26" ht="13.5" customHeight="1" x14ac:dyDescent="0.25">
      <c r="A286" s="48"/>
      <c r="B286" s="48"/>
      <c r="C286" s="48" t="s">
        <v>1167</v>
      </c>
      <c r="D286" s="48" t="s">
        <v>1168</v>
      </c>
      <c r="E286" s="48"/>
      <c r="F286" s="48" t="s">
        <v>1169</v>
      </c>
      <c r="G286" s="48"/>
      <c r="H286" s="48"/>
      <c r="I286" s="602">
        <v>1244</v>
      </c>
      <c r="K286" s="622">
        <v>13.356494627562698</v>
      </c>
      <c r="L286" s="66"/>
      <c r="M286" s="164" t="s">
        <v>2151</v>
      </c>
      <c r="N286" s="393"/>
      <c r="O286" s="66">
        <v>9.374341689488098</v>
      </c>
      <c r="P286" s="66">
        <v>20.700636942675157</v>
      </c>
      <c r="Q286" s="66">
        <v>24.888765294771968</v>
      </c>
      <c r="R286" s="66">
        <v>18.858118642809412</v>
      </c>
      <c r="S286" s="66">
        <v>12.679346012679346</v>
      </c>
      <c r="T286" s="66">
        <v>6.2125644240144871</v>
      </c>
      <c r="U286" s="57"/>
      <c r="V286" s="57"/>
      <c r="W286" s="57"/>
      <c r="X286" s="57"/>
      <c r="Y286" s="57"/>
      <c r="Z286" s="57"/>
    </row>
    <row r="287" spans="1:26" ht="13.5" customHeight="1" x14ac:dyDescent="0.25">
      <c r="A287" s="48"/>
      <c r="B287" s="48"/>
      <c r="C287" s="48"/>
      <c r="D287" s="48"/>
      <c r="E287" s="48"/>
      <c r="F287" s="48"/>
      <c r="G287" s="48"/>
      <c r="H287" s="48"/>
      <c r="I287" s="602"/>
      <c r="K287" s="622"/>
      <c r="L287" s="66"/>
      <c r="M287" s="164"/>
      <c r="N287" s="393"/>
      <c r="O287" s="66"/>
      <c r="P287" s="66"/>
      <c r="Q287" s="66"/>
      <c r="R287" s="66"/>
      <c r="S287" s="66"/>
      <c r="T287" s="66"/>
      <c r="U287" s="57"/>
      <c r="V287" s="57"/>
      <c r="W287" s="57"/>
      <c r="X287" s="57"/>
      <c r="Y287" s="57"/>
      <c r="Z287" s="57"/>
    </row>
    <row r="288" spans="1:26" ht="13.5" customHeight="1" x14ac:dyDescent="0.25">
      <c r="A288" s="48"/>
      <c r="B288" s="229" t="s">
        <v>1170</v>
      </c>
      <c r="C288" s="48"/>
      <c r="D288" s="48"/>
      <c r="E288" s="48"/>
      <c r="F288" s="48"/>
      <c r="G288" s="48"/>
      <c r="H288" s="48"/>
      <c r="I288" s="602">
        <v>8333</v>
      </c>
      <c r="J288" s="612"/>
      <c r="K288" s="613">
        <v>13.883110949177293</v>
      </c>
      <c r="L288" s="474"/>
      <c r="M288" s="615" t="s">
        <v>2152</v>
      </c>
      <c r="N288" s="616"/>
      <c r="O288" s="474">
        <v>11.383796570076878</v>
      </c>
      <c r="P288" s="474">
        <v>19.942070591853998</v>
      </c>
      <c r="Q288" s="474">
        <v>24.436337652080709</v>
      </c>
      <c r="R288" s="474">
        <v>21.643394199785178</v>
      </c>
      <c r="S288" s="474">
        <v>14.120131084082962</v>
      </c>
      <c r="T288" s="474">
        <v>5.5084028277526134</v>
      </c>
      <c r="U288" s="57"/>
      <c r="V288" s="57"/>
      <c r="W288" s="57"/>
      <c r="X288" s="57"/>
      <c r="Y288" s="57"/>
      <c r="Z288" s="57"/>
    </row>
    <row r="289" spans="1:26" ht="13.5" customHeight="1" x14ac:dyDescent="0.25">
      <c r="A289" s="48"/>
      <c r="B289" s="48"/>
      <c r="C289" s="48"/>
      <c r="D289" s="48"/>
      <c r="E289" s="48"/>
      <c r="F289" s="48"/>
      <c r="G289" s="48"/>
      <c r="H289" s="48"/>
      <c r="I289" s="602"/>
      <c r="K289" s="613"/>
      <c r="L289" s="66"/>
      <c r="M289" s="615"/>
      <c r="N289" s="393"/>
      <c r="O289" s="474"/>
      <c r="P289" s="474"/>
      <c r="Q289" s="474"/>
      <c r="R289" s="474"/>
      <c r="S289" s="474"/>
      <c r="T289" s="66"/>
      <c r="U289" s="57"/>
      <c r="V289" s="57"/>
      <c r="W289" s="57"/>
      <c r="X289" s="57"/>
      <c r="Y289" s="57"/>
      <c r="Z289" s="57"/>
    </row>
    <row r="290" spans="1:26" ht="13.5" customHeight="1" x14ac:dyDescent="0.25">
      <c r="A290" s="48"/>
      <c r="B290" s="48"/>
      <c r="C290" s="48"/>
      <c r="D290" s="48" t="s">
        <v>116</v>
      </c>
      <c r="E290" s="48"/>
      <c r="F290" s="48" t="s">
        <v>413</v>
      </c>
      <c r="G290" s="48"/>
      <c r="H290" s="48"/>
      <c r="I290" s="602">
        <v>172</v>
      </c>
      <c r="K290" s="622">
        <v>14.893288414931261</v>
      </c>
      <c r="L290" s="66"/>
      <c r="M290" s="164" t="s">
        <v>2153</v>
      </c>
      <c r="N290" s="393"/>
      <c r="O290" s="66">
        <v>8.5984522785898534</v>
      </c>
      <c r="P290" s="66">
        <v>23.364485981308409</v>
      </c>
      <c r="Q290" s="66">
        <v>28.199566160520607</v>
      </c>
      <c r="R290" s="66">
        <v>21.762785636561482</v>
      </c>
      <c r="S290" s="66">
        <v>12.18836565096953</v>
      </c>
      <c r="T290" s="474">
        <v>8.2748244734202618</v>
      </c>
      <c r="U290" s="57"/>
      <c r="V290" s="57"/>
      <c r="W290" s="57"/>
      <c r="X290" s="57"/>
      <c r="Y290" s="57"/>
      <c r="Z290" s="57"/>
    </row>
    <row r="291" spans="1:26" ht="13.5" customHeight="1" x14ac:dyDescent="0.25">
      <c r="A291" s="48"/>
      <c r="B291" s="48"/>
      <c r="C291" s="48"/>
      <c r="D291" s="48" t="s">
        <v>117</v>
      </c>
      <c r="E291" s="48"/>
      <c r="F291" s="48" t="s">
        <v>168</v>
      </c>
      <c r="G291" s="48"/>
      <c r="H291" s="48"/>
      <c r="I291" s="602">
        <v>171</v>
      </c>
      <c r="K291" s="622">
        <v>12.321266460691046</v>
      </c>
      <c r="L291" s="66"/>
      <c r="M291" s="164" t="s">
        <v>2154</v>
      </c>
      <c r="N291" s="393"/>
      <c r="O291" s="66">
        <v>7.6628352490421454</v>
      </c>
      <c r="P291" s="66">
        <v>20.134228187919462</v>
      </c>
      <c r="Q291" s="66">
        <v>24.245002126754574</v>
      </c>
      <c r="R291" s="66">
        <v>16.616957818491692</v>
      </c>
      <c r="S291" s="66">
        <v>12.581547064305685</v>
      </c>
      <c r="T291" s="66">
        <v>4.6382189239332101</v>
      </c>
      <c r="U291" s="57"/>
      <c r="V291" s="57"/>
      <c r="W291" s="57"/>
      <c r="X291" s="57"/>
      <c r="Y291" s="57"/>
      <c r="Z291" s="57"/>
    </row>
    <row r="292" spans="1:26" ht="13.5" customHeight="1" x14ac:dyDescent="0.25">
      <c r="A292" s="48"/>
      <c r="B292" s="48"/>
      <c r="C292" s="48"/>
      <c r="D292" s="48" t="s">
        <v>118</v>
      </c>
      <c r="E292" s="48"/>
      <c r="F292" s="48" t="s">
        <v>169</v>
      </c>
      <c r="G292" s="48"/>
      <c r="H292" s="48"/>
      <c r="I292" s="602">
        <v>342</v>
      </c>
      <c r="K292" s="622">
        <v>13.337274958924251</v>
      </c>
      <c r="L292" s="66"/>
      <c r="M292" s="164" t="s">
        <v>2155</v>
      </c>
      <c r="N292" s="393"/>
      <c r="O292" s="66">
        <v>11.717171717171718</v>
      </c>
      <c r="P292" s="66">
        <v>22.464261402314499</v>
      </c>
      <c r="Q292" s="66">
        <v>23.032143761073147</v>
      </c>
      <c r="R292" s="66">
        <v>22.111269614835948</v>
      </c>
      <c r="S292" s="66">
        <v>13.095238095238095</v>
      </c>
      <c r="T292" s="66">
        <v>4.4195321763501125</v>
      </c>
      <c r="U292" s="57"/>
      <c r="V292" s="57"/>
      <c r="W292" s="57"/>
      <c r="X292" s="57"/>
      <c r="Y292" s="57"/>
      <c r="Z292" s="57"/>
    </row>
    <row r="293" spans="1:26" ht="13.5" customHeight="1" x14ac:dyDescent="0.25">
      <c r="A293" s="48"/>
      <c r="B293" s="48"/>
      <c r="C293" s="48"/>
      <c r="D293" s="48" t="s">
        <v>119</v>
      </c>
      <c r="E293" s="48"/>
      <c r="F293" s="48" t="s">
        <v>262</v>
      </c>
      <c r="G293" s="48"/>
      <c r="H293" s="48"/>
      <c r="I293" s="602">
        <v>442</v>
      </c>
      <c r="K293" s="622">
        <v>12.541064755441775</v>
      </c>
      <c r="L293" s="66"/>
      <c r="M293" s="164" t="s">
        <v>2156</v>
      </c>
      <c r="N293" s="393"/>
      <c r="O293" s="66">
        <v>9.780675755779491</v>
      </c>
      <c r="P293" s="66">
        <v>19.248826291079812</v>
      </c>
      <c r="Q293" s="66">
        <v>22.846441947565541</v>
      </c>
      <c r="R293" s="66">
        <v>20.882852292020374</v>
      </c>
      <c r="S293" s="66">
        <v>11.133603238866396</v>
      </c>
      <c r="T293" s="66">
        <v>4.8109385550303854</v>
      </c>
      <c r="U293" s="57"/>
      <c r="V293" s="57"/>
      <c r="W293" s="57"/>
      <c r="X293" s="57"/>
      <c r="Y293" s="57"/>
      <c r="Z293" s="57"/>
    </row>
    <row r="294" spans="1:26" ht="13.5" customHeight="1" x14ac:dyDescent="0.25">
      <c r="A294" s="48"/>
      <c r="B294" s="48"/>
      <c r="C294" s="48"/>
      <c r="D294" s="48" t="s">
        <v>120</v>
      </c>
      <c r="E294" s="48"/>
      <c r="F294" s="48" t="s">
        <v>170</v>
      </c>
      <c r="G294" s="48"/>
      <c r="H294" s="48"/>
      <c r="I294" s="602">
        <v>1232</v>
      </c>
      <c r="K294" s="622">
        <v>13.228855244560043</v>
      </c>
      <c r="L294" s="66"/>
      <c r="M294" s="164" t="s">
        <v>2157</v>
      </c>
      <c r="N294" s="393"/>
      <c r="O294" s="66">
        <v>11.871508379888267</v>
      </c>
      <c r="P294" s="66">
        <v>15.843429636533086</v>
      </c>
      <c r="Q294" s="66">
        <v>19.345593503701934</v>
      </c>
      <c r="R294" s="66">
        <v>23.393016395691841</v>
      </c>
      <c r="S294" s="66">
        <v>13.478525738653671</v>
      </c>
      <c r="T294" s="66">
        <v>6.3723467656901853</v>
      </c>
      <c r="U294" s="57"/>
      <c r="V294" s="57"/>
      <c r="W294" s="57"/>
      <c r="X294" s="57"/>
      <c r="Y294" s="57"/>
      <c r="Z294" s="57"/>
    </row>
    <row r="295" spans="1:26" ht="13.5" customHeight="1" x14ac:dyDescent="0.25">
      <c r="A295" s="48"/>
      <c r="B295" s="48"/>
      <c r="C295" s="48"/>
      <c r="D295" s="48" t="s">
        <v>121</v>
      </c>
      <c r="E295" s="48"/>
      <c r="F295" s="48" t="s">
        <v>171</v>
      </c>
      <c r="G295" s="48"/>
      <c r="H295" s="48"/>
      <c r="I295" s="602">
        <v>372</v>
      </c>
      <c r="K295" s="622">
        <v>11.723074609892841</v>
      </c>
      <c r="L295" s="66"/>
      <c r="M295" s="164" t="s">
        <v>2158</v>
      </c>
      <c r="N295" s="393"/>
      <c r="O295" s="66">
        <v>10.293200249532127</v>
      </c>
      <c r="P295" s="66">
        <v>13.52657004830918</v>
      </c>
      <c r="Q295" s="66">
        <v>21.197977440684557</v>
      </c>
      <c r="R295" s="66">
        <v>14.647664291369754</v>
      </c>
      <c r="S295" s="66">
        <v>14.872099940511601</v>
      </c>
      <c r="T295" s="66">
        <v>4.9024142077513648</v>
      </c>
      <c r="U295" s="57"/>
      <c r="V295" s="57"/>
      <c r="W295" s="57"/>
      <c r="X295" s="57"/>
      <c r="Y295" s="57"/>
      <c r="Z295" s="57"/>
    </row>
    <row r="296" spans="1:26" ht="13.5" customHeight="1" x14ac:dyDescent="0.25">
      <c r="A296" s="48"/>
      <c r="B296" s="48"/>
      <c r="C296" s="48"/>
      <c r="D296" s="48" t="s">
        <v>122</v>
      </c>
      <c r="E296" s="48"/>
      <c r="F296" s="48" t="s">
        <v>172</v>
      </c>
      <c r="G296" s="48"/>
      <c r="H296" s="48"/>
      <c r="I296" s="602">
        <v>151</v>
      </c>
      <c r="K296" s="622">
        <v>9.9599703959841435</v>
      </c>
      <c r="L296" s="66"/>
      <c r="M296" s="164" t="s">
        <v>2159</v>
      </c>
      <c r="N296" s="393"/>
      <c r="O296" s="66">
        <v>10.204081632653061</v>
      </c>
      <c r="P296" s="66">
        <v>11.117974058060531</v>
      </c>
      <c r="Q296" s="66">
        <v>13.793103448275861</v>
      </c>
      <c r="R296" s="66">
        <v>16.10824742268041</v>
      </c>
      <c r="S296" s="66">
        <v>11.214953271028037</v>
      </c>
      <c r="T296" s="66">
        <v>4.649890590809628</v>
      </c>
      <c r="U296" s="57"/>
      <c r="V296" s="57"/>
      <c r="W296" s="57"/>
      <c r="X296" s="57"/>
      <c r="Y296" s="57"/>
      <c r="Z296" s="57"/>
    </row>
    <row r="297" spans="1:26" ht="13.5" customHeight="1" x14ac:dyDescent="0.25">
      <c r="A297" s="48"/>
      <c r="B297" s="48"/>
      <c r="C297" s="48"/>
      <c r="D297" s="48" t="s">
        <v>123</v>
      </c>
      <c r="E297" s="48"/>
      <c r="F297" s="48" t="s">
        <v>173</v>
      </c>
      <c r="G297" s="48"/>
      <c r="H297" s="48"/>
      <c r="I297" s="602">
        <v>317</v>
      </c>
      <c r="K297" s="622">
        <v>17.530462957290613</v>
      </c>
      <c r="L297" s="66"/>
      <c r="M297" s="164" t="s">
        <v>2160</v>
      </c>
      <c r="N297" s="393"/>
      <c r="O297" s="66">
        <v>17.587939698492463</v>
      </c>
      <c r="P297" s="66">
        <v>29.914529914529915</v>
      </c>
      <c r="Q297" s="66">
        <v>35.251798561151077</v>
      </c>
      <c r="R297" s="66">
        <v>24.937655860349128</v>
      </c>
      <c r="S297" s="66">
        <v>13.808139534883722</v>
      </c>
      <c r="T297" s="66">
        <v>6.3615205585725372</v>
      </c>
      <c r="U297" s="57"/>
      <c r="V297" s="57"/>
      <c r="W297" s="57"/>
      <c r="X297" s="57"/>
      <c r="Y297" s="57"/>
      <c r="Z297" s="57"/>
    </row>
    <row r="298" spans="1:26" ht="13.5" customHeight="1" x14ac:dyDescent="0.25">
      <c r="A298" s="48"/>
      <c r="B298" s="48"/>
      <c r="C298" s="48"/>
      <c r="D298" s="48" t="s">
        <v>124</v>
      </c>
      <c r="E298" s="48"/>
      <c r="F298" s="48" t="s">
        <v>174</v>
      </c>
      <c r="G298" s="48"/>
      <c r="H298" s="48"/>
      <c r="I298" s="602">
        <v>264</v>
      </c>
      <c r="K298" s="622">
        <v>16.331320326656307</v>
      </c>
      <c r="L298" s="66"/>
      <c r="M298" s="164" t="s">
        <v>2161</v>
      </c>
      <c r="N298" s="393"/>
      <c r="O298" s="66">
        <v>13.056379821958458</v>
      </c>
      <c r="P298" s="66">
        <v>24.390243902439025</v>
      </c>
      <c r="Q298" s="66">
        <v>36.281179138321995</v>
      </c>
      <c r="R298" s="66">
        <v>24.800336275746112</v>
      </c>
      <c r="S298" s="66">
        <v>12.975778546712801</v>
      </c>
      <c r="T298" s="66">
        <v>5.6061667834618074</v>
      </c>
      <c r="U298" s="57"/>
      <c r="V298" s="57"/>
      <c r="W298" s="57"/>
      <c r="X298" s="57"/>
      <c r="Y298" s="57"/>
      <c r="Z298" s="57"/>
    </row>
    <row r="299" spans="1:26" ht="13.5" customHeight="1" x14ac:dyDescent="0.25">
      <c r="A299" s="48"/>
      <c r="B299" s="48"/>
      <c r="C299" s="48"/>
      <c r="D299" s="48" t="s">
        <v>125</v>
      </c>
      <c r="E299" s="48"/>
      <c r="F299" s="48" t="s">
        <v>175</v>
      </c>
      <c r="G299" s="48"/>
      <c r="H299" s="48"/>
      <c r="I299" s="602">
        <v>414</v>
      </c>
      <c r="K299" s="622">
        <v>15.042469206702721</v>
      </c>
      <c r="L299" s="66"/>
      <c r="M299" s="164" t="s">
        <v>2162</v>
      </c>
      <c r="N299" s="393"/>
      <c r="O299" s="66">
        <v>12.354651162790697</v>
      </c>
      <c r="P299" s="66">
        <v>21.662763466042154</v>
      </c>
      <c r="Q299" s="66">
        <v>28.905876731963687</v>
      </c>
      <c r="R299" s="66">
        <v>20.027309968138372</v>
      </c>
      <c r="S299" s="66">
        <v>13.623978201634877</v>
      </c>
      <c r="T299" s="66">
        <v>7.3202097141161344</v>
      </c>
      <c r="U299" s="57"/>
      <c r="V299" s="57"/>
      <c r="W299" s="57"/>
      <c r="X299" s="57"/>
      <c r="Y299" s="57"/>
      <c r="Z299" s="57"/>
    </row>
    <row r="300" spans="1:26" ht="13.5" customHeight="1" x14ac:dyDescent="0.25">
      <c r="A300" s="48"/>
      <c r="B300" s="48"/>
      <c r="C300" s="48"/>
      <c r="D300" s="48" t="s">
        <v>126</v>
      </c>
      <c r="E300" s="48"/>
      <c r="F300" s="48" t="s">
        <v>176</v>
      </c>
      <c r="G300" s="48"/>
      <c r="H300" s="48"/>
      <c r="I300" s="602">
        <v>343</v>
      </c>
      <c r="K300" s="622">
        <v>14.781694495660803</v>
      </c>
      <c r="L300" s="66"/>
      <c r="M300" s="164" t="s">
        <v>2163</v>
      </c>
      <c r="N300" s="393"/>
      <c r="O300" s="66">
        <v>16.717325227963524</v>
      </c>
      <c r="P300" s="66">
        <v>18.734177215189874</v>
      </c>
      <c r="Q300" s="66">
        <v>23.566378633150038</v>
      </c>
      <c r="R300" s="66">
        <v>24.226110363391655</v>
      </c>
      <c r="S300" s="66">
        <v>14.905597880092747</v>
      </c>
      <c r="T300" s="66">
        <v>5.2910052910052912</v>
      </c>
      <c r="U300" s="57"/>
      <c r="V300" s="57"/>
      <c r="W300" s="57"/>
      <c r="X300" s="57"/>
      <c r="Y300" s="57"/>
      <c r="Z300" s="57"/>
    </row>
    <row r="301" spans="1:26" ht="13.5" customHeight="1" x14ac:dyDescent="0.25">
      <c r="A301" s="48"/>
      <c r="B301" s="48"/>
      <c r="C301" s="48"/>
      <c r="D301" s="48" t="s">
        <v>127</v>
      </c>
      <c r="E301" s="48"/>
      <c r="F301" s="48" t="s">
        <v>265</v>
      </c>
      <c r="G301" s="48"/>
      <c r="H301" s="48"/>
      <c r="I301" s="602">
        <v>192</v>
      </c>
      <c r="K301" s="622">
        <v>15.920784837399168</v>
      </c>
      <c r="L301" s="66"/>
      <c r="M301" s="164" t="s">
        <v>1573</v>
      </c>
      <c r="N301" s="393"/>
      <c r="O301" s="66">
        <v>14.298480786416443</v>
      </c>
      <c r="P301" s="66">
        <v>30.567685589519648</v>
      </c>
      <c r="Q301" s="66">
        <v>27.820710973724886</v>
      </c>
      <c r="R301" s="66">
        <v>21.168890934192362</v>
      </c>
      <c r="S301" s="66">
        <v>18.414322250639383</v>
      </c>
      <c r="T301" s="66">
        <v>5.2558782849239281</v>
      </c>
      <c r="U301" s="57"/>
      <c r="V301" s="57"/>
      <c r="W301" s="57"/>
      <c r="X301" s="57"/>
      <c r="Y301" s="57"/>
      <c r="Z301" s="57"/>
    </row>
    <row r="302" spans="1:26" ht="13.5" customHeight="1" x14ac:dyDescent="0.25">
      <c r="A302" s="48"/>
      <c r="B302" s="48"/>
      <c r="C302" s="48"/>
      <c r="D302" s="48" t="s">
        <v>128</v>
      </c>
      <c r="E302" s="48"/>
      <c r="F302" s="48" t="s">
        <v>177</v>
      </c>
      <c r="G302" s="48"/>
      <c r="H302" s="48"/>
      <c r="I302" s="602">
        <v>161</v>
      </c>
      <c r="K302" s="622">
        <v>11.717410671554251</v>
      </c>
      <c r="L302" s="66"/>
      <c r="M302" s="164" t="s">
        <v>2164</v>
      </c>
      <c r="N302" s="393"/>
      <c r="O302" s="66">
        <v>6.197183098591549</v>
      </c>
      <c r="P302" s="66">
        <v>21.694214876033058</v>
      </c>
      <c r="Q302" s="66">
        <v>21.119842829076621</v>
      </c>
      <c r="R302" s="66">
        <v>19.587083112758073</v>
      </c>
      <c r="S302" s="66">
        <v>10.772833723653397</v>
      </c>
      <c r="T302" s="66">
        <v>4.6855289241304741</v>
      </c>
      <c r="U302" s="57"/>
      <c r="V302" s="57"/>
      <c r="W302" s="57"/>
      <c r="X302" s="57"/>
      <c r="Y302" s="57"/>
      <c r="Z302" s="57"/>
    </row>
    <row r="303" spans="1:26" ht="13.5" customHeight="1" x14ac:dyDescent="0.25">
      <c r="A303" s="48"/>
      <c r="B303" s="48"/>
      <c r="C303" s="48"/>
      <c r="D303" s="48" t="s">
        <v>129</v>
      </c>
      <c r="E303" s="48"/>
      <c r="F303" s="48" t="s">
        <v>264</v>
      </c>
      <c r="G303" s="48"/>
      <c r="H303" s="48"/>
      <c r="I303" s="602">
        <v>350</v>
      </c>
      <c r="K303" s="622">
        <v>13.696140899350565</v>
      </c>
      <c r="L303" s="66"/>
      <c r="M303" s="164" t="s">
        <v>2141</v>
      </c>
      <c r="N303" s="393"/>
      <c r="O303" s="66">
        <v>10.756972111553786</v>
      </c>
      <c r="P303" s="66">
        <v>25.827814569536422</v>
      </c>
      <c r="Q303" s="66">
        <v>25.23821787277878</v>
      </c>
      <c r="R303" s="66">
        <v>18.700327255726975</v>
      </c>
      <c r="S303" s="66">
        <v>13.736903376018626</v>
      </c>
      <c r="T303" s="66">
        <v>5.3421232098204134</v>
      </c>
      <c r="U303" s="57"/>
      <c r="V303" s="57"/>
      <c r="W303" s="57"/>
      <c r="X303" s="57"/>
      <c r="Y303" s="57"/>
      <c r="Z303" s="57"/>
    </row>
    <row r="304" spans="1:26" ht="13.5" customHeight="1" x14ac:dyDescent="0.25">
      <c r="A304" s="48"/>
      <c r="B304" s="48"/>
      <c r="C304" s="48"/>
      <c r="D304" s="48" t="s">
        <v>130</v>
      </c>
      <c r="E304" s="48"/>
      <c r="F304" s="48" t="s">
        <v>178</v>
      </c>
      <c r="G304" s="48"/>
      <c r="H304" s="48"/>
      <c r="I304" s="602">
        <v>429</v>
      </c>
      <c r="K304" s="622">
        <v>14.094090482767925</v>
      </c>
      <c r="L304" s="66"/>
      <c r="M304" s="164" t="s">
        <v>2165</v>
      </c>
      <c r="N304" s="393"/>
      <c r="O304" s="66">
        <v>9.2823991431631576</v>
      </c>
      <c r="P304" s="66">
        <v>21.356113187399895</v>
      </c>
      <c r="Q304" s="66">
        <v>24.033839646221878</v>
      </c>
      <c r="R304" s="66">
        <v>22.404480896179237</v>
      </c>
      <c r="S304" s="66">
        <v>15.275162167817534</v>
      </c>
      <c r="T304" s="66">
        <v>5.7471264367816088</v>
      </c>
      <c r="U304" s="57"/>
      <c r="V304" s="57"/>
      <c r="W304" s="57"/>
      <c r="X304" s="57"/>
      <c r="Y304" s="57"/>
      <c r="Z304" s="57"/>
    </row>
    <row r="305" spans="1:26" ht="13.5" customHeight="1" x14ac:dyDescent="0.25">
      <c r="A305" s="48"/>
      <c r="B305" s="48"/>
      <c r="C305" s="48"/>
      <c r="D305" s="48" t="s">
        <v>131</v>
      </c>
      <c r="E305" s="48"/>
      <c r="F305" s="48" t="s">
        <v>179</v>
      </c>
      <c r="G305" s="48"/>
      <c r="H305" s="48"/>
      <c r="I305" s="602">
        <v>257</v>
      </c>
      <c r="K305" s="622">
        <v>12.58371229174988</v>
      </c>
      <c r="L305" s="66"/>
      <c r="M305" s="164" t="s">
        <v>2166</v>
      </c>
      <c r="N305" s="393"/>
      <c r="O305" s="66">
        <v>10.064043915827996</v>
      </c>
      <c r="P305" s="66">
        <v>25.11415525114155</v>
      </c>
      <c r="Q305" s="66">
        <v>25.335775335775335</v>
      </c>
      <c r="R305" s="66">
        <v>18.5799601857996</v>
      </c>
      <c r="S305" s="66">
        <v>9.9634672866157423</v>
      </c>
      <c r="T305" s="66">
        <v>4.6748831279218024</v>
      </c>
      <c r="U305" s="57"/>
      <c r="V305" s="57"/>
      <c r="W305" s="57"/>
      <c r="X305" s="57"/>
      <c r="Y305" s="57"/>
      <c r="Z305" s="57"/>
    </row>
    <row r="306" spans="1:26" ht="13.5" customHeight="1" x14ac:dyDescent="0.25">
      <c r="A306" s="68"/>
      <c r="B306" s="68"/>
      <c r="C306" s="68"/>
      <c r="D306" s="68" t="s">
        <v>132</v>
      </c>
      <c r="E306" s="68"/>
      <c r="F306" s="68" t="s">
        <v>267</v>
      </c>
      <c r="G306" s="68"/>
      <c r="H306" s="68"/>
      <c r="I306" s="602">
        <v>240</v>
      </c>
      <c r="J306" s="169"/>
      <c r="K306" s="622">
        <v>12.366741035200221</v>
      </c>
      <c r="L306" s="623"/>
      <c r="M306" s="164" t="s">
        <v>2167</v>
      </c>
      <c r="N306" s="393"/>
      <c r="O306" s="66">
        <v>8.8644997889404813</v>
      </c>
      <c r="P306" s="66">
        <v>16.730038022813687</v>
      </c>
      <c r="Q306" s="66">
        <v>22.76476410425602</v>
      </c>
      <c r="R306" s="66">
        <v>19.730010384215991</v>
      </c>
      <c r="S306" s="66">
        <v>13.591573224600747</v>
      </c>
      <c r="T306" s="66">
        <v>4.1554959785522785</v>
      </c>
      <c r="U306" s="57"/>
      <c r="V306" s="57"/>
      <c r="W306" s="57"/>
      <c r="X306" s="57"/>
      <c r="Y306" s="57"/>
      <c r="Z306" s="57"/>
    </row>
    <row r="307" spans="1:26" ht="13.5" customHeight="1" x14ac:dyDescent="0.25">
      <c r="A307" s="48"/>
      <c r="B307" s="48"/>
      <c r="C307" s="48"/>
      <c r="D307" s="48" t="s">
        <v>133</v>
      </c>
      <c r="E307" s="48"/>
      <c r="F307" s="48" t="s">
        <v>263</v>
      </c>
      <c r="G307" s="48"/>
      <c r="H307" s="48"/>
      <c r="I307" s="602">
        <v>796</v>
      </c>
      <c r="K307" s="622">
        <v>16.57378606160183</v>
      </c>
      <c r="L307" s="66"/>
      <c r="M307" s="164" t="s">
        <v>2015</v>
      </c>
      <c r="N307" s="393"/>
      <c r="O307" s="66">
        <v>15.322001436437635</v>
      </c>
      <c r="P307" s="66">
        <v>24.923181973369751</v>
      </c>
      <c r="Q307" s="66">
        <v>29.752469211071819</v>
      </c>
      <c r="R307" s="66">
        <v>26.369951119114997</v>
      </c>
      <c r="S307" s="66">
        <v>17.21419185282523</v>
      </c>
      <c r="T307" s="66">
        <v>5.242898858508096</v>
      </c>
      <c r="U307" s="57"/>
      <c r="V307" s="57"/>
      <c r="W307" s="57"/>
      <c r="X307" s="57"/>
      <c r="Y307" s="57"/>
      <c r="Z307" s="57"/>
    </row>
    <row r="308" spans="1:26" ht="13.5" customHeight="1" x14ac:dyDescent="0.25">
      <c r="A308" s="48"/>
      <c r="B308" s="48"/>
      <c r="C308" s="48"/>
      <c r="D308" s="48" t="s">
        <v>134</v>
      </c>
      <c r="E308" s="48"/>
      <c r="F308" s="48" t="s">
        <v>180</v>
      </c>
      <c r="G308" s="48"/>
      <c r="H308" s="48"/>
      <c r="I308" s="602">
        <v>668</v>
      </c>
      <c r="K308" s="622">
        <v>13.405330886332777</v>
      </c>
      <c r="L308" s="66"/>
      <c r="M308" s="164" t="s">
        <v>2168</v>
      </c>
      <c r="N308" s="393"/>
      <c r="O308" s="66">
        <v>10.395537525354969</v>
      </c>
      <c r="P308" s="66">
        <v>13.513513513513514</v>
      </c>
      <c r="Q308" s="66">
        <v>23.934030571198711</v>
      </c>
      <c r="R308" s="66">
        <v>20.518358531317492</v>
      </c>
      <c r="S308" s="66">
        <v>16.831269995826958</v>
      </c>
      <c r="T308" s="66">
        <v>4.8690165958030454</v>
      </c>
      <c r="U308" s="57"/>
      <c r="V308" s="57"/>
      <c r="W308" s="57"/>
      <c r="X308" s="57"/>
      <c r="Y308" s="57"/>
      <c r="Z308" s="57"/>
    </row>
    <row r="309" spans="1:26" ht="13.5" customHeight="1" x14ac:dyDescent="0.25">
      <c r="A309" s="48"/>
      <c r="B309" s="48"/>
      <c r="C309" s="48"/>
      <c r="D309" s="48" t="s">
        <v>135</v>
      </c>
      <c r="E309" s="48"/>
      <c r="F309" s="48" t="s">
        <v>181</v>
      </c>
      <c r="G309" s="48"/>
      <c r="H309" s="48"/>
      <c r="I309" s="602">
        <v>336</v>
      </c>
      <c r="K309" s="622">
        <v>15.340817484552884</v>
      </c>
      <c r="L309" s="66"/>
      <c r="M309" s="164" t="s">
        <v>2169</v>
      </c>
      <c r="N309" s="393"/>
      <c r="O309" s="66">
        <v>6.8576038725292454</v>
      </c>
      <c r="P309" s="66">
        <v>23.571428571428573</v>
      </c>
      <c r="Q309" s="66">
        <v>29.58044068819801</v>
      </c>
      <c r="R309" s="66">
        <v>24.575242718446603</v>
      </c>
      <c r="S309" s="66">
        <v>14.111787493082458</v>
      </c>
      <c r="T309" s="66">
        <v>6.6754082727381094</v>
      </c>
      <c r="U309" s="57"/>
      <c r="V309" s="57"/>
      <c r="W309" s="57"/>
      <c r="X309" s="57"/>
      <c r="Y309" s="57"/>
      <c r="Z309" s="57"/>
    </row>
    <row r="310" spans="1:26" ht="13.5" customHeight="1" x14ac:dyDescent="0.25">
      <c r="A310" s="48"/>
      <c r="B310" s="48"/>
      <c r="C310" s="48"/>
      <c r="D310" s="48" t="s">
        <v>136</v>
      </c>
      <c r="E310" s="48"/>
      <c r="F310" s="48" t="s">
        <v>182</v>
      </c>
      <c r="G310" s="48"/>
      <c r="H310" s="48"/>
      <c r="I310" s="602">
        <v>260</v>
      </c>
      <c r="K310" s="622">
        <v>14.472017735701353</v>
      </c>
      <c r="L310" s="66"/>
      <c r="M310" s="164" t="s">
        <v>2170</v>
      </c>
      <c r="N310" s="393"/>
      <c r="O310" s="66">
        <v>11.904761904761903</v>
      </c>
      <c r="P310" s="66">
        <v>27.317880794701988</v>
      </c>
      <c r="Q310" s="66">
        <v>27.977044476327116</v>
      </c>
      <c r="R310" s="66">
        <v>21.169354838709676</v>
      </c>
      <c r="S310" s="66">
        <v>13.602941176470589</v>
      </c>
      <c r="T310" s="66">
        <v>4.9804340092493771</v>
      </c>
      <c r="U310" s="57"/>
      <c r="V310" s="57"/>
      <c r="W310" s="57"/>
      <c r="X310" s="57"/>
      <c r="Y310" s="57"/>
      <c r="Z310" s="57"/>
    </row>
    <row r="311" spans="1:26" ht="13.5" customHeight="1" x14ac:dyDescent="0.25">
      <c r="A311" s="48"/>
      <c r="B311" s="48"/>
      <c r="C311" s="48"/>
      <c r="D311" s="48" t="s">
        <v>137</v>
      </c>
      <c r="E311" s="48"/>
      <c r="F311" s="48" t="s">
        <v>183</v>
      </c>
      <c r="G311" s="48"/>
      <c r="H311" s="48"/>
      <c r="I311" s="602">
        <v>424</v>
      </c>
      <c r="K311" s="622">
        <v>16.451153537230983</v>
      </c>
      <c r="L311" s="66"/>
      <c r="M311" s="164" t="s">
        <v>2171</v>
      </c>
      <c r="N311" s="393"/>
      <c r="O311" s="66">
        <v>14.171833480956598</v>
      </c>
      <c r="P311" s="66">
        <v>21.657953696788649</v>
      </c>
      <c r="Q311" s="66">
        <v>34.153691612255152</v>
      </c>
      <c r="R311" s="66">
        <v>23.234624145785876</v>
      </c>
      <c r="S311" s="66">
        <v>16.140189070786256</v>
      </c>
      <c r="T311" s="66">
        <v>6.2153915696688893</v>
      </c>
      <c r="U311" s="57"/>
      <c r="V311" s="57"/>
      <c r="W311" s="57"/>
      <c r="X311" s="57"/>
      <c r="Y311" s="57"/>
      <c r="Z311" s="57"/>
    </row>
    <row r="312" spans="1:26" ht="13.5" customHeight="1" x14ac:dyDescent="0.2">
      <c r="A312" s="175"/>
      <c r="B312" s="175"/>
      <c r="C312" s="175"/>
      <c r="D312" s="175"/>
      <c r="E312" s="175"/>
      <c r="F312" s="175"/>
      <c r="G312" s="175"/>
      <c r="H312" s="175"/>
      <c r="I312" s="407"/>
      <c r="J312" s="175"/>
      <c r="K312" s="331"/>
      <c r="L312" s="175"/>
      <c r="M312" s="176"/>
      <c r="N312" s="175"/>
      <c r="O312" s="176"/>
      <c r="P312" s="176"/>
      <c r="Q312" s="176"/>
      <c r="R312" s="176"/>
      <c r="S312" s="176"/>
      <c r="T312" s="176"/>
    </row>
    <row r="314" spans="1:26" s="139" customFormat="1" ht="13.5" customHeight="1" x14ac:dyDescent="0.25">
      <c r="A314" s="138"/>
      <c r="B314" s="624" t="s">
        <v>1709</v>
      </c>
      <c r="C314" s="625"/>
      <c r="D314" s="625"/>
      <c r="E314" s="625"/>
      <c r="F314" s="625"/>
      <c r="G314" s="625"/>
      <c r="H314" s="626"/>
      <c r="I314" s="627"/>
      <c r="J314" s="622"/>
      <c r="K314" s="77"/>
      <c r="L314" s="48"/>
      <c r="M314" s="435"/>
      <c r="N314" s="628"/>
      <c r="O314" s="628"/>
      <c r="P314" s="628"/>
      <c r="Q314" s="628"/>
      <c r="R314" s="628"/>
      <c r="S314" s="169"/>
      <c r="T314" s="629"/>
      <c r="U314" s="169"/>
      <c r="V314" s="169"/>
      <c r="W314" s="169"/>
      <c r="X314" s="169"/>
      <c r="Y314" s="169"/>
      <c r="Z314" s="169"/>
    </row>
    <row r="315" spans="1:26" s="139" customFormat="1" ht="13.5" customHeight="1" x14ac:dyDescent="0.25">
      <c r="A315" s="138"/>
      <c r="B315" s="625" t="s">
        <v>1430</v>
      </c>
      <c r="C315" s="625"/>
      <c r="D315" s="625"/>
      <c r="E315" s="625"/>
      <c r="F315" s="625"/>
      <c r="G315" s="625"/>
      <c r="H315" s="626"/>
      <c r="I315" s="627"/>
      <c r="J315" s="622"/>
      <c r="K315" s="77"/>
      <c r="L315" s="48"/>
      <c r="M315" s="435"/>
      <c r="N315" s="628"/>
      <c r="O315" s="628"/>
      <c r="P315" s="628"/>
      <c r="Q315" s="628"/>
      <c r="R315" s="628"/>
      <c r="S315" s="169"/>
      <c r="T315" s="629"/>
      <c r="U315" s="169"/>
      <c r="V315" s="169"/>
      <c r="W315" s="169"/>
      <c r="X315" s="169"/>
      <c r="Y315" s="169"/>
      <c r="Z315" s="169"/>
    </row>
    <row r="316" spans="1:26" ht="13.5" customHeight="1" x14ac:dyDescent="0.2">
      <c r="C316" s="611" t="s">
        <v>1562</v>
      </c>
      <c r="U316" s="139"/>
      <c r="V316" s="139"/>
      <c r="W316" s="139"/>
      <c r="X316" s="139"/>
      <c r="Y316" s="139"/>
      <c r="Z316" s="139"/>
    </row>
    <row r="317" spans="1:26" ht="13.5" customHeight="1" x14ac:dyDescent="0.2">
      <c r="U317" s="139"/>
      <c r="V317" s="139"/>
      <c r="W317" s="139"/>
      <c r="X317" s="139"/>
      <c r="Y317" s="139"/>
      <c r="Z317" s="139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54" fitToHeight="4" orientation="portrait" r:id="rId1"/>
  <headerFooter alignWithMargins="0">
    <oddFooter>&amp;R32</oddFooter>
  </headerFooter>
  <rowBreaks count="3" manualBreakCount="3">
    <brk id="94" max="19" man="1"/>
    <brk id="175" max="19" man="1"/>
    <brk id="250" max="1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L196"/>
  <sheetViews>
    <sheetView view="pageBreakPreview" topLeftCell="A106" zoomScale="80" zoomScaleNormal="86" zoomScaleSheetLayoutView="80" workbookViewId="0">
      <selection activeCell="R15" sqref="R15"/>
    </sheetView>
  </sheetViews>
  <sheetFormatPr defaultRowHeight="12.75" x14ac:dyDescent="0.2"/>
  <cols>
    <col min="1" max="1" width="0.5703125" style="214" customWidth="1"/>
    <col min="2" max="2" width="1.28515625" style="214" customWidth="1"/>
    <col min="3" max="3" width="13.140625" style="214" customWidth="1"/>
    <col min="4" max="4" width="4.28515625" style="214" customWidth="1"/>
    <col min="5" max="5" width="2.42578125" style="211" customWidth="1"/>
    <col min="6" max="6" width="32" style="214" customWidth="1"/>
    <col min="7" max="7" width="0.7109375" style="214" customWidth="1"/>
    <col min="8" max="8" width="10.85546875" style="417" customWidth="1"/>
    <col min="9" max="9" width="1.42578125" style="214" customWidth="1"/>
    <col min="10" max="10" width="16.7109375" style="429" customWidth="1"/>
    <col min="11" max="11" width="1.42578125" style="214" customWidth="1"/>
    <col min="12" max="12" width="9.28515625" style="227" customWidth="1"/>
    <col min="13" max="13" width="0.5703125" style="214" customWidth="1"/>
    <col min="14" max="14" width="9.28515625" style="227" customWidth="1"/>
    <col min="15" max="15" width="0.5703125" style="214" customWidth="1"/>
    <col min="16" max="16" width="9.28515625" style="227" customWidth="1"/>
    <col min="17" max="17" width="0.5703125" style="214" customWidth="1"/>
    <col min="18" max="18" width="9.28515625" style="227" customWidth="1"/>
    <col min="19" max="19" width="0.5703125" style="214" customWidth="1"/>
    <col min="20" max="20" width="9.28515625" style="227" customWidth="1"/>
    <col min="21" max="21" width="0.7109375" style="214" customWidth="1"/>
    <col min="22" max="22" width="9.28515625" style="227" customWidth="1"/>
    <col min="23" max="23" width="11.28515625" style="634" customWidth="1"/>
    <col min="24" max="24" width="9.140625" style="634"/>
    <col min="25" max="25" width="1.140625" style="634" customWidth="1"/>
    <col min="26" max="26" width="9.140625" style="634"/>
    <col min="27" max="27" width="1.140625" style="634" customWidth="1"/>
    <col min="28" max="28" width="9.140625" style="634"/>
    <col min="29" max="29" width="1.140625" style="634" customWidth="1"/>
    <col min="30" max="30" width="9.140625" style="634"/>
    <col min="31" max="31" width="0.85546875" style="634" customWidth="1"/>
    <col min="32" max="32" width="9.140625" style="634"/>
    <col min="33" max="33" width="1" style="634" customWidth="1"/>
    <col min="34" max="34" width="9.140625" style="634"/>
    <col min="35" max="35" width="1.28515625" style="634" customWidth="1"/>
    <col min="36" max="181" width="9.140625" style="634"/>
    <col min="182" max="183" width="0.5703125" style="634" customWidth="1"/>
    <col min="184" max="184" width="10.7109375" style="634" customWidth="1"/>
    <col min="185" max="185" width="4.28515625" style="634" customWidth="1"/>
    <col min="186" max="186" width="2.42578125" style="634" customWidth="1"/>
    <col min="187" max="187" width="16.140625" style="634" customWidth="1"/>
    <col min="188" max="188" width="23" style="634" customWidth="1"/>
    <col min="189" max="189" width="0.7109375" style="634" customWidth="1"/>
    <col min="190" max="190" width="6.42578125" style="634" customWidth="1"/>
    <col min="191" max="192" width="0.5703125" style="634" customWidth="1"/>
    <col min="193" max="193" width="5.42578125" style="634" customWidth="1"/>
    <col min="194" max="194" width="0.5703125" style="634" customWidth="1"/>
    <col min="195" max="195" width="5.7109375" style="634" customWidth="1"/>
    <col min="196" max="196" width="0.5703125" style="634" customWidth="1"/>
    <col min="197" max="197" width="5.5703125" style="634" customWidth="1"/>
    <col min="198" max="198" width="0.5703125" style="634" customWidth="1"/>
    <col min="199" max="199" width="5.42578125" style="634" customWidth="1"/>
    <col min="200" max="200" width="0.5703125" style="634" customWidth="1"/>
    <col min="201" max="201" width="5.5703125" style="634" customWidth="1"/>
    <col min="202" max="202" width="0.7109375" style="634" customWidth="1"/>
    <col min="203" max="203" width="5.42578125" style="634" customWidth="1"/>
    <col min="204" max="437" width="9.140625" style="634"/>
    <col min="438" max="439" width="0.5703125" style="634" customWidth="1"/>
    <col min="440" max="440" width="10.7109375" style="634" customWidth="1"/>
    <col min="441" max="441" width="4.28515625" style="634" customWidth="1"/>
    <col min="442" max="442" width="2.42578125" style="634" customWidth="1"/>
    <col min="443" max="443" width="16.140625" style="634" customWidth="1"/>
    <col min="444" max="444" width="23" style="634" customWidth="1"/>
    <col min="445" max="445" width="0.7109375" style="634" customWidth="1"/>
    <col min="446" max="446" width="6.42578125" style="634" customWidth="1"/>
    <col min="447" max="448" width="0.5703125" style="634" customWidth="1"/>
    <col min="449" max="449" width="5.42578125" style="634" customWidth="1"/>
    <col min="450" max="450" width="0.5703125" style="634" customWidth="1"/>
    <col min="451" max="451" width="5.7109375" style="634" customWidth="1"/>
    <col min="452" max="452" width="0.5703125" style="634" customWidth="1"/>
    <col min="453" max="453" width="5.5703125" style="634" customWidth="1"/>
    <col min="454" max="454" width="0.5703125" style="634" customWidth="1"/>
    <col min="455" max="455" width="5.42578125" style="634" customWidth="1"/>
    <col min="456" max="456" width="0.5703125" style="634" customWidth="1"/>
    <col min="457" max="457" width="5.5703125" style="634" customWidth="1"/>
    <col min="458" max="458" width="0.7109375" style="634" customWidth="1"/>
    <col min="459" max="459" width="5.42578125" style="634" customWidth="1"/>
    <col min="460" max="693" width="9.140625" style="634"/>
    <col min="694" max="695" width="0.5703125" style="634" customWidth="1"/>
    <col min="696" max="696" width="10.7109375" style="634" customWidth="1"/>
    <col min="697" max="697" width="4.28515625" style="634" customWidth="1"/>
    <col min="698" max="698" width="2.42578125" style="634" customWidth="1"/>
    <col min="699" max="699" width="16.140625" style="634" customWidth="1"/>
    <col min="700" max="700" width="23" style="634" customWidth="1"/>
    <col min="701" max="701" width="0.7109375" style="634" customWidth="1"/>
    <col min="702" max="702" width="6.42578125" style="634" customWidth="1"/>
    <col min="703" max="704" width="0.5703125" style="634" customWidth="1"/>
    <col min="705" max="705" width="5.42578125" style="634" customWidth="1"/>
    <col min="706" max="706" width="0.5703125" style="634" customWidth="1"/>
    <col min="707" max="707" width="5.7109375" style="634" customWidth="1"/>
    <col min="708" max="708" width="0.5703125" style="634" customWidth="1"/>
    <col min="709" max="709" width="5.5703125" style="634" customWidth="1"/>
    <col min="710" max="710" width="0.5703125" style="634" customWidth="1"/>
    <col min="711" max="711" width="5.42578125" style="634" customWidth="1"/>
    <col min="712" max="712" width="0.5703125" style="634" customWidth="1"/>
    <col min="713" max="713" width="5.5703125" style="634" customWidth="1"/>
    <col min="714" max="714" width="0.7109375" style="634" customWidth="1"/>
    <col min="715" max="715" width="5.42578125" style="634" customWidth="1"/>
    <col min="716" max="949" width="9.140625" style="634"/>
    <col min="950" max="951" width="0.5703125" style="634" customWidth="1"/>
    <col min="952" max="952" width="10.7109375" style="634" customWidth="1"/>
    <col min="953" max="953" width="4.28515625" style="634" customWidth="1"/>
    <col min="954" max="954" width="2.42578125" style="634" customWidth="1"/>
    <col min="955" max="955" width="16.140625" style="634" customWidth="1"/>
    <col min="956" max="956" width="23" style="634" customWidth="1"/>
    <col min="957" max="957" width="0.7109375" style="634" customWidth="1"/>
    <col min="958" max="958" width="6.42578125" style="634" customWidth="1"/>
    <col min="959" max="960" width="0.5703125" style="634" customWidth="1"/>
    <col min="961" max="961" width="5.42578125" style="634" customWidth="1"/>
    <col min="962" max="962" width="0.5703125" style="634" customWidth="1"/>
    <col min="963" max="963" width="5.7109375" style="634" customWidth="1"/>
    <col min="964" max="964" width="0.5703125" style="634" customWidth="1"/>
    <col min="965" max="965" width="5.5703125" style="634" customWidth="1"/>
    <col min="966" max="966" width="0.5703125" style="634" customWidth="1"/>
    <col min="967" max="967" width="5.42578125" style="634" customWidth="1"/>
    <col min="968" max="968" width="0.5703125" style="634" customWidth="1"/>
    <col min="969" max="969" width="5.5703125" style="634" customWidth="1"/>
    <col min="970" max="970" width="0.7109375" style="634" customWidth="1"/>
    <col min="971" max="971" width="5.42578125" style="634" customWidth="1"/>
    <col min="972" max="1205" width="9.140625" style="634"/>
    <col min="1206" max="1207" width="0.5703125" style="634" customWidth="1"/>
    <col min="1208" max="1208" width="10.7109375" style="634" customWidth="1"/>
    <col min="1209" max="1209" width="4.28515625" style="634" customWidth="1"/>
    <col min="1210" max="1210" width="2.42578125" style="634" customWidth="1"/>
    <col min="1211" max="1211" width="16.140625" style="634" customWidth="1"/>
    <col min="1212" max="1212" width="23" style="634" customWidth="1"/>
    <col min="1213" max="1213" width="0.7109375" style="634" customWidth="1"/>
    <col min="1214" max="1214" width="6.42578125" style="634" customWidth="1"/>
    <col min="1215" max="1216" width="0.5703125" style="634" customWidth="1"/>
    <col min="1217" max="1217" width="5.42578125" style="634" customWidth="1"/>
    <col min="1218" max="1218" width="0.5703125" style="634" customWidth="1"/>
    <col min="1219" max="1219" width="5.7109375" style="634" customWidth="1"/>
    <col min="1220" max="1220" width="0.5703125" style="634" customWidth="1"/>
    <col min="1221" max="1221" width="5.5703125" style="634" customWidth="1"/>
    <col min="1222" max="1222" width="0.5703125" style="634" customWidth="1"/>
    <col min="1223" max="1223" width="5.42578125" style="634" customWidth="1"/>
    <col min="1224" max="1224" width="0.5703125" style="634" customWidth="1"/>
    <col min="1225" max="1225" width="5.5703125" style="634" customWidth="1"/>
    <col min="1226" max="1226" width="0.7109375" style="634" customWidth="1"/>
    <col min="1227" max="1227" width="5.42578125" style="634" customWidth="1"/>
    <col min="1228" max="1461" width="9.140625" style="634"/>
    <col min="1462" max="1463" width="0.5703125" style="634" customWidth="1"/>
    <col min="1464" max="1464" width="10.7109375" style="634" customWidth="1"/>
    <col min="1465" max="1465" width="4.28515625" style="634" customWidth="1"/>
    <col min="1466" max="1466" width="2.42578125" style="634" customWidth="1"/>
    <col min="1467" max="1467" width="16.140625" style="634" customWidth="1"/>
    <col min="1468" max="1468" width="23" style="634" customWidth="1"/>
    <col min="1469" max="1469" width="0.7109375" style="634" customWidth="1"/>
    <col min="1470" max="1470" width="6.42578125" style="634" customWidth="1"/>
    <col min="1471" max="1472" width="0.5703125" style="634" customWidth="1"/>
    <col min="1473" max="1473" width="5.42578125" style="634" customWidth="1"/>
    <col min="1474" max="1474" width="0.5703125" style="634" customWidth="1"/>
    <col min="1475" max="1475" width="5.7109375" style="634" customWidth="1"/>
    <col min="1476" max="1476" width="0.5703125" style="634" customWidth="1"/>
    <col min="1477" max="1477" width="5.5703125" style="634" customWidth="1"/>
    <col min="1478" max="1478" width="0.5703125" style="634" customWidth="1"/>
    <col min="1479" max="1479" width="5.42578125" style="634" customWidth="1"/>
    <col min="1480" max="1480" width="0.5703125" style="634" customWidth="1"/>
    <col min="1481" max="1481" width="5.5703125" style="634" customWidth="1"/>
    <col min="1482" max="1482" width="0.7109375" style="634" customWidth="1"/>
    <col min="1483" max="1483" width="5.42578125" style="634" customWidth="1"/>
    <col min="1484" max="1717" width="9.140625" style="634"/>
    <col min="1718" max="1719" width="0.5703125" style="634" customWidth="1"/>
    <col min="1720" max="1720" width="10.7109375" style="634" customWidth="1"/>
    <col min="1721" max="1721" width="4.28515625" style="634" customWidth="1"/>
    <col min="1722" max="1722" width="2.42578125" style="634" customWidth="1"/>
    <col min="1723" max="1723" width="16.140625" style="634" customWidth="1"/>
    <col min="1724" max="1724" width="23" style="634" customWidth="1"/>
    <col min="1725" max="1725" width="0.7109375" style="634" customWidth="1"/>
    <col min="1726" max="1726" width="6.42578125" style="634" customWidth="1"/>
    <col min="1727" max="1728" width="0.5703125" style="634" customWidth="1"/>
    <col min="1729" max="1729" width="5.42578125" style="634" customWidth="1"/>
    <col min="1730" max="1730" width="0.5703125" style="634" customWidth="1"/>
    <col min="1731" max="1731" width="5.7109375" style="634" customWidth="1"/>
    <col min="1732" max="1732" width="0.5703125" style="634" customWidth="1"/>
    <col min="1733" max="1733" width="5.5703125" style="634" customWidth="1"/>
    <col min="1734" max="1734" width="0.5703125" style="634" customWidth="1"/>
    <col min="1735" max="1735" width="5.42578125" style="634" customWidth="1"/>
    <col min="1736" max="1736" width="0.5703125" style="634" customWidth="1"/>
    <col min="1737" max="1737" width="5.5703125" style="634" customWidth="1"/>
    <col min="1738" max="1738" width="0.7109375" style="634" customWidth="1"/>
    <col min="1739" max="1739" width="5.42578125" style="634" customWidth="1"/>
    <col min="1740" max="1973" width="9.140625" style="634"/>
    <col min="1974" max="1975" width="0.5703125" style="634" customWidth="1"/>
    <col min="1976" max="1976" width="10.7109375" style="634" customWidth="1"/>
    <col min="1977" max="1977" width="4.28515625" style="634" customWidth="1"/>
    <col min="1978" max="1978" width="2.42578125" style="634" customWidth="1"/>
    <col min="1979" max="1979" width="16.140625" style="634" customWidth="1"/>
    <col min="1980" max="1980" width="23" style="634" customWidth="1"/>
    <col min="1981" max="1981" width="0.7109375" style="634" customWidth="1"/>
    <col min="1982" max="1982" width="6.42578125" style="634" customWidth="1"/>
    <col min="1983" max="1984" width="0.5703125" style="634" customWidth="1"/>
    <col min="1985" max="1985" width="5.42578125" style="634" customWidth="1"/>
    <col min="1986" max="1986" width="0.5703125" style="634" customWidth="1"/>
    <col min="1987" max="1987" width="5.7109375" style="634" customWidth="1"/>
    <col min="1988" max="1988" width="0.5703125" style="634" customWidth="1"/>
    <col min="1989" max="1989" width="5.5703125" style="634" customWidth="1"/>
    <col min="1990" max="1990" width="0.5703125" style="634" customWidth="1"/>
    <col min="1991" max="1991" width="5.42578125" style="634" customWidth="1"/>
    <col min="1992" max="1992" width="0.5703125" style="634" customWidth="1"/>
    <col min="1993" max="1993" width="5.5703125" style="634" customWidth="1"/>
    <col min="1994" max="1994" width="0.7109375" style="634" customWidth="1"/>
    <col min="1995" max="1995" width="5.42578125" style="634" customWidth="1"/>
    <col min="1996" max="2229" width="9.140625" style="634"/>
    <col min="2230" max="2231" width="0.5703125" style="634" customWidth="1"/>
    <col min="2232" max="2232" width="10.7109375" style="634" customWidth="1"/>
    <col min="2233" max="2233" width="4.28515625" style="634" customWidth="1"/>
    <col min="2234" max="2234" width="2.42578125" style="634" customWidth="1"/>
    <col min="2235" max="2235" width="16.140625" style="634" customWidth="1"/>
    <col min="2236" max="2236" width="23" style="634" customWidth="1"/>
    <col min="2237" max="2237" width="0.7109375" style="634" customWidth="1"/>
    <col min="2238" max="2238" width="6.42578125" style="634" customWidth="1"/>
    <col min="2239" max="2240" width="0.5703125" style="634" customWidth="1"/>
    <col min="2241" max="2241" width="5.42578125" style="634" customWidth="1"/>
    <col min="2242" max="2242" width="0.5703125" style="634" customWidth="1"/>
    <col min="2243" max="2243" width="5.7109375" style="634" customWidth="1"/>
    <col min="2244" max="2244" width="0.5703125" style="634" customWidth="1"/>
    <col min="2245" max="2245" width="5.5703125" style="634" customWidth="1"/>
    <col min="2246" max="2246" width="0.5703125" style="634" customWidth="1"/>
    <col min="2247" max="2247" width="5.42578125" style="634" customWidth="1"/>
    <col min="2248" max="2248" width="0.5703125" style="634" customWidth="1"/>
    <col min="2249" max="2249" width="5.5703125" style="634" customWidth="1"/>
    <col min="2250" max="2250" width="0.7109375" style="634" customWidth="1"/>
    <col min="2251" max="2251" width="5.42578125" style="634" customWidth="1"/>
    <col min="2252" max="2485" width="9.140625" style="634"/>
    <col min="2486" max="2487" width="0.5703125" style="634" customWidth="1"/>
    <col min="2488" max="2488" width="10.7109375" style="634" customWidth="1"/>
    <col min="2489" max="2489" width="4.28515625" style="634" customWidth="1"/>
    <col min="2490" max="2490" width="2.42578125" style="634" customWidth="1"/>
    <col min="2491" max="2491" width="16.140625" style="634" customWidth="1"/>
    <col min="2492" max="2492" width="23" style="634" customWidth="1"/>
    <col min="2493" max="2493" width="0.7109375" style="634" customWidth="1"/>
    <col min="2494" max="2494" width="6.42578125" style="634" customWidth="1"/>
    <col min="2495" max="2496" width="0.5703125" style="634" customWidth="1"/>
    <col min="2497" max="2497" width="5.42578125" style="634" customWidth="1"/>
    <col min="2498" max="2498" width="0.5703125" style="634" customWidth="1"/>
    <col min="2499" max="2499" width="5.7109375" style="634" customWidth="1"/>
    <col min="2500" max="2500" width="0.5703125" style="634" customWidth="1"/>
    <col min="2501" max="2501" width="5.5703125" style="634" customWidth="1"/>
    <col min="2502" max="2502" width="0.5703125" style="634" customWidth="1"/>
    <col min="2503" max="2503" width="5.42578125" style="634" customWidth="1"/>
    <col min="2504" max="2504" width="0.5703125" style="634" customWidth="1"/>
    <col min="2505" max="2505" width="5.5703125" style="634" customWidth="1"/>
    <col min="2506" max="2506" width="0.7109375" style="634" customWidth="1"/>
    <col min="2507" max="2507" width="5.42578125" style="634" customWidth="1"/>
    <col min="2508" max="2741" width="9.140625" style="634"/>
    <col min="2742" max="2743" width="0.5703125" style="634" customWidth="1"/>
    <col min="2744" max="2744" width="10.7109375" style="634" customWidth="1"/>
    <col min="2745" max="2745" width="4.28515625" style="634" customWidth="1"/>
    <col min="2746" max="2746" width="2.42578125" style="634" customWidth="1"/>
    <col min="2747" max="2747" width="16.140625" style="634" customWidth="1"/>
    <col min="2748" max="2748" width="23" style="634" customWidth="1"/>
    <col min="2749" max="2749" width="0.7109375" style="634" customWidth="1"/>
    <col min="2750" max="2750" width="6.42578125" style="634" customWidth="1"/>
    <col min="2751" max="2752" width="0.5703125" style="634" customWidth="1"/>
    <col min="2753" max="2753" width="5.42578125" style="634" customWidth="1"/>
    <col min="2754" max="2754" width="0.5703125" style="634" customWidth="1"/>
    <col min="2755" max="2755" width="5.7109375" style="634" customWidth="1"/>
    <col min="2756" max="2756" width="0.5703125" style="634" customWidth="1"/>
    <col min="2757" max="2757" width="5.5703125" style="634" customWidth="1"/>
    <col min="2758" max="2758" width="0.5703125" style="634" customWidth="1"/>
    <col min="2759" max="2759" width="5.42578125" style="634" customWidth="1"/>
    <col min="2760" max="2760" width="0.5703125" style="634" customWidth="1"/>
    <col min="2761" max="2761" width="5.5703125" style="634" customWidth="1"/>
    <col min="2762" max="2762" width="0.7109375" style="634" customWidth="1"/>
    <col min="2763" max="2763" width="5.42578125" style="634" customWidth="1"/>
    <col min="2764" max="2997" width="9.140625" style="634"/>
    <col min="2998" max="2999" width="0.5703125" style="634" customWidth="1"/>
    <col min="3000" max="3000" width="10.7109375" style="634" customWidth="1"/>
    <col min="3001" max="3001" width="4.28515625" style="634" customWidth="1"/>
    <col min="3002" max="3002" width="2.42578125" style="634" customWidth="1"/>
    <col min="3003" max="3003" width="16.140625" style="634" customWidth="1"/>
    <col min="3004" max="3004" width="23" style="634" customWidth="1"/>
    <col min="3005" max="3005" width="0.7109375" style="634" customWidth="1"/>
    <col min="3006" max="3006" width="6.42578125" style="634" customWidth="1"/>
    <col min="3007" max="3008" width="0.5703125" style="634" customWidth="1"/>
    <col min="3009" max="3009" width="5.42578125" style="634" customWidth="1"/>
    <col min="3010" max="3010" width="0.5703125" style="634" customWidth="1"/>
    <col min="3011" max="3011" width="5.7109375" style="634" customWidth="1"/>
    <col min="3012" max="3012" width="0.5703125" style="634" customWidth="1"/>
    <col min="3013" max="3013" width="5.5703125" style="634" customWidth="1"/>
    <col min="3014" max="3014" width="0.5703125" style="634" customWidth="1"/>
    <col min="3015" max="3015" width="5.42578125" style="634" customWidth="1"/>
    <col min="3016" max="3016" width="0.5703125" style="634" customWidth="1"/>
    <col min="3017" max="3017" width="5.5703125" style="634" customWidth="1"/>
    <col min="3018" max="3018" width="0.7109375" style="634" customWidth="1"/>
    <col min="3019" max="3019" width="5.42578125" style="634" customWidth="1"/>
    <col min="3020" max="3253" width="9.140625" style="634"/>
    <col min="3254" max="3255" width="0.5703125" style="634" customWidth="1"/>
    <col min="3256" max="3256" width="10.7109375" style="634" customWidth="1"/>
    <col min="3257" max="3257" width="4.28515625" style="634" customWidth="1"/>
    <col min="3258" max="3258" width="2.42578125" style="634" customWidth="1"/>
    <col min="3259" max="3259" width="16.140625" style="634" customWidth="1"/>
    <col min="3260" max="3260" width="23" style="634" customWidth="1"/>
    <col min="3261" max="3261" width="0.7109375" style="634" customWidth="1"/>
    <col min="3262" max="3262" width="6.42578125" style="634" customWidth="1"/>
    <col min="3263" max="3264" width="0.5703125" style="634" customWidth="1"/>
    <col min="3265" max="3265" width="5.42578125" style="634" customWidth="1"/>
    <col min="3266" max="3266" width="0.5703125" style="634" customWidth="1"/>
    <col min="3267" max="3267" width="5.7109375" style="634" customWidth="1"/>
    <col min="3268" max="3268" width="0.5703125" style="634" customWidth="1"/>
    <col min="3269" max="3269" width="5.5703125" style="634" customWidth="1"/>
    <col min="3270" max="3270" width="0.5703125" style="634" customWidth="1"/>
    <col min="3271" max="3271" width="5.42578125" style="634" customWidth="1"/>
    <col min="3272" max="3272" width="0.5703125" style="634" customWidth="1"/>
    <col min="3273" max="3273" width="5.5703125" style="634" customWidth="1"/>
    <col min="3274" max="3274" width="0.7109375" style="634" customWidth="1"/>
    <col min="3275" max="3275" width="5.42578125" style="634" customWidth="1"/>
    <col min="3276" max="3509" width="9.140625" style="634"/>
    <col min="3510" max="3511" width="0.5703125" style="634" customWidth="1"/>
    <col min="3512" max="3512" width="10.7109375" style="634" customWidth="1"/>
    <col min="3513" max="3513" width="4.28515625" style="634" customWidth="1"/>
    <col min="3514" max="3514" width="2.42578125" style="634" customWidth="1"/>
    <col min="3515" max="3515" width="16.140625" style="634" customWidth="1"/>
    <col min="3516" max="3516" width="23" style="634" customWidth="1"/>
    <col min="3517" max="3517" width="0.7109375" style="634" customWidth="1"/>
    <col min="3518" max="3518" width="6.42578125" style="634" customWidth="1"/>
    <col min="3519" max="3520" width="0.5703125" style="634" customWidth="1"/>
    <col min="3521" max="3521" width="5.42578125" style="634" customWidth="1"/>
    <col min="3522" max="3522" width="0.5703125" style="634" customWidth="1"/>
    <col min="3523" max="3523" width="5.7109375" style="634" customWidth="1"/>
    <col min="3524" max="3524" width="0.5703125" style="634" customWidth="1"/>
    <col min="3525" max="3525" width="5.5703125" style="634" customWidth="1"/>
    <col min="3526" max="3526" width="0.5703125" style="634" customWidth="1"/>
    <col min="3527" max="3527" width="5.42578125" style="634" customWidth="1"/>
    <col min="3528" max="3528" width="0.5703125" style="634" customWidth="1"/>
    <col min="3529" max="3529" width="5.5703125" style="634" customWidth="1"/>
    <col min="3530" max="3530" width="0.7109375" style="634" customWidth="1"/>
    <col min="3531" max="3531" width="5.42578125" style="634" customWidth="1"/>
    <col min="3532" max="3765" width="9.140625" style="634"/>
    <col min="3766" max="3767" width="0.5703125" style="634" customWidth="1"/>
    <col min="3768" max="3768" width="10.7109375" style="634" customWidth="1"/>
    <col min="3769" max="3769" width="4.28515625" style="634" customWidth="1"/>
    <col min="3770" max="3770" width="2.42578125" style="634" customWidth="1"/>
    <col min="3771" max="3771" width="16.140625" style="634" customWidth="1"/>
    <col min="3772" max="3772" width="23" style="634" customWidth="1"/>
    <col min="3773" max="3773" width="0.7109375" style="634" customWidth="1"/>
    <col min="3774" max="3774" width="6.42578125" style="634" customWidth="1"/>
    <col min="3775" max="3776" width="0.5703125" style="634" customWidth="1"/>
    <col min="3777" max="3777" width="5.42578125" style="634" customWidth="1"/>
    <col min="3778" max="3778" width="0.5703125" style="634" customWidth="1"/>
    <col min="3779" max="3779" width="5.7109375" style="634" customWidth="1"/>
    <col min="3780" max="3780" width="0.5703125" style="634" customWidth="1"/>
    <col min="3781" max="3781" width="5.5703125" style="634" customWidth="1"/>
    <col min="3782" max="3782" width="0.5703125" style="634" customWidth="1"/>
    <col min="3783" max="3783" width="5.42578125" style="634" customWidth="1"/>
    <col min="3784" max="3784" width="0.5703125" style="634" customWidth="1"/>
    <col min="3785" max="3785" width="5.5703125" style="634" customWidth="1"/>
    <col min="3786" max="3786" width="0.7109375" style="634" customWidth="1"/>
    <col min="3787" max="3787" width="5.42578125" style="634" customWidth="1"/>
    <col min="3788" max="4021" width="9.140625" style="634"/>
    <col min="4022" max="4023" width="0.5703125" style="634" customWidth="1"/>
    <col min="4024" max="4024" width="10.7109375" style="634" customWidth="1"/>
    <col min="4025" max="4025" width="4.28515625" style="634" customWidth="1"/>
    <col min="4026" max="4026" width="2.42578125" style="634" customWidth="1"/>
    <col min="4027" max="4027" width="16.140625" style="634" customWidth="1"/>
    <col min="4028" max="4028" width="23" style="634" customWidth="1"/>
    <col min="4029" max="4029" width="0.7109375" style="634" customWidth="1"/>
    <col min="4030" max="4030" width="6.42578125" style="634" customWidth="1"/>
    <col min="4031" max="4032" width="0.5703125" style="634" customWidth="1"/>
    <col min="4033" max="4033" width="5.42578125" style="634" customWidth="1"/>
    <col min="4034" max="4034" width="0.5703125" style="634" customWidth="1"/>
    <col min="4035" max="4035" width="5.7109375" style="634" customWidth="1"/>
    <col min="4036" max="4036" width="0.5703125" style="634" customWidth="1"/>
    <col min="4037" max="4037" width="5.5703125" style="634" customWidth="1"/>
    <col min="4038" max="4038" width="0.5703125" style="634" customWidth="1"/>
    <col min="4039" max="4039" width="5.42578125" style="634" customWidth="1"/>
    <col min="4040" max="4040" width="0.5703125" style="634" customWidth="1"/>
    <col min="4041" max="4041" width="5.5703125" style="634" customWidth="1"/>
    <col min="4042" max="4042" width="0.7109375" style="634" customWidth="1"/>
    <col min="4043" max="4043" width="5.42578125" style="634" customWidth="1"/>
    <col min="4044" max="4277" width="9.140625" style="634"/>
    <col min="4278" max="4279" width="0.5703125" style="634" customWidth="1"/>
    <col min="4280" max="4280" width="10.7109375" style="634" customWidth="1"/>
    <col min="4281" max="4281" width="4.28515625" style="634" customWidth="1"/>
    <col min="4282" max="4282" width="2.42578125" style="634" customWidth="1"/>
    <col min="4283" max="4283" width="16.140625" style="634" customWidth="1"/>
    <col min="4284" max="4284" width="23" style="634" customWidth="1"/>
    <col min="4285" max="4285" width="0.7109375" style="634" customWidth="1"/>
    <col min="4286" max="4286" width="6.42578125" style="634" customWidth="1"/>
    <col min="4287" max="4288" width="0.5703125" style="634" customWidth="1"/>
    <col min="4289" max="4289" width="5.42578125" style="634" customWidth="1"/>
    <col min="4290" max="4290" width="0.5703125" style="634" customWidth="1"/>
    <col min="4291" max="4291" width="5.7109375" style="634" customWidth="1"/>
    <col min="4292" max="4292" width="0.5703125" style="634" customWidth="1"/>
    <col min="4293" max="4293" width="5.5703125" style="634" customWidth="1"/>
    <col min="4294" max="4294" width="0.5703125" style="634" customWidth="1"/>
    <col min="4295" max="4295" width="5.42578125" style="634" customWidth="1"/>
    <col min="4296" max="4296" width="0.5703125" style="634" customWidth="1"/>
    <col min="4297" max="4297" width="5.5703125" style="634" customWidth="1"/>
    <col min="4298" max="4298" width="0.7109375" style="634" customWidth="1"/>
    <col min="4299" max="4299" width="5.42578125" style="634" customWidth="1"/>
    <col min="4300" max="4533" width="9.140625" style="634"/>
    <col min="4534" max="4535" width="0.5703125" style="634" customWidth="1"/>
    <col min="4536" max="4536" width="10.7109375" style="634" customWidth="1"/>
    <col min="4537" max="4537" width="4.28515625" style="634" customWidth="1"/>
    <col min="4538" max="4538" width="2.42578125" style="634" customWidth="1"/>
    <col min="4539" max="4539" width="16.140625" style="634" customWidth="1"/>
    <col min="4540" max="4540" width="23" style="634" customWidth="1"/>
    <col min="4541" max="4541" width="0.7109375" style="634" customWidth="1"/>
    <col min="4542" max="4542" width="6.42578125" style="634" customWidth="1"/>
    <col min="4543" max="4544" width="0.5703125" style="634" customWidth="1"/>
    <col min="4545" max="4545" width="5.42578125" style="634" customWidth="1"/>
    <col min="4546" max="4546" width="0.5703125" style="634" customWidth="1"/>
    <col min="4547" max="4547" width="5.7109375" style="634" customWidth="1"/>
    <col min="4548" max="4548" width="0.5703125" style="634" customWidth="1"/>
    <col min="4549" max="4549" width="5.5703125" style="634" customWidth="1"/>
    <col min="4550" max="4550" width="0.5703125" style="634" customWidth="1"/>
    <col min="4551" max="4551" width="5.42578125" style="634" customWidth="1"/>
    <col min="4552" max="4552" width="0.5703125" style="634" customWidth="1"/>
    <col min="4553" max="4553" width="5.5703125" style="634" customWidth="1"/>
    <col min="4554" max="4554" width="0.7109375" style="634" customWidth="1"/>
    <col min="4555" max="4555" width="5.42578125" style="634" customWidth="1"/>
    <col min="4556" max="4789" width="9.140625" style="634"/>
    <col min="4790" max="4791" width="0.5703125" style="634" customWidth="1"/>
    <col min="4792" max="4792" width="10.7109375" style="634" customWidth="1"/>
    <col min="4793" max="4793" width="4.28515625" style="634" customWidth="1"/>
    <col min="4794" max="4794" width="2.42578125" style="634" customWidth="1"/>
    <col min="4795" max="4795" width="16.140625" style="634" customWidth="1"/>
    <col min="4796" max="4796" width="23" style="634" customWidth="1"/>
    <col min="4797" max="4797" width="0.7109375" style="634" customWidth="1"/>
    <col min="4798" max="4798" width="6.42578125" style="634" customWidth="1"/>
    <col min="4799" max="4800" width="0.5703125" style="634" customWidth="1"/>
    <col min="4801" max="4801" width="5.42578125" style="634" customWidth="1"/>
    <col min="4802" max="4802" width="0.5703125" style="634" customWidth="1"/>
    <col min="4803" max="4803" width="5.7109375" style="634" customWidth="1"/>
    <col min="4804" max="4804" width="0.5703125" style="634" customWidth="1"/>
    <col min="4805" max="4805" width="5.5703125" style="634" customWidth="1"/>
    <col min="4806" max="4806" width="0.5703125" style="634" customWidth="1"/>
    <col min="4807" max="4807" width="5.42578125" style="634" customWidth="1"/>
    <col min="4808" max="4808" width="0.5703125" style="634" customWidth="1"/>
    <col min="4809" max="4809" width="5.5703125" style="634" customWidth="1"/>
    <col min="4810" max="4810" width="0.7109375" style="634" customWidth="1"/>
    <col min="4811" max="4811" width="5.42578125" style="634" customWidth="1"/>
    <col min="4812" max="5045" width="9.140625" style="634"/>
    <col min="5046" max="5047" width="0.5703125" style="634" customWidth="1"/>
    <col min="5048" max="5048" width="10.7109375" style="634" customWidth="1"/>
    <col min="5049" max="5049" width="4.28515625" style="634" customWidth="1"/>
    <col min="5050" max="5050" width="2.42578125" style="634" customWidth="1"/>
    <col min="5051" max="5051" width="16.140625" style="634" customWidth="1"/>
    <col min="5052" max="5052" width="23" style="634" customWidth="1"/>
    <col min="5053" max="5053" width="0.7109375" style="634" customWidth="1"/>
    <col min="5054" max="5054" width="6.42578125" style="634" customWidth="1"/>
    <col min="5055" max="5056" width="0.5703125" style="634" customWidth="1"/>
    <col min="5057" max="5057" width="5.42578125" style="634" customWidth="1"/>
    <col min="5058" max="5058" width="0.5703125" style="634" customWidth="1"/>
    <col min="5059" max="5059" width="5.7109375" style="634" customWidth="1"/>
    <col min="5060" max="5060" width="0.5703125" style="634" customWidth="1"/>
    <col min="5061" max="5061" width="5.5703125" style="634" customWidth="1"/>
    <col min="5062" max="5062" width="0.5703125" style="634" customWidth="1"/>
    <col min="5063" max="5063" width="5.42578125" style="634" customWidth="1"/>
    <col min="5064" max="5064" width="0.5703125" style="634" customWidth="1"/>
    <col min="5065" max="5065" width="5.5703125" style="634" customWidth="1"/>
    <col min="5066" max="5066" width="0.7109375" style="634" customWidth="1"/>
    <col min="5067" max="5067" width="5.42578125" style="634" customWidth="1"/>
    <col min="5068" max="5301" width="9.140625" style="634"/>
    <col min="5302" max="5303" width="0.5703125" style="634" customWidth="1"/>
    <col min="5304" max="5304" width="10.7109375" style="634" customWidth="1"/>
    <col min="5305" max="5305" width="4.28515625" style="634" customWidth="1"/>
    <col min="5306" max="5306" width="2.42578125" style="634" customWidth="1"/>
    <col min="5307" max="5307" width="16.140625" style="634" customWidth="1"/>
    <col min="5308" max="5308" width="23" style="634" customWidth="1"/>
    <col min="5309" max="5309" width="0.7109375" style="634" customWidth="1"/>
    <col min="5310" max="5310" width="6.42578125" style="634" customWidth="1"/>
    <col min="5311" max="5312" width="0.5703125" style="634" customWidth="1"/>
    <col min="5313" max="5313" width="5.42578125" style="634" customWidth="1"/>
    <col min="5314" max="5314" width="0.5703125" style="634" customWidth="1"/>
    <col min="5315" max="5315" width="5.7109375" style="634" customWidth="1"/>
    <col min="5316" max="5316" width="0.5703125" style="634" customWidth="1"/>
    <col min="5317" max="5317" width="5.5703125" style="634" customWidth="1"/>
    <col min="5318" max="5318" width="0.5703125" style="634" customWidth="1"/>
    <col min="5319" max="5319" width="5.42578125" style="634" customWidth="1"/>
    <col min="5320" max="5320" width="0.5703125" style="634" customWidth="1"/>
    <col min="5321" max="5321" width="5.5703125" style="634" customWidth="1"/>
    <col min="5322" max="5322" width="0.7109375" style="634" customWidth="1"/>
    <col min="5323" max="5323" width="5.42578125" style="634" customWidth="1"/>
    <col min="5324" max="5557" width="9.140625" style="634"/>
    <col min="5558" max="5559" width="0.5703125" style="634" customWidth="1"/>
    <col min="5560" max="5560" width="10.7109375" style="634" customWidth="1"/>
    <col min="5561" max="5561" width="4.28515625" style="634" customWidth="1"/>
    <col min="5562" max="5562" width="2.42578125" style="634" customWidth="1"/>
    <col min="5563" max="5563" width="16.140625" style="634" customWidth="1"/>
    <col min="5564" max="5564" width="23" style="634" customWidth="1"/>
    <col min="5565" max="5565" width="0.7109375" style="634" customWidth="1"/>
    <col min="5566" max="5566" width="6.42578125" style="634" customWidth="1"/>
    <col min="5567" max="5568" width="0.5703125" style="634" customWidth="1"/>
    <col min="5569" max="5569" width="5.42578125" style="634" customWidth="1"/>
    <col min="5570" max="5570" width="0.5703125" style="634" customWidth="1"/>
    <col min="5571" max="5571" width="5.7109375" style="634" customWidth="1"/>
    <col min="5572" max="5572" width="0.5703125" style="634" customWidth="1"/>
    <col min="5573" max="5573" width="5.5703125" style="634" customWidth="1"/>
    <col min="5574" max="5574" width="0.5703125" style="634" customWidth="1"/>
    <col min="5575" max="5575" width="5.42578125" style="634" customWidth="1"/>
    <col min="5576" max="5576" width="0.5703125" style="634" customWidth="1"/>
    <col min="5577" max="5577" width="5.5703125" style="634" customWidth="1"/>
    <col min="5578" max="5578" width="0.7109375" style="634" customWidth="1"/>
    <col min="5579" max="5579" width="5.42578125" style="634" customWidth="1"/>
    <col min="5580" max="5813" width="9.140625" style="634"/>
    <col min="5814" max="5815" width="0.5703125" style="634" customWidth="1"/>
    <col min="5816" max="5816" width="10.7109375" style="634" customWidth="1"/>
    <col min="5817" max="5817" width="4.28515625" style="634" customWidth="1"/>
    <col min="5818" max="5818" width="2.42578125" style="634" customWidth="1"/>
    <col min="5819" max="5819" width="16.140625" style="634" customWidth="1"/>
    <col min="5820" max="5820" width="23" style="634" customWidth="1"/>
    <col min="5821" max="5821" width="0.7109375" style="634" customWidth="1"/>
    <col min="5822" max="5822" width="6.42578125" style="634" customWidth="1"/>
    <col min="5823" max="5824" width="0.5703125" style="634" customWidth="1"/>
    <col min="5825" max="5825" width="5.42578125" style="634" customWidth="1"/>
    <col min="5826" max="5826" width="0.5703125" style="634" customWidth="1"/>
    <col min="5827" max="5827" width="5.7109375" style="634" customWidth="1"/>
    <col min="5828" max="5828" width="0.5703125" style="634" customWidth="1"/>
    <col min="5829" max="5829" width="5.5703125" style="634" customWidth="1"/>
    <col min="5830" max="5830" width="0.5703125" style="634" customWidth="1"/>
    <col min="5831" max="5831" width="5.42578125" style="634" customWidth="1"/>
    <col min="5832" max="5832" width="0.5703125" style="634" customWidth="1"/>
    <col min="5833" max="5833" width="5.5703125" style="634" customWidth="1"/>
    <col min="5834" max="5834" width="0.7109375" style="634" customWidth="1"/>
    <col min="5835" max="5835" width="5.42578125" style="634" customWidth="1"/>
    <col min="5836" max="6069" width="9.140625" style="634"/>
    <col min="6070" max="6071" width="0.5703125" style="634" customWidth="1"/>
    <col min="6072" max="6072" width="10.7109375" style="634" customWidth="1"/>
    <col min="6073" max="6073" width="4.28515625" style="634" customWidth="1"/>
    <col min="6074" max="6074" width="2.42578125" style="634" customWidth="1"/>
    <col min="6075" max="6075" width="16.140625" style="634" customWidth="1"/>
    <col min="6076" max="6076" width="23" style="634" customWidth="1"/>
    <col min="6077" max="6077" width="0.7109375" style="634" customWidth="1"/>
    <col min="6078" max="6078" width="6.42578125" style="634" customWidth="1"/>
    <col min="6079" max="6080" width="0.5703125" style="634" customWidth="1"/>
    <col min="6081" max="6081" width="5.42578125" style="634" customWidth="1"/>
    <col min="6082" max="6082" width="0.5703125" style="634" customWidth="1"/>
    <col min="6083" max="6083" width="5.7109375" style="634" customWidth="1"/>
    <col min="6084" max="6084" width="0.5703125" style="634" customWidth="1"/>
    <col min="6085" max="6085" width="5.5703125" style="634" customWidth="1"/>
    <col min="6086" max="6086" width="0.5703125" style="634" customWidth="1"/>
    <col min="6087" max="6087" width="5.42578125" style="634" customWidth="1"/>
    <col min="6088" max="6088" width="0.5703125" style="634" customWidth="1"/>
    <col min="6089" max="6089" width="5.5703125" style="634" customWidth="1"/>
    <col min="6090" max="6090" width="0.7109375" style="634" customWidth="1"/>
    <col min="6091" max="6091" width="5.42578125" style="634" customWidth="1"/>
    <col min="6092" max="6325" width="9.140625" style="634"/>
    <col min="6326" max="6327" width="0.5703125" style="634" customWidth="1"/>
    <col min="6328" max="6328" width="10.7109375" style="634" customWidth="1"/>
    <col min="6329" max="6329" width="4.28515625" style="634" customWidth="1"/>
    <col min="6330" max="6330" width="2.42578125" style="634" customWidth="1"/>
    <col min="6331" max="6331" width="16.140625" style="634" customWidth="1"/>
    <col min="6332" max="6332" width="23" style="634" customWidth="1"/>
    <col min="6333" max="6333" width="0.7109375" style="634" customWidth="1"/>
    <col min="6334" max="6334" width="6.42578125" style="634" customWidth="1"/>
    <col min="6335" max="6336" width="0.5703125" style="634" customWidth="1"/>
    <col min="6337" max="6337" width="5.42578125" style="634" customWidth="1"/>
    <col min="6338" max="6338" width="0.5703125" style="634" customWidth="1"/>
    <col min="6339" max="6339" width="5.7109375" style="634" customWidth="1"/>
    <col min="6340" max="6340" width="0.5703125" style="634" customWidth="1"/>
    <col min="6341" max="6341" width="5.5703125" style="634" customWidth="1"/>
    <col min="6342" max="6342" width="0.5703125" style="634" customWidth="1"/>
    <col min="6343" max="6343" width="5.42578125" style="634" customWidth="1"/>
    <col min="6344" max="6344" width="0.5703125" style="634" customWidth="1"/>
    <col min="6345" max="6345" width="5.5703125" style="634" customWidth="1"/>
    <col min="6346" max="6346" width="0.7109375" style="634" customWidth="1"/>
    <col min="6347" max="6347" width="5.42578125" style="634" customWidth="1"/>
    <col min="6348" max="6581" width="9.140625" style="634"/>
    <col min="6582" max="6583" width="0.5703125" style="634" customWidth="1"/>
    <col min="6584" max="6584" width="10.7109375" style="634" customWidth="1"/>
    <col min="6585" max="6585" width="4.28515625" style="634" customWidth="1"/>
    <col min="6586" max="6586" width="2.42578125" style="634" customWidth="1"/>
    <col min="6587" max="6587" width="16.140625" style="634" customWidth="1"/>
    <col min="6588" max="6588" width="23" style="634" customWidth="1"/>
    <col min="6589" max="6589" width="0.7109375" style="634" customWidth="1"/>
    <col min="6590" max="6590" width="6.42578125" style="634" customWidth="1"/>
    <col min="6591" max="6592" width="0.5703125" style="634" customWidth="1"/>
    <col min="6593" max="6593" width="5.42578125" style="634" customWidth="1"/>
    <col min="6594" max="6594" width="0.5703125" style="634" customWidth="1"/>
    <col min="6595" max="6595" width="5.7109375" style="634" customWidth="1"/>
    <col min="6596" max="6596" width="0.5703125" style="634" customWidth="1"/>
    <col min="6597" max="6597" width="5.5703125" style="634" customWidth="1"/>
    <col min="6598" max="6598" width="0.5703125" style="634" customWidth="1"/>
    <col min="6599" max="6599" width="5.42578125" style="634" customWidth="1"/>
    <col min="6600" max="6600" width="0.5703125" style="634" customWidth="1"/>
    <col min="6601" max="6601" width="5.5703125" style="634" customWidth="1"/>
    <col min="6602" max="6602" width="0.7109375" style="634" customWidth="1"/>
    <col min="6603" max="6603" width="5.42578125" style="634" customWidth="1"/>
    <col min="6604" max="6837" width="9.140625" style="634"/>
    <col min="6838" max="6839" width="0.5703125" style="634" customWidth="1"/>
    <col min="6840" max="6840" width="10.7109375" style="634" customWidth="1"/>
    <col min="6841" max="6841" width="4.28515625" style="634" customWidth="1"/>
    <col min="6842" max="6842" width="2.42578125" style="634" customWidth="1"/>
    <col min="6843" max="6843" width="16.140625" style="634" customWidth="1"/>
    <col min="6844" max="6844" width="23" style="634" customWidth="1"/>
    <col min="6845" max="6845" width="0.7109375" style="634" customWidth="1"/>
    <col min="6846" max="6846" width="6.42578125" style="634" customWidth="1"/>
    <col min="6847" max="6848" width="0.5703125" style="634" customWidth="1"/>
    <col min="6849" max="6849" width="5.42578125" style="634" customWidth="1"/>
    <col min="6850" max="6850" width="0.5703125" style="634" customWidth="1"/>
    <col min="6851" max="6851" width="5.7109375" style="634" customWidth="1"/>
    <col min="6852" max="6852" width="0.5703125" style="634" customWidth="1"/>
    <col min="6853" max="6853" width="5.5703125" style="634" customWidth="1"/>
    <col min="6854" max="6854" width="0.5703125" style="634" customWidth="1"/>
    <col min="6855" max="6855" width="5.42578125" style="634" customWidth="1"/>
    <col min="6856" max="6856" width="0.5703125" style="634" customWidth="1"/>
    <col min="6857" max="6857" width="5.5703125" style="634" customWidth="1"/>
    <col min="6858" max="6858" width="0.7109375" style="634" customWidth="1"/>
    <col min="6859" max="6859" width="5.42578125" style="634" customWidth="1"/>
    <col min="6860" max="7093" width="9.140625" style="634"/>
    <col min="7094" max="7095" width="0.5703125" style="634" customWidth="1"/>
    <col min="7096" max="7096" width="10.7109375" style="634" customWidth="1"/>
    <col min="7097" max="7097" width="4.28515625" style="634" customWidth="1"/>
    <col min="7098" max="7098" width="2.42578125" style="634" customWidth="1"/>
    <col min="7099" max="7099" width="16.140625" style="634" customWidth="1"/>
    <col min="7100" max="7100" width="23" style="634" customWidth="1"/>
    <col min="7101" max="7101" width="0.7109375" style="634" customWidth="1"/>
    <col min="7102" max="7102" width="6.42578125" style="634" customWidth="1"/>
    <col min="7103" max="7104" width="0.5703125" style="634" customWidth="1"/>
    <col min="7105" max="7105" width="5.42578125" style="634" customWidth="1"/>
    <col min="7106" max="7106" width="0.5703125" style="634" customWidth="1"/>
    <col min="7107" max="7107" width="5.7109375" style="634" customWidth="1"/>
    <col min="7108" max="7108" width="0.5703125" style="634" customWidth="1"/>
    <col min="7109" max="7109" width="5.5703125" style="634" customWidth="1"/>
    <col min="7110" max="7110" width="0.5703125" style="634" customWidth="1"/>
    <col min="7111" max="7111" width="5.42578125" style="634" customWidth="1"/>
    <col min="7112" max="7112" width="0.5703125" style="634" customWidth="1"/>
    <col min="7113" max="7113" width="5.5703125" style="634" customWidth="1"/>
    <col min="7114" max="7114" width="0.7109375" style="634" customWidth="1"/>
    <col min="7115" max="7115" width="5.42578125" style="634" customWidth="1"/>
    <col min="7116" max="7349" width="9.140625" style="634"/>
    <col min="7350" max="7351" width="0.5703125" style="634" customWidth="1"/>
    <col min="7352" max="7352" width="10.7109375" style="634" customWidth="1"/>
    <col min="7353" max="7353" width="4.28515625" style="634" customWidth="1"/>
    <col min="7354" max="7354" width="2.42578125" style="634" customWidth="1"/>
    <col min="7355" max="7355" width="16.140625" style="634" customWidth="1"/>
    <col min="7356" max="7356" width="23" style="634" customWidth="1"/>
    <col min="7357" max="7357" width="0.7109375" style="634" customWidth="1"/>
    <col min="7358" max="7358" width="6.42578125" style="634" customWidth="1"/>
    <col min="7359" max="7360" width="0.5703125" style="634" customWidth="1"/>
    <col min="7361" max="7361" width="5.42578125" style="634" customWidth="1"/>
    <col min="7362" max="7362" width="0.5703125" style="634" customWidth="1"/>
    <col min="7363" max="7363" width="5.7109375" style="634" customWidth="1"/>
    <col min="7364" max="7364" width="0.5703125" style="634" customWidth="1"/>
    <col min="7365" max="7365" width="5.5703125" style="634" customWidth="1"/>
    <col min="7366" max="7366" width="0.5703125" style="634" customWidth="1"/>
    <col min="7367" max="7367" width="5.42578125" style="634" customWidth="1"/>
    <col min="7368" max="7368" width="0.5703125" style="634" customWidth="1"/>
    <col min="7369" max="7369" width="5.5703125" style="634" customWidth="1"/>
    <col min="7370" max="7370" width="0.7109375" style="634" customWidth="1"/>
    <col min="7371" max="7371" width="5.42578125" style="634" customWidth="1"/>
    <col min="7372" max="7605" width="9.140625" style="634"/>
    <col min="7606" max="7607" width="0.5703125" style="634" customWidth="1"/>
    <col min="7608" max="7608" width="10.7109375" style="634" customWidth="1"/>
    <col min="7609" max="7609" width="4.28515625" style="634" customWidth="1"/>
    <col min="7610" max="7610" width="2.42578125" style="634" customWidth="1"/>
    <col min="7611" max="7611" width="16.140625" style="634" customWidth="1"/>
    <col min="7612" max="7612" width="23" style="634" customWidth="1"/>
    <col min="7613" max="7613" width="0.7109375" style="634" customWidth="1"/>
    <col min="7614" max="7614" width="6.42578125" style="634" customWidth="1"/>
    <col min="7615" max="7616" width="0.5703125" style="634" customWidth="1"/>
    <col min="7617" max="7617" width="5.42578125" style="634" customWidth="1"/>
    <col min="7618" max="7618" width="0.5703125" style="634" customWidth="1"/>
    <col min="7619" max="7619" width="5.7109375" style="634" customWidth="1"/>
    <col min="7620" max="7620" width="0.5703125" style="634" customWidth="1"/>
    <col min="7621" max="7621" width="5.5703125" style="634" customWidth="1"/>
    <col min="7622" max="7622" width="0.5703125" style="634" customWidth="1"/>
    <col min="7623" max="7623" width="5.42578125" style="634" customWidth="1"/>
    <col min="7624" max="7624" width="0.5703125" style="634" customWidth="1"/>
    <col min="7625" max="7625" width="5.5703125" style="634" customWidth="1"/>
    <col min="7626" max="7626" width="0.7109375" style="634" customWidth="1"/>
    <col min="7627" max="7627" width="5.42578125" style="634" customWidth="1"/>
    <col min="7628" max="7861" width="9.140625" style="634"/>
    <col min="7862" max="7863" width="0.5703125" style="634" customWidth="1"/>
    <col min="7864" max="7864" width="10.7109375" style="634" customWidth="1"/>
    <col min="7865" max="7865" width="4.28515625" style="634" customWidth="1"/>
    <col min="7866" max="7866" width="2.42578125" style="634" customWidth="1"/>
    <col min="7867" max="7867" width="16.140625" style="634" customWidth="1"/>
    <col min="7868" max="7868" width="23" style="634" customWidth="1"/>
    <col min="7869" max="7869" width="0.7109375" style="634" customWidth="1"/>
    <col min="7870" max="7870" width="6.42578125" style="634" customWidth="1"/>
    <col min="7871" max="7872" width="0.5703125" style="634" customWidth="1"/>
    <col min="7873" max="7873" width="5.42578125" style="634" customWidth="1"/>
    <col min="7874" max="7874" width="0.5703125" style="634" customWidth="1"/>
    <col min="7875" max="7875" width="5.7109375" style="634" customWidth="1"/>
    <col min="7876" max="7876" width="0.5703125" style="634" customWidth="1"/>
    <col min="7877" max="7877" width="5.5703125" style="634" customWidth="1"/>
    <col min="7878" max="7878" width="0.5703125" style="634" customWidth="1"/>
    <col min="7879" max="7879" width="5.42578125" style="634" customWidth="1"/>
    <col min="7880" max="7880" width="0.5703125" style="634" customWidth="1"/>
    <col min="7881" max="7881" width="5.5703125" style="634" customWidth="1"/>
    <col min="7882" max="7882" width="0.7109375" style="634" customWidth="1"/>
    <col min="7883" max="7883" width="5.42578125" style="634" customWidth="1"/>
    <col min="7884" max="8117" width="9.140625" style="634"/>
    <col min="8118" max="8119" width="0.5703125" style="634" customWidth="1"/>
    <col min="8120" max="8120" width="10.7109375" style="634" customWidth="1"/>
    <col min="8121" max="8121" width="4.28515625" style="634" customWidth="1"/>
    <col min="8122" max="8122" width="2.42578125" style="634" customWidth="1"/>
    <col min="8123" max="8123" width="16.140625" style="634" customWidth="1"/>
    <col min="8124" max="8124" width="23" style="634" customWidth="1"/>
    <col min="8125" max="8125" width="0.7109375" style="634" customWidth="1"/>
    <col min="8126" max="8126" width="6.42578125" style="634" customWidth="1"/>
    <col min="8127" max="8128" width="0.5703125" style="634" customWidth="1"/>
    <col min="8129" max="8129" width="5.42578125" style="634" customWidth="1"/>
    <col min="8130" max="8130" width="0.5703125" style="634" customWidth="1"/>
    <col min="8131" max="8131" width="5.7109375" style="634" customWidth="1"/>
    <col min="8132" max="8132" width="0.5703125" style="634" customWidth="1"/>
    <col min="8133" max="8133" width="5.5703125" style="634" customWidth="1"/>
    <col min="8134" max="8134" width="0.5703125" style="634" customWidth="1"/>
    <col min="8135" max="8135" width="5.42578125" style="634" customWidth="1"/>
    <col min="8136" max="8136" width="0.5703125" style="634" customWidth="1"/>
    <col min="8137" max="8137" width="5.5703125" style="634" customWidth="1"/>
    <col min="8138" max="8138" width="0.7109375" style="634" customWidth="1"/>
    <col min="8139" max="8139" width="5.42578125" style="634" customWidth="1"/>
    <col min="8140" max="8373" width="9.140625" style="634"/>
    <col min="8374" max="8375" width="0.5703125" style="634" customWidth="1"/>
    <col min="8376" max="8376" width="10.7109375" style="634" customWidth="1"/>
    <col min="8377" max="8377" width="4.28515625" style="634" customWidth="1"/>
    <col min="8378" max="8378" width="2.42578125" style="634" customWidth="1"/>
    <col min="8379" max="8379" width="16.140625" style="634" customWidth="1"/>
    <col min="8380" max="8380" width="23" style="634" customWidth="1"/>
    <col min="8381" max="8381" width="0.7109375" style="634" customWidth="1"/>
    <col min="8382" max="8382" width="6.42578125" style="634" customWidth="1"/>
    <col min="8383" max="8384" width="0.5703125" style="634" customWidth="1"/>
    <col min="8385" max="8385" width="5.42578125" style="634" customWidth="1"/>
    <col min="8386" max="8386" width="0.5703125" style="634" customWidth="1"/>
    <col min="8387" max="8387" width="5.7109375" style="634" customWidth="1"/>
    <col min="8388" max="8388" width="0.5703125" style="634" customWidth="1"/>
    <col min="8389" max="8389" width="5.5703125" style="634" customWidth="1"/>
    <col min="8390" max="8390" width="0.5703125" style="634" customWidth="1"/>
    <col min="8391" max="8391" width="5.42578125" style="634" customWidth="1"/>
    <col min="8392" max="8392" width="0.5703125" style="634" customWidth="1"/>
    <col min="8393" max="8393" width="5.5703125" style="634" customWidth="1"/>
    <col min="8394" max="8394" width="0.7109375" style="634" customWidth="1"/>
    <col min="8395" max="8395" width="5.42578125" style="634" customWidth="1"/>
    <col min="8396" max="8629" width="9.140625" style="634"/>
    <col min="8630" max="8631" width="0.5703125" style="634" customWidth="1"/>
    <col min="8632" max="8632" width="10.7109375" style="634" customWidth="1"/>
    <col min="8633" max="8633" width="4.28515625" style="634" customWidth="1"/>
    <col min="8634" max="8634" width="2.42578125" style="634" customWidth="1"/>
    <col min="8635" max="8635" width="16.140625" style="634" customWidth="1"/>
    <col min="8636" max="8636" width="23" style="634" customWidth="1"/>
    <col min="8637" max="8637" width="0.7109375" style="634" customWidth="1"/>
    <col min="8638" max="8638" width="6.42578125" style="634" customWidth="1"/>
    <col min="8639" max="8640" width="0.5703125" style="634" customWidth="1"/>
    <col min="8641" max="8641" width="5.42578125" style="634" customWidth="1"/>
    <col min="8642" max="8642" width="0.5703125" style="634" customWidth="1"/>
    <col min="8643" max="8643" width="5.7109375" style="634" customWidth="1"/>
    <col min="8644" max="8644" width="0.5703125" style="634" customWidth="1"/>
    <col min="8645" max="8645" width="5.5703125" style="634" customWidth="1"/>
    <col min="8646" max="8646" width="0.5703125" style="634" customWidth="1"/>
    <col min="8647" max="8647" width="5.42578125" style="634" customWidth="1"/>
    <col min="8648" max="8648" width="0.5703125" style="634" customWidth="1"/>
    <col min="8649" max="8649" width="5.5703125" style="634" customWidth="1"/>
    <col min="8650" max="8650" width="0.7109375" style="634" customWidth="1"/>
    <col min="8651" max="8651" width="5.42578125" style="634" customWidth="1"/>
    <col min="8652" max="8885" width="9.140625" style="634"/>
    <col min="8886" max="8887" width="0.5703125" style="634" customWidth="1"/>
    <col min="8888" max="8888" width="10.7109375" style="634" customWidth="1"/>
    <col min="8889" max="8889" width="4.28515625" style="634" customWidth="1"/>
    <col min="8890" max="8890" width="2.42578125" style="634" customWidth="1"/>
    <col min="8891" max="8891" width="16.140625" style="634" customWidth="1"/>
    <col min="8892" max="8892" width="23" style="634" customWidth="1"/>
    <col min="8893" max="8893" width="0.7109375" style="634" customWidth="1"/>
    <col min="8894" max="8894" width="6.42578125" style="634" customWidth="1"/>
    <col min="8895" max="8896" width="0.5703125" style="634" customWidth="1"/>
    <col min="8897" max="8897" width="5.42578125" style="634" customWidth="1"/>
    <col min="8898" max="8898" width="0.5703125" style="634" customWidth="1"/>
    <col min="8899" max="8899" width="5.7109375" style="634" customWidth="1"/>
    <col min="8900" max="8900" width="0.5703125" style="634" customWidth="1"/>
    <col min="8901" max="8901" width="5.5703125" style="634" customWidth="1"/>
    <col min="8902" max="8902" width="0.5703125" style="634" customWidth="1"/>
    <col min="8903" max="8903" width="5.42578125" style="634" customWidth="1"/>
    <col min="8904" max="8904" width="0.5703125" style="634" customWidth="1"/>
    <col min="8905" max="8905" width="5.5703125" style="634" customWidth="1"/>
    <col min="8906" max="8906" width="0.7109375" style="634" customWidth="1"/>
    <col min="8907" max="8907" width="5.42578125" style="634" customWidth="1"/>
    <col min="8908" max="9141" width="9.140625" style="634"/>
    <col min="9142" max="9143" width="0.5703125" style="634" customWidth="1"/>
    <col min="9144" max="9144" width="10.7109375" style="634" customWidth="1"/>
    <col min="9145" max="9145" width="4.28515625" style="634" customWidth="1"/>
    <col min="9146" max="9146" width="2.42578125" style="634" customWidth="1"/>
    <col min="9147" max="9147" width="16.140625" style="634" customWidth="1"/>
    <col min="9148" max="9148" width="23" style="634" customWidth="1"/>
    <col min="9149" max="9149" width="0.7109375" style="634" customWidth="1"/>
    <col min="9150" max="9150" width="6.42578125" style="634" customWidth="1"/>
    <col min="9151" max="9152" width="0.5703125" style="634" customWidth="1"/>
    <col min="9153" max="9153" width="5.42578125" style="634" customWidth="1"/>
    <col min="9154" max="9154" width="0.5703125" style="634" customWidth="1"/>
    <col min="9155" max="9155" width="5.7109375" style="634" customWidth="1"/>
    <col min="9156" max="9156" width="0.5703125" style="634" customWidth="1"/>
    <col min="9157" max="9157" width="5.5703125" style="634" customWidth="1"/>
    <col min="9158" max="9158" width="0.5703125" style="634" customWidth="1"/>
    <col min="9159" max="9159" width="5.42578125" style="634" customWidth="1"/>
    <col min="9160" max="9160" width="0.5703125" style="634" customWidth="1"/>
    <col min="9161" max="9161" width="5.5703125" style="634" customWidth="1"/>
    <col min="9162" max="9162" width="0.7109375" style="634" customWidth="1"/>
    <col min="9163" max="9163" width="5.42578125" style="634" customWidth="1"/>
    <col min="9164" max="9397" width="9.140625" style="634"/>
    <col min="9398" max="9399" width="0.5703125" style="634" customWidth="1"/>
    <col min="9400" max="9400" width="10.7109375" style="634" customWidth="1"/>
    <col min="9401" max="9401" width="4.28515625" style="634" customWidth="1"/>
    <col min="9402" max="9402" width="2.42578125" style="634" customWidth="1"/>
    <col min="9403" max="9403" width="16.140625" style="634" customWidth="1"/>
    <col min="9404" max="9404" width="23" style="634" customWidth="1"/>
    <col min="9405" max="9405" width="0.7109375" style="634" customWidth="1"/>
    <col min="9406" max="9406" width="6.42578125" style="634" customWidth="1"/>
    <col min="9407" max="9408" width="0.5703125" style="634" customWidth="1"/>
    <col min="9409" max="9409" width="5.42578125" style="634" customWidth="1"/>
    <col min="9410" max="9410" width="0.5703125" style="634" customWidth="1"/>
    <col min="9411" max="9411" width="5.7109375" style="634" customWidth="1"/>
    <col min="9412" max="9412" width="0.5703125" style="634" customWidth="1"/>
    <col min="9413" max="9413" width="5.5703125" style="634" customWidth="1"/>
    <col min="9414" max="9414" width="0.5703125" style="634" customWidth="1"/>
    <col min="9415" max="9415" width="5.42578125" style="634" customWidth="1"/>
    <col min="9416" max="9416" width="0.5703125" style="634" customWidth="1"/>
    <col min="9417" max="9417" width="5.5703125" style="634" customWidth="1"/>
    <col min="9418" max="9418" width="0.7109375" style="634" customWidth="1"/>
    <col min="9419" max="9419" width="5.42578125" style="634" customWidth="1"/>
    <col min="9420" max="9653" width="9.140625" style="634"/>
    <col min="9654" max="9655" width="0.5703125" style="634" customWidth="1"/>
    <col min="9656" max="9656" width="10.7109375" style="634" customWidth="1"/>
    <col min="9657" max="9657" width="4.28515625" style="634" customWidth="1"/>
    <col min="9658" max="9658" width="2.42578125" style="634" customWidth="1"/>
    <col min="9659" max="9659" width="16.140625" style="634" customWidth="1"/>
    <col min="9660" max="9660" width="23" style="634" customWidth="1"/>
    <col min="9661" max="9661" width="0.7109375" style="634" customWidth="1"/>
    <col min="9662" max="9662" width="6.42578125" style="634" customWidth="1"/>
    <col min="9663" max="9664" width="0.5703125" style="634" customWidth="1"/>
    <col min="9665" max="9665" width="5.42578125" style="634" customWidth="1"/>
    <col min="9666" max="9666" width="0.5703125" style="634" customWidth="1"/>
    <col min="9667" max="9667" width="5.7109375" style="634" customWidth="1"/>
    <col min="9668" max="9668" width="0.5703125" style="634" customWidth="1"/>
    <col min="9669" max="9669" width="5.5703125" style="634" customWidth="1"/>
    <col min="9670" max="9670" width="0.5703125" style="634" customWidth="1"/>
    <col min="9671" max="9671" width="5.42578125" style="634" customWidth="1"/>
    <col min="9672" max="9672" width="0.5703125" style="634" customWidth="1"/>
    <col min="9673" max="9673" width="5.5703125" style="634" customWidth="1"/>
    <col min="9674" max="9674" width="0.7109375" style="634" customWidth="1"/>
    <col min="9675" max="9675" width="5.42578125" style="634" customWidth="1"/>
    <col min="9676" max="9909" width="9.140625" style="634"/>
    <col min="9910" max="9911" width="0.5703125" style="634" customWidth="1"/>
    <col min="9912" max="9912" width="10.7109375" style="634" customWidth="1"/>
    <col min="9913" max="9913" width="4.28515625" style="634" customWidth="1"/>
    <col min="9914" max="9914" width="2.42578125" style="634" customWidth="1"/>
    <col min="9915" max="9915" width="16.140625" style="634" customWidth="1"/>
    <col min="9916" max="9916" width="23" style="634" customWidth="1"/>
    <col min="9917" max="9917" width="0.7109375" style="634" customWidth="1"/>
    <col min="9918" max="9918" width="6.42578125" style="634" customWidth="1"/>
    <col min="9919" max="9920" width="0.5703125" style="634" customWidth="1"/>
    <col min="9921" max="9921" width="5.42578125" style="634" customWidth="1"/>
    <col min="9922" max="9922" width="0.5703125" style="634" customWidth="1"/>
    <col min="9923" max="9923" width="5.7109375" style="634" customWidth="1"/>
    <col min="9924" max="9924" width="0.5703125" style="634" customWidth="1"/>
    <col min="9925" max="9925" width="5.5703125" style="634" customWidth="1"/>
    <col min="9926" max="9926" width="0.5703125" style="634" customWidth="1"/>
    <col min="9927" max="9927" width="5.42578125" style="634" customWidth="1"/>
    <col min="9928" max="9928" width="0.5703125" style="634" customWidth="1"/>
    <col min="9929" max="9929" width="5.5703125" style="634" customWidth="1"/>
    <col min="9930" max="9930" width="0.7109375" style="634" customWidth="1"/>
    <col min="9931" max="9931" width="5.42578125" style="634" customWidth="1"/>
    <col min="9932" max="10165" width="9.140625" style="634"/>
    <col min="10166" max="10167" width="0.5703125" style="634" customWidth="1"/>
    <col min="10168" max="10168" width="10.7109375" style="634" customWidth="1"/>
    <col min="10169" max="10169" width="4.28515625" style="634" customWidth="1"/>
    <col min="10170" max="10170" width="2.42578125" style="634" customWidth="1"/>
    <col min="10171" max="10171" width="16.140625" style="634" customWidth="1"/>
    <col min="10172" max="10172" width="23" style="634" customWidth="1"/>
    <col min="10173" max="10173" width="0.7109375" style="634" customWidth="1"/>
    <col min="10174" max="10174" width="6.42578125" style="634" customWidth="1"/>
    <col min="10175" max="10176" width="0.5703125" style="634" customWidth="1"/>
    <col min="10177" max="10177" width="5.42578125" style="634" customWidth="1"/>
    <col min="10178" max="10178" width="0.5703125" style="634" customWidth="1"/>
    <col min="10179" max="10179" width="5.7109375" style="634" customWidth="1"/>
    <col min="10180" max="10180" width="0.5703125" style="634" customWidth="1"/>
    <col min="10181" max="10181" width="5.5703125" style="634" customWidth="1"/>
    <col min="10182" max="10182" width="0.5703125" style="634" customWidth="1"/>
    <col min="10183" max="10183" width="5.42578125" style="634" customWidth="1"/>
    <col min="10184" max="10184" width="0.5703125" style="634" customWidth="1"/>
    <col min="10185" max="10185" width="5.5703125" style="634" customWidth="1"/>
    <col min="10186" max="10186" width="0.7109375" style="634" customWidth="1"/>
    <col min="10187" max="10187" width="5.42578125" style="634" customWidth="1"/>
    <col min="10188" max="10421" width="9.140625" style="634"/>
    <col min="10422" max="10423" width="0.5703125" style="634" customWidth="1"/>
    <col min="10424" max="10424" width="10.7109375" style="634" customWidth="1"/>
    <col min="10425" max="10425" width="4.28515625" style="634" customWidth="1"/>
    <col min="10426" max="10426" width="2.42578125" style="634" customWidth="1"/>
    <col min="10427" max="10427" width="16.140625" style="634" customWidth="1"/>
    <col min="10428" max="10428" width="23" style="634" customWidth="1"/>
    <col min="10429" max="10429" width="0.7109375" style="634" customWidth="1"/>
    <col min="10430" max="10430" width="6.42578125" style="634" customWidth="1"/>
    <col min="10431" max="10432" width="0.5703125" style="634" customWidth="1"/>
    <col min="10433" max="10433" width="5.42578125" style="634" customWidth="1"/>
    <col min="10434" max="10434" width="0.5703125" style="634" customWidth="1"/>
    <col min="10435" max="10435" width="5.7109375" style="634" customWidth="1"/>
    <col min="10436" max="10436" width="0.5703125" style="634" customWidth="1"/>
    <col min="10437" max="10437" width="5.5703125" style="634" customWidth="1"/>
    <col min="10438" max="10438" width="0.5703125" style="634" customWidth="1"/>
    <col min="10439" max="10439" width="5.42578125" style="634" customWidth="1"/>
    <col min="10440" max="10440" width="0.5703125" style="634" customWidth="1"/>
    <col min="10441" max="10441" width="5.5703125" style="634" customWidth="1"/>
    <col min="10442" max="10442" width="0.7109375" style="634" customWidth="1"/>
    <col min="10443" max="10443" width="5.42578125" style="634" customWidth="1"/>
    <col min="10444" max="10677" width="9.140625" style="634"/>
    <col min="10678" max="10679" width="0.5703125" style="634" customWidth="1"/>
    <col min="10680" max="10680" width="10.7109375" style="634" customWidth="1"/>
    <col min="10681" max="10681" width="4.28515625" style="634" customWidth="1"/>
    <col min="10682" max="10682" width="2.42578125" style="634" customWidth="1"/>
    <col min="10683" max="10683" width="16.140625" style="634" customWidth="1"/>
    <col min="10684" max="10684" width="23" style="634" customWidth="1"/>
    <col min="10685" max="10685" width="0.7109375" style="634" customWidth="1"/>
    <col min="10686" max="10686" width="6.42578125" style="634" customWidth="1"/>
    <col min="10687" max="10688" width="0.5703125" style="634" customWidth="1"/>
    <col min="10689" max="10689" width="5.42578125" style="634" customWidth="1"/>
    <col min="10690" max="10690" width="0.5703125" style="634" customWidth="1"/>
    <col min="10691" max="10691" width="5.7109375" style="634" customWidth="1"/>
    <col min="10692" max="10692" width="0.5703125" style="634" customWidth="1"/>
    <col min="10693" max="10693" width="5.5703125" style="634" customWidth="1"/>
    <col min="10694" max="10694" width="0.5703125" style="634" customWidth="1"/>
    <col min="10695" max="10695" width="5.42578125" style="634" customWidth="1"/>
    <col min="10696" max="10696" width="0.5703125" style="634" customWidth="1"/>
    <col min="10697" max="10697" width="5.5703125" style="634" customWidth="1"/>
    <col min="10698" max="10698" width="0.7109375" style="634" customWidth="1"/>
    <col min="10699" max="10699" width="5.42578125" style="634" customWidth="1"/>
    <col min="10700" max="10933" width="9.140625" style="634"/>
    <col min="10934" max="10935" width="0.5703125" style="634" customWidth="1"/>
    <col min="10936" max="10936" width="10.7109375" style="634" customWidth="1"/>
    <col min="10937" max="10937" width="4.28515625" style="634" customWidth="1"/>
    <col min="10938" max="10938" width="2.42578125" style="634" customWidth="1"/>
    <col min="10939" max="10939" width="16.140625" style="634" customWidth="1"/>
    <col min="10940" max="10940" width="23" style="634" customWidth="1"/>
    <col min="10941" max="10941" width="0.7109375" style="634" customWidth="1"/>
    <col min="10942" max="10942" width="6.42578125" style="634" customWidth="1"/>
    <col min="10943" max="10944" width="0.5703125" style="634" customWidth="1"/>
    <col min="10945" max="10945" width="5.42578125" style="634" customWidth="1"/>
    <col min="10946" max="10946" width="0.5703125" style="634" customWidth="1"/>
    <col min="10947" max="10947" width="5.7109375" style="634" customWidth="1"/>
    <col min="10948" max="10948" width="0.5703125" style="634" customWidth="1"/>
    <col min="10949" max="10949" width="5.5703125" style="634" customWidth="1"/>
    <col min="10950" max="10950" width="0.5703125" style="634" customWidth="1"/>
    <col min="10951" max="10951" width="5.42578125" style="634" customWidth="1"/>
    <col min="10952" max="10952" width="0.5703125" style="634" customWidth="1"/>
    <col min="10953" max="10953" width="5.5703125" style="634" customWidth="1"/>
    <col min="10954" max="10954" width="0.7109375" style="634" customWidth="1"/>
    <col min="10955" max="10955" width="5.42578125" style="634" customWidth="1"/>
    <col min="10956" max="11189" width="9.140625" style="634"/>
    <col min="11190" max="11191" width="0.5703125" style="634" customWidth="1"/>
    <col min="11192" max="11192" width="10.7109375" style="634" customWidth="1"/>
    <col min="11193" max="11193" width="4.28515625" style="634" customWidth="1"/>
    <col min="11194" max="11194" width="2.42578125" style="634" customWidth="1"/>
    <col min="11195" max="11195" width="16.140625" style="634" customWidth="1"/>
    <col min="11196" max="11196" width="23" style="634" customWidth="1"/>
    <col min="11197" max="11197" width="0.7109375" style="634" customWidth="1"/>
    <col min="11198" max="11198" width="6.42578125" style="634" customWidth="1"/>
    <col min="11199" max="11200" width="0.5703125" style="634" customWidth="1"/>
    <col min="11201" max="11201" width="5.42578125" style="634" customWidth="1"/>
    <col min="11202" max="11202" width="0.5703125" style="634" customWidth="1"/>
    <col min="11203" max="11203" width="5.7109375" style="634" customWidth="1"/>
    <col min="11204" max="11204" width="0.5703125" style="634" customWidth="1"/>
    <col min="11205" max="11205" width="5.5703125" style="634" customWidth="1"/>
    <col min="11206" max="11206" width="0.5703125" style="634" customWidth="1"/>
    <col min="11207" max="11207" width="5.42578125" style="634" customWidth="1"/>
    <col min="11208" max="11208" width="0.5703125" style="634" customWidth="1"/>
    <col min="11209" max="11209" width="5.5703125" style="634" customWidth="1"/>
    <col min="11210" max="11210" width="0.7109375" style="634" customWidth="1"/>
    <col min="11211" max="11211" width="5.42578125" style="634" customWidth="1"/>
    <col min="11212" max="11445" width="9.140625" style="634"/>
    <col min="11446" max="11447" width="0.5703125" style="634" customWidth="1"/>
    <col min="11448" max="11448" width="10.7109375" style="634" customWidth="1"/>
    <col min="11449" max="11449" width="4.28515625" style="634" customWidth="1"/>
    <col min="11450" max="11450" width="2.42578125" style="634" customWidth="1"/>
    <col min="11451" max="11451" width="16.140625" style="634" customWidth="1"/>
    <col min="11452" max="11452" width="23" style="634" customWidth="1"/>
    <col min="11453" max="11453" width="0.7109375" style="634" customWidth="1"/>
    <col min="11454" max="11454" width="6.42578125" style="634" customWidth="1"/>
    <col min="11455" max="11456" width="0.5703125" style="634" customWidth="1"/>
    <col min="11457" max="11457" width="5.42578125" style="634" customWidth="1"/>
    <col min="11458" max="11458" width="0.5703125" style="634" customWidth="1"/>
    <col min="11459" max="11459" width="5.7109375" style="634" customWidth="1"/>
    <col min="11460" max="11460" width="0.5703125" style="634" customWidth="1"/>
    <col min="11461" max="11461" width="5.5703125" style="634" customWidth="1"/>
    <col min="11462" max="11462" width="0.5703125" style="634" customWidth="1"/>
    <col min="11463" max="11463" width="5.42578125" style="634" customWidth="1"/>
    <col min="11464" max="11464" width="0.5703125" style="634" customWidth="1"/>
    <col min="11465" max="11465" width="5.5703125" style="634" customWidth="1"/>
    <col min="11466" max="11466" width="0.7109375" style="634" customWidth="1"/>
    <col min="11467" max="11467" width="5.42578125" style="634" customWidth="1"/>
    <col min="11468" max="11701" width="9.140625" style="634"/>
    <col min="11702" max="11703" width="0.5703125" style="634" customWidth="1"/>
    <col min="11704" max="11704" width="10.7109375" style="634" customWidth="1"/>
    <col min="11705" max="11705" width="4.28515625" style="634" customWidth="1"/>
    <col min="11706" max="11706" width="2.42578125" style="634" customWidth="1"/>
    <col min="11707" max="11707" width="16.140625" style="634" customWidth="1"/>
    <col min="11708" max="11708" width="23" style="634" customWidth="1"/>
    <col min="11709" max="11709" width="0.7109375" style="634" customWidth="1"/>
    <col min="11710" max="11710" width="6.42578125" style="634" customWidth="1"/>
    <col min="11711" max="11712" width="0.5703125" style="634" customWidth="1"/>
    <col min="11713" max="11713" width="5.42578125" style="634" customWidth="1"/>
    <col min="11714" max="11714" width="0.5703125" style="634" customWidth="1"/>
    <col min="11715" max="11715" width="5.7109375" style="634" customWidth="1"/>
    <col min="11716" max="11716" width="0.5703125" style="634" customWidth="1"/>
    <col min="11717" max="11717" width="5.5703125" style="634" customWidth="1"/>
    <col min="11718" max="11718" width="0.5703125" style="634" customWidth="1"/>
    <col min="11719" max="11719" width="5.42578125" style="634" customWidth="1"/>
    <col min="11720" max="11720" width="0.5703125" style="634" customWidth="1"/>
    <col min="11721" max="11721" width="5.5703125" style="634" customWidth="1"/>
    <col min="11722" max="11722" width="0.7109375" style="634" customWidth="1"/>
    <col min="11723" max="11723" width="5.42578125" style="634" customWidth="1"/>
    <col min="11724" max="11957" width="9.140625" style="634"/>
    <col min="11958" max="11959" width="0.5703125" style="634" customWidth="1"/>
    <col min="11960" max="11960" width="10.7109375" style="634" customWidth="1"/>
    <col min="11961" max="11961" width="4.28515625" style="634" customWidth="1"/>
    <col min="11962" max="11962" width="2.42578125" style="634" customWidth="1"/>
    <col min="11963" max="11963" width="16.140625" style="634" customWidth="1"/>
    <col min="11964" max="11964" width="23" style="634" customWidth="1"/>
    <col min="11965" max="11965" width="0.7109375" style="634" customWidth="1"/>
    <col min="11966" max="11966" width="6.42578125" style="634" customWidth="1"/>
    <col min="11967" max="11968" width="0.5703125" style="634" customWidth="1"/>
    <col min="11969" max="11969" width="5.42578125" style="634" customWidth="1"/>
    <col min="11970" max="11970" width="0.5703125" style="634" customWidth="1"/>
    <col min="11971" max="11971" width="5.7109375" style="634" customWidth="1"/>
    <col min="11972" max="11972" width="0.5703125" style="634" customWidth="1"/>
    <col min="11973" max="11973" width="5.5703125" style="634" customWidth="1"/>
    <col min="11974" max="11974" width="0.5703125" style="634" customWidth="1"/>
    <col min="11975" max="11975" width="5.42578125" style="634" customWidth="1"/>
    <col min="11976" max="11976" width="0.5703125" style="634" customWidth="1"/>
    <col min="11977" max="11977" width="5.5703125" style="634" customWidth="1"/>
    <col min="11978" max="11978" width="0.7109375" style="634" customWidth="1"/>
    <col min="11979" max="11979" width="5.42578125" style="634" customWidth="1"/>
    <col min="11980" max="12213" width="9.140625" style="634"/>
    <col min="12214" max="12215" width="0.5703125" style="634" customWidth="1"/>
    <col min="12216" max="12216" width="10.7109375" style="634" customWidth="1"/>
    <col min="12217" max="12217" width="4.28515625" style="634" customWidth="1"/>
    <col min="12218" max="12218" width="2.42578125" style="634" customWidth="1"/>
    <col min="12219" max="12219" width="16.140625" style="634" customWidth="1"/>
    <col min="12220" max="12220" width="23" style="634" customWidth="1"/>
    <col min="12221" max="12221" width="0.7109375" style="634" customWidth="1"/>
    <col min="12222" max="12222" width="6.42578125" style="634" customWidth="1"/>
    <col min="12223" max="12224" width="0.5703125" style="634" customWidth="1"/>
    <col min="12225" max="12225" width="5.42578125" style="634" customWidth="1"/>
    <col min="12226" max="12226" width="0.5703125" style="634" customWidth="1"/>
    <col min="12227" max="12227" width="5.7109375" style="634" customWidth="1"/>
    <col min="12228" max="12228" width="0.5703125" style="634" customWidth="1"/>
    <col min="12229" max="12229" width="5.5703125" style="634" customWidth="1"/>
    <col min="12230" max="12230" width="0.5703125" style="634" customWidth="1"/>
    <col min="12231" max="12231" width="5.42578125" style="634" customWidth="1"/>
    <col min="12232" max="12232" width="0.5703125" style="634" customWidth="1"/>
    <col min="12233" max="12233" width="5.5703125" style="634" customWidth="1"/>
    <col min="12234" max="12234" width="0.7109375" style="634" customWidth="1"/>
    <col min="12235" max="12235" width="5.42578125" style="634" customWidth="1"/>
    <col min="12236" max="12469" width="9.140625" style="634"/>
    <col min="12470" max="12471" width="0.5703125" style="634" customWidth="1"/>
    <col min="12472" max="12472" width="10.7109375" style="634" customWidth="1"/>
    <col min="12473" max="12473" width="4.28515625" style="634" customWidth="1"/>
    <col min="12474" max="12474" width="2.42578125" style="634" customWidth="1"/>
    <col min="12475" max="12475" width="16.140625" style="634" customWidth="1"/>
    <col min="12476" max="12476" width="23" style="634" customWidth="1"/>
    <col min="12477" max="12477" width="0.7109375" style="634" customWidth="1"/>
    <col min="12478" max="12478" width="6.42578125" style="634" customWidth="1"/>
    <col min="12479" max="12480" width="0.5703125" style="634" customWidth="1"/>
    <col min="12481" max="12481" width="5.42578125" style="634" customWidth="1"/>
    <col min="12482" max="12482" width="0.5703125" style="634" customWidth="1"/>
    <col min="12483" max="12483" width="5.7109375" style="634" customWidth="1"/>
    <col min="12484" max="12484" width="0.5703125" style="634" customWidth="1"/>
    <col min="12485" max="12485" width="5.5703125" style="634" customWidth="1"/>
    <col min="12486" max="12486" width="0.5703125" style="634" customWidth="1"/>
    <col min="12487" max="12487" width="5.42578125" style="634" customWidth="1"/>
    <col min="12488" max="12488" width="0.5703125" style="634" customWidth="1"/>
    <col min="12489" max="12489" width="5.5703125" style="634" customWidth="1"/>
    <col min="12490" max="12490" width="0.7109375" style="634" customWidth="1"/>
    <col min="12491" max="12491" width="5.42578125" style="634" customWidth="1"/>
    <col min="12492" max="12725" width="9.140625" style="634"/>
    <col min="12726" max="12727" width="0.5703125" style="634" customWidth="1"/>
    <col min="12728" max="12728" width="10.7109375" style="634" customWidth="1"/>
    <col min="12729" max="12729" width="4.28515625" style="634" customWidth="1"/>
    <col min="12730" max="12730" width="2.42578125" style="634" customWidth="1"/>
    <col min="12731" max="12731" width="16.140625" style="634" customWidth="1"/>
    <col min="12732" max="12732" width="23" style="634" customWidth="1"/>
    <col min="12733" max="12733" width="0.7109375" style="634" customWidth="1"/>
    <col min="12734" max="12734" width="6.42578125" style="634" customWidth="1"/>
    <col min="12735" max="12736" width="0.5703125" style="634" customWidth="1"/>
    <col min="12737" max="12737" width="5.42578125" style="634" customWidth="1"/>
    <col min="12738" max="12738" width="0.5703125" style="634" customWidth="1"/>
    <col min="12739" max="12739" width="5.7109375" style="634" customWidth="1"/>
    <col min="12740" max="12740" width="0.5703125" style="634" customWidth="1"/>
    <col min="12741" max="12741" width="5.5703125" style="634" customWidth="1"/>
    <col min="12742" max="12742" width="0.5703125" style="634" customWidth="1"/>
    <col min="12743" max="12743" width="5.42578125" style="634" customWidth="1"/>
    <col min="12744" max="12744" width="0.5703125" style="634" customWidth="1"/>
    <col min="12745" max="12745" width="5.5703125" style="634" customWidth="1"/>
    <col min="12746" max="12746" width="0.7109375" style="634" customWidth="1"/>
    <col min="12747" max="12747" width="5.42578125" style="634" customWidth="1"/>
    <col min="12748" max="12981" width="9.140625" style="634"/>
    <col min="12982" max="12983" width="0.5703125" style="634" customWidth="1"/>
    <col min="12984" max="12984" width="10.7109375" style="634" customWidth="1"/>
    <col min="12985" max="12985" width="4.28515625" style="634" customWidth="1"/>
    <col min="12986" max="12986" width="2.42578125" style="634" customWidth="1"/>
    <col min="12987" max="12987" width="16.140625" style="634" customWidth="1"/>
    <col min="12988" max="12988" width="23" style="634" customWidth="1"/>
    <col min="12989" max="12989" width="0.7109375" style="634" customWidth="1"/>
    <col min="12990" max="12990" width="6.42578125" style="634" customWidth="1"/>
    <col min="12991" max="12992" width="0.5703125" style="634" customWidth="1"/>
    <col min="12993" max="12993" width="5.42578125" style="634" customWidth="1"/>
    <col min="12994" max="12994" width="0.5703125" style="634" customWidth="1"/>
    <col min="12995" max="12995" width="5.7109375" style="634" customWidth="1"/>
    <col min="12996" max="12996" width="0.5703125" style="634" customWidth="1"/>
    <col min="12997" max="12997" width="5.5703125" style="634" customWidth="1"/>
    <col min="12998" max="12998" width="0.5703125" style="634" customWidth="1"/>
    <col min="12999" max="12999" width="5.42578125" style="634" customWidth="1"/>
    <col min="13000" max="13000" width="0.5703125" style="634" customWidth="1"/>
    <col min="13001" max="13001" width="5.5703125" style="634" customWidth="1"/>
    <col min="13002" max="13002" width="0.7109375" style="634" customWidth="1"/>
    <col min="13003" max="13003" width="5.42578125" style="634" customWidth="1"/>
    <col min="13004" max="13237" width="9.140625" style="634"/>
    <col min="13238" max="13239" width="0.5703125" style="634" customWidth="1"/>
    <col min="13240" max="13240" width="10.7109375" style="634" customWidth="1"/>
    <col min="13241" max="13241" width="4.28515625" style="634" customWidth="1"/>
    <col min="13242" max="13242" width="2.42578125" style="634" customWidth="1"/>
    <col min="13243" max="13243" width="16.140625" style="634" customWidth="1"/>
    <col min="13244" max="13244" width="23" style="634" customWidth="1"/>
    <col min="13245" max="13245" width="0.7109375" style="634" customWidth="1"/>
    <col min="13246" max="13246" width="6.42578125" style="634" customWidth="1"/>
    <col min="13247" max="13248" width="0.5703125" style="634" customWidth="1"/>
    <col min="13249" max="13249" width="5.42578125" style="634" customWidth="1"/>
    <col min="13250" max="13250" width="0.5703125" style="634" customWidth="1"/>
    <col min="13251" max="13251" width="5.7109375" style="634" customWidth="1"/>
    <col min="13252" max="13252" width="0.5703125" style="634" customWidth="1"/>
    <col min="13253" max="13253" width="5.5703125" style="634" customWidth="1"/>
    <col min="13254" max="13254" width="0.5703125" style="634" customWidth="1"/>
    <col min="13255" max="13255" width="5.42578125" style="634" customWidth="1"/>
    <col min="13256" max="13256" width="0.5703125" style="634" customWidth="1"/>
    <col min="13257" max="13257" width="5.5703125" style="634" customWidth="1"/>
    <col min="13258" max="13258" width="0.7109375" style="634" customWidth="1"/>
    <col min="13259" max="13259" width="5.42578125" style="634" customWidth="1"/>
    <col min="13260" max="13493" width="9.140625" style="634"/>
    <col min="13494" max="13495" width="0.5703125" style="634" customWidth="1"/>
    <col min="13496" max="13496" width="10.7109375" style="634" customWidth="1"/>
    <col min="13497" max="13497" width="4.28515625" style="634" customWidth="1"/>
    <col min="13498" max="13498" width="2.42578125" style="634" customWidth="1"/>
    <col min="13499" max="13499" width="16.140625" style="634" customWidth="1"/>
    <col min="13500" max="13500" width="23" style="634" customWidth="1"/>
    <col min="13501" max="13501" width="0.7109375" style="634" customWidth="1"/>
    <col min="13502" max="13502" width="6.42578125" style="634" customWidth="1"/>
    <col min="13503" max="13504" width="0.5703125" style="634" customWidth="1"/>
    <col min="13505" max="13505" width="5.42578125" style="634" customWidth="1"/>
    <col min="13506" max="13506" width="0.5703125" style="634" customWidth="1"/>
    <col min="13507" max="13507" width="5.7109375" style="634" customWidth="1"/>
    <col min="13508" max="13508" width="0.5703125" style="634" customWidth="1"/>
    <col min="13509" max="13509" width="5.5703125" style="634" customWidth="1"/>
    <col min="13510" max="13510" width="0.5703125" style="634" customWidth="1"/>
    <col min="13511" max="13511" width="5.42578125" style="634" customWidth="1"/>
    <col min="13512" max="13512" width="0.5703125" style="634" customWidth="1"/>
    <col min="13513" max="13513" width="5.5703125" style="634" customWidth="1"/>
    <col min="13514" max="13514" width="0.7109375" style="634" customWidth="1"/>
    <col min="13515" max="13515" width="5.42578125" style="634" customWidth="1"/>
    <col min="13516" max="13749" width="9.140625" style="634"/>
    <col min="13750" max="13751" width="0.5703125" style="634" customWidth="1"/>
    <col min="13752" max="13752" width="10.7109375" style="634" customWidth="1"/>
    <col min="13753" max="13753" width="4.28515625" style="634" customWidth="1"/>
    <col min="13754" max="13754" width="2.42578125" style="634" customWidth="1"/>
    <col min="13755" max="13755" width="16.140625" style="634" customWidth="1"/>
    <col min="13756" max="13756" width="23" style="634" customWidth="1"/>
    <col min="13757" max="13757" width="0.7109375" style="634" customWidth="1"/>
    <col min="13758" max="13758" width="6.42578125" style="634" customWidth="1"/>
    <col min="13759" max="13760" width="0.5703125" style="634" customWidth="1"/>
    <col min="13761" max="13761" width="5.42578125" style="634" customWidth="1"/>
    <col min="13762" max="13762" width="0.5703125" style="634" customWidth="1"/>
    <col min="13763" max="13763" width="5.7109375" style="634" customWidth="1"/>
    <col min="13764" max="13764" width="0.5703125" style="634" customWidth="1"/>
    <col min="13765" max="13765" width="5.5703125" style="634" customWidth="1"/>
    <col min="13766" max="13766" width="0.5703125" style="634" customWidth="1"/>
    <col min="13767" max="13767" width="5.42578125" style="634" customWidth="1"/>
    <col min="13768" max="13768" width="0.5703125" style="634" customWidth="1"/>
    <col min="13769" max="13769" width="5.5703125" style="634" customWidth="1"/>
    <col min="13770" max="13770" width="0.7109375" style="634" customWidth="1"/>
    <col min="13771" max="13771" width="5.42578125" style="634" customWidth="1"/>
    <col min="13772" max="14005" width="9.140625" style="634"/>
    <col min="14006" max="14007" width="0.5703125" style="634" customWidth="1"/>
    <col min="14008" max="14008" width="10.7109375" style="634" customWidth="1"/>
    <col min="14009" max="14009" width="4.28515625" style="634" customWidth="1"/>
    <col min="14010" max="14010" width="2.42578125" style="634" customWidth="1"/>
    <col min="14011" max="14011" width="16.140625" style="634" customWidth="1"/>
    <col min="14012" max="14012" width="23" style="634" customWidth="1"/>
    <col min="14013" max="14013" width="0.7109375" style="634" customWidth="1"/>
    <col min="14014" max="14014" width="6.42578125" style="634" customWidth="1"/>
    <col min="14015" max="14016" width="0.5703125" style="634" customWidth="1"/>
    <col min="14017" max="14017" width="5.42578125" style="634" customWidth="1"/>
    <col min="14018" max="14018" width="0.5703125" style="634" customWidth="1"/>
    <col min="14019" max="14019" width="5.7109375" style="634" customWidth="1"/>
    <col min="14020" max="14020" width="0.5703125" style="634" customWidth="1"/>
    <col min="14021" max="14021" width="5.5703125" style="634" customWidth="1"/>
    <col min="14022" max="14022" width="0.5703125" style="634" customWidth="1"/>
    <col min="14023" max="14023" width="5.42578125" style="634" customWidth="1"/>
    <col min="14024" max="14024" width="0.5703125" style="634" customWidth="1"/>
    <col min="14025" max="14025" width="5.5703125" style="634" customWidth="1"/>
    <col min="14026" max="14026" width="0.7109375" style="634" customWidth="1"/>
    <col min="14027" max="14027" width="5.42578125" style="634" customWidth="1"/>
    <col min="14028" max="14261" width="9.140625" style="634"/>
    <col min="14262" max="14263" width="0.5703125" style="634" customWidth="1"/>
    <col min="14264" max="14264" width="10.7109375" style="634" customWidth="1"/>
    <col min="14265" max="14265" width="4.28515625" style="634" customWidth="1"/>
    <col min="14266" max="14266" width="2.42578125" style="634" customWidth="1"/>
    <col min="14267" max="14267" width="16.140625" style="634" customWidth="1"/>
    <col min="14268" max="14268" width="23" style="634" customWidth="1"/>
    <col min="14269" max="14269" width="0.7109375" style="634" customWidth="1"/>
    <col min="14270" max="14270" width="6.42578125" style="634" customWidth="1"/>
    <col min="14271" max="14272" width="0.5703125" style="634" customWidth="1"/>
    <col min="14273" max="14273" width="5.42578125" style="634" customWidth="1"/>
    <col min="14274" max="14274" width="0.5703125" style="634" customWidth="1"/>
    <col min="14275" max="14275" width="5.7109375" style="634" customWidth="1"/>
    <col min="14276" max="14276" width="0.5703125" style="634" customWidth="1"/>
    <col min="14277" max="14277" width="5.5703125" style="634" customWidth="1"/>
    <col min="14278" max="14278" width="0.5703125" style="634" customWidth="1"/>
    <col min="14279" max="14279" width="5.42578125" style="634" customWidth="1"/>
    <col min="14280" max="14280" width="0.5703125" style="634" customWidth="1"/>
    <col min="14281" max="14281" width="5.5703125" style="634" customWidth="1"/>
    <col min="14282" max="14282" width="0.7109375" style="634" customWidth="1"/>
    <col min="14283" max="14283" width="5.42578125" style="634" customWidth="1"/>
    <col min="14284" max="14517" width="9.140625" style="634"/>
    <col min="14518" max="14519" width="0.5703125" style="634" customWidth="1"/>
    <col min="14520" max="14520" width="10.7109375" style="634" customWidth="1"/>
    <col min="14521" max="14521" width="4.28515625" style="634" customWidth="1"/>
    <col min="14522" max="14522" width="2.42578125" style="634" customWidth="1"/>
    <col min="14523" max="14523" width="16.140625" style="634" customWidth="1"/>
    <col min="14524" max="14524" width="23" style="634" customWidth="1"/>
    <col min="14525" max="14525" width="0.7109375" style="634" customWidth="1"/>
    <col min="14526" max="14526" width="6.42578125" style="634" customWidth="1"/>
    <col min="14527" max="14528" width="0.5703125" style="634" customWidth="1"/>
    <col min="14529" max="14529" width="5.42578125" style="634" customWidth="1"/>
    <col min="14530" max="14530" width="0.5703125" style="634" customWidth="1"/>
    <col min="14531" max="14531" width="5.7109375" style="634" customWidth="1"/>
    <col min="14532" max="14532" width="0.5703125" style="634" customWidth="1"/>
    <col min="14533" max="14533" width="5.5703125" style="634" customWidth="1"/>
    <col min="14534" max="14534" width="0.5703125" style="634" customWidth="1"/>
    <col min="14535" max="14535" width="5.42578125" style="634" customWidth="1"/>
    <col min="14536" max="14536" width="0.5703125" style="634" customWidth="1"/>
    <col min="14537" max="14537" width="5.5703125" style="634" customWidth="1"/>
    <col min="14538" max="14538" width="0.7109375" style="634" customWidth="1"/>
    <col min="14539" max="14539" width="5.42578125" style="634" customWidth="1"/>
    <col min="14540" max="14773" width="9.140625" style="634"/>
    <col min="14774" max="14775" width="0.5703125" style="634" customWidth="1"/>
    <col min="14776" max="14776" width="10.7109375" style="634" customWidth="1"/>
    <col min="14777" max="14777" width="4.28515625" style="634" customWidth="1"/>
    <col min="14778" max="14778" width="2.42578125" style="634" customWidth="1"/>
    <col min="14779" max="14779" width="16.140625" style="634" customWidth="1"/>
    <col min="14780" max="14780" width="23" style="634" customWidth="1"/>
    <col min="14781" max="14781" width="0.7109375" style="634" customWidth="1"/>
    <col min="14782" max="14782" width="6.42578125" style="634" customWidth="1"/>
    <col min="14783" max="14784" width="0.5703125" style="634" customWidth="1"/>
    <col min="14785" max="14785" width="5.42578125" style="634" customWidth="1"/>
    <col min="14786" max="14786" width="0.5703125" style="634" customWidth="1"/>
    <col min="14787" max="14787" width="5.7109375" style="634" customWidth="1"/>
    <col min="14788" max="14788" width="0.5703125" style="634" customWidth="1"/>
    <col min="14789" max="14789" width="5.5703125" style="634" customWidth="1"/>
    <col min="14790" max="14790" width="0.5703125" style="634" customWidth="1"/>
    <col min="14791" max="14791" width="5.42578125" style="634" customWidth="1"/>
    <col min="14792" max="14792" width="0.5703125" style="634" customWidth="1"/>
    <col min="14793" max="14793" width="5.5703125" style="634" customWidth="1"/>
    <col min="14794" max="14794" width="0.7109375" style="634" customWidth="1"/>
    <col min="14795" max="14795" width="5.42578125" style="634" customWidth="1"/>
    <col min="14796" max="15029" width="9.140625" style="634"/>
    <col min="15030" max="15031" width="0.5703125" style="634" customWidth="1"/>
    <col min="15032" max="15032" width="10.7109375" style="634" customWidth="1"/>
    <col min="15033" max="15033" width="4.28515625" style="634" customWidth="1"/>
    <col min="15034" max="15034" width="2.42578125" style="634" customWidth="1"/>
    <col min="15035" max="15035" width="16.140625" style="634" customWidth="1"/>
    <col min="15036" max="15036" width="23" style="634" customWidth="1"/>
    <col min="15037" max="15037" width="0.7109375" style="634" customWidth="1"/>
    <col min="15038" max="15038" width="6.42578125" style="634" customWidth="1"/>
    <col min="15039" max="15040" width="0.5703125" style="634" customWidth="1"/>
    <col min="15041" max="15041" width="5.42578125" style="634" customWidth="1"/>
    <col min="15042" max="15042" width="0.5703125" style="634" customWidth="1"/>
    <col min="15043" max="15043" width="5.7109375" style="634" customWidth="1"/>
    <col min="15044" max="15044" width="0.5703125" style="634" customWidth="1"/>
    <col min="15045" max="15045" width="5.5703125" style="634" customWidth="1"/>
    <col min="15046" max="15046" width="0.5703125" style="634" customWidth="1"/>
    <col min="15047" max="15047" width="5.42578125" style="634" customWidth="1"/>
    <col min="15048" max="15048" width="0.5703125" style="634" customWidth="1"/>
    <col min="15049" max="15049" width="5.5703125" style="634" customWidth="1"/>
    <col min="15050" max="15050" width="0.7109375" style="634" customWidth="1"/>
    <col min="15051" max="15051" width="5.42578125" style="634" customWidth="1"/>
    <col min="15052" max="15285" width="9.140625" style="634"/>
    <col min="15286" max="15287" width="0.5703125" style="634" customWidth="1"/>
    <col min="15288" max="15288" width="10.7109375" style="634" customWidth="1"/>
    <col min="15289" max="15289" width="4.28515625" style="634" customWidth="1"/>
    <col min="15290" max="15290" width="2.42578125" style="634" customWidth="1"/>
    <col min="15291" max="15291" width="16.140625" style="634" customWidth="1"/>
    <col min="15292" max="15292" width="23" style="634" customWidth="1"/>
    <col min="15293" max="15293" width="0.7109375" style="634" customWidth="1"/>
    <col min="15294" max="15294" width="6.42578125" style="634" customWidth="1"/>
    <col min="15295" max="15296" width="0.5703125" style="634" customWidth="1"/>
    <col min="15297" max="15297" width="5.42578125" style="634" customWidth="1"/>
    <col min="15298" max="15298" width="0.5703125" style="634" customWidth="1"/>
    <col min="15299" max="15299" width="5.7109375" style="634" customWidth="1"/>
    <col min="15300" max="15300" width="0.5703125" style="634" customWidth="1"/>
    <col min="15301" max="15301" width="5.5703125" style="634" customWidth="1"/>
    <col min="15302" max="15302" width="0.5703125" style="634" customWidth="1"/>
    <col min="15303" max="15303" width="5.42578125" style="634" customWidth="1"/>
    <col min="15304" max="15304" width="0.5703125" style="634" customWidth="1"/>
    <col min="15305" max="15305" width="5.5703125" style="634" customWidth="1"/>
    <col min="15306" max="15306" width="0.7109375" style="634" customWidth="1"/>
    <col min="15307" max="15307" width="5.42578125" style="634" customWidth="1"/>
    <col min="15308" max="15541" width="9.140625" style="634"/>
    <col min="15542" max="15543" width="0.5703125" style="634" customWidth="1"/>
    <col min="15544" max="15544" width="10.7109375" style="634" customWidth="1"/>
    <col min="15545" max="15545" width="4.28515625" style="634" customWidth="1"/>
    <col min="15546" max="15546" width="2.42578125" style="634" customWidth="1"/>
    <col min="15547" max="15547" width="16.140625" style="634" customWidth="1"/>
    <col min="15548" max="15548" width="23" style="634" customWidth="1"/>
    <col min="15549" max="15549" width="0.7109375" style="634" customWidth="1"/>
    <col min="15550" max="15550" width="6.42578125" style="634" customWidth="1"/>
    <col min="15551" max="15552" width="0.5703125" style="634" customWidth="1"/>
    <col min="15553" max="15553" width="5.42578125" style="634" customWidth="1"/>
    <col min="15554" max="15554" width="0.5703125" style="634" customWidth="1"/>
    <col min="15555" max="15555" width="5.7109375" style="634" customWidth="1"/>
    <col min="15556" max="15556" width="0.5703125" style="634" customWidth="1"/>
    <col min="15557" max="15557" width="5.5703125" style="634" customWidth="1"/>
    <col min="15558" max="15558" width="0.5703125" style="634" customWidth="1"/>
    <col min="15559" max="15559" width="5.42578125" style="634" customWidth="1"/>
    <col min="15560" max="15560" width="0.5703125" style="634" customWidth="1"/>
    <col min="15561" max="15561" width="5.5703125" style="634" customWidth="1"/>
    <col min="15562" max="15562" width="0.7109375" style="634" customWidth="1"/>
    <col min="15563" max="15563" width="5.42578125" style="634" customWidth="1"/>
    <col min="15564" max="15797" width="9.140625" style="634"/>
    <col min="15798" max="15799" width="0.5703125" style="634" customWidth="1"/>
    <col min="15800" max="15800" width="10.7109375" style="634" customWidth="1"/>
    <col min="15801" max="15801" width="4.28515625" style="634" customWidth="1"/>
    <col min="15802" max="15802" width="2.42578125" style="634" customWidth="1"/>
    <col min="15803" max="15803" width="16.140625" style="634" customWidth="1"/>
    <col min="15804" max="15804" width="23" style="634" customWidth="1"/>
    <col min="15805" max="15805" width="0.7109375" style="634" customWidth="1"/>
    <col min="15806" max="15806" width="6.42578125" style="634" customWidth="1"/>
    <col min="15807" max="15808" width="0.5703125" style="634" customWidth="1"/>
    <col min="15809" max="15809" width="5.42578125" style="634" customWidth="1"/>
    <col min="15810" max="15810" width="0.5703125" style="634" customWidth="1"/>
    <col min="15811" max="15811" width="5.7109375" style="634" customWidth="1"/>
    <col min="15812" max="15812" width="0.5703125" style="634" customWidth="1"/>
    <col min="15813" max="15813" width="5.5703125" style="634" customWidth="1"/>
    <col min="15814" max="15814" width="0.5703125" style="634" customWidth="1"/>
    <col min="15815" max="15815" width="5.42578125" style="634" customWidth="1"/>
    <col min="15816" max="15816" width="0.5703125" style="634" customWidth="1"/>
    <col min="15817" max="15817" width="5.5703125" style="634" customWidth="1"/>
    <col min="15818" max="15818" width="0.7109375" style="634" customWidth="1"/>
    <col min="15819" max="15819" width="5.42578125" style="634" customWidth="1"/>
    <col min="15820" max="16053" width="9.140625" style="634"/>
    <col min="16054" max="16055" width="0.5703125" style="634" customWidth="1"/>
    <col min="16056" max="16056" width="10.7109375" style="634" customWidth="1"/>
    <col min="16057" max="16057" width="4.28515625" style="634" customWidth="1"/>
    <col min="16058" max="16058" width="2.42578125" style="634" customWidth="1"/>
    <col min="16059" max="16059" width="16.140625" style="634" customWidth="1"/>
    <col min="16060" max="16060" width="23" style="634" customWidth="1"/>
    <col min="16061" max="16061" width="0.7109375" style="634" customWidth="1"/>
    <col min="16062" max="16062" width="6.42578125" style="634" customWidth="1"/>
    <col min="16063" max="16064" width="0.5703125" style="634" customWidth="1"/>
    <col min="16065" max="16065" width="5.42578125" style="634" customWidth="1"/>
    <col min="16066" max="16066" width="0.5703125" style="634" customWidth="1"/>
    <col min="16067" max="16067" width="5.7109375" style="634" customWidth="1"/>
    <col min="16068" max="16068" width="0.5703125" style="634" customWidth="1"/>
    <col min="16069" max="16069" width="5.5703125" style="634" customWidth="1"/>
    <col min="16070" max="16070" width="0.5703125" style="634" customWidth="1"/>
    <col min="16071" max="16071" width="5.42578125" style="634" customWidth="1"/>
    <col min="16072" max="16072" width="0.5703125" style="634" customWidth="1"/>
    <col min="16073" max="16073" width="5.5703125" style="634" customWidth="1"/>
    <col min="16074" max="16074" width="0.7109375" style="634" customWidth="1"/>
    <col min="16075" max="16075" width="5.42578125" style="634" customWidth="1"/>
    <col min="16076" max="16384" width="9.140625" style="634"/>
  </cols>
  <sheetData>
    <row r="1" spans="1:168" s="631" customFormat="1" ht="15.75" x14ac:dyDescent="0.25">
      <c r="A1" s="135" t="s">
        <v>1699</v>
      </c>
      <c r="B1" s="225"/>
      <c r="C1" s="225"/>
      <c r="D1" s="225"/>
      <c r="E1" s="225"/>
      <c r="F1" s="225"/>
      <c r="G1" s="225"/>
      <c r="H1" s="409"/>
      <c r="I1" s="225"/>
      <c r="J1" s="418"/>
      <c r="K1" s="225"/>
      <c r="L1" s="334"/>
      <c r="M1" s="225"/>
      <c r="N1" s="334"/>
      <c r="O1" s="225"/>
      <c r="P1" s="334"/>
      <c r="Q1" s="225"/>
      <c r="R1" s="334"/>
      <c r="S1" s="225"/>
      <c r="T1" s="334"/>
      <c r="U1" s="225"/>
      <c r="V1" s="334"/>
      <c r="W1" s="630"/>
      <c r="X1" s="630"/>
      <c r="Y1" s="630"/>
      <c r="Z1" s="630"/>
      <c r="AA1" s="630"/>
      <c r="AB1" s="630"/>
      <c r="AC1" s="630"/>
      <c r="AD1" s="630"/>
      <c r="AE1" s="630"/>
      <c r="AF1" s="630"/>
      <c r="AG1" s="630"/>
      <c r="AH1" s="630"/>
      <c r="AI1" s="630"/>
      <c r="AJ1" s="630"/>
      <c r="AK1" s="630"/>
      <c r="AL1" s="630"/>
      <c r="AM1" s="630"/>
      <c r="AN1" s="630"/>
      <c r="AO1" s="630"/>
      <c r="AP1" s="630"/>
      <c r="AQ1" s="630"/>
      <c r="AR1" s="630"/>
      <c r="AS1" s="630"/>
      <c r="AT1" s="630"/>
      <c r="AU1" s="630"/>
      <c r="AV1" s="630"/>
      <c r="AW1" s="630"/>
      <c r="AX1" s="630"/>
      <c r="AY1" s="630"/>
      <c r="AZ1" s="630"/>
      <c r="BA1" s="630"/>
      <c r="BB1" s="630"/>
      <c r="BC1" s="630"/>
      <c r="BD1" s="630"/>
      <c r="BE1" s="630"/>
      <c r="BF1" s="630"/>
      <c r="BG1" s="630"/>
      <c r="BH1" s="630"/>
      <c r="BI1" s="630"/>
      <c r="BJ1" s="630"/>
      <c r="BK1" s="630"/>
      <c r="BL1" s="630"/>
      <c r="BM1" s="630"/>
      <c r="BN1" s="630"/>
      <c r="BO1" s="630"/>
      <c r="BP1" s="630"/>
      <c r="BQ1" s="630"/>
      <c r="BR1" s="630"/>
      <c r="BS1" s="630"/>
      <c r="BT1" s="630"/>
      <c r="BU1" s="630"/>
      <c r="BV1" s="630"/>
      <c r="BW1" s="630"/>
      <c r="BX1" s="630"/>
      <c r="BY1" s="630"/>
      <c r="BZ1" s="630"/>
      <c r="CA1" s="630"/>
      <c r="CB1" s="630"/>
      <c r="CC1" s="630"/>
      <c r="CD1" s="630"/>
      <c r="CE1" s="630"/>
      <c r="CF1" s="630"/>
      <c r="CG1" s="630"/>
      <c r="CH1" s="630"/>
      <c r="CI1" s="630"/>
      <c r="CJ1" s="630"/>
      <c r="CK1" s="630"/>
      <c r="CL1" s="630"/>
      <c r="CM1" s="630"/>
      <c r="CN1" s="630"/>
      <c r="CO1" s="630"/>
      <c r="CP1" s="630"/>
      <c r="CQ1" s="630"/>
      <c r="CR1" s="630"/>
      <c r="CS1" s="630"/>
      <c r="CT1" s="630"/>
      <c r="CU1" s="630"/>
      <c r="CV1" s="630"/>
      <c r="CW1" s="630"/>
      <c r="CX1" s="630"/>
      <c r="CY1" s="630"/>
      <c r="CZ1" s="630"/>
      <c r="DA1" s="630"/>
      <c r="DB1" s="630"/>
      <c r="DC1" s="630"/>
      <c r="DD1" s="630"/>
      <c r="DE1" s="630"/>
      <c r="DF1" s="630"/>
      <c r="DG1" s="630"/>
      <c r="DH1" s="630"/>
      <c r="DI1" s="630"/>
      <c r="DJ1" s="630"/>
      <c r="DK1" s="630"/>
      <c r="DL1" s="630"/>
      <c r="DM1" s="630"/>
      <c r="DN1" s="630"/>
      <c r="DO1" s="630"/>
      <c r="DP1" s="630"/>
      <c r="DQ1" s="630"/>
      <c r="DR1" s="630"/>
      <c r="DS1" s="630"/>
      <c r="DT1" s="630"/>
      <c r="DU1" s="630"/>
      <c r="DV1" s="630"/>
      <c r="DW1" s="630"/>
      <c r="DX1" s="630"/>
      <c r="DY1" s="630"/>
      <c r="DZ1" s="630"/>
      <c r="EA1" s="630"/>
      <c r="EB1" s="630"/>
      <c r="EC1" s="630"/>
      <c r="ED1" s="630"/>
      <c r="EE1" s="630"/>
      <c r="EF1" s="630"/>
      <c r="EG1" s="630"/>
      <c r="EH1" s="630"/>
      <c r="EI1" s="630"/>
      <c r="EJ1" s="630"/>
      <c r="EK1" s="630"/>
      <c r="EL1" s="630"/>
      <c r="EM1" s="630"/>
      <c r="EN1" s="630"/>
      <c r="EO1" s="630"/>
      <c r="EP1" s="630"/>
      <c r="EQ1" s="630"/>
      <c r="ER1" s="630"/>
      <c r="ES1" s="630"/>
      <c r="ET1" s="630"/>
      <c r="EU1" s="630"/>
      <c r="EV1" s="630"/>
      <c r="EW1" s="630"/>
      <c r="EX1" s="630"/>
      <c r="EY1" s="630"/>
      <c r="EZ1" s="630"/>
      <c r="FA1" s="630"/>
      <c r="FB1" s="630"/>
      <c r="FC1" s="630"/>
      <c r="FD1" s="630"/>
      <c r="FE1" s="630"/>
      <c r="FF1" s="630"/>
      <c r="FG1" s="630"/>
      <c r="FH1" s="630"/>
      <c r="FI1" s="630"/>
    </row>
    <row r="2" spans="1:168" s="123" customFormat="1" ht="6" customHeight="1" x14ac:dyDescent="0.25">
      <c r="A2" s="192"/>
      <c r="B2" s="192"/>
      <c r="C2" s="192"/>
      <c r="D2" s="192"/>
      <c r="E2" s="192"/>
      <c r="F2" s="192"/>
      <c r="G2" s="192"/>
      <c r="H2" s="410"/>
      <c r="I2" s="192"/>
      <c r="J2" s="419"/>
      <c r="K2" s="192"/>
      <c r="L2" s="193"/>
      <c r="M2" s="192"/>
      <c r="N2" s="193"/>
      <c r="O2" s="192"/>
      <c r="P2" s="193"/>
      <c r="Q2" s="192"/>
      <c r="R2" s="193"/>
      <c r="S2" s="192"/>
      <c r="T2" s="193"/>
      <c r="U2" s="192"/>
      <c r="V2" s="193"/>
      <c r="W2" s="632"/>
      <c r="X2" s="632"/>
      <c r="Y2" s="632"/>
      <c r="Z2" s="632"/>
      <c r="AA2" s="632"/>
      <c r="AB2" s="632"/>
      <c r="AC2" s="632"/>
      <c r="AD2" s="632"/>
      <c r="AE2" s="632"/>
      <c r="AF2" s="632"/>
      <c r="AG2" s="632"/>
      <c r="AH2" s="632"/>
      <c r="AI2" s="632"/>
      <c r="AJ2" s="632"/>
      <c r="AK2" s="632"/>
      <c r="AL2" s="632"/>
      <c r="AM2" s="632"/>
      <c r="AN2" s="632"/>
      <c r="AO2" s="632"/>
      <c r="AP2" s="632"/>
      <c r="AQ2" s="632"/>
      <c r="AR2" s="632"/>
      <c r="AS2" s="632"/>
      <c r="AT2" s="632"/>
      <c r="AU2" s="632"/>
      <c r="AV2" s="632"/>
      <c r="AW2" s="632"/>
      <c r="AX2" s="632"/>
      <c r="AY2" s="632"/>
      <c r="AZ2" s="632"/>
      <c r="BA2" s="632"/>
      <c r="BB2" s="632"/>
      <c r="BC2" s="632"/>
      <c r="BD2" s="632"/>
      <c r="BE2" s="632"/>
      <c r="BF2" s="632"/>
      <c r="BG2" s="632"/>
      <c r="BH2" s="632"/>
      <c r="BI2" s="632"/>
      <c r="BJ2" s="632"/>
      <c r="BK2" s="632"/>
      <c r="BL2" s="632"/>
      <c r="BM2" s="632"/>
      <c r="BN2" s="632"/>
      <c r="BO2" s="632"/>
      <c r="BP2" s="632"/>
      <c r="BQ2" s="632"/>
      <c r="BR2" s="632"/>
      <c r="BS2" s="632"/>
      <c r="BT2" s="632"/>
      <c r="BU2" s="632"/>
      <c r="BV2" s="632"/>
      <c r="BW2" s="632"/>
      <c r="BX2" s="632"/>
      <c r="BY2" s="632"/>
      <c r="BZ2" s="632"/>
      <c r="CA2" s="632"/>
      <c r="CB2" s="632"/>
      <c r="CC2" s="632"/>
      <c r="CD2" s="632"/>
      <c r="CE2" s="632"/>
      <c r="CF2" s="632"/>
      <c r="CG2" s="632"/>
      <c r="CH2" s="632"/>
      <c r="CI2" s="632"/>
      <c r="CJ2" s="632"/>
      <c r="CK2" s="632"/>
      <c r="CL2" s="632"/>
      <c r="CM2" s="632"/>
      <c r="CN2" s="632"/>
      <c r="CO2" s="632"/>
      <c r="CP2" s="632"/>
      <c r="CQ2" s="632"/>
      <c r="CR2" s="632"/>
      <c r="CS2" s="632"/>
      <c r="CT2" s="632"/>
      <c r="CU2" s="632"/>
      <c r="CV2" s="632"/>
      <c r="CW2" s="632"/>
      <c r="CX2" s="632"/>
      <c r="CY2" s="632"/>
      <c r="CZ2" s="632"/>
      <c r="DA2" s="632"/>
      <c r="DB2" s="632"/>
      <c r="DC2" s="632"/>
      <c r="DD2" s="632"/>
      <c r="DE2" s="632"/>
      <c r="DF2" s="632"/>
      <c r="DG2" s="632"/>
      <c r="DH2" s="632"/>
      <c r="DI2" s="632"/>
      <c r="DJ2" s="632"/>
      <c r="DK2" s="632"/>
      <c r="DL2" s="632"/>
      <c r="DM2" s="632"/>
      <c r="DN2" s="632"/>
      <c r="DO2" s="632"/>
      <c r="DP2" s="632"/>
      <c r="DQ2" s="632"/>
      <c r="DR2" s="632"/>
      <c r="DS2" s="632"/>
      <c r="DT2" s="632"/>
      <c r="DU2" s="632"/>
      <c r="DV2" s="632"/>
      <c r="DW2" s="632"/>
      <c r="DX2" s="632"/>
      <c r="DY2" s="632"/>
      <c r="DZ2" s="632"/>
      <c r="EA2" s="632"/>
      <c r="EB2" s="632"/>
      <c r="EC2" s="632"/>
      <c r="ED2" s="632"/>
      <c r="EE2" s="632"/>
      <c r="EF2" s="632"/>
      <c r="EG2" s="632"/>
      <c r="EH2" s="632"/>
      <c r="EI2" s="632"/>
      <c r="EJ2" s="632"/>
      <c r="EK2" s="632"/>
      <c r="EL2" s="632"/>
      <c r="EM2" s="632"/>
      <c r="EN2" s="632"/>
      <c r="EO2" s="632"/>
      <c r="EP2" s="632"/>
      <c r="EQ2" s="632"/>
      <c r="ER2" s="632"/>
      <c r="ES2" s="632"/>
      <c r="ET2" s="632"/>
      <c r="EU2" s="632"/>
      <c r="EV2" s="632"/>
      <c r="EW2" s="632"/>
      <c r="EX2" s="632"/>
      <c r="EY2" s="632"/>
      <c r="EZ2" s="632"/>
      <c r="FA2" s="632"/>
      <c r="FB2" s="632"/>
      <c r="FC2" s="632"/>
      <c r="FD2" s="632"/>
      <c r="FE2" s="632"/>
      <c r="FF2" s="632"/>
      <c r="FG2" s="632"/>
      <c r="FH2" s="632"/>
      <c r="FI2" s="632"/>
    </row>
    <row r="3" spans="1:168" s="123" customFormat="1" ht="13.9" customHeight="1" x14ac:dyDescent="0.25">
      <c r="A3" s="192"/>
      <c r="B3" s="194" t="s">
        <v>1197</v>
      </c>
      <c r="C3" s="192"/>
      <c r="D3" s="192"/>
      <c r="E3" s="192"/>
      <c r="F3" s="113"/>
      <c r="G3" s="192"/>
      <c r="H3" s="410"/>
      <c r="I3" s="192"/>
      <c r="J3" s="419"/>
      <c r="K3" s="192"/>
      <c r="L3" s="193"/>
      <c r="M3" s="192"/>
      <c r="N3" s="193"/>
      <c r="O3" s="192"/>
      <c r="P3" s="193"/>
      <c r="Q3" s="192"/>
      <c r="R3" s="193"/>
      <c r="S3" s="192"/>
      <c r="T3" s="195"/>
      <c r="U3" s="192"/>
      <c r="V3" s="196" t="s">
        <v>9</v>
      </c>
      <c r="W3" s="632"/>
      <c r="X3" s="632"/>
      <c r="Y3" s="632"/>
      <c r="Z3" s="632"/>
      <c r="AA3" s="632"/>
      <c r="AB3" s="632"/>
      <c r="AC3" s="632"/>
      <c r="AD3" s="632"/>
      <c r="AE3" s="632"/>
      <c r="AF3" s="632"/>
      <c r="AG3" s="632"/>
      <c r="AH3" s="632"/>
      <c r="AI3" s="632"/>
      <c r="AJ3" s="632"/>
      <c r="AK3" s="632"/>
      <c r="AL3" s="632"/>
      <c r="AM3" s="632"/>
      <c r="AN3" s="632"/>
      <c r="AO3" s="632"/>
      <c r="AP3" s="632"/>
      <c r="AQ3" s="632"/>
      <c r="AR3" s="632"/>
      <c r="AS3" s="632"/>
      <c r="AT3" s="632"/>
      <c r="AU3" s="632"/>
      <c r="AV3" s="632"/>
      <c r="AW3" s="632"/>
      <c r="AX3" s="632"/>
      <c r="AY3" s="632"/>
      <c r="AZ3" s="632"/>
      <c r="BA3" s="632"/>
      <c r="BB3" s="632"/>
      <c r="BC3" s="632"/>
      <c r="BD3" s="632"/>
      <c r="BE3" s="632"/>
      <c r="BF3" s="632"/>
      <c r="BG3" s="632"/>
      <c r="BH3" s="632"/>
      <c r="BI3" s="632"/>
      <c r="BJ3" s="632"/>
      <c r="BK3" s="632"/>
      <c r="BL3" s="632"/>
      <c r="BM3" s="632"/>
      <c r="BN3" s="632"/>
      <c r="BO3" s="632"/>
      <c r="BP3" s="632"/>
      <c r="BQ3" s="632"/>
      <c r="BR3" s="632"/>
      <c r="BS3" s="632"/>
      <c r="BT3" s="632"/>
      <c r="BU3" s="632"/>
      <c r="BV3" s="632"/>
      <c r="BW3" s="632"/>
      <c r="BX3" s="632"/>
      <c r="BY3" s="632"/>
      <c r="BZ3" s="632"/>
      <c r="CA3" s="632"/>
      <c r="CB3" s="632"/>
      <c r="CC3" s="632"/>
      <c r="CD3" s="632"/>
      <c r="CE3" s="632"/>
      <c r="CF3" s="632"/>
      <c r="CG3" s="632"/>
      <c r="CH3" s="632"/>
      <c r="CI3" s="632"/>
      <c r="CJ3" s="632"/>
      <c r="CK3" s="632"/>
      <c r="CL3" s="632"/>
      <c r="CM3" s="632"/>
      <c r="CN3" s="632"/>
      <c r="CO3" s="632"/>
      <c r="CP3" s="632"/>
      <c r="CQ3" s="632"/>
      <c r="CR3" s="632"/>
      <c r="CS3" s="632"/>
      <c r="CT3" s="632"/>
      <c r="CU3" s="632"/>
      <c r="CV3" s="632"/>
      <c r="CW3" s="632"/>
      <c r="CX3" s="632"/>
      <c r="CY3" s="632"/>
      <c r="CZ3" s="632"/>
      <c r="DA3" s="632"/>
      <c r="DB3" s="632"/>
      <c r="DC3" s="632"/>
      <c r="DD3" s="632"/>
      <c r="DE3" s="632"/>
      <c r="DF3" s="632"/>
      <c r="DG3" s="632"/>
      <c r="DH3" s="632"/>
      <c r="DI3" s="632"/>
      <c r="DJ3" s="632"/>
      <c r="DK3" s="632"/>
      <c r="DL3" s="632"/>
      <c r="DM3" s="632"/>
      <c r="DN3" s="632"/>
      <c r="DO3" s="632"/>
      <c r="DP3" s="632"/>
      <c r="DQ3" s="632"/>
      <c r="DR3" s="632"/>
      <c r="DS3" s="632"/>
      <c r="DT3" s="632"/>
      <c r="DU3" s="632"/>
      <c r="DV3" s="632"/>
      <c r="DW3" s="632"/>
      <c r="DX3" s="632"/>
      <c r="DY3" s="632"/>
      <c r="DZ3" s="632"/>
      <c r="EA3" s="632"/>
      <c r="EB3" s="632"/>
      <c r="EC3" s="632"/>
      <c r="ED3" s="632"/>
      <c r="EE3" s="632"/>
      <c r="EF3" s="632"/>
      <c r="EG3" s="632"/>
      <c r="EH3" s="632"/>
      <c r="EI3" s="632"/>
      <c r="EJ3" s="632"/>
      <c r="EK3" s="632"/>
      <c r="EL3" s="632"/>
      <c r="EM3" s="632"/>
      <c r="EN3" s="632"/>
      <c r="EO3" s="632"/>
      <c r="EP3" s="632"/>
      <c r="EQ3" s="632"/>
      <c r="ER3" s="632"/>
      <c r="ES3" s="632"/>
      <c r="ET3" s="632"/>
      <c r="EU3" s="632"/>
      <c r="EV3" s="632"/>
      <c r="EW3" s="632"/>
      <c r="EX3" s="632"/>
      <c r="EY3" s="632"/>
      <c r="EZ3" s="632"/>
      <c r="FA3" s="632"/>
      <c r="FB3" s="632"/>
      <c r="FC3" s="632"/>
      <c r="FD3" s="632"/>
      <c r="FE3" s="632"/>
      <c r="FF3" s="632"/>
      <c r="FG3" s="632"/>
      <c r="FH3" s="632"/>
      <c r="FI3" s="632"/>
    </row>
    <row r="4" spans="1:168" s="123" customFormat="1" ht="6" customHeight="1" x14ac:dyDescent="0.25">
      <c r="A4" s="197"/>
      <c r="B4" s="197"/>
      <c r="C4" s="197"/>
      <c r="D4" s="197"/>
      <c r="E4" s="197"/>
      <c r="F4" s="197"/>
      <c r="G4" s="197"/>
      <c r="H4" s="411"/>
      <c r="I4" s="197"/>
      <c r="J4" s="420"/>
      <c r="K4" s="197"/>
      <c r="L4" s="198"/>
      <c r="M4" s="197"/>
      <c r="N4" s="198"/>
      <c r="O4" s="197"/>
      <c r="P4" s="198"/>
      <c r="Q4" s="197"/>
      <c r="R4" s="198"/>
      <c r="S4" s="197"/>
      <c r="T4" s="198"/>
      <c r="U4" s="197"/>
      <c r="V4" s="198"/>
      <c r="W4" s="632"/>
      <c r="X4" s="632"/>
      <c r="Y4" s="632"/>
      <c r="Z4" s="632"/>
      <c r="AA4" s="632"/>
      <c r="AB4" s="632"/>
      <c r="AC4" s="632"/>
      <c r="AD4" s="632"/>
      <c r="AE4" s="632"/>
      <c r="AF4" s="632"/>
      <c r="AG4" s="632"/>
      <c r="AH4" s="632"/>
      <c r="AI4" s="632"/>
      <c r="AJ4" s="632"/>
      <c r="AK4" s="632"/>
      <c r="AL4" s="632"/>
      <c r="AM4" s="632"/>
      <c r="AN4" s="632"/>
      <c r="AO4" s="632"/>
      <c r="AP4" s="632"/>
      <c r="AQ4" s="632"/>
      <c r="AR4" s="632"/>
      <c r="AS4" s="632"/>
      <c r="AT4" s="632"/>
      <c r="AU4" s="632"/>
      <c r="AV4" s="632"/>
      <c r="AW4" s="632"/>
      <c r="AX4" s="632"/>
      <c r="AY4" s="632"/>
      <c r="AZ4" s="632"/>
      <c r="BA4" s="632"/>
      <c r="BB4" s="632"/>
      <c r="BC4" s="632"/>
      <c r="BD4" s="632"/>
      <c r="BE4" s="632"/>
      <c r="BF4" s="632"/>
      <c r="BG4" s="632"/>
      <c r="BH4" s="632"/>
      <c r="BI4" s="632"/>
      <c r="BJ4" s="632"/>
      <c r="BK4" s="632"/>
      <c r="BL4" s="632"/>
      <c r="BM4" s="632"/>
      <c r="BN4" s="632"/>
      <c r="BO4" s="632"/>
      <c r="BP4" s="632"/>
      <c r="BQ4" s="632"/>
      <c r="BR4" s="632"/>
      <c r="BS4" s="632"/>
      <c r="BT4" s="632"/>
      <c r="BU4" s="632"/>
      <c r="BV4" s="632"/>
      <c r="BW4" s="632"/>
      <c r="BX4" s="632"/>
      <c r="BY4" s="632"/>
      <c r="BZ4" s="632"/>
      <c r="CA4" s="632"/>
      <c r="CB4" s="632"/>
      <c r="CC4" s="632"/>
      <c r="CD4" s="632"/>
      <c r="CE4" s="632"/>
      <c r="CF4" s="632"/>
      <c r="CG4" s="632"/>
      <c r="CH4" s="632"/>
      <c r="CI4" s="632"/>
      <c r="CJ4" s="632"/>
      <c r="CK4" s="632"/>
      <c r="CL4" s="632"/>
      <c r="CM4" s="632"/>
      <c r="CN4" s="632"/>
      <c r="CO4" s="632"/>
      <c r="CP4" s="632"/>
      <c r="CQ4" s="632"/>
      <c r="CR4" s="632"/>
      <c r="CS4" s="632"/>
      <c r="CT4" s="632"/>
      <c r="CU4" s="632"/>
      <c r="CV4" s="632"/>
      <c r="CW4" s="632"/>
      <c r="CX4" s="632"/>
      <c r="CY4" s="632"/>
      <c r="CZ4" s="632"/>
      <c r="DA4" s="632"/>
      <c r="DB4" s="632"/>
      <c r="DC4" s="632"/>
      <c r="DD4" s="632"/>
      <c r="DE4" s="632"/>
      <c r="DF4" s="632"/>
      <c r="DG4" s="632"/>
      <c r="DH4" s="632"/>
      <c r="DI4" s="632"/>
      <c r="DJ4" s="632"/>
      <c r="DK4" s="632"/>
      <c r="DL4" s="632"/>
      <c r="DM4" s="632"/>
      <c r="DN4" s="632"/>
      <c r="DO4" s="632"/>
      <c r="DP4" s="632"/>
      <c r="DQ4" s="632"/>
      <c r="DR4" s="632"/>
      <c r="DS4" s="632"/>
      <c r="DT4" s="632"/>
      <c r="DU4" s="632"/>
      <c r="DV4" s="632"/>
      <c r="DW4" s="632"/>
      <c r="DX4" s="632"/>
      <c r="DY4" s="632"/>
      <c r="DZ4" s="632"/>
      <c r="EA4" s="632"/>
      <c r="EB4" s="632"/>
      <c r="EC4" s="632"/>
      <c r="ED4" s="632"/>
      <c r="EE4" s="632"/>
      <c r="EF4" s="632"/>
      <c r="EG4" s="632"/>
      <c r="EH4" s="632"/>
      <c r="EI4" s="632"/>
      <c r="EJ4" s="632"/>
      <c r="EK4" s="632"/>
      <c r="EL4" s="632"/>
      <c r="EM4" s="632"/>
      <c r="EN4" s="632"/>
      <c r="EO4" s="632"/>
      <c r="EP4" s="632"/>
      <c r="EQ4" s="632"/>
      <c r="ER4" s="632"/>
      <c r="ES4" s="632"/>
      <c r="ET4" s="632"/>
      <c r="EU4" s="632"/>
      <c r="EV4" s="632"/>
      <c r="EW4" s="632"/>
      <c r="EX4" s="632"/>
      <c r="EY4" s="632"/>
      <c r="EZ4" s="632"/>
      <c r="FA4" s="632"/>
      <c r="FB4" s="632"/>
      <c r="FC4" s="632"/>
      <c r="FD4" s="632"/>
      <c r="FE4" s="632"/>
      <c r="FF4" s="632"/>
      <c r="FG4" s="632"/>
      <c r="FH4" s="632"/>
      <c r="FI4" s="632"/>
    </row>
    <row r="5" spans="1:168" s="123" customFormat="1" ht="10.5" customHeight="1" x14ac:dyDescent="0.25">
      <c r="A5" s="192"/>
      <c r="B5" s="192"/>
      <c r="C5" s="192"/>
      <c r="D5" s="192"/>
      <c r="E5" s="192"/>
      <c r="F5" s="192"/>
      <c r="G5" s="192"/>
      <c r="H5" s="410"/>
      <c r="I5" s="194"/>
      <c r="J5" s="421"/>
      <c r="K5" s="194"/>
      <c r="L5" s="193"/>
      <c r="M5" s="192"/>
      <c r="N5" s="193"/>
      <c r="O5" s="192"/>
      <c r="P5" s="193"/>
      <c r="Q5" s="192"/>
      <c r="R5" s="193"/>
      <c r="S5" s="192"/>
      <c r="T5" s="193"/>
      <c r="U5" s="192"/>
      <c r="V5" s="193"/>
      <c r="W5" s="632"/>
      <c r="X5" s="632"/>
      <c r="Y5" s="632"/>
      <c r="Z5" s="632"/>
      <c r="AA5" s="632"/>
      <c r="AB5" s="632"/>
      <c r="AC5" s="632"/>
      <c r="AD5" s="632"/>
      <c r="AE5" s="632"/>
      <c r="AF5" s="632"/>
      <c r="AG5" s="632"/>
      <c r="AH5" s="632"/>
      <c r="AI5" s="632"/>
      <c r="AJ5" s="632"/>
      <c r="AK5" s="632"/>
      <c r="AL5" s="632"/>
      <c r="AM5" s="632"/>
      <c r="AN5" s="632"/>
      <c r="AO5" s="632"/>
      <c r="AP5" s="632"/>
      <c r="AQ5" s="632"/>
      <c r="AR5" s="632"/>
      <c r="AS5" s="632"/>
      <c r="AT5" s="632"/>
      <c r="AU5" s="632"/>
      <c r="AV5" s="632"/>
      <c r="AW5" s="632"/>
      <c r="AX5" s="632"/>
      <c r="AY5" s="632"/>
      <c r="AZ5" s="632"/>
      <c r="BA5" s="632"/>
      <c r="BB5" s="632"/>
      <c r="BC5" s="632"/>
      <c r="BD5" s="632"/>
      <c r="BE5" s="632"/>
      <c r="BF5" s="632"/>
      <c r="BG5" s="632"/>
      <c r="BH5" s="632"/>
      <c r="BI5" s="632"/>
      <c r="BJ5" s="632"/>
      <c r="BK5" s="632"/>
      <c r="BL5" s="632"/>
      <c r="BM5" s="632"/>
      <c r="BN5" s="632"/>
      <c r="BO5" s="632"/>
      <c r="BP5" s="632"/>
      <c r="BQ5" s="632"/>
      <c r="BR5" s="632"/>
      <c r="BS5" s="632"/>
      <c r="BT5" s="632"/>
      <c r="BU5" s="632"/>
      <c r="BV5" s="632"/>
      <c r="BW5" s="632"/>
      <c r="BX5" s="632"/>
      <c r="BY5" s="632"/>
      <c r="BZ5" s="632"/>
      <c r="CA5" s="632"/>
      <c r="CB5" s="632"/>
      <c r="CC5" s="632"/>
      <c r="CD5" s="632"/>
      <c r="CE5" s="632"/>
      <c r="CF5" s="632"/>
      <c r="CG5" s="632"/>
      <c r="CH5" s="632"/>
      <c r="CI5" s="632"/>
      <c r="CJ5" s="632"/>
      <c r="CK5" s="632"/>
      <c r="CL5" s="632"/>
      <c r="CM5" s="632"/>
      <c r="CN5" s="632"/>
      <c r="CO5" s="632"/>
      <c r="CP5" s="632"/>
      <c r="CQ5" s="632"/>
      <c r="CR5" s="632"/>
      <c r="CS5" s="632"/>
      <c r="CT5" s="632"/>
      <c r="CU5" s="632"/>
      <c r="CV5" s="632"/>
      <c r="CW5" s="632"/>
      <c r="CX5" s="632"/>
      <c r="CY5" s="632"/>
      <c r="CZ5" s="632"/>
      <c r="DA5" s="632"/>
      <c r="DB5" s="632"/>
      <c r="DC5" s="632"/>
      <c r="DD5" s="632"/>
      <c r="DE5" s="632"/>
      <c r="DF5" s="632"/>
      <c r="DG5" s="632"/>
      <c r="DH5" s="632"/>
      <c r="DI5" s="632"/>
      <c r="DJ5" s="632"/>
      <c r="DK5" s="632"/>
      <c r="DL5" s="632"/>
      <c r="DM5" s="632"/>
      <c r="DN5" s="632"/>
      <c r="DO5" s="632"/>
      <c r="DP5" s="632"/>
      <c r="DQ5" s="632"/>
      <c r="DR5" s="632"/>
      <c r="DS5" s="632"/>
      <c r="DT5" s="632"/>
      <c r="DU5" s="632"/>
      <c r="DV5" s="632"/>
      <c r="DW5" s="632"/>
      <c r="DX5" s="632"/>
      <c r="DY5" s="632"/>
      <c r="DZ5" s="632"/>
      <c r="EA5" s="632"/>
      <c r="EB5" s="632"/>
      <c r="EC5" s="632"/>
      <c r="ED5" s="632"/>
      <c r="EE5" s="632"/>
      <c r="EF5" s="632"/>
      <c r="EG5" s="632"/>
      <c r="EH5" s="632"/>
      <c r="EI5" s="632"/>
      <c r="EJ5" s="632"/>
      <c r="EK5" s="632"/>
      <c r="EL5" s="632"/>
      <c r="EM5" s="632"/>
      <c r="EN5" s="632"/>
      <c r="EO5" s="632"/>
      <c r="EP5" s="632"/>
      <c r="EQ5" s="632"/>
      <c r="ER5" s="632"/>
      <c r="ES5" s="632"/>
      <c r="ET5" s="632"/>
      <c r="EU5" s="632"/>
      <c r="EV5" s="632"/>
      <c r="EW5" s="632"/>
      <c r="EX5" s="632"/>
      <c r="EY5" s="632"/>
      <c r="EZ5" s="632"/>
      <c r="FA5" s="632"/>
      <c r="FB5" s="632"/>
      <c r="FC5" s="632"/>
      <c r="FD5" s="632"/>
      <c r="FE5" s="632"/>
      <c r="FF5" s="632"/>
      <c r="FG5" s="632"/>
      <c r="FH5" s="632"/>
      <c r="FI5" s="632"/>
    </row>
    <row r="6" spans="1:168" s="123" customFormat="1" ht="15.75" customHeight="1" x14ac:dyDescent="0.25">
      <c r="A6" s="192"/>
      <c r="B6" s="192"/>
      <c r="C6" s="192"/>
      <c r="D6" s="192"/>
      <c r="E6" s="192"/>
      <c r="F6" s="192"/>
      <c r="G6" s="192"/>
      <c r="H6" s="412"/>
      <c r="I6" s="194"/>
      <c r="J6" s="421"/>
      <c r="K6" s="194"/>
      <c r="L6" s="195"/>
      <c r="M6" s="194"/>
      <c r="N6" s="195"/>
      <c r="O6" s="195"/>
      <c r="P6" s="195" t="s">
        <v>102</v>
      </c>
      <c r="Q6" s="194"/>
      <c r="R6" s="195"/>
      <c r="S6" s="194"/>
      <c r="T6" s="195"/>
      <c r="U6" s="194"/>
      <c r="V6" s="195"/>
      <c r="W6" s="632"/>
      <c r="X6" s="632"/>
      <c r="Y6" s="632"/>
      <c r="Z6" s="632"/>
      <c r="AA6" s="632"/>
      <c r="AB6" s="632"/>
      <c r="AC6" s="632"/>
      <c r="AD6" s="632"/>
      <c r="AE6" s="632"/>
      <c r="AF6" s="632"/>
      <c r="AG6" s="632"/>
      <c r="AH6" s="632"/>
      <c r="AI6" s="632"/>
      <c r="AJ6" s="632"/>
      <c r="AK6" s="632"/>
      <c r="AL6" s="632"/>
      <c r="AM6" s="632"/>
      <c r="AN6" s="632"/>
      <c r="AO6" s="632"/>
      <c r="AP6" s="632"/>
      <c r="AQ6" s="632"/>
      <c r="AR6" s="632"/>
      <c r="AS6" s="632"/>
      <c r="AT6" s="632"/>
      <c r="AU6" s="632"/>
      <c r="AV6" s="632"/>
      <c r="AW6" s="632"/>
      <c r="AX6" s="632"/>
      <c r="AY6" s="632"/>
      <c r="AZ6" s="632"/>
      <c r="BA6" s="632"/>
      <c r="BB6" s="632"/>
      <c r="BC6" s="632"/>
      <c r="BD6" s="632"/>
      <c r="BE6" s="632"/>
      <c r="BF6" s="632"/>
      <c r="BG6" s="632"/>
      <c r="BH6" s="632"/>
      <c r="BI6" s="632"/>
      <c r="BJ6" s="632"/>
      <c r="BK6" s="632"/>
      <c r="BL6" s="632"/>
      <c r="BM6" s="632"/>
      <c r="BN6" s="632"/>
      <c r="BO6" s="632"/>
      <c r="BP6" s="632"/>
      <c r="BQ6" s="632"/>
      <c r="BR6" s="632"/>
      <c r="BS6" s="632"/>
      <c r="BT6" s="632"/>
      <c r="BU6" s="632"/>
      <c r="BV6" s="632"/>
      <c r="BW6" s="632"/>
      <c r="BX6" s="632"/>
      <c r="BY6" s="632"/>
      <c r="BZ6" s="632"/>
      <c r="CA6" s="632"/>
      <c r="CB6" s="632"/>
      <c r="CC6" s="632"/>
      <c r="CD6" s="632"/>
      <c r="CE6" s="632"/>
      <c r="CF6" s="632"/>
      <c r="CG6" s="632"/>
      <c r="CH6" s="632"/>
      <c r="CI6" s="632"/>
      <c r="CJ6" s="632"/>
      <c r="CK6" s="632"/>
      <c r="CL6" s="632"/>
      <c r="CM6" s="632"/>
      <c r="CN6" s="632"/>
      <c r="CO6" s="632"/>
      <c r="CP6" s="632"/>
      <c r="CQ6" s="632"/>
      <c r="CR6" s="632"/>
      <c r="CS6" s="632"/>
      <c r="CT6" s="632"/>
      <c r="CU6" s="632"/>
      <c r="CV6" s="632"/>
      <c r="CW6" s="632"/>
      <c r="CX6" s="632"/>
      <c r="CY6" s="632"/>
      <c r="CZ6" s="632"/>
      <c r="DA6" s="632"/>
      <c r="DB6" s="632"/>
      <c r="DC6" s="632"/>
      <c r="DD6" s="632"/>
      <c r="DE6" s="632"/>
      <c r="DF6" s="632"/>
      <c r="DG6" s="632"/>
      <c r="DH6" s="632"/>
      <c r="DI6" s="632"/>
      <c r="DJ6" s="632"/>
      <c r="DK6" s="632"/>
      <c r="DL6" s="632"/>
      <c r="DM6" s="632"/>
      <c r="DN6" s="632"/>
      <c r="DO6" s="632"/>
      <c r="DP6" s="632"/>
      <c r="DQ6" s="632"/>
      <c r="DR6" s="632"/>
      <c r="DS6" s="632"/>
      <c r="DT6" s="632"/>
      <c r="DU6" s="632"/>
      <c r="DV6" s="632"/>
      <c r="DW6" s="632"/>
      <c r="DX6" s="632"/>
      <c r="DY6" s="632"/>
      <c r="DZ6" s="632"/>
      <c r="EA6" s="632"/>
      <c r="EB6" s="632"/>
      <c r="EC6" s="632"/>
      <c r="ED6" s="632"/>
      <c r="EE6" s="632"/>
      <c r="EF6" s="632"/>
      <c r="EG6" s="632"/>
      <c r="EH6" s="632"/>
      <c r="EI6" s="632"/>
      <c r="EJ6" s="632"/>
      <c r="EK6" s="632"/>
      <c r="EL6" s="632"/>
      <c r="EM6" s="632"/>
      <c r="EN6" s="632"/>
      <c r="EO6" s="632"/>
      <c r="EP6" s="632"/>
      <c r="EQ6" s="632"/>
      <c r="ER6" s="632"/>
      <c r="ES6" s="632"/>
      <c r="ET6" s="632"/>
      <c r="EU6" s="632"/>
      <c r="EV6" s="632"/>
      <c r="EW6" s="632"/>
      <c r="EX6" s="632"/>
      <c r="EY6" s="632"/>
      <c r="EZ6" s="632"/>
      <c r="FA6" s="632"/>
      <c r="FB6" s="632"/>
      <c r="FC6" s="632"/>
      <c r="FD6" s="632"/>
      <c r="FE6" s="632"/>
      <c r="FF6" s="632"/>
      <c r="FG6" s="632"/>
      <c r="FH6" s="632"/>
      <c r="FI6" s="632"/>
    </row>
    <row r="7" spans="1:168" s="123" customFormat="1" ht="12" customHeight="1" x14ac:dyDescent="0.25">
      <c r="A7" s="192"/>
      <c r="B7" s="192"/>
      <c r="C7" s="192"/>
      <c r="D7" s="192"/>
      <c r="E7" s="192"/>
      <c r="F7" s="192"/>
      <c r="G7" s="192"/>
      <c r="H7" s="410"/>
      <c r="I7" s="194"/>
      <c r="J7" s="421"/>
      <c r="K7" s="194"/>
      <c r="L7" s="198"/>
      <c r="M7" s="197"/>
      <c r="N7" s="198"/>
      <c r="O7" s="197"/>
      <c r="P7" s="198"/>
      <c r="Q7" s="197"/>
      <c r="R7" s="198"/>
      <c r="S7" s="197"/>
      <c r="T7" s="198"/>
      <c r="U7" s="197"/>
      <c r="V7" s="198"/>
      <c r="W7" s="632"/>
      <c r="X7" s="632"/>
      <c r="Y7" s="632"/>
      <c r="Z7" s="632"/>
      <c r="AA7" s="632"/>
      <c r="AB7" s="632"/>
      <c r="AC7" s="632"/>
      <c r="AD7" s="632"/>
      <c r="AE7" s="632"/>
      <c r="AF7" s="632"/>
      <c r="AG7" s="632"/>
      <c r="AH7" s="632"/>
      <c r="AI7" s="632"/>
      <c r="AJ7" s="632"/>
      <c r="AK7" s="632"/>
      <c r="AL7" s="632"/>
      <c r="AM7" s="632"/>
      <c r="AN7" s="632"/>
      <c r="AO7" s="632"/>
      <c r="AP7" s="632"/>
      <c r="AQ7" s="632"/>
      <c r="AR7" s="632"/>
      <c r="AS7" s="632"/>
      <c r="AT7" s="632"/>
      <c r="AU7" s="632"/>
      <c r="AV7" s="632"/>
      <c r="AW7" s="632"/>
      <c r="AX7" s="632"/>
      <c r="AY7" s="632"/>
      <c r="AZ7" s="632"/>
      <c r="BA7" s="632"/>
      <c r="BB7" s="632"/>
      <c r="BC7" s="632"/>
      <c r="BD7" s="632"/>
      <c r="BE7" s="632"/>
      <c r="BF7" s="632"/>
      <c r="BG7" s="632"/>
      <c r="BH7" s="632"/>
      <c r="BI7" s="632"/>
      <c r="BJ7" s="632"/>
      <c r="BK7" s="632"/>
      <c r="BL7" s="632"/>
      <c r="BM7" s="632"/>
      <c r="BN7" s="632"/>
      <c r="BO7" s="632"/>
      <c r="BP7" s="632"/>
      <c r="BQ7" s="632"/>
      <c r="BR7" s="632"/>
      <c r="BS7" s="632"/>
      <c r="BT7" s="632"/>
      <c r="BU7" s="632"/>
      <c r="BV7" s="632"/>
      <c r="BW7" s="632"/>
      <c r="BX7" s="632"/>
      <c r="BY7" s="632"/>
      <c r="BZ7" s="632"/>
      <c r="CA7" s="632"/>
      <c r="CB7" s="632"/>
      <c r="CC7" s="632"/>
      <c r="CD7" s="632"/>
      <c r="CE7" s="632"/>
      <c r="CF7" s="632"/>
      <c r="CG7" s="632"/>
      <c r="CH7" s="632"/>
      <c r="CI7" s="632"/>
      <c r="CJ7" s="632"/>
      <c r="CK7" s="632"/>
      <c r="CL7" s="632"/>
      <c r="CM7" s="632"/>
      <c r="CN7" s="632"/>
      <c r="CO7" s="632"/>
      <c r="CP7" s="632"/>
      <c r="CQ7" s="632"/>
      <c r="CR7" s="632"/>
      <c r="CS7" s="632"/>
      <c r="CT7" s="632"/>
      <c r="CU7" s="632"/>
      <c r="CV7" s="632"/>
      <c r="CW7" s="632"/>
      <c r="CX7" s="632"/>
      <c r="CY7" s="632"/>
      <c r="CZ7" s="632"/>
      <c r="DA7" s="632"/>
      <c r="DB7" s="632"/>
      <c r="DC7" s="632"/>
      <c r="DD7" s="632"/>
      <c r="DE7" s="632"/>
      <c r="DF7" s="632"/>
      <c r="DG7" s="632"/>
      <c r="DH7" s="632"/>
      <c r="DI7" s="632"/>
      <c r="DJ7" s="632"/>
      <c r="DK7" s="632"/>
      <c r="DL7" s="632"/>
      <c r="DM7" s="632"/>
      <c r="DN7" s="632"/>
      <c r="DO7" s="632"/>
      <c r="DP7" s="632"/>
      <c r="DQ7" s="632"/>
      <c r="DR7" s="632"/>
      <c r="DS7" s="632"/>
      <c r="DT7" s="632"/>
      <c r="DU7" s="632"/>
      <c r="DV7" s="632"/>
      <c r="DW7" s="632"/>
      <c r="DX7" s="632"/>
      <c r="DY7" s="632"/>
      <c r="DZ7" s="632"/>
      <c r="EA7" s="632"/>
      <c r="EB7" s="632"/>
      <c r="EC7" s="632"/>
      <c r="ED7" s="632"/>
      <c r="EE7" s="632"/>
      <c r="EF7" s="632"/>
      <c r="EG7" s="632"/>
      <c r="EH7" s="632"/>
      <c r="EI7" s="632"/>
      <c r="EJ7" s="632"/>
      <c r="EK7" s="632"/>
      <c r="EL7" s="632"/>
      <c r="EM7" s="632"/>
      <c r="EN7" s="632"/>
      <c r="EO7" s="632"/>
      <c r="EP7" s="632"/>
      <c r="EQ7" s="632"/>
      <c r="ER7" s="632"/>
      <c r="ES7" s="632"/>
      <c r="ET7" s="632"/>
      <c r="EU7" s="632"/>
      <c r="EV7" s="632"/>
      <c r="EW7" s="632"/>
      <c r="EX7" s="632"/>
      <c r="EY7" s="632"/>
      <c r="EZ7" s="632"/>
      <c r="FA7" s="632"/>
      <c r="FB7" s="632"/>
      <c r="FC7" s="632"/>
      <c r="FD7" s="632"/>
      <c r="FE7" s="632"/>
      <c r="FF7" s="632"/>
      <c r="FG7" s="632"/>
      <c r="FH7" s="632"/>
      <c r="FI7" s="632"/>
    </row>
    <row r="8" spans="1:168" s="121" customFormat="1" ht="18.75" customHeight="1" x14ac:dyDescent="0.25">
      <c r="A8" s="192"/>
      <c r="B8" s="192"/>
      <c r="C8" s="194"/>
      <c r="D8" s="194"/>
      <c r="E8" s="192"/>
      <c r="F8" s="194"/>
      <c r="G8" s="194"/>
      <c r="H8" s="396" t="s">
        <v>2</v>
      </c>
      <c r="I8" s="194"/>
      <c r="J8" s="633"/>
      <c r="K8" s="194"/>
      <c r="L8" s="193"/>
      <c r="M8" s="192"/>
      <c r="N8" s="193"/>
      <c r="O8" s="192"/>
      <c r="P8" s="193"/>
      <c r="Q8" s="192"/>
      <c r="R8" s="193"/>
      <c r="S8" s="192"/>
      <c r="T8" s="193"/>
      <c r="U8" s="192"/>
      <c r="V8" s="193"/>
      <c r="W8" s="632"/>
      <c r="X8" s="632"/>
      <c r="Y8" s="632"/>
      <c r="Z8" s="632"/>
      <c r="AA8" s="632"/>
      <c r="AB8" s="632"/>
      <c r="AC8" s="632"/>
      <c r="AD8" s="632"/>
      <c r="AE8" s="632"/>
      <c r="AF8" s="632"/>
      <c r="AG8" s="632"/>
      <c r="AH8" s="632"/>
      <c r="AI8" s="632"/>
      <c r="AJ8" s="632"/>
      <c r="AK8" s="632"/>
      <c r="AL8" s="632"/>
      <c r="AM8" s="632"/>
      <c r="AN8" s="632"/>
      <c r="AO8" s="632"/>
      <c r="AP8" s="632"/>
      <c r="AQ8" s="632"/>
      <c r="AR8" s="632"/>
      <c r="AS8" s="632"/>
      <c r="AT8" s="632"/>
      <c r="AU8" s="632"/>
      <c r="AV8" s="632"/>
      <c r="AW8" s="632"/>
      <c r="AX8" s="632"/>
      <c r="AY8" s="632"/>
      <c r="AZ8" s="632"/>
      <c r="BA8" s="632"/>
      <c r="BB8" s="632"/>
      <c r="BC8" s="632"/>
      <c r="BD8" s="632"/>
      <c r="BE8" s="632"/>
      <c r="BF8" s="632"/>
      <c r="BG8" s="632"/>
      <c r="BH8" s="632"/>
      <c r="BI8" s="632"/>
      <c r="BJ8" s="632"/>
      <c r="BK8" s="632"/>
      <c r="BL8" s="632"/>
      <c r="BM8" s="632"/>
      <c r="BN8" s="632"/>
      <c r="BO8" s="632"/>
      <c r="BP8" s="632"/>
      <c r="BQ8" s="632"/>
      <c r="BR8" s="632"/>
      <c r="BS8" s="632"/>
      <c r="BT8" s="632"/>
      <c r="BU8" s="632"/>
      <c r="BV8" s="632"/>
      <c r="BW8" s="632"/>
      <c r="BX8" s="632"/>
      <c r="BY8" s="632"/>
      <c r="BZ8" s="632"/>
      <c r="CA8" s="632"/>
      <c r="CB8" s="632"/>
      <c r="CC8" s="632"/>
      <c r="CD8" s="632"/>
      <c r="CE8" s="632"/>
      <c r="CF8" s="632"/>
      <c r="CG8" s="632"/>
      <c r="CH8" s="632"/>
      <c r="CI8" s="632"/>
      <c r="CJ8" s="632"/>
      <c r="CK8" s="632"/>
      <c r="CL8" s="632"/>
      <c r="CM8" s="632"/>
      <c r="CN8" s="632"/>
      <c r="CO8" s="632"/>
      <c r="CP8" s="632"/>
      <c r="CQ8" s="632"/>
      <c r="CR8" s="632"/>
      <c r="CS8" s="632"/>
      <c r="CT8" s="632"/>
      <c r="CU8" s="632"/>
      <c r="CV8" s="632"/>
      <c r="CW8" s="632"/>
      <c r="CX8" s="632"/>
      <c r="CY8" s="632"/>
      <c r="CZ8" s="632"/>
      <c r="DA8" s="632"/>
      <c r="DB8" s="632"/>
      <c r="DC8" s="632"/>
      <c r="DD8" s="632"/>
      <c r="DE8" s="632"/>
      <c r="DF8" s="632"/>
      <c r="DG8" s="632"/>
      <c r="DH8" s="632"/>
      <c r="DI8" s="632"/>
      <c r="DJ8" s="632"/>
      <c r="DK8" s="632"/>
      <c r="DL8" s="632"/>
      <c r="DM8" s="632"/>
      <c r="DN8" s="632"/>
      <c r="DO8" s="632"/>
      <c r="DP8" s="632"/>
      <c r="DQ8" s="632"/>
      <c r="DR8" s="632"/>
      <c r="DS8" s="632"/>
      <c r="DT8" s="632"/>
      <c r="DU8" s="632"/>
      <c r="DV8" s="632"/>
      <c r="DW8" s="632"/>
      <c r="DX8" s="632"/>
      <c r="DY8" s="632"/>
      <c r="DZ8" s="632"/>
      <c r="EA8" s="632"/>
      <c r="EB8" s="632"/>
      <c r="EC8" s="632"/>
      <c r="ED8" s="632"/>
      <c r="EE8" s="632"/>
      <c r="EF8" s="632"/>
      <c r="EG8" s="632"/>
      <c r="EH8" s="632"/>
      <c r="EI8" s="632"/>
      <c r="EJ8" s="632"/>
      <c r="EK8" s="632"/>
      <c r="EL8" s="632"/>
      <c r="EM8" s="632"/>
      <c r="EN8" s="632"/>
      <c r="EO8" s="632"/>
      <c r="EP8" s="632"/>
      <c r="EQ8" s="632"/>
      <c r="ER8" s="632"/>
      <c r="ES8" s="632"/>
      <c r="ET8" s="632"/>
      <c r="EU8" s="632"/>
      <c r="EV8" s="632"/>
      <c r="EW8" s="632"/>
      <c r="EX8" s="632"/>
      <c r="EY8" s="632"/>
      <c r="EZ8" s="632"/>
      <c r="FA8" s="632"/>
      <c r="FB8" s="632"/>
      <c r="FC8" s="632"/>
      <c r="FD8" s="632"/>
      <c r="FE8" s="632"/>
      <c r="FF8" s="632"/>
      <c r="FG8" s="632"/>
      <c r="FH8" s="632"/>
      <c r="FI8" s="632"/>
    </row>
    <row r="9" spans="1:168" s="121" customFormat="1" ht="14.25" customHeight="1" x14ac:dyDescent="0.25">
      <c r="A9" s="192"/>
      <c r="B9" s="192"/>
      <c r="C9" s="192" t="s">
        <v>1198</v>
      </c>
      <c r="D9" s="192"/>
      <c r="E9" s="192"/>
      <c r="F9" s="194"/>
      <c r="G9" s="192"/>
      <c r="H9" s="396" t="s">
        <v>109</v>
      </c>
      <c r="I9" s="194"/>
      <c r="J9" s="422">
        <v>0.95</v>
      </c>
      <c r="K9" s="194"/>
      <c r="L9" s="193"/>
      <c r="M9" s="192"/>
      <c r="N9" s="193"/>
      <c r="O9" s="192"/>
      <c r="P9" s="193"/>
      <c r="Q9" s="192"/>
      <c r="R9" s="193"/>
      <c r="S9" s="192"/>
      <c r="T9" s="193"/>
      <c r="U9" s="192"/>
      <c r="V9" s="193"/>
      <c r="W9" s="632"/>
      <c r="X9" s="632"/>
      <c r="Y9" s="632"/>
      <c r="Z9" s="632"/>
      <c r="AA9" s="632"/>
      <c r="AB9" s="632"/>
      <c r="AC9" s="632"/>
      <c r="AD9" s="632"/>
      <c r="AE9" s="632"/>
      <c r="AF9" s="632"/>
      <c r="AG9" s="632"/>
      <c r="AH9" s="632"/>
      <c r="AI9" s="632"/>
      <c r="AJ9" s="632"/>
      <c r="AK9" s="632"/>
      <c r="AL9" s="632"/>
      <c r="AM9" s="632"/>
      <c r="AN9" s="632"/>
      <c r="AO9" s="632"/>
      <c r="AP9" s="632"/>
      <c r="AQ9" s="632"/>
      <c r="AR9" s="632"/>
      <c r="AS9" s="632"/>
      <c r="AT9" s="632"/>
      <c r="AU9" s="632"/>
      <c r="AV9" s="632"/>
      <c r="AW9" s="632"/>
      <c r="AX9" s="632"/>
      <c r="AY9" s="632"/>
      <c r="AZ9" s="632"/>
      <c r="BA9" s="632"/>
      <c r="BB9" s="632"/>
      <c r="BC9" s="632"/>
      <c r="BD9" s="632"/>
      <c r="BE9" s="632"/>
      <c r="BF9" s="632"/>
      <c r="BG9" s="632"/>
      <c r="BH9" s="632"/>
      <c r="BI9" s="632"/>
      <c r="BJ9" s="632"/>
      <c r="BK9" s="632"/>
      <c r="BL9" s="632"/>
      <c r="BM9" s="632"/>
      <c r="BN9" s="632"/>
      <c r="BO9" s="632"/>
      <c r="BP9" s="632"/>
      <c r="BQ9" s="632"/>
      <c r="BR9" s="632"/>
      <c r="BS9" s="632"/>
      <c r="BT9" s="632"/>
      <c r="BU9" s="632"/>
      <c r="BV9" s="632"/>
      <c r="BW9" s="632"/>
      <c r="BX9" s="632"/>
      <c r="BY9" s="632"/>
      <c r="BZ9" s="632"/>
      <c r="CA9" s="632"/>
      <c r="CB9" s="632"/>
      <c r="CC9" s="632"/>
      <c r="CD9" s="632"/>
      <c r="CE9" s="632"/>
      <c r="CF9" s="632"/>
      <c r="CG9" s="632"/>
      <c r="CH9" s="632"/>
      <c r="CI9" s="632"/>
      <c r="CJ9" s="632"/>
      <c r="CK9" s="632"/>
      <c r="CL9" s="632"/>
      <c r="CM9" s="632"/>
      <c r="CN9" s="632"/>
      <c r="CO9" s="632"/>
      <c r="CP9" s="632"/>
      <c r="CQ9" s="632"/>
      <c r="CR9" s="632"/>
      <c r="CS9" s="632"/>
      <c r="CT9" s="632"/>
      <c r="CU9" s="632"/>
      <c r="CV9" s="632"/>
      <c r="CW9" s="632"/>
      <c r="CX9" s="632"/>
      <c r="CY9" s="632"/>
      <c r="CZ9" s="632"/>
      <c r="DA9" s="632"/>
      <c r="DB9" s="632"/>
      <c r="DC9" s="632"/>
      <c r="DD9" s="632"/>
      <c r="DE9" s="632"/>
      <c r="DF9" s="632"/>
      <c r="DG9" s="632"/>
      <c r="DH9" s="632"/>
      <c r="DI9" s="632"/>
      <c r="DJ9" s="632"/>
      <c r="DK9" s="632"/>
      <c r="DL9" s="632"/>
      <c r="DM9" s="632"/>
      <c r="DN9" s="632"/>
      <c r="DO9" s="632"/>
      <c r="DP9" s="632"/>
      <c r="DQ9" s="632"/>
      <c r="DR9" s="632"/>
      <c r="DS9" s="632"/>
      <c r="DT9" s="632"/>
      <c r="DU9" s="632"/>
      <c r="DV9" s="632"/>
      <c r="DW9" s="632"/>
      <c r="DX9" s="632"/>
      <c r="DY9" s="632"/>
      <c r="DZ9" s="632"/>
      <c r="EA9" s="632"/>
      <c r="EB9" s="632"/>
      <c r="EC9" s="632"/>
      <c r="ED9" s="632"/>
      <c r="EE9" s="632"/>
      <c r="EF9" s="632"/>
      <c r="EG9" s="632"/>
      <c r="EH9" s="632"/>
      <c r="EI9" s="632"/>
      <c r="EJ9" s="632"/>
      <c r="EK9" s="632"/>
      <c r="EL9" s="632"/>
      <c r="EM9" s="632"/>
      <c r="EN9" s="632"/>
      <c r="EO9" s="632"/>
      <c r="EP9" s="632"/>
      <c r="EQ9" s="632"/>
      <c r="ER9" s="632"/>
      <c r="ES9" s="632"/>
      <c r="ET9" s="632"/>
      <c r="EU9" s="632"/>
      <c r="EV9" s="632"/>
      <c r="EW9" s="632"/>
      <c r="EX9" s="632"/>
      <c r="EY9" s="632"/>
      <c r="EZ9" s="632"/>
      <c r="FA9" s="632"/>
      <c r="FB9" s="632"/>
      <c r="FC9" s="632"/>
      <c r="FD9" s="632"/>
      <c r="FE9" s="632"/>
      <c r="FF9" s="632"/>
      <c r="FG9" s="632"/>
      <c r="FH9" s="632"/>
      <c r="FI9" s="632"/>
    </row>
    <row r="10" spans="1:168" s="121" customFormat="1" ht="14.45" customHeight="1" x14ac:dyDescent="0.25">
      <c r="A10" s="192"/>
      <c r="B10" s="194"/>
      <c r="C10" s="192"/>
      <c r="D10" s="192"/>
      <c r="E10" s="192"/>
      <c r="F10" s="194"/>
      <c r="G10" s="192"/>
      <c r="H10" s="396" t="s">
        <v>110</v>
      </c>
      <c r="I10" s="194"/>
      <c r="J10" s="423" t="s">
        <v>335</v>
      </c>
      <c r="K10" s="194"/>
      <c r="L10" s="161" t="s">
        <v>103</v>
      </c>
      <c r="M10" s="192"/>
      <c r="N10" s="193"/>
      <c r="O10" s="192"/>
      <c r="P10" s="193"/>
      <c r="Q10" s="192"/>
      <c r="R10" s="193"/>
      <c r="S10" s="192"/>
      <c r="T10" s="193"/>
      <c r="U10" s="192"/>
      <c r="V10" s="193"/>
      <c r="W10" s="632"/>
      <c r="X10" s="632"/>
      <c r="Y10" s="632"/>
      <c r="Z10" s="632"/>
      <c r="AA10" s="632"/>
      <c r="AB10" s="632"/>
      <c r="AC10" s="632"/>
      <c r="AD10" s="632"/>
      <c r="AE10" s="632"/>
      <c r="AF10" s="632"/>
      <c r="AG10" s="632"/>
      <c r="AH10" s="632"/>
      <c r="AI10" s="632"/>
      <c r="AJ10" s="632"/>
      <c r="AK10" s="632"/>
      <c r="AL10" s="632"/>
      <c r="AM10" s="632"/>
      <c r="AN10" s="632"/>
      <c r="AO10" s="632"/>
      <c r="AP10" s="632"/>
      <c r="AQ10" s="632"/>
      <c r="AR10" s="632"/>
      <c r="AS10" s="632"/>
      <c r="AT10" s="632"/>
      <c r="AU10" s="632"/>
      <c r="AV10" s="632"/>
      <c r="AW10" s="632"/>
      <c r="AX10" s="632"/>
      <c r="AY10" s="632"/>
      <c r="AZ10" s="632"/>
      <c r="BA10" s="632"/>
      <c r="BB10" s="632"/>
      <c r="BC10" s="632"/>
      <c r="BD10" s="632"/>
      <c r="BE10" s="632"/>
      <c r="BF10" s="632"/>
      <c r="BG10" s="632"/>
      <c r="BH10" s="632"/>
      <c r="BI10" s="632"/>
      <c r="BJ10" s="632"/>
      <c r="BK10" s="632"/>
      <c r="BL10" s="632"/>
      <c r="BM10" s="632"/>
      <c r="BN10" s="632"/>
      <c r="BO10" s="632"/>
      <c r="BP10" s="632"/>
      <c r="BQ10" s="632"/>
      <c r="BR10" s="632"/>
      <c r="BS10" s="632"/>
      <c r="BT10" s="632"/>
      <c r="BU10" s="632"/>
      <c r="BV10" s="632"/>
      <c r="BW10" s="632"/>
      <c r="BX10" s="632"/>
      <c r="BY10" s="632"/>
      <c r="BZ10" s="632"/>
      <c r="CA10" s="632"/>
      <c r="CB10" s="632"/>
      <c r="CC10" s="632"/>
      <c r="CD10" s="632"/>
      <c r="CE10" s="632"/>
      <c r="CF10" s="632"/>
      <c r="CG10" s="632"/>
      <c r="CH10" s="632"/>
      <c r="CI10" s="632"/>
      <c r="CJ10" s="632"/>
      <c r="CK10" s="632"/>
      <c r="CL10" s="632"/>
      <c r="CM10" s="632"/>
      <c r="CN10" s="632"/>
      <c r="CO10" s="632"/>
      <c r="CP10" s="632"/>
      <c r="CQ10" s="632"/>
      <c r="CR10" s="632"/>
      <c r="CS10" s="632"/>
      <c r="CT10" s="632"/>
      <c r="CU10" s="632"/>
      <c r="CV10" s="632"/>
      <c r="CW10" s="632"/>
      <c r="CX10" s="632"/>
      <c r="CY10" s="632"/>
      <c r="CZ10" s="632"/>
      <c r="DA10" s="632"/>
      <c r="DB10" s="632"/>
      <c r="DC10" s="632"/>
      <c r="DD10" s="632"/>
      <c r="DE10" s="632"/>
      <c r="DF10" s="632"/>
      <c r="DG10" s="632"/>
      <c r="DH10" s="632"/>
      <c r="DI10" s="632"/>
      <c r="DJ10" s="632"/>
      <c r="DK10" s="632"/>
      <c r="DL10" s="632"/>
      <c r="DM10" s="632"/>
      <c r="DN10" s="632"/>
      <c r="DO10" s="632"/>
      <c r="DP10" s="632"/>
      <c r="DQ10" s="632"/>
      <c r="DR10" s="632"/>
      <c r="DS10" s="632"/>
      <c r="DT10" s="632"/>
      <c r="DU10" s="632"/>
      <c r="DV10" s="632"/>
      <c r="DW10" s="632"/>
      <c r="DX10" s="632"/>
      <c r="DY10" s="632"/>
      <c r="DZ10" s="632"/>
      <c r="EA10" s="632"/>
      <c r="EB10" s="632"/>
      <c r="EC10" s="632"/>
      <c r="ED10" s="632"/>
      <c r="EE10" s="632"/>
      <c r="EF10" s="632"/>
      <c r="EG10" s="632"/>
      <c r="EH10" s="632"/>
      <c r="EI10" s="632"/>
      <c r="EJ10" s="632"/>
      <c r="EK10" s="632"/>
      <c r="EL10" s="632"/>
      <c r="EM10" s="632"/>
      <c r="EN10" s="632"/>
      <c r="EO10" s="632"/>
      <c r="EP10" s="632"/>
      <c r="EQ10" s="632"/>
      <c r="ER10" s="632"/>
      <c r="ES10" s="632"/>
      <c r="ET10" s="632"/>
      <c r="EU10" s="632"/>
      <c r="EV10" s="632"/>
      <c r="EW10" s="632"/>
      <c r="EX10" s="632"/>
      <c r="EY10" s="632"/>
      <c r="EZ10" s="632"/>
      <c r="FA10" s="632"/>
      <c r="FB10" s="632"/>
      <c r="FC10" s="632"/>
      <c r="FD10" s="632"/>
      <c r="FE10" s="632"/>
      <c r="FF10" s="632"/>
      <c r="FG10" s="632"/>
      <c r="FH10" s="632"/>
      <c r="FI10" s="632"/>
    </row>
    <row r="11" spans="1:168" s="121" customFormat="1" ht="15" customHeight="1" x14ac:dyDescent="0.25">
      <c r="A11" s="192"/>
      <c r="B11" s="192"/>
      <c r="C11" s="192"/>
      <c r="D11" s="192"/>
      <c r="E11" s="192"/>
      <c r="F11" s="192"/>
      <c r="G11" s="192"/>
      <c r="H11" s="413" t="s">
        <v>111</v>
      </c>
      <c r="I11" s="194"/>
      <c r="J11" s="424" t="s">
        <v>336</v>
      </c>
      <c r="K11" s="194"/>
      <c r="L11" s="199">
        <v>18</v>
      </c>
      <c r="M11" s="194"/>
      <c r="N11" s="199" t="s">
        <v>112</v>
      </c>
      <c r="O11" s="441"/>
      <c r="P11" s="199" t="s">
        <v>113</v>
      </c>
      <c r="Q11" s="441"/>
      <c r="R11" s="199" t="s">
        <v>114</v>
      </c>
      <c r="S11" s="441"/>
      <c r="T11" s="199" t="s">
        <v>115</v>
      </c>
      <c r="U11" s="441"/>
      <c r="V11" s="199" t="s">
        <v>108</v>
      </c>
      <c r="W11" s="632"/>
      <c r="X11" s="632"/>
      <c r="Y11" s="632"/>
      <c r="Z11" s="632"/>
      <c r="AA11" s="632"/>
      <c r="AB11" s="632"/>
      <c r="AC11" s="632"/>
      <c r="AD11" s="632"/>
      <c r="AE11" s="632"/>
      <c r="AF11" s="632"/>
      <c r="AG11" s="632"/>
      <c r="AH11" s="632"/>
      <c r="AI11" s="632"/>
      <c r="AJ11" s="632"/>
      <c r="AK11" s="632"/>
      <c r="AL11" s="632"/>
      <c r="AM11" s="632"/>
      <c r="AN11" s="632"/>
      <c r="AO11" s="632"/>
      <c r="AP11" s="632"/>
      <c r="AQ11" s="632"/>
      <c r="AR11" s="632"/>
      <c r="AS11" s="632"/>
      <c r="AT11" s="632"/>
      <c r="AU11" s="632"/>
      <c r="AV11" s="632"/>
      <c r="AW11" s="632"/>
      <c r="AX11" s="632"/>
      <c r="AY11" s="632"/>
      <c r="AZ11" s="632"/>
      <c r="BA11" s="632"/>
      <c r="BB11" s="632"/>
      <c r="BC11" s="632"/>
      <c r="BD11" s="632"/>
      <c r="BE11" s="632"/>
      <c r="BF11" s="632"/>
      <c r="BG11" s="632"/>
      <c r="BH11" s="632"/>
      <c r="BI11" s="632"/>
      <c r="BJ11" s="632"/>
      <c r="BK11" s="632"/>
      <c r="BL11" s="632"/>
      <c r="BM11" s="632"/>
      <c r="BN11" s="632"/>
      <c r="BO11" s="632"/>
      <c r="BP11" s="632"/>
      <c r="BQ11" s="632"/>
      <c r="BR11" s="632"/>
      <c r="BS11" s="632"/>
      <c r="BT11" s="632"/>
      <c r="BU11" s="632"/>
      <c r="BV11" s="632"/>
      <c r="BW11" s="632"/>
      <c r="BX11" s="632"/>
      <c r="BY11" s="632"/>
      <c r="BZ11" s="632"/>
      <c r="CA11" s="632"/>
      <c r="CB11" s="632"/>
      <c r="CC11" s="632"/>
      <c r="CD11" s="632"/>
      <c r="CE11" s="632"/>
      <c r="CF11" s="632"/>
      <c r="CG11" s="632"/>
      <c r="CH11" s="632"/>
      <c r="CI11" s="632"/>
      <c r="CJ11" s="632"/>
      <c r="CK11" s="632"/>
      <c r="CL11" s="632"/>
      <c r="CM11" s="632"/>
      <c r="CN11" s="632"/>
      <c r="CO11" s="632"/>
      <c r="CP11" s="632"/>
      <c r="CQ11" s="632"/>
      <c r="CR11" s="632"/>
      <c r="CS11" s="632"/>
      <c r="CT11" s="632"/>
      <c r="CU11" s="632"/>
      <c r="CV11" s="632"/>
      <c r="CW11" s="632"/>
      <c r="CX11" s="632"/>
      <c r="CY11" s="632"/>
      <c r="CZ11" s="632"/>
      <c r="DA11" s="632"/>
      <c r="DB11" s="632"/>
      <c r="DC11" s="632"/>
      <c r="DD11" s="632"/>
      <c r="DE11" s="632"/>
      <c r="DF11" s="632"/>
      <c r="DG11" s="632"/>
      <c r="DH11" s="632"/>
      <c r="DI11" s="632"/>
      <c r="DJ11" s="632"/>
      <c r="DK11" s="632"/>
      <c r="DL11" s="632"/>
      <c r="DM11" s="632"/>
      <c r="DN11" s="632"/>
      <c r="DO11" s="632"/>
      <c r="DP11" s="632"/>
      <c r="DQ11" s="632"/>
      <c r="DR11" s="632"/>
      <c r="DS11" s="632"/>
      <c r="DT11" s="632"/>
      <c r="DU11" s="632"/>
      <c r="DV11" s="632"/>
      <c r="DW11" s="632"/>
      <c r="DX11" s="632"/>
      <c r="DY11" s="632"/>
      <c r="DZ11" s="632"/>
      <c r="EA11" s="632"/>
      <c r="EB11" s="632"/>
      <c r="EC11" s="632"/>
      <c r="ED11" s="632"/>
      <c r="EE11" s="632"/>
      <c r="EF11" s="632"/>
      <c r="EG11" s="632"/>
      <c r="EH11" s="632"/>
      <c r="EI11" s="632"/>
      <c r="EJ11" s="632"/>
      <c r="EK11" s="632"/>
      <c r="EL11" s="632"/>
      <c r="EM11" s="632"/>
      <c r="EN11" s="632"/>
      <c r="EO11" s="632"/>
      <c r="EP11" s="632"/>
      <c r="EQ11" s="632"/>
      <c r="ER11" s="632"/>
      <c r="ES11" s="632"/>
      <c r="ET11" s="632"/>
      <c r="EU11" s="632"/>
      <c r="EV11" s="632"/>
      <c r="EW11" s="632"/>
      <c r="EX11" s="632"/>
      <c r="EY11" s="632"/>
      <c r="EZ11" s="632"/>
      <c r="FA11" s="632"/>
      <c r="FB11" s="632"/>
      <c r="FC11" s="632"/>
      <c r="FD11" s="632"/>
      <c r="FE11" s="632"/>
      <c r="FF11" s="632"/>
      <c r="FG11" s="632"/>
      <c r="FH11" s="632"/>
      <c r="FI11" s="632"/>
    </row>
    <row r="12" spans="1:168" ht="4.5" customHeight="1" x14ac:dyDescent="0.25">
      <c r="A12" s="201"/>
      <c r="B12" s="201"/>
      <c r="C12" s="201"/>
      <c r="D12" s="202"/>
      <c r="E12" s="197"/>
      <c r="F12" s="202"/>
      <c r="G12" s="203"/>
      <c r="H12" s="411"/>
      <c r="I12" s="193"/>
      <c r="J12" s="425"/>
      <c r="K12" s="193"/>
      <c r="L12" s="198"/>
      <c r="M12" s="193"/>
      <c r="N12" s="198"/>
      <c r="O12" s="193"/>
      <c r="P12" s="198"/>
      <c r="Q12" s="193"/>
      <c r="R12" s="198"/>
      <c r="S12" s="193"/>
      <c r="T12" s="198"/>
      <c r="U12" s="193"/>
      <c r="V12" s="198"/>
      <c r="W12" s="632"/>
      <c r="X12" s="632"/>
      <c r="Y12" s="632"/>
      <c r="Z12" s="632"/>
      <c r="AA12" s="632"/>
      <c r="AB12" s="632"/>
      <c r="AC12" s="632"/>
      <c r="AD12" s="632"/>
      <c r="AE12" s="632"/>
      <c r="AF12" s="632"/>
      <c r="AG12" s="632"/>
      <c r="AH12" s="632"/>
      <c r="AI12" s="632"/>
      <c r="AJ12" s="632"/>
      <c r="AK12" s="632"/>
      <c r="AL12" s="632"/>
      <c r="AM12" s="632"/>
      <c r="AN12" s="632"/>
      <c r="AO12" s="632"/>
      <c r="AP12" s="632"/>
      <c r="AQ12" s="632"/>
      <c r="AR12" s="632"/>
      <c r="AS12" s="632"/>
      <c r="AT12" s="632"/>
      <c r="AU12" s="632"/>
      <c r="AV12" s="632"/>
      <c r="AW12" s="632"/>
      <c r="AX12" s="632"/>
      <c r="AY12" s="632"/>
      <c r="AZ12" s="632"/>
      <c r="BA12" s="632"/>
      <c r="BB12" s="632"/>
      <c r="BC12" s="632"/>
      <c r="BD12" s="632"/>
      <c r="BE12" s="632"/>
      <c r="BF12" s="632"/>
      <c r="BG12" s="632"/>
      <c r="BH12" s="632"/>
      <c r="BI12" s="632"/>
      <c r="BJ12" s="632"/>
      <c r="BK12" s="632"/>
      <c r="BL12" s="632"/>
      <c r="BM12" s="632"/>
      <c r="BN12" s="632"/>
      <c r="BO12" s="632"/>
      <c r="BP12" s="632"/>
      <c r="BQ12" s="632"/>
      <c r="BR12" s="632"/>
      <c r="BS12" s="632"/>
      <c r="BT12" s="632"/>
      <c r="BU12" s="632"/>
      <c r="BV12" s="632"/>
      <c r="BW12" s="632"/>
      <c r="BX12" s="632"/>
      <c r="BY12" s="632"/>
      <c r="BZ12" s="632"/>
      <c r="CA12" s="632"/>
      <c r="CB12" s="632"/>
      <c r="CC12" s="632"/>
      <c r="CD12" s="632"/>
      <c r="CE12" s="632"/>
      <c r="CF12" s="632"/>
      <c r="CG12" s="632"/>
      <c r="CH12" s="632"/>
      <c r="CI12" s="632"/>
      <c r="CJ12" s="632"/>
      <c r="CK12" s="632"/>
      <c r="CL12" s="632"/>
      <c r="CM12" s="632"/>
      <c r="CN12" s="632"/>
      <c r="CO12" s="632"/>
      <c r="CP12" s="632"/>
      <c r="CQ12" s="632"/>
      <c r="CR12" s="632"/>
      <c r="CS12" s="632"/>
      <c r="CT12" s="632"/>
      <c r="CU12" s="632"/>
      <c r="CV12" s="632"/>
      <c r="CW12" s="632"/>
      <c r="CX12" s="632"/>
      <c r="CY12" s="632"/>
      <c r="CZ12" s="632"/>
      <c r="DA12" s="632"/>
      <c r="DB12" s="632"/>
      <c r="DC12" s="632"/>
      <c r="DD12" s="632"/>
      <c r="DE12" s="632"/>
      <c r="DF12" s="632"/>
      <c r="DG12" s="632"/>
      <c r="DH12" s="632"/>
      <c r="DI12" s="632"/>
      <c r="DJ12" s="632"/>
      <c r="DK12" s="632"/>
      <c r="DL12" s="632"/>
      <c r="DM12" s="632"/>
      <c r="DN12" s="632"/>
      <c r="DO12" s="632"/>
      <c r="DP12" s="632"/>
      <c r="DQ12" s="632"/>
      <c r="DR12" s="632"/>
      <c r="DS12" s="632"/>
      <c r="DT12" s="632"/>
      <c r="DU12" s="632"/>
      <c r="DV12" s="632"/>
      <c r="DW12" s="632"/>
      <c r="DX12" s="632"/>
      <c r="DY12" s="632"/>
      <c r="DZ12" s="632"/>
      <c r="EA12" s="632"/>
      <c r="EB12" s="632"/>
      <c r="EC12" s="632"/>
      <c r="ED12" s="632"/>
      <c r="EE12" s="632"/>
      <c r="EF12" s="632"/>
      <c r="EG12" s="632"/>
      <c r="EH12" s="632"/>
      <c r="EI12" s="632"/>
      <c r="EJ12" s="632"/>
      <c r="EK12" s="632"/>
      <c r="EL12" s="632"/>
      <c r="EM12" s="632"/>
      <c r="EN12" s="632"/>
      <c r="EO12" s="632"/>
      <c r="EP12" s="632"/>
      <c r="EQ12" s="632"/>
      <c r="ER12" s="632"/>
      <c r="ES12" s="632"/>
      <c r="ET12" s="632"/>
      <c r="EU12" s="632"/>
      <c r="EV12" s="632"/>
      <c r="EW12" s="632"/>
      <c r="EX12" s="632"/>
      <c r="EY12" s="632"/>
      <c r="EZ12" s="632"/>
      <c r="FA12" s="632"/>
      <c r="FB12" s="632"/>
      <c r="FC12" s="632"/>
      <c r="FD12" s="632"/>
      <c r="FE12" s="632"/>
      <c r="FF12" s="632"/>
      <c r="FG12" s="632"/>
      <c r="FH12" s="632"/>
      <c r="FI12" s="632"/>
    </row>
    <row r="13" spans="1:168" ht="8.1" customHeight="1" x14ac:dyDescent="0.25">
      <c r="A13" s="204"/>
      <c r="B13" s="204"/>
      <c r="C13" s="204"/>
      <c r="D13" s="203"/>
      <c r="E13" s="192"/>
      <c r="F13" s="203"/>
      <c r="G13" s="203"/>
      <c r="H13" s="414"/>
      <c r="I13" s="203"/>
      <c r="J13" s="426"/>
      <c r="K13" s="203"/>
      <c r="L13" s="205"/>
      <c r="M13" s="203"/>
      <c r="N13" s="205"/>
      <c r="O13" s="203"/>
      <c r="P13" s="205"/>
      <c r="Q13" s="203"/>
      <c r="R13" s="205"/>
      <c r="S13" s="203"/>
      <c r="T13" s="205"/>
      <c r="U13" s="203"/>
      <c r="V13" s="205"/>
      <c r="W13" s="632"/>
      <c r="X13" s="632"/>
      <c r="Y13" s="632"/>
      <c r="Z13" s="632"/>
      <c r="AA13" s="632"/>
      <c r="AB13" s="632"/>
      <c r="AC13" s="632"/>
      <c r="AD13" s="632"/>
      <c r="AE13" s="632"/>
      <c r="AF13" s="632"/>
      <c r="AG13" s="632"/>
      <c r="AH13" s="632"/>
      <c r="AI13" s="632"/>
      <c r="AJ13" s="632"/>
      <c r="AK13" s="632"/>
      <c r="AL13" s="632"/>
      <c r="AM13" s="632"/>
      <c r="AN13" s="632"/>
      <c r="AO13" s="632"/>
      <c r="AP13" s="632"/>
      <c r="AQ13" s="632"/>
      <c r="AR13" s="632"/>
      <c r="AS13" s="632"/>
      <c r="AT13" s="632"/>
      <c r="AU13" s="632"/>
      <c r="AV13" s="632"/>
      <c r="AW13" s="632"/>
      <c r="AX13" s="632"/>
      <c r="AY13" s="632"/>
      <c r="AZ13" s="632"/>
      <c r="BA13" s="632"/>
      <c r="BB13" s="632"/>
      <c r="BC13" s="632"/>
      <c r="BD13" s="632"/>
      <c r="BE13" s="632"/>
      <c r="BF13" s="632"/>
      <c r="BG13" s="632"/>
      <c r="BH13" s="632"/>
      <c r="BI13" s="632"/>
      <c r="BJ13" s="632"/>
      <c r="BK13" s="632"/>
      <c r="BL13" s="632"/>
      <c r="BM13" s="632"/>
      <c r="BN13" s="632"/>
      <c r="BO13" s="632"/>
      <c r="BP13" s="632"/>
      <c r="BQ13" s="632"/>
      <c r="BR13" s="632"/>
      <c r="BS13" s="632"/>
      <c r="BT13" s="632"/>
      <c r="BU13" s="632"/>
      <c r="BV13" s="632"/>
      <c r="BW13" s="632"/>
      <c r="BX13" s="632"/>
      <c r="BY13" s="632"/>
      <c r="BZ13" s="632"/>
      <c r="CA13" s="632"/>
      <c r="CB13" s="632"/>
      <c r="CC13" s="632"/>
      <c r="CD13" s="632"/>
      <c r="CE13" s="632"/>
      <c r="CF13" s="632"/>
      <c r="CG13" s="632"/>
      <c r="CH13" s="632"/>
      <c r="CI13" s="632"/>
      <c r="CJ13" s="632"/>
      <c r="CK13" s="632"/>
      <c r="CL13" s="632"/>
      <c r="CM13" s="632"/>
      <c r="CN13" s="632"/>
      <c r="CO13" s="632"/>
      <c r="CP13" s="632"/>
      <c r="CQ13" s="632"/>
      <c r="CR13" s="632"/>
      <c r="CS13" s="632"/>
      <c r="CT13" s="632"/>
      <c r="CU13" s="632"/>
      <c r="CV13" s="632"/>
      <c r="CW13" s="632"/>
      <c r="CX13" s="632"/>
      <c r="CY13" s="632"/>
      <c r="CZ13" s="632"/>
      <c r="DA13" s="632"/>
      <c r="DB13" s="632"/>
      <c r="DC13" s="632"/>
      <c r="DD13" s="632"/>
      <c r="DE13" s="632"/>
      <c r="DF13" s="632"/>
      <c r="DG13" s="632"/>
      <c r="DH13" s="632"/>
      <c r="DI13" s="632"/>
      <c r="DJ13" s="632"/>
      <c r="DK13" s="632"/>
      <c r="DL13" s="632"/>
      <c r="DM13" s="632"/>
      <c r="DN13" s="632"/>
      <c r="DO13" s="632"/>
      <c r="DP13" s="632"/>
      <c r="DQ13" s="632"/>
      <c r="DR13" s="632"/>
      <c r="DS13" s="632"/>
      <c r="DT13" s="632"/>
      <c r="DU13" s="632"/>
      <c r="DV13" s="632"/>
      <c r="DW13" s="632"/>
      <c r="DX13" s="632"/>
      <c r="DY13" s="632"/>
      <c r="DZ13" s="632"/>
      <c r="EA13" s="632"/>
      <c r="EB13" s="632"/>
      <c r="EC13" s="632"/>
      <c r="ED13" s="632"/>
      <c r="EE13" s="632"/>
      <c r="EF13" s="632"/>
      <c r="EG13" s="632"/>
      <c r="EH13" s="632"/>
      <c r="EI13" s="632"/>
      <c r="EJ13" s="632"/>
      <c r="EK13" s="632"/>
      <c r="EL13" s="632"/>
      <c r="EM13" s="632"/>
      <c r="EN13" s="632"/>
      <c r="EO13" s="632"/>
      <c r="EP13" s="632"/>
      <c r="EQ13" s="632"/>
      <c r="ER13" s="632"/>
      <c r="ES13" s="632"/>
      <c r="ET13" s="632"/>
      <c r="EU13" s="632"/>
      <c r="EV13" s="632"/>
      <c r="EW13" s="632"/>
      <c r="EX13" s="632"/>
      <c r="EY13" s="632"/>
      <c r="EZ13" s="632"/>
      <c r="FA13" s="632"/>
      <c r="FB13" s="632"/>
      <c r="FC13" s="632"/>
      <c r="FD13" s="632"/>
      <c r="FE13" s="632"/>
      <c r="FF13" s="632"/>
      <c r="FG13" s="632"/>
      <c r="FH13" s="632"/>
      <c r="FI13" s="632"/>
    </row>
    <row r="14" spans="1:168" s="208" customFormat="1" ht="14.45" customHeight="1" x14ac:dyDescent="0.25">
      <c r="A14" s="206"/>
      <c r="B14" s="207" t="s">
        <v>450</v>
      </c>
      <c r="C14" s="206"/>
      <c r="D14" s="113"/>
      <c r="F14" s="209"/>
      <c r="G14" s="210"/>
      <c r="H14" s="416">
        <v>176238</v>
      </c>
      <c r="I14" s="102"/>
      <c r="J14" s="635" t="s">
        <v>1926</v>
      </c>
      <c r="K14" s="636"/>
      <c r="L14" s="637">
        <v>10432</v>
      </c>
      <c r="M14" s="637"/>
      <c r="N14" s="637">
        <v>15629</v>
      </c>
      <c r="O14" s="637"/>
      <c r="P14" s="637">
        <v>50123</v>
      </c>
      <c r="Q14" s="637"/>
      <c r="R14" s="637">
        <v>42142</v>
      </c>
      <c r="S14" s="637"/>
      <c r="T14" s="637">
        <v>30824</v>
      </c>
      <c r="U14" s="637"/>
      <c r="V14" s="637">
        <v>27088</v>
      </c>
      <c r="W14" s="632"/>
      <c r="X14" s="632"/>
      <c r="Y14" s="632"/>
      <c r="Z14" s="632"/>
      <c r="AA14" s="632"/>
      <c r="AB14" s="632"/>
      <c r="AC14" s="632"/>
      <c r="AD14" s="632"/>
      <c r="AE14" s="632"/>
      <c r="AF14" s="632"/>
      <c r="AG14" s="632"/>
      <c r="AH14" s="632"/>
      <c r="AI14" s="632"/>
      <c r="AJ14" s="632"/>
      <c r="AK14" s="632"/>
      <c r="AL14" s="632"/>
      <c r="AM14" s="632"/>
      <c r="AN14" s="632"/>
      <c r="AO14" s="632"/>
      <c r="AP14" s="632"/>
      <c r="AQ14" s="632"/>
      <c r="AR14" s="632"/>
      <c r="AS14" s="632"/>
      <c r="AT14" s="632"/>
      <c r="AU14" s="632"/>
      <c r="AV14" s="632"/>
      <c r="AW14" s="632"/>
      <c r="AX14" s="632"/>
      <c r="AY14" s="632"/>
      <c r="AZ14" s="632"/>
      <c r="BA14" s="632"/>
      <c r="BB14" s="632"/>
      <c r="BC14" s="632"/>
      <c r="BD14" s="632"/>
      <c r="BE14" s="632"/>
      <c r="BF14" s="632"/>
      <c r="BG14" s="632"/>
      <c r="BH14" s="632"/>
      <c r="BI14" s="632"/>
      <c r="BJ14" s="632"/>
      <c r="BK14" s="632"/>
      <c r="BL14" s="632"/>
      <c r="BM14" s="632"/>
      <c r="BN14" s="632"/>
      <c r="BO14" s="632"/>
      <c r="BP14" s="632"/>
      <c r="BQ14" s="632"/>
      <c r="BR14" s="632"/>
      <c r="BS14" s="632"/>
      <c r="BT14" s="632"/>
      <c r="BU14" s="632"/>
      <c r="BV14" s="632"/>
      <c r="BW14" s="632"/>
      <c r="BX14" s="632"/>
      <c r="BY14" s="632"/>
      <c r="BZ14" s="632"/>
      <c r="CA14" s="632"/>
      <c r="CB14" s="632"/>
      <c r="CC14" s="632"/>
      <c r="CD14" s="632"/>
      <c r="CE14" s="632"/>
      <c r="CF14" s="632"/>
      <c r="CG14" s="632"/>
      <c r="CH14" s="632"/>
      <c r="CI14" s="632"/>
      <c r="CJ14" s="632"/>
      <c r="CK14" s="632"/>
      <c r="CL14" s="632"/>
      <c r="CM14" s="632"/>
      <c r="CN14" s="632"/>
      <c r="CO14" s="632"/>
      <c r="CP14" s="632"/>
      <c r="CQ14" s="632"/>
      <c r="CR14" s="632"/>
      <c r="CS14" s="632"/>
      <c r="CT14" s="632"/>
      <c r="CU14" s="632"/>
      <c r="CV14" s="632"/>
      <c r="CW14" s="632"/>
      <c r="CX14" s="632"/>
      <c r="CY14" s="632"/>
      <c r="CZ14" s="632"/>
      <c r="DA14" s="632"/>
      <c r="DB14" s="632"/>
      <c r="DC14" s="632"/>
      <c r="DD14" s="632"/>
      <c r="DE14" s="632"/>
      <c r="DF14" s="632"/>
      <c r="DG14" s="632"/>
      <c r="DH14" s="632"/>
      <c r="DI14" s="632"/>
      <c r="DJ14" s="632"/>
      <c r="DK14" s="632"/>
      <c r="DL14" s="632"/>
      <c r="DM14" s="632"/>
      <c r="DN14" s="632"/>
      <c r="DO14" s="632"/>
      <c r="DP14" s="632"/>
      <c r="DQ14" s="632"/>
      <c r="DR14" s="632"/>
      <c r="DS14" s="632"/>
      <c r="DT14" s="632"/>
      <c r="DU14" s="632"/>
      <c r="DV14" s="632"/>
      <c r="DW14" s="632"/>
      <c r="DX14" s="632"/>
      <c r="DY14" s="632"/>
      <c r="DZ14" s="632"/>
      <c r="EA14" s="632"/>
      <c r="EB14" s="632"/>
      <c r="EC14" s="632"/>
      <c r="ED14" s="632"/>
      <c r="EE14" s="632"/>
      <c r="EF14" s="632"/>
      <c r="EG14" s="632"/>
      <c r="EH14" s="632"/>
      <c r="EI14" s="632"/>
      <c r="EJ14" s="632"/>
      <c r="EK14" s="632"/>
      <c r="EL14" s="632"/>
      <c r="EM14" s="632"/>
      <c r="EN14" s="632"/>
      <c r="EO14" s="632"/>
      <c r="EP14" s="632"/>
      <c r="EQ14" s="632"/>
      <c r="ER14" s="632"/>
      <c r="ES14" s="632"/>
      <c r="ET14" s="632"/>
      <c r="EU14" s="632"/>
      <c r="EV14" s="632"/>
      <c r="EW14" s="632"/>
      <c r="EX14" s="632"/>
      <c r="EY14" s="632"/>
      <c r="EZ14" s="632"/>
      <c r="FA14" s="632"/>
      <c r="FB14" s="632"/>
      <c r="FC14" s="632"/>
      <c r="FD14" s="632"/>
      <c r="FE14" s="632"/>
      <c r="FF14" s="632"/>
      <c r="FG14" s="632"/>
      <c r="FH14" s="632"/>
      <c r="FI14" s="632"/>
      <c r="FJ14" s="632"/>
      <c r="FK14" s="632"/>
      <c r="FL14" s="632"/>
    </row>
    <row r="15" spans="1:168" ht="14.45" customHeight="1" x14ac:dyDescent="0.25">
      <c r="A15" s="192"/>
      <c r="B15" s="207"/>
      <c r="C15" s="113"/>
      <c r="D15" s="113"/>
      <c r="F15" s="209"/>
      <c r="G15" s="210"/>
      <c r="H15" s="416"/>
      <c r="I15" s="102"/>
      <c r="J15" s="635"/>
      <c r="K15" s="636"/>
      <c r="L15" s="637"/>
      <c r="M15" s="637"/>
      <c r="N15" s="637"/>
      <c r="O15" s="637"/>
      <c r="P15" s="637"/>
      <c r="Q15" s="637"/>
      <c r="R15" s="637"/>
      <c r="S15" s="637"/>
      <c r="T15" s="637"/>
      <c r="U15" s="637"/>
      <c r="V15" s="637"/>
      <c r="W15" s="632"/>
      <c r="X15" s="632"/>
      <c r="Y15" s="632"/>
      <c r="Z15" s="632"/>
      <c r="AA15" s="632"/>
      <c r="AB15" s="632"/>
      <c r="AC15" s="632"/>
      <c r="AD15" s="632"/>
      <c r="AE15" s="632"/>
      <c r="AF15" s="632"/>
      <c r="AG15" s="632"/>
      <c r="AH15" s="632"/>
      <c r="AI15" s="632"/>
      <c r="AJ15" s="632"/>
      <c r="AK15" s="632"/>
      <c r="AL15" s="632"/>
      <c r="AM15" s="632"/>
      <c r="AN15" s="632"/>
      <c r="AO15" s="632"/>
      <c r="AP15" s="632"/>
      <c r="AQ15" s="632"/>
      <c r="AR15" s="632"/>
      <c r="AS15" s="632"/>
      <c r="AT15" s="632"/>
      <c r="AU15" s="632"/>
      <c r="AV15" s="632"/>
      <c r="AW15" s="632"/>
      <c r="AX15" s="632"/>
      <c r="AY15" s="632"/>
      <c r="AZ15" s="632"/>
      <c r="BA15" s="632"/>
      <c r="BB15" s="632"/>
      <c r="BC15" s="632"/>
      <c r="BD15" s="632"/>
      <c r="BE15" s="632"/>
      <c r="BF15" s="632"/>
      <c r="BG15" s="632"/>
      <c r="BH15" s="632"/>
      <c r="BI15" s="632"/>
      <c r="BJ15" s="632"/>
      <c r="BK15" s="632"/>
      <c r="BL15" s="632"/>
      <c r="BM15" s="632"/>
      <c r="BN15" s="632"/>
      <c r="BO15" s="632"/>
      <c r="BP15" s="632"/>
      <c r="BQ15" s="632"/>
      <c r="BR15" s="632"/>
      <c r="BS15" s="632"/>
      <c r="BT15" s="632"/>
      <c r="BU15" s="632"/>
      <c r="BV15" s="632"/>
      <c r="BW15" s="632"/>
      <c r="BX15" s="632"/>
      <c r="BY15" s="632"/>
      <c r="BZ15" s="632"/>
      <c r="CA15" s="632"/>
      <c r="CB15" s="632"/>
      <c r="CC15" s="632"/>
      <c r="CD15" s="632"/>
      <c r="CE15" s="632"/>
      <c r="CF15" s="632"/>
      <c r="CG15" s="632"/>
      <c r="CH15" s="632"/>
      <c r="CI15" s="632"/>
      <c r="CJ15" s="632"/>
      <c r="CK15" s="632"/>
      <c r="CL15" s="632"/>
      <c r="CM15" s="632"/>
      <c r="CN15" s="632"/>
      <c r="CO15" s="632"/>
      <c r="CP15" s="632"/>
      <c r="CQ15" s="632"/>
      <c r="CR15" s="632"/>
      <c r="CS15" s="632"/>
      <c r="CT15" s="632"/>
      <c r="CU15" s="632"/>
      <c r="CV15" s="632"/>
      <c r="CW15" s="632"/>
      <c r="CX15" s="632"/>
      <c r="CY15" s="632"/>
      <c r="CZ15" s="632"/>
      <c r="DA15" s="632"/>
      <c r="DB15" s="632"/>
      <c r="DC15" s="632"/>
      <c r="DD15" s="632"/>
      <c r="DE15" s="632"/>
      <c r="DF15" s="632"/>
      <c r="DG15" s="632"/>
      <c r="DH15" s="632"/>
      <c r="DI15" s="632"/>
      <c r="DJ15" s="632"/>
      <c r="DK15" s="632"/>
      <c r="DL15" s="632"/>
      <c r="DM15" s="632"/>
      <c r="DN15" s="632"/>
      <c r="DO15" s="632"/>
      <c r="DP15" s="632"/>
      <c r="DQ15" s="632"/>
      <c r="DR15" s="632"/>
      <c r="DS15" s="632"/>
      <c r="DT15" s="632"/>
      <c r="DU15" s="632"/>
      <c r="DV15" s="632"/>
      <c r="DW15" s="632"/>
      <c r="DX15" s="632"/>
      <c r="DY15" s="632"/>
      <c r="DZ15" s="632"/>
      <c r="EA15" s="632"/>
      <c r="EB15" s="632"/>
      <c r="EC15" s="632"/>
      <c r="ED15" s="632"/>
      <c r="EE15" s="632"/>
      <c r="EF15" s="632"/>
      <c r="EG15" s="632"/>
      <c r="EH15" s="632"/>
      <c r="EI15" s="632"/>
      <c r="EJ15" s="632"/>
      <c r="EK15" s="632"/>
      <c r="EL15" s="632"/>
      <c r="EM15" s="632"/>
      <c r="EN15" s="632"/>
      <c r="EO15" s="632"/>
      <c r="EP15" s="632"/>
      <c r="EQ15" s="632"/>
      <c r="ER15" s="632"/>
      <c r="ES15" s="632"/>
      <c r="ET15" s="632"/>
      <c r="EU15" s="632"/>
      <c r="EV15" s="632"/>
      <c r="EW15" s="632"/>
      <c r="EX15" s="632"/>
      <c r="EY15" s="632"/>
      <c r="EZ15" s="632"/>
      <c r="FA15" s="632"/>
      <c r="FB15" s="632"/>
      <c r="FC15" s="632"/>
      <c r="FD15" s="632"/>
      <c r="FE15" s="632"/>
      <c r="FF15" s="632"/>
      <c r="FG15" s="632"/>
      <c r="FH15" s="632"/>
      <c r="FI15" s="632"/>
      <c r="FJ15" s="632"/>
      <c r="FK15" s="632"/>
      <c r="FL15" s="632"/>
    </row>
    <row r="16" spans="1:168" ht="14.45" customHeight="1" x14ac:dyDescent="0.25">
      <c r="A16" s="192"/>
      <c r="B16" s="207" t="s">
        <v>1216</v>
      </c>
      <c r="C16" s="113"/>
      <c r="D16" s="113"/>
      <c r="F16" s="209"/>
      <c r="G16" s="210"/>
      <c r="H16" s="416">
        <v>14976</v>
      </c>
      <c r="I16" s="102"/>
      <c r="J16" s="635" t="s">
        <v>2172</v>
      </c>
      <c r="K16" s="636"/>
      <c r="L16" s="637">
        <v>1097</v>
      </c>
      <c r="M16" s="637"/>
      <c r="N16" s="637">
        <v>1429</v>
      </c>
      <c r="O16" s="637"/>
      <c r="P16" s="637">
        <v>4537</v>
      </c>
      <c r="Q16" s="637"/>
      <c r="R16" s="637">
        <v>3525</v>
      </c>
      <c r="S16" s="637"/>
      <c r="T16" s="637">
        <v>2378</v>
      </c>
      <c r="U16" s="637"/>
      <c r="V16" s="637">
        <v>2010</v>
      </c>
      <c r="W16" s="632"/>
      <c r="X16" s="632"/>
      <c r="Y16" s="632"/>
      <c r="Z16" s="632"/>
      <c r="AA16" s="632"/>
      <c r="AB16" s="632"/>
      <c r="AC16" s="632"/>
      <c r="AD16" s="632"/>
      <c r="AE16" s="632"/>
      <c r="AF16" s="632"/>
      <c r="AG16" s="632"/>
      <c r="AH16" s="632"/>
      <c r="AI16" s="632"/>
      <c r="AJ16" s="632"/>
      <c r="AK16" s="632"/>
      <c r="AL16" s="632"/>
      <c r="AM16" s="632"/>
      <c r="AN16" s="632"/>
      <c r="AO16" s="632"/>
      <c r="AP16" s="632"/>
      <c r="AQ16" s="632"/>
      <c r="AR16" s="632"/>
      <c r="AS16" s="632"/>
      <c r="AT16" s="632"/>
      <c r="AU16" s="632"/>
      <c r="AV16" s="632"/>
      <c r="AW16" s="632"/>
      <c r="AX16" s="632"/>
      <c r="AY16" s="632"/>
      <c r="AZ16" s="632"/>
      <c r="BA16" s="632"/>
      <c r="BB16" s="632"/>
      <c r="BC16" s="632"/>
      <c r="BD16" s="632"/>
      <c r="BE16" s="632"/>
      <c r="BF16" s="632"/>
      <c r="BG16" s="632"/>
      <c r="BH16" s="632"/>
      <c r="BI16" s="632"/>
      <c r="BJ16" s="632"/>
      <c r="BK16" s="632"/>
      <c r="BL16" s="632"/>
      <c r="BM16" s="632"/>
      <c r="BN16" s="632"/>
      <c r="BO16" s="632"/>
      <c r="BP16" s="632"/>
      <c r="BQ16" s="632"/>
      <c r="BR16" s="632"/>
      <c r="BS16" s="632"/>
      <c r="BT16" s="632"/>
      <c r="BU16" s="632"/>
      <c r="BV16" s="632"/>
      <c r="BW16" s="632"/>
      <c r="BX16" s="632"/>
      <c r="BY16" s="632"/>
      <c r="BZ16" s="632"/>
      <c r="CA16" s="632"/>
      <c r="CB16" s="632"/>
      <c r="CC16" s="632"/>
      <c r="CD16" s="632"/>
      <c r="CE16" s="632"/>
      <c r="CF16" s="632"/>
      <c r="CG16" s="632"/>
      <c r="CH16" s="632"/>
      <c r="CI16" s="632"/>
      <c r="CJ16" s="632"/>
      <c r="CK16" s="632"/>
      <c r="CL16" s="632"/>
      <c r="CM16" s="632"/>
      <c r="CN16" s="632"/>
      <c r="CO16" s="632"/>
      <c r="CP16" s="632"/>
      <c r="CQ16" s="632"/>
      <c r="CR16" s="632"/>
      <c r="CS16" s="632"/>
      <c r="CT16" s="632"/>
      <c r="CU16" s="632"/>
      <c r="CV16" s="632"/>
      <c r="CW16" s="632"/>
      <c r="CX16" s="632"/>
      <c r="CY16" s="632"/>
      <c r="CZ16" s="632"/>
      <c r="DA16" s="632"/>
      <c r="DB16" s="632"/>
      <c r="DC16" s="632"/>
      <c r="DD16" s="632"/>
      <c r="DE16" s="632"/>
      <c r="DF16" s="632"/>
      <c r="DG16" s="632"/>
      <c r="DH16" s="632"/>
      <c r="DI16" s="632"/>
      <c r="DJ16" s="632"/>
      <c r="DK16" s="632"/>
      <c r="DL16" s="632"/>
      <c r="DM16" s="632"/>
      <c r="DN16" s="632"/>
      <c r="DO16" s="632"/>
      <c r="DP16" s="632"/>
      <c r="DQ16" s="632"/>
      <c r="DR16" s="632"/>
      <c r="DS16" s="632"/>
      <c r="DT16" s="632"/>
      <c r="DU16" s="632"/>
      <c r="DV16" s="632"/>
      <c r="DW16" s="632"/>
      <c r="DX16" s="632"/>
      <c r="DY16" s="632"/>
      <c r="DZ16" s="632"/>
      <c r="EA16" s="632"/>
      <c r="EB16" s="632"/>
      <c r="EC16" s="632"/>
      <c r="ED16" s="632"/>
      <c r="EE16" s="632"/>
      <c r="EF16" s="632"/>
      <c r="EG16" s="632"/>
      <c r="EH16" s="632"/>
      <c r="EI16" s="632"/>
      <c r="EJ16" s="632"/>
      <c r="EK16" s="632"/>
      <c r="EL16" s="632"/>
      <c r="EM16" s="632"/>
      <c r="EN16" s="632"/>
      <c r="EO16" s="632"/>
      <c r="EP16" s="632"/>
      <c r="EQ16" s="632"/>
      <c r="ER16" s="632"/>
      <c r="ES16" s="632"/>
      <c r="ET16" s="632"/>
      <c r="EU16" s="632"/>
      <c r="EV16" s="632"/>
      <c r="EW16" s="632"/>
      <c r="EX16" s="632"/>
      <c r="EY16" s="632"/>
      <c r="EZ16" s="632"/>
      <c r="FA16" s="632"/>
      <c r="FB16" s="632"/>
      <c r="FC16" s="632"/>
      <c r="FD16" s="632"/>
      <c r="FE16" s="632"/>
      <c r="FF16" s="632"/>
      <c r="FG16" s="632"/>
      <c r="FH16" s="632"/>
      <c r="FI16" s="632"/>
      <c r="FJ16" s="632"/>
      <c r="FK16" s="632"/>
      <c r="FL16" s="632"/>
    </row>
    <row r="17" spans="1:168" ht="14.45" customHeight="1" x14ac:dyDescent="0.25">
      <c r="A17" s="192"/>
      <c r="B17" s="207"/>
      <c r="C17" s="113"/>
      <c r="D17" s="113"/>
      <c r="F17" s="209"/>
      <c r="G17" s="212"/>
      <c r="H17" s="416"/>
      <c r="I17" s="80"/>
      <c r="J17" s="638"/>
      <c r="K17" s="636"/>
      <c r="L17" s="639"/>
      <c r="M17" s="639"/>
      <c r="N17" s="639"/>
      <c r="O17" s="639"/>
      <c r="P17" s="639"/>
      <c r="Q17" s="639"/>
      <c r="R17" s="639"/>
      <c r="S17" s="639"/>
      <c r="T17" s="639"/>
      <c r="U17" s="639"/>
      <c r="V17" s="639"/>
      <c r="W17" s="632"/>
      <c r="X17" s="632"/>
      <c r="Y17" s="632"/>
      <c r="Z17" s="632"/>
      <c r="AA17" s="632"/>
      <c r="AB17" s="632"/>
      <c r="AC17" s="632"/>
      <c r="AD17" s="632"/>
      <c r="AE17" s="632"/>
      <c r="AF17" s="632"/>
      <c r="AG17" s="632"/>
      <c r="AH17" s="632"/>
      <c r="AI17" s="632"/>
      <c r="AJ17" s="632"/>
      <c r="AK17" s="632"/>
      <c r="AL17" s="632"/>
      <c r="AM17" s="632"/>
      <c r="AN17" s="632"/>
      <c r="AO17" s="632"/>
      <c r="AP17" s="632"/>
      <c r="AQ17" s="632"/>
      <c r="AR17" s="632"/>
      <c r="AS17" s="632"/>
      <c r="AT17" s="632"/>
      <c r="AU17" s="632"/>
      <c r="AV17" s="632"/>
      <c r="AW17" s="632"/>
      <c r="AX17" s="632"/>
      <c r="AY17" s="632"/>
      <c r="AZ17" s="632"/>
      <c r="BA17" s="632"/>
      <c r="BB17" s="632"/>
      <c r="BC17" s="632"/>
      <c r="BD17" s="632"/>
      <c r="BE17" s="632"/>
      <c r="BF17" s="632"/>
      <c r="BG17" s="632"/>
      <c r="BH17" s="632"/>
      <c r="BI17" s="632"/>
      <c r="BJ17" s="632"/>
      <c r="BK17" s="632"/>
      <c r="BL17" s="632"/>
      <c r="BM17" s="632"/>
      <c r="BN17" s="632"/>
      <c r="BO17" s="632"/>
      <c r="BP17" s="632"/>
      <c r="BQ17" s="632"/>
      <c r="BR17" s="632"/>
      <c r="BS17" s="632"/>
      <c r="BT17" s="632"/>
      <c r="BU17" s="632"/>
      <c r="BV17" s="632"/>
      <c r="BW17" s="632"/>
      <c r="BX17" s="632"/>
      <c r="BY17" s="632"/>
      <c r="BZ17" s="632"/>
      <c r="CA17" s="632"/>
      <c r="CB17" s="632"/>
      <c r="CC17" s="632"/>
      <c r="CD17" s="632"/>
      <c r="CE17" s="632"/>
      <c r="CF17" s="632"/>
      <c r="CG17" s="632"/>
      <c r="CH17" s="632"/>
      <c r="CI17" s="632"/>
      <c r="CJ17" s="632"/>
      <c r="CK17" s="632"/>
      <c r="CL17" s="632"/>
      <c r="CM17" s="632"/>
      <c r="CN17" s="632"/>
      <c r="CO17" s="632"/>
      <c r="CP17" s="632"/>
      <c r="CQ17" s="632"/>
      <c r="CR17" s="632"/>
      <c r="CS17" s="632"/>
      <c r="CT17" s="632"/>
      <c r="CU17" s="632"/>
      <c r="CV17" s="632"/>
      <c r="CW17" s="632"/>
      <c r="CX17" s="632"/>
      <c r="CY17" s="632"/>
      <c r="CZ17" s="632"/>
      <c r="DA17" s="632"/>
      <c r="DB17" s="632"/>
      <c r="DC17" s="632"/>
      <c r="DD17" s="632"/>
      <c r="DE17" s="632"/>
      <c r="DF17" s="632"/>
      <c r="DG17" s="632"/>
      <c r="DH17" s="632"/>
      <c r="DI17" s="632"/>
      <c r="DJ17" s="632"/>
      <c r="DK17" s="632"/>
      <c r="DL17" s="632"/>
      <c r="DM17" s="632"/>
      <c r="DN17" s="632"/>
      <c r="DO17" s="632"/>
      <c r="DP17" s="632"/>
      <c r="DQ17" s="632"/>
      <c r="DR17" s="632"/>
      <c r="DS17" s="632"/>
      <c r="DT17" s="632"/>
      <c r="DU17" s="632"/>
      <c r="DV17" s="632"/>
      <c r="DW17" s="632"/>
      <c r="DX17" s="632"/>
      <c r="DY17" s="632"/>
      <c r="DZ17" s="632"/>
      <c r="EA17" s="632"/>
      <c r="EB17" s="632"/>
      <c r="EC17" s="632"/>
      <c r="ED17" s="632"/>
      <c r="EE17" s="632"/>
      <c r="EF17" s="632"/>
      <c r="EG17" s="632"/>
      <c r="EH17" s="632"/>
      <c r="EI17" s="632"/>
      <c r="EJ17" s="632"/>
      <c r="EK17" s="632"/>
      <c r="EL17" s="632"/>
      <c r="EM17" s="632"/>
      <c r="EN17" s="632"/>
      <c r="EO17" s="632"/>
      <c r="EP17" s="632"/>
      <c r="EQ17" s="632"/>
      <c r="ER17" s="632"/>
      <c r="ES17" s="632"/>
      <c r="ET17" s="632"/>
      <c r="EU17" s="632"/>
      <c r="EV17" s="632"/>
      <c r="EW17" s="632"/>
      <c r="EX17" s="632"/>
      <c r="EY17" s="632"/>
      <c r="EZ17" s="632"/>
      <c r="FA17" s="632"/>
      <c r="FB17" s="632"/>
      <c r="FC17" s="632"/>
      <c r="FD17" s="632"/>
      <c r="FE17" s="632"/>
      <c r="FF17" s="632"/>
      <c r="FG17" s="632"/>
      <c r="FH17" s="632"/>
      <c r="FI17" s="632"/>
      <c r="FJ17" s="632"/>
      <c r="FK17" s="632"/>
      <c r="FL17" s="632"/>
    </row>
    <row r="18" spans="1:168" ht="14.45" customHeight="1" x14ac:dyDescent="0.25">
      <c r="A18" s="192"/>
      <c r="B18" s="207"/>
      <c r="C18" s="113" t="s">
        <v>1217</v>
      </c>
      <c r="D18" s="113" t="s">
        <v>1218</v>
      </c>
      <c r="F18" s="209"/>
      <c r="G18" s="212"/>
      <c r="H18" s="416">
        <v>633</v>
      </c>
      <c r="I18" s="80"/>
      <c r="J18" s="638" t="s">
        <v>1990</v>
      </c>
      <c r="K18" s="636"/>
      <c r="L18" s="639">
        <v>62</v>
      </c>
      <c r="M18" s="639"/>
      <c r="N18" s="639">
        <v>59</v>
      </c>
      <c r="O18" s="639"/>
      <c r="P18" s="639">
        <v>185</v>
      </c>
      <c r="Q18" s="639"/>
      <c r="R18" s="639">
        <v>150</v>
      </c>
      <c r="S18" s="639"/>
      <c r="T18" s="639">
        <v>91</v>
      </c>
      <c r="U18" s="639"/>
      <c r="V18" s="639">
        <v>86</v>
      </c>
      <c r="W18" s="632"/>
      <c r="X18" s="640"/>
      <c r="Y18" s="632"/>
      <c r="Z18" s="640"/>
      <c r="AA18" s="632"/>
      <c r="AB18" s="640"/>
      <c r="AC18" s="632"/>
      <c r="AD18" s="640"/>
      <c r="AE18" s="632"/>
      <c r="AF18" s="640"/>
      <c r="AG18" s="632"/>
      <c r="AH18" s="640"/>
      <c r="AI18" s="632"/>
      <c r="AJ18" s="640"/>
      <c r="AK18" s="632"/>
      <c r="AL18" s="632"/>
      <c r="AM18" s="632"/>
      <c r="AN18" s="632"/>
      <c r="AO18" s="632"/>
      <c r="AP18" s="632"/>
      <c r="AQ18" s="632"/>
      <c r="AR18" s="632"/>
      <c r="AS18" s="632"/>
      <c r="AT18" s="632"/>
      <c r="AU18" s="632"/>
      <c r="AV18" s="632"/>
      <c r="AW18" s="632"/>
      <c r="AX18" s="632"/>
      <c r="AY18" s="632"/>
      <c r="AZ18" s="632"/>
      <c r="BA18" s="632"/>
      <c r="BB18" s="632"/>
      <c r="BC18" s="632"/>
      <c r="BD18" s="632"/>
      <c r="BE18" s="632"/>
      <c r="BF18" s="632"/>
      <c r="BG18" s="632"/>
      <c r="BH18" s="632"/>
      <c r="BI18" s="632"/>
      <c r="BJ18" s="632"/>
      <c r="BK18" s="632"/>
      <c r="BL18" s="632"/>
      <c r="BM18" s="632"/>
      <c r="BN18" s="632"/>
      <c r="BO18" s="632"/>
      <c r="BP18" s="632"/>
      <c r="BQ18" s="632"/>
      <c r="BR18" s="632"/>
      <c r="BS18" s="632"/>
      <c r="BT18" s="632"/>
      <c r="BU18" s="632"/>
      <c r="BV18" s="632"/>
      <c r="BW18" s="632"/>
      <c r="BX18" s="632"/>
      <c r="BY18" s="632"/>
      <c r="BZ18" s="632"/>
      <c r="CA18" s="632"/>
      <c r="CB18" s="632"/>
      <c r="CC18" s="632"/>
      <c r="CD18" s="632"/>
      <c r="CE18" s="632"/>
      <c r="CF18" s="632"/>
      <c r="CG18" s="632"/>
      <c r="CH18" s="632"/>
      <c r="CI18" s="632"/>
      <c r="CJ18" s="632"/>
      <c r="CK18" s="632"/>
      <c r="CL18" s="632"/>
      <c r="CM18" s="632"/>
      <c r="CN18" s="632"/>
      <c r="CO18" s="632"/>
      <c r="CP18" s="632"/>
      <c r="CQ18" s="632"/>
      <c r="CR18" s="632"/>
      <c r="CS18" s="632"/>
      <c r="CT18" s="632"/>
      <c r="CU18" s="632"/>
      <c r="CV18" s="632"/>
      <c r="CW18" s="632"/>
      <c r="CX18" s="632"/>
      <c r="CY18" s="632"/>
      <c r="CZ18" s="632"/>
      <c r="DA18" s="632"/>
      <c r="DB18" s="632"/>
      <c r="DC18" s="632"/>
      <c r="DD18" s="632"/>
      <c r="DE18" s="632"/>
      <c r="DF18" s="632"/>
      <c r="DG18" s="632"/>
      <c r="DH18" s="632"/>
      <c r="DI18" s="632"/>
      <c r="DJ18" s="632"/>
      <c r="DK18" s="632"/>
      <c r="DL18" s="632"/>
      <c r="DM18" s="632"/>
      <c r="DN18" s="632"/>
      <c r="DO18" s="632"/>
      <c r="DP18" s="632"/>
      <c r="DQ18" s="632"/>
      <c r="DR18" s="632"/>
      <c r="DS18" s="632"/>
      <c r="DT18" s="632"/>
      <c r="DU18" s="632"/>
      <c r="DV18" s="632"/>
      <c r="DW18" s="632"/>
      <c r="DX18" s="632"/>
      <c r="DY18" s="632"/>
      <c r="DZ18" s="632"/>
      <c r="EA18" s="632"/>
      <c r="EB18" s="632"/>
      <c r="EC18" s="632"/>
      <c r="ED18" s="632"/>
      <c r="EE18" s="632"/>
      <c r="EF18" s="632"/>
      <c r="EG18" s="632"/>
      <c r="EH18" s="632"/>
      <c r="EI18" s="632"/>
      <c r="EJ18" s="632"/>
      <c r="EK18" s="632"/>
      <c r="EL18" s="632"/>
      <c r="EM18" s="632"/>
      <c r="EN18" s="632"/>
      <c r="EO18" s="632"/>
      <c r="EP18" s="632"/>
      <c r="EQ18" s="632"/>
      <c r="ER18" s="632"/>
      <c r="ES18" s="632"/>
      <c r="ET18" s="632"/>
      <c r="EU18" s="632"/>
      <c r="EV18" s="632"/>
      <c r="EW18" s="632"/>
      <c r="EX18" s="632"/>
      <c r="EY18" s="632"/>
      <c r="EZ18" s="632"/>
      <c r="FA18" s="632"/>
      <c r="FB18" s="632"/>
      <c r="FC18" s="632"/>
      <c r="FD18" s="632"/>
      <c r="FE18" s="632"/>
      <c r="FF18" s="632"/>
      <c r="FG18" s="632"/>
      <c r="FH18" s="632"/>
      <c r="FI18" s="632"/>
      <c r="FJ18" s="632"/>
      <c r="FK18" s="632"/>
      <c r="FL18" s="632"/>
    </row>
    <row r="19" spans="1:168" ht="14.45" customHeight="1" x14ac:dyDescent="0.25">
      <c r="A19" s="192"/>
      <c r="B19" s="207"/>
      <c r="C19" s="113" t="s">
        <v>1219</v>
      </c>
      <c r="D19" s="113" t="s">
        <v>1220</v>
      </c>
      <c r="F19" s="209"/>
      <c r="G19" s="212"/>
      <c r="H19" s="416">
        <v>1792</v>
      </c>
      <c r="I19" s="80"/>
      <c r="J19" s="638" t="s">
        <v>2051</v>
      </c>
      <c r="K19" s="636"/>
      <c r="L19" s="641" t="s">
        <v>1556</v>
      </c>
      <c r="M19" s="641"/>
      <c r="N19" s="641" t="s">
        <v>1556</v>
      </c>
      <c r="O19" s="639"/>
      <c r="P19" s="639">
        <v>501</v>
      </c>
      <c r="Q19" s="639"/>
      <c r="R19" s="639">
        <v>444</v>
      </c>
      <c r="S19" s="639"/>
      <c r="T19" s="639">
        <v>332</v>
      </c>
      <c r="U19" s="639"/>
      <c r="V19" s="639">
        <v>227</v>
      </c>
      <c r="W19" s="632"/>
      <c r="X19" s="640"/>
      <c r="Y19" s="632"/>
      <c r="Z19" s="640"/>
      <c r="AA19" s="632"/>
      <c r="AB19" s="640"/>
      <c r="AC19" s="632"/>
      <c r="AD19" s="640"/>
      <c r="AE19" s="632"/>
      <c r="AF19" s="640"/>
      <c r="AG19" s="632"/>
      <c r="AH19" s="640"/>
      <c r="AI19" s="632"/>
      <c r="AJ19" s="640"/>
      <c r="AK19" s="632"/>
      <c r="AL19" s="632"/>
      <c r="AM19" s="632"/>
      <c r="AN19" s="632"/>
      <c r="AO19" s="632"/>
      <c r="AP19" s="632"/>
      <c r="AQ19" s="632"/>
      <c r="AR19" s="632"/>
      <c r="AS19" s="632"/>
      <c r="AT19" s="632"/>
      <c r="AU19" s="632"/>
      <c r="AV19" s="632"/>
      <c r="AW19" s="632"/>
      <c r="AX19" s="632"/>
      <c r="AY19" s="632"/>
      <c r="AZ19" s="632"/>
      <c r="BA19" s="632"/>
      <c r="BB19" s="632"/>
      <c r="BC19" s="632"/>
      <c r="BD19" s="632"/>
      <c r="BE19" s="632"/>
      <c r="BF19" s="632"/>
      <c r="BG19" s="632"/>
      <c r="BH19" s="632"/>
      <c r="BI19" s="632"/>
      <c r="BJ19" s="632"/>
      <c r="BK19" s="632"/>
      <c r="BL19" s="632"/>
      <c r="BM19" s="632"/>
      <c r="BN19" s="632"/>
      <c r="BO19" s="632"/>
      <c r="BP19" s="632"/>
      <c r="BQ19" s="632"/>
      <c r="BR19" s="632"/>
      <c r="BS19" s="632"/>
      <c r="BT19" s="632"/>
      <c r="BU19" s="632"/>
      <c r="BV19" s="632"/>
      <c r="BW19" s="632"/>
      <c r="BX19" s="632"/>
      <c r="BY19" s="632"/>
      <c r="BZ19" s="632"/>
      <c r="CA19" s="632"/>
      <c r="CB19" s="632"/>
      <c r="CC19" s="632"/>
      <c r="CD19" s="632"/>
      <c r="CE19" s="632"/>
      <c r="CF19" s="632"/>
      <c r="CG19" s="632"/>
      <c r="CH19" s="632"/>
      <c r="CI19" s="632"/>
      <c r="CJ19" s="632"/>
      <c r="CK19" s="632"/>
      <c r="CL19" s="632"/>
      <c r="CM19" s="632"/>
      <c r="CN19" s="632"/>
      <c r="CO19" s="632"/>
      <c r="CP19" s="632"/>
      <c r="CQ19" s="632"/>
      <c r="CR19" s="632"/>
      <c r="CS19" s="632"/>
      <c r="CT19" s="632"/>
      <c r="CU19" s="632"/>
      <c r="CV19" s="632"/>
      <c r="CW19" s="632"/>
      <c r="CX19" s="632"/>
      <c r="CY19" s="632"/>
      <c r="CZ19" s="632"/>
      <c r="DA19" s="632"/>
      <c r="DB19" s="632"/>
      <c r="DC19" s="632"/>
      <c r="DD19" s="632"/>
      <c r="DE19" s="632"/>
      <c r="DF19" s="632"/>
      <c r="DG19" s="632"/>
      <c r="DH19" s="632"/>
      <c r="DI19" s="632"/>
      <c r="DJ19" s="632"/>
      <c r="DK19" s="632"/>
      <c r="DL19" s="632"/>
      <c r="DM19" s="632"/>
      <c r="DN19" s="632"/>
      <c r="DO19" s="632"/>
      <c r="DP19" s="632"/>
      <c r="DQ19" s="632"/>
      <c r="DR19" s="632"/>
      <c r="DS19" s="632"/>
      <c r="DT19" s="632"/>
      <c r="DU19" s="632"/>
      <c r="DV19" s="632"/>
      <c r="DW19" s="632"/>
      <c r="DX19" s="632"/>
      <c r="DY19" s="632"/>
      <c r="DZ19" s="632"/>
      <c r="EA19" s="632"/>
      <c r="EB19" s="632"/>
      <c r="EC19" s="632"/>
      <c r="ED19" s="632"/>
      <c r="EE19" s="632"/>
      <c r="EF19" s="632"/>
      <c r="EG19" s="632"/>
      <c r="EH19" s="632"/>
      <c r="EI19" s="632"/>
      <c r="EJ19" s="632"/>
      <c r="EK19" s="632"/>
      <c r="EL19" s="632"/>
      <c r="EM19" s="632"/>
      <c r="EN19" s="632"/>
      <c r="EO19" s="632"/>
      <c r="EP19" s="632"/>
      <c r="EQ19" s="632"/>
      <c r="ER19" s="632"/>
      <c r="ES19" s="632"/>
      <c r="ET19" s="632"/>
      <c r="EU19" s="632"/>
      <c r="EV19" s="632"/>
      <c r="EW19" s="632"/>
      <c r="EX19" s="632"/>
      <c r="EY19" s="632"/>
      <c r="EZ19" s="632"/>
      <c r="FA19" s="632"/>
      <c r="FB19" s="632"/>
      <c r="FC19" s="632"/>
      <c r="FD19" s="632"/>
      <c r="FE19" s="632"/>
      <c r="FF19" s="632"/>
      <c r="FG19" s="632"/>
      <c r="FH19" s="632"/>
      <c r="FI19" s="632"/>
      <c r="FJ19" s="632"/>
      <c r="FK19" s="632"/>
      <c r="FL19" s="632"/>
    </row>
    <row r="20" spans="1:168" ht="14.45" customHeight="1" x14ac:dyDescent="0.25">
      <c r="A20" s="192"/>
      <c r="B20" s="207"/>
      <c r="C20" s="113" t="s">
        <v>1221</v>
      </c>
      <c r="D20" s="113" t="s">
        <v>1222</v>
      </c>
      <c r="F20" s="209"/>
      <c r="G20" s="212"/>
      <c r="H20" s="416">
        <v>617</v>
      </c>
      <c r="I20" s="80"/>
      <c r="J20" s="638" t="s">
        <v>1997</v>
      </c>
      <c r="K20" s="636"/>
      <c r="L20" s="639">
        <v>46</v>
      </c>
      <c r="M20" s="639"/>
      <c r="N20" s="639">
        <v>66</v>
      </c>
      <c r="O20" s="639"/>
      <c r="P20" s="639">
        <v>171</v>
      </c>
      <c r="Q20" s="639"/>
      <c r="R20" s="639">
        <v>145</v>
      </c>
      <c r="S20" s="639"/>
      <c r="T20" s="639">
        <v>94</v>
      </c>
      <c r="U20" s="639"/>
      <c r="V20" s="639">
        <v>95</v>
      </c>
      <c r="W20" s="632"/>
      <c r="X20" s="640"/>
      <c r="Y20" s="632"/>
      <c r="Z20" s="640"/>
      <c r="AA20" s="632"/>
      <c r="AB20" s="640"/>
      <c r="AC20" s="632"/>
      <c r="AD20" s="640"/>
      <c r="AE20" s="632"/>
      <c r="AF20" s="640"/>
      <c r="AG20" s="632"/>
      <c r="AH20" s="640"/>
      <c r="AI20" s="632"/>
      <c r="AJ20" s="640"/>
      <c r="AK20" s="632"/>
      <c r="AL20" s="632"/>
      <c r="AM20" s="632"/>
      <c r="AN20" s="632"/>
      <c r="AO20" s="632"/>
      <c r="AP20" s="632"/>
      <c r="AQ20" s="632"/>
      <c r="AR20" s="632"/>
      <c r="AS20" s="632"/>
      <c r="AT20" s="632"/>
      <c r="AU20" s="632"/>
      <c r="AV20" s="632"/>
      <c r="AW20" s="632"/>
      <c r="AX20" s="632"/>
      <c r="AY20" s="632"/>
      <c r="AZ20" s="632"/>
      <c r="BA20" s="632"/>
      <c r="BB20" s="632"/>
      <c r="BC20" s="632"/>
      <c r="BD20" s="632"/>
      <c r="BE20" s="632"/>
      <c r="BF20" s="632"/>
      <c r="BG20" s="632"/>
      <c r="BH20" s="632"/>
      <c r="BI20" s="632"/>
      <c r="BJ20" s="632"/>
      <c r="BK20" s="632"/>
      <c r="BL20" s="632"/>
      <c r="BM20" s="632"/>
      <c r="BN20" s="632"/>
      <c r="BO20" s="632"/>
      <c r="BP20" s="632"/>
      <c r="BQ20" s="632"/>
      <c r="BR20" s="632"/>
      <c r="BS20" s="632"/>
      <c r="BT20" s="632"/>
      <c r="BU20" s="632"/>
      <c r="BV20" s="632"/>
      <c r="BW20" s="632"/>
      <c r="BX20" s="632"/>
      <c r="BY20" s="632"/>
      <c r="BZ20" s="632"/>
      <c r="CA20" s="632"/>
      <c r="CB20" s="632"/>
      <c r="CC20" s="632"/>
      <c r="CD20" s="632"/>
      <c r="CE20" s="632"/>
      <c r="CF20" s="632"/>
      <c r="CG20" s="632"/>
      <c r="CH20" s="632"/>
      <c r="CI20" s="632"/>
      <c r="CJ20" s="632"/>
      <c r="CK20" s="632"/>
      <c r="CL20" s="632"/>
      <c r="CM20" s="632"/>
      <c r="CN20" s="632"/>
      <c r="CO20" s="632"/>
      <c r="CP20" s="632"/>
      <c r="CQ20" s="632"/>
      <c r="CR20" s="632"/>
      <c r="CS20" s="632"/>
      <c r="CT20" s="632"/>
      <c r="CU20" s="632"/>
      <c r="CV20" s="632"/>
      <c r="CW20" s="632"/>
      <c r="CX20" s="632"/>
      <c r="CY20" s="632"/>
      <c r="CZ20" s="632"/>
      <c r="DA20" s="632"/>
      <c r="DB20" s="632"/>
      <c r="DC20" s="632"/>
      <c r="DD20" s="632"/>
      <c r="DE20" s="632"/>
      <c r="DF20" s="632"/>
      <c r="DG20" s="632"/>
      <c r="DH20" s="632"/>
      <c r="DI20" s="632"/>
      <c r="DJ20" s="632"/>
      <c r="DK20" s="632"/>
      <c r="DL20" s="632"/>
      <c r="DM20" s="632"/>
      <c r="DN20" s="632"/>
      <c r="DO20" s="632"/>
      <c r="DP20" s="632"/>
      <c r="DQ20" s="632"/>
      <c r="DR20" s="632"/>
      <c r="DS20" s="632"/>
      <c r="DT20" s="632"/>
      <c r="DU20" s="632"/>
      <c r="DV20" s="632"/>
      <c r="DW20" s="632"/>
      <c r="DX20" s="632"/>
      <c r="DY20" s="632"/>
      <c r="DZ20" s="632"/>
      <c r="EA20" s="632"/>
      <c r="EB20" s="632"/>
      <c r="EC20" s="632"/>
      <c r="ED20" s="632"/>
      <c r="EE20" s="632"/>
      <c r="EF20" s="632"/>
      <c r="EG20" s="632"/>
      <c r="EH20" s="632"/>
      <c r="EI20" s="632"/>
      <c r="EJ20" s="632"/>
      <c r="EK20" s="632"/>
      <c r="EL20" s="632"/>
      <c r="EM20" s="632"/>
      <c r="EN20" s="632"/>
      <c r="EO20" s="632"/>
      <c r="EP20" s="632"/>
      <c r="EQ20" s="632"/>
      <c r="ER20" s="632"/>
      <c r="ES20" s="632"/>
      <c r="ET20" s="632"/>
      <c r="EU20" s="632"/>
      <c r="EV20" s="632"/>
      <c r="EW20" s="632"/>
      <c r="EX20" s="632"/>
      <c r="EY20" s="632"/>
      <c r="EZ20" s="632"/>
      <c r="FA20" s="632"/>
      <c r="FB20" s="632"/>
      <c r="FC20" s="632"/>
      <c r="FD20" s="632"/>
      <c r="FE20" s="632"/>
      <c r="FF20" s="632"/>
      <c r="FG20" s="632"/>
      <c r="FH20" s="632"/>
      <c r="FI20" s="632"/>
      <c r="FJ20" s="632"/>
      <c r="FK20" s="632"/>
      <c r="FL20" s="632"/>
    </row>
    <row r="21" spans="1:168" ht="14.45" customHeight="1" x14ac:dyDescent="0.25">
      <c r="A21" s="192"/>
      <c r="B21" s="207"/>
      <c r="C21" s="113" t="s">
        <v>1223</v>
      </c>
      <c r="D21" s="113" t="s">
        <v>1224</v>
      </c>
      <c r="F21" s="209"/>
      <c r="G21" s="212"/>
      <c r="H21" s="416">
        <v>982</v>
      </c>
      <c r="I21" s="80"/>
      <c r="J21" s="638" t="s">
        <v>1992</v>
      </c>
      <c r="K21" s="636"/>
      <c r="L21" s="639">
        <v>83</v>
      </c>
      <c r="M21" s="639"/>
      <c r="N21" s="639">
        <v>88</v>
      </c>
      <c r="O21" s="639"/>
      <c r="P21" s="639">
        <v>261</v>
      </c>
      <c r="Q21" s="639"/>
      <c r="R21" s="639">
        <v>254</v>
      </c>
      <c r="S21" s="639"/>
      <c r="T21" s="639">
        <v>162</v>
      </c>
      <c r="U21" s="639"/>
      <c r="V21" s="639">
        <v>134</v>
      </c>
      <c r="W21" s="632"/>
      <c r="X21" s="640"/>
      <c r="Y21" s="632"/>
      <c r="Z21" s="640"/>
      <c r="AA21" s="632"/>
      <c r="AB21" s="640"/>
      <c r="AC21" s="632"/>
      <c r="AD21" s="640"/>
      <c r="AE21" s="632"/>
      <c r="AF21" s="640"/>
      <c r="AG21" s="632"/>
      <c r="AH21" s="640"/>
      <c r="AI21" s="632"/>
      <c r="AJ21" s="640"/>
      <c r="AK21" s="632"/>
      <c r="AL21" s="632"/>
      <c r="AM21" s="632"/>
      <c r="AN21" s="632"/>
      <c r="AO21" s="632"/>
      <c r="AP21" s="632"/>
      <c r="AQ21" s="632"/>
      <c r="AR21" s="632"/>
      <c r="AS21" s="632"/>
      <c r="AT21" s="632"/>
      <c r="AU21" s="632"/>
      <c r="AV21" s="632"/>
      <c r="AW21" s="632"/>
      <c r="AX21" s="632"/>
      <c r="AY21" s="632"/>
      <c r="AZ21" s="632"/>
      <c r="BA21" s="632"/>
      <c r="BB21" s="632"/>
      <c r="BC21" s="632"/>
      <c r="BD21" s="632"/>
      <c r="BE21" s="632"/>
      <c r="BF21" s="632"/>
      <c r="BG21" s="632"/>
      <c r="BH21" s="632"/>
      <c r="BI21" s="632"/>
      <c r="BJ21" s="632"/>
      <c r="BK21" s="632"/>
      <c r="BL21" s="632"/>
      <c r="BM21" s="632"/>
      <c r="BN21" s="632"/>
      <c r="BO21" s="632"/>
      <c r="BP21" s="632"/>
      <c r="BQ21" s="632"/>
      <c r="BR21" s="632"/>
      <c r="BS21" s="632"/>
      <c r="BT21" s="632"/>
      <c r="BU21" s="632"/>
      <c r="BV21" s="632"/>
      <c r="BW21" s="632"/>
      <c r="BX21" s="632"/>
      <c r="BY21" s="632"/>
      <c r="BZ21" s="632"/>
      <c r="CA21" s="632"/>
      <c r="CB21" s="632"/>
      <c r="CC21" s="632"/>
      <c r="CD21" s="632"/>
      <c r="CE21" s="632"/>
      <c r="CF21" s="632"/>
      <c r="CG21" s="632"/>
      <c r="CH21" s="632"/>
      <c r="CI21" s="632"/>
      <c r="CJ21" s="632"/>
      <c r="CK21" s="632"/>
      <c r="CL21" s="632"/>
      <c r="CM21" s="632"/>
      <c r="CN21" s="632"/>
      <c r="CO21" s="632"/>
      <c r="CP21" s="632"/>
      <c r="CQ21" s="632"/>
      <c r="CR21" s="632"/>
      <c r="CS21" s="632"/>
      <c r="CT21" s="632"/>
      <c r="CU21" s="632"/>
      <c r="CV21" s="632"/>
      <c r="CW21" s="632"/>
      <c r="CX21" s="632"/>
      <c r="CY21" s="632"/>
      <c r="CZ21" s="632"/>
      <c r="DA21" s="632"/>
      <c r="DB21" s="632"/>
      <c r="DC21" s="632"/>
      <c r="DD21" s="632"/>
      <c r="DE21" s="632"/>
      <c r="DF21" s="632"/>
      <c r="DG21" s="632"/>
      <c r="DH21" s="632"/>
      <c r="DI21" s="632"/>
      <c r="DJ21" s="632"/>
      <c r="DK21" s="632"/>
      <c r="DL21" s="632"/>
      <c r="DM21" s="632"/>
      <c r="DN21" s="632"/>
      <c r="DO21" s="632"/>
      <c r="DP21" s="632"/>
      <c r="DQ21" s="632"/>
      <c r="DR21" s="632"/>
      <c r="DS21" s="632"/>
      <c r="DT21" s="632"/>
      <c r="DU21" s="632"/>
      <c r="DV21" s="632"/>
      <c r="DW21" s="632"/>
      <c r="DX21" s="632"/>
      <c r="DY21" s="632"/>
      <c r="DZ21" s="632"/>
      <c r="EA21" s="632"/>
      <c r="EB21" s="632"/>
      <c r="EC21" s="632"/>
      <c r="ED21" s="632"/>
      <c r="EE21" s="632"/>
      <c r="EF21" s="632"/>
      <c r="EG21" s="632"/>
      <c r="EH21" s="632"/>
      <c r="EI21" s="632"/>
      <c r="EJ21" s="632"/>
      <c r="EK21" s="632"/>
      <c r="EL21" s="632"/>
      <c r="EM21" s="632"/>
      <c r="EN21" s="632"/>
      <c r="EO21" s="632"/>
      <c r="EP21" s="632"/>
      <c r="EQ21" s="632"/>
      <c r="ER21" s="632"/>
      <c r="ES21" s="632"/>
      <c r="ET21" s="632"/>
      <c r="EU21" s="632"/>
      <c r="EV21" s="632"/>
      <c r="EW21" s="632"/>
      <c r="EX21" s="632"/>
      <c r="EY21" s="632"/>
      <c r="EZ21" s="632"/>
      <c r="FA21" s="632"/>
      <c r="FB21" s="632"/>
      <c r="FC21" s="632"/>
      <c r="FD21" s="632"/>
      <c r="FE21" s="632"/>
      <c r="FF21" s="632"/>
      <c r="FG21" s="632"/>
      <c r="FH21" s="632"/>
      <c r="FI21" s="632"/>
      <c r="FJ21" s="632"/>
      <c r="FK21" s="632"/>
      <c r="FL21" s="632"/>
    </row>
    <row r="22" spans="1:168" ht="14.45" customHeight="1" x14ac:dyDescent="0.25">
      <c r="A22" s="192"/>
      <c r="B22" s="207"/>
      <c r="C22" s="113" t="s">
        <v>1225</v>
      </c>
      <c r="D22" s="113" t="s">
        <v>1466</v>
      </c>
      <c r="F22" s="209"/>
      <c r="G22" s="212"/>
      <c r="H22" s="416">
        <v>622</v>
      </c>
      <c r="I22" s="80"/>
      <c r="J22" s="638" t="s">
        <v>2173</v>
      </c>
      <c r="K22" s="636"/>
      <c r="L22" s="641" t="s">
        <v>1556</v>
      </c>
      <c r="M22" s="641"/>
      <c r="N22" s="641" t="s">
        <v>1556</v>
      </c>
      <c r="O22" s="639"/>
      <c r="P22" s="639">
        <v>173</v>
      </c>
      <c r="Q22" s="639"/>
      <c r="R22" s="639">
        <v>129</v>
      </c>
      <c r="S22" s="639"/>
      <c r="T22" s="639">
        <v>96</v>
      </c>
      <c r="U22" s="639"/>
      <c r="V22" s="639">
        <v>102</v>
      </c>
      <c r="W22" s="632"/>
      <c r="X22" s="640"/>
      <c r="Y22" s="632"/>
      <c r="Z22" s="640"/>
      <c r="AA22" s="632"/>
      <c r="AB22" s="640"/>
      <c r="AC22" s="632"/>
      <c r="AD22" s="640"/>
      <c r="AE22" s="632"/>
      <c r="AF22" s="640"/>
      <c r="AG22" s="632"/>
      <c r="AH22" s="640"/>
      <c r="AI22" s="632"/>
      <c r="AJ22" s="640"/>
      <c r="AK22" s="632"/>
      <c r="AL22" s="632"/>
      <c r="AM22" s="632"/>
      <c r="AN22" s="632"/>
      <c r="AO22" s="632"/>
      <c r="AP22" s="632"/>
      <c r="AQ22" s="632"/>
      <c r="AR22" s="632"/>
      <c r="AS22" s="632"/>
      <c r="AT22" s="632"/>
      <c r="AU22" s="632"/>
      <c r="AV22" s="632"/>
      <c r="AW22" s="632"/>
      <c r="AX22" s="632"/>
      <c r="AY22" s="632"/>
      <c r="AZ22" s="632"/>
      <c r="BA22" s="632"/>
      <c r="BB22" s="632"/>
      <c r="BC22" s="632"/>
      <c r="BD22" s="632"/>
      <c r="BE22" s="632"/>
      <c r="BF22" s="632"/>
      <c r="BG22" s="632"/>
      <c r="BH22" s="632"/>
      <c r="BI22" s="632"/>
      <c r="BJ22" s="632"/>
      <c r="BK22" s="632"/>
      <c r="BL22" s="632"/>
      <c r="BM22" s="632"/>
      <c r="BN22" s="632"/>
      <c r="BO22" s="632"/>
      <c r="BP22" s="632"/>
      <c r="BQ22" s="632"/>
      <c r="BR22" s="632"/>
      <c r="BS22" s="632"/>
      <c r="BT22" s="632"/>
      <c r="BU22" s="632"/>
      <c r="BV22" s="632"/>
      <c r="BW22" s="632"/>
      <c r="BX22" s="632"/>
      <c r="BY22" s="632"/>
      <c r="BZ22" s="632"/>
      <c r="CA22" s="632"/>
      <c r="CB22" s="632"/>
      <c r="CC22" s="632"/>
      <c r="CD22" s="632"/>
      <c r="CE22" s="632"/>
      <c r="CF22" s="632"/>
      <c r="CG22" s="632"/>
      <c r="CH22" s="632"/>
      <c r="CI22" s="632"/>
      <c r="CJ22" s="632"/>
      <c r="CK22" s="632"/>
      <c r="CL22" s="632"/>
      <c r="CM22" s="632"/>
      <c r="CN22" s="632"/>
      <c r="CO22" s="632"/>
      <c r="CP22" s="632"/>
      <c r="CQ22" s="632"/>
      <c r="CR22" s="632"/>
      <c r="CS22" s="632"/>
      <c r="CT22" s="632"/>
      <c r="CU22" s="632"/>
      <c r="CV22" s="632"/>
      <c r="CW22" s="632"/>
      <c r="CX22" s="632"/>
      <c r="CY22" s="632"/>
      <c r="CZ22" s="632"/>
      <c r="DA22" s="632"/>
      <c r="DB22" s="632"/>
      <c r="DC22" s="632"/>
      <c r="DD22" s="632"/>
      <c r="DE22" s="632"/>
      <c r="DF22" s="632"/>
      <c r="DG22" s="632"/>
      <c r="DH22" s="632"/>
      <c r="DI22" s="632"/>
      <c r="DJ22" s="632"/>
      <c r="DK22" s="632"/>
      <c r="DL22" s="632"/>
      <c r="DM22" s="632"/>
      <c r="DN22" s="632"/>
      <c r="DO22" s="632"/>
      <c r="DP22" s="632"/>
      <c r="DQ22" s="632"/>
      <c r="DR22" s="632"/>
      <c r="DS22" s="632"/>
      <c r="DT22" s="632"/>
      <c r="DU22" s="632"/>
      <c r="DV22" s="632"/>
      <c r="DW22" s="632"/>
      <c r="DX22" s="632"/>
      <c r="DY22" s="632"/>
      <c r="DZ22" s="632"/>
      <c r="EA22" s="632"/>
      <c r="EB22" s="632"/>
      <c r="EC22" s="632"/>
      <c r="ED22" s="632"/>
      <c r="EE22" s="632"/>
      <c r="EF22" s="632"/>
      <c r="EG22" s="632"/>
      <c r="EH22" s="632"/>
      <c r="EI22" s="632"/>
      <c r="EJ22" s="632"/>
      <c r="EK22" s="632"/>
      <c r="EL22" s="632"/>
      <c r="EM22" s="632"/>
      <c r="EN22" s="632"/>
      <c r="EO22" s="632"/>
      <c r="EP22" s="632"/>
      <c r="EQ22" s="632"/>
      <c r="ER22" s="632"/>
      <c r="ES22" s="632"/>
      <c r="ET22" s="632"/>
      <c r="EU22" s="632"/>
      <c r="EV22" s="632"/>
      <c r="EW22" s="632"/>
      <c r="EX22" s="632"/>
      <c r="EY22" s="632"/>
      <c r="EZ22" s="632"/>
      <c r="FA22" s="632"/>
      <c r="FB22" s="632"/>
      <c r="FC22" s="632"/>
      <c r="FD22" s="632"/>
      <c r="FE22" s="632"/>
      <c r="FF22" s="632"/>
      <c r="FG22" s="632"/>
      <c r="FH22" s="632"/>
      <c r="FI22" s="632"/>
      <c r="FJ22" s="632"/>
      <c r="FK22" s="632"/>
      <c r="FL22" s="632"/>
    </row>
    <row r="23" spans="1:168" ht="14.45" customHeight="1" x14ac:dyDescent="0.25">
      <c r="A23" s="192"/>
      <c r="B23" s="207"/>
      <c r="C23" s="113" t="s">
        <v>1226</v>
      </c>
      <c r="D23" s="113" t="s">
        <v>1467</v>
      </c>
      <c r="F23" s="209"/>
      <c r="G23" s="212"/>
      <c r="H23" s="416">
        <v>832</v>
      </c>
      <c r="I23" s="80"/>
      <c r="J23" s="638" t="s">
        <v>1984</v>
      </c>
      <c r="K23" s="636"/>
      <c r="L23" s="639">
        <v>57</v>
      </c>
      <c r="M23" s="639"/>
      <c r="N23" s="639">
        <v>75</v>
      </c>
      <c r="O23" s="639"/>
      <c r="P23" s="639">
        <v>278</v>
      </c>
      <c r="Q23" s="639"/>
      <c r="R23" s="639">
        <v>203</v>
      </c>
      <c r="S23" s="639"/>
      <c r="T23" s="639">
        <v>120</v>
      </c>
      <c r="U23" s="639"/>
      <c r="V23" s="639">
        <v>99</v>
      </c>
      <c r="W23" s="632"/>
      <c r="X23" s="640"/>
      <c r="Y23" s="632"/>
      <c r="Z23" s="640"/>
      <c r="AA23" s="632"/>
      <c r="AB23" s="640"/>
      <c r="AC23" s="632"/>
      <c r="AD23" s="640"/>
      <c r="AE23" s="632"/>
      <c r="AF23" s="640"/>
      <c r="AG23" s="632"/>
      <c r="AH23" s="640"/>
      <c r="AI23" s="632"/>
      <c r="AJ23" s="640"/>
      <c r="AK23" s="632"/>
      <c r="AL23" s="632"/>
      <c r="AM23" s="632"/>
      <c r="AN23" s="632"/>
      <c r="AO23" s="632"/>
      <c r="AP23" s="632"/>
      <c r="AQ23" s="632"/>
      <c r="AR23" s="632"/>
      <c r="AS23" s="632"/>
      <c r="AT23" s="632"/>
      <c r="AU23" s="632"/>
      <c r="AV23" s="632"/>
      <c r="AW23" s="632"/>
      <c r="AX23" s="632"/>
      <c r="AY23" s="632"/>
      <c r="AZ23" s="632"/>
      <c r="BA23" s="632"/>
      <c r="BB23" s="632"/>
      <c r="BC23" s="632"/>
      <c r="BD23" s="632"/>
      <c r="BE23" s="632"/>
      <c r="BF23" s="632"/>
      <c r="BG23" s="632"/>
      <c r="BH23" s="632"/>
      <c r="BI23" s="632"/>
      <c r="BJ23" s="632"/>
      <c r="BK23" s="632"/>
      <c r="BL23" s="632"/>
      <c r="BM23" s="632"/>
      <c r="BN23" s="632"/>
      <c r="BO23" s="632"/>
      <c r="BP23" s="632"/>
      <c r="BQ23" s="632"/>
      <c r="BR23" s="632"/>
      <c r="BS23" s="632"/>
      <c r="BT23" s="632"/>
      <c r="BU23" s="632"/>
      <c r="BV23" s="632"/>
      <c r="BW23" s="632"/>
      <c r="BX23" s="632"/>
      <c r="BY23" s="632"/>
      <c r="BZ23" s="632"/>
      <c r="CA23" s="632"/>
      <c r="CB23" s="632"/>
      <c r="CC23" s="632"/>
      <c r="CD23" s="632"/>
      <c r="CE23" s="632"/>
      <c r="CF23" s="632"/>
      <c r="CG23" s="632"/>
      <c r="CH23" s="632"/>
      <c r="CI23" s="632"/>
      <c r="CJ23" s="632"/>
      <c r="CK23" s="632"/>
      <c r="CL23" s="632"/>
      <c r="CM23" s="632"/>
      <c r="CN23" s="632"/>
      <c r="CO23" s="632"/>
      <c r="CP23" s="632"/>
      <c r="CQ23" s="632"/>
      <c r="CR23" s="632"/>
      <c r="CS23" s="632"/>
      <c r="CT23" s="632"/>
      <c r="CU23" s="632"/>
      <c r="CV23" s="632"/>
      <c r="CW23" s="632"/>
      <c r="CX23" s="632"/>
      <c r="CY23" s="632"/>
      <c r="CZ23" s="632"/>
      <c r="DA23" s="632"/>
      <c r="DB23" s="632"/>
      <c r="DC23" s="632"/>
      <c r="DD23" s="632"/>
      <c r="DE23" s="632"/>
      <c r="DF23" s="632"/>
      <c r="DG23" s="632"/>
      <c r="DH23" s="632"/>
      <c r="DI23" s="632"/>
      <c r="DJ23" s="632"/>
      <c r="DK23" s="632"/>
      <c r="DL23" s="632"/>
      <c r="DM23" s="632"/>
      <c r="DN23" s="632"/>
      <c r="DO23" s="632"/>
      <c r="DP23" s="632"/>
      <c r="DQ23" s="632"/>
      <c r="DR23" s="632"/>
      <c r="DS23" s="632"/>
      <c r="DT23" s="632"/>
      <c r="DU23" s="632"/>
      <c r="DV23" s="632"/>
      <c r="DW23" s="632"/>
      <c r="DX23" s="632"/>
      <c r="DY23" s="632"/>
      <c r="DZ23" s="632"/>
      <c r="EA23" s="632"/>
      <c r="EB23" s="632"/>
      <c r="EC23" s="632"/>
      <c r="ED23" s="632"/>
      <c r="EE23" s="632"/>
      <c r="EF23" s="632"/>
      <c r="EG23" s="632"/>
      <c r="EH23" s="632"/>
      <c r="EI23" s="632"/>
      <c r="EJ23" s="632"/>
      <c r="EK23" s="632"/>
      <c r="EL23" s="632"/>
      <c r="EM23" s="632"/>
      <c r="EN23" s="632"/>
      <c r="EO23" s="632"/>
      <c r="EP23" s="632"/>
      <c r="EQ23" s="632"/>
      <c r="ER23" s="632"/>
      <c r="ES23" s="632"/>
      <c r="ET23" s="632"/>
      <c r="EU23" s="632"/>
      <c r="EV23" s="632"/>
      <c r="EW23" s="632"/>
      <c r="EX23" s="632"/>
      <c r="EY23" s="632"/>
      <c r="EZ23" s="632"/>
      <c r="FA23" s="632"/>
      <c r="FB23" s="632"/>
      <c r="FC23" s="632"/>
      <c r="FD23" s="632"/>
      <c r="FE23" s="632"/>
      <c r="FF23" s="632"/>
      <c r="FG23" s="632"/>
      <c r="FH23" s="632"/>
      <c r="FI23" s="632"/>
      <c r="FJ23" s="632"/>
      <c r="FK23" s="632"/>
      <c r="FL23" s="632"/>
    </row>
    <row r="24" spans="1:168" ht="14.45" customHeight="1" x14ac:dyDescent="0.25">
      <c r="A24" s="192"/>
      <c r="B24" s="207"/>
      <c r="C24" s="113" t="s">
        <v>1227</v>
      </c>
      <c r="D24" s="113" t="s">
        <v>1228</v>
      </c>
      <c r="F24" s="209"/>
      <c r="G24" s="212"/>
      <c r="H24" s="416">
        <v>1252</v>
      </c>
      <c r="I24" s="80"/>
      <c r="J24" s="638" t="s">
        <v>2174</v>
      </c>
      <c r="K24" s="636"/>
      <c r="L24" s="639">
        <v>97</v>
      </c>
      <c r="M24" s="639"/>
      <c r="N24" s="639">
        <v>127</v>
      </c>
      <c r="O24" s="639"/>
      <c r="P24" s="639">
        <v>359</v>
      </c>
      <c r="Q24" s="639"/>
      <c r="R24" s="639">
        <v>273</v>
      </c>
      <c r="S24" s="639"/>
      <c r="T24" s="639">
        <v>191</v>
      </c>
      <c r="U24" s="639"/>
      <c r="V24" s="639">
        <v>205</v>
      </c>
      <c r="W24" s="632"/>
      <c r="X24" s="640"/>
      <c r="Y24" s="632"/>
      <c r="Z24" s="640"/>
      <c r="AA24" s="632"/>
      <c r="AB24" s="640"/>
      <c r="AC24" s="632"/>
      <c r="AD24" s="640"/>
      <c r="AE24" s="632"/>
      <c r="AF24" s="640"/>
      <c r="AG24" s="632"/>
      <c r="AH24" s="640"/>
      <c r="AI24" s="632"/>
      <c r="AJ24" s="640"/>
      <c r="AK24" s="632"/>
      <c r="AL24" s="632"/>
      <c r="AM24" s="632"/>
      <c r="AN24" s="632"/>
      <c r="AO24" s="632"/>
      <c r="AP24" s="632"/>
      <c r="AQ24" s="632"/>
      <c r="AR24" s="632"/>
      <c r="AS24" s="632"/>
      <c r="AT24" s="632"/>
      <c r="AU24" s="632"/>
      <c r="AV24" s="632"/>
      <c r="AW24" s="632"/>
      <c r="AX24" s="632"/>
      <c r="AY24" s="632"/>
      <c r="AZ24" s="632"/>
      <c r="BA24" s="632"/>
      <c r="BB24" s="632"/>
      <c r="BC24" s="632"/>
      <c r="BD24" s="632"/>
      <c r="BE24" s="632"/>
      <c r="BF24" s="632"/>
      <c r="BG24" s="632"/>
      <c r="BH24" s="632"/>
      <c r="BI24" s="632"/>
      <c r="BJ24" s="632"/>
      <c r="BK24" s="632"/>
      <c r="BL24" s="632"/>
      <c r="BM24" s="632"/>
      <c r="BN24" s="632"/>
      <c r="BO24" s="632"/>
      <c r="BP24" s="632"/>
      <c r="BQ24" s="632"/>
      <c r="BR24" s="632"/>
      <c r="BS24" s="632"/>
      <c r="BT24" s="632"/>
      <c r="BU24" s="632"/>
      <c r="BV24" s="632"/>
      <c r="BW24" s="632"/>
      <c r="BX24" s="632"/>
      <c r="BY24" s="632"/>
      <c r="BZ24" s="632"/>
      <c r="CA24" s="632"/>
      <c r="CB24" s="632"/>
      <c r="CC24" s="632"/>
      <c r="CD24" s="632"/>
      <c r="CE24" s="632"/>
      <c r="CF24" s="632"/>
      <c r="CG24" s="632"/>
      <c r="CH24" s="632"/>
      <c r="CI24" s="632"/>
      <c r="CJ24" s="632"/>
      <c r="CK24" s="632"/>
      <c r="CL24" s="632"/>
      <c r="CM24" s="632"/>
      <c r="CN24" s="632"/>
      <c r="CO24" s="632"/>
      <c r="CP24" s="632"/>
      <c r="CQ24" s="632"/>
      <c r="CR24" s="632"/>
      <c r="CS24" s="632"/>
      <c r="CT24" s="632"/>
      <c r="CU24" s="632"/>
      <c r="CV24" s="632"/>
      <c r="CW24" s="632"/>
      <c r="CX24" s="632"/>
      <c r="CY24" s="632"/>
      <c r="CZ24" s="632"/>
      <c r="DA24" s="632"/>
      <c r="DB24" s="632"/>
      <c r="DC24" s="632"/>
      <c r="DD24" s="632"/>
      <c r="DE24" s="632"/>
      <c r="DF24" s="632"/>
      <c r="DG24" s="632"/>
      <c r="DH24" s="632"/>
      <c r="DI24" s="632"/>
      <c r="DJ24" s="632"/>
      <c r="DK24" s="632"/>
      <c r="DL24" s="632"/>
      <c r="DM24" s="632"/>
      <c r="DN24" s="632"/>
      <c r="DO24" s="632"/>
      <c r="DP24" s="632"/>
      <c r="DQ24" s="632"/>
      <c r="DR24" s="632"/>
      <c r="DS24" s="632"/>
      <c r="DT24" s="632"/>
      <c r="DU24" s="632"/>
      <c r="DV24" s="632"/>
      <c r="DW24" s="632"/>
      <c r="DX24" s="632"/>
      <c r="DY24" s="632"/>
      <c r="DZ24" s="632"/>
      <c r="EA24" s="632"/>
      <c r="EB24" s="632"/>
      <c r="EC24" s="632"/>
      <c r="ED24" s="632"/>
      <c r="EE24" s="632"/>
      <c r="EF24" s="632"/>
      <c r="EG24" s="632"/>
      <c r="EH24" s="632"/>
      <c r="EI24" s="632"/>
      <c r="EJ24" s="632"/>
      <c r="EK24" s="632"/>
      <c r="EL24" s="632"/>
      <c r="EM24" s="632"/>
      <c r="EN24" s="632"/>
      <c r="EO24" s="632"/>
      <c r="EP24" s="632"/>
      <c r="EQ24" s="632"/>
      <c r="ER24" s="632"/>
      <c r="ES24" s="632"/>
      <c r="ET24" s="632"/>
      <c r="EU24" s="632"/>
      <c r="EV24" s="632"/>
      <c r="EW24" s="632"/>
      <c r="EX24" s="632"/>
      <c r="EY24" s="632"/>
      <c r="EZ24" s="632"/>
      <c r="FA24" s="632"/>
      <c r="FB24" s="632"/>
      <c r="FC24" s="632"/>
      <c r="FD24" s="632"/>
      <c r="FE24" s="632"/>
      <c r="FF24" s="632"/>
      <c r="FG24" s="632"/>
      <c r="FH24" s="632"/>
      <c r="FI24" s="632"/>
      <c r="FJ24" s="632"/>
      <c r="FK24" s="632"/>
      <c r="FL24" s="632"/>
    </row>
    <row r="25" spans="1:168" ht="14.45" customHeight="1" x14ac:dyDescent="0.25">
      <c r="A25" s="192"/>
      <c r="B25" s="207"/>
      <c r="C25" s="113" t="s">
        <v>1229</v>
      </c>
      <c r="D25" s="113" t="s">
        <v>1230</v>
      </c>
      <c r="F25" s="209"/>
      <c r="G25" s="212"/>
      <c r="H25" s="416">
        <v>2798</v>
      </c>
      <c r="I25" s="80"/>
      <c r="J25" s="638" t="s">
        <v>2175</v>
      </c>
      <c r="K25" s="636"/>
      <c r="L25" s="639">
        <v>162</v>
      </c>
      <c r="M25" s="639"/>
      <c r="N25" s="639">
        <v>289</v>
      </c>
      <c r="O25" s="639"/>
      <c r="P25" s="639">
        <v>895</v>
      </c>
      <c r="Q25" s="639"/>
      <c r="R25" s="639">
        <v>659</v>
      </c>
      <c r="S25" s="639"/>
      <c r="T25" s="639">
        <v>440</v>
      </c>
      <c r="U25" s="639"/>
      <c r="V25" s="639">
        <v>353</v>
      </c>
      <c r="W25" s="632"/>
      <c r="X25" s="640"/>
      <c r="Y25" s="632"/>
      <c r="Z25" s="640"/>
      <c r="AA25" s="632"/>
      <c r="AB25" s="640"/>
      <c r="AC25" s="632"/>
      <c r="AD25" s="640"/>
      <c r="AE25" s="632"/>
      <c r="AF25" s="640"/>
      <c r="AG25" s="632"/>
      <c r="AH25" s="640"/>
      <c r="AI25" s="632"/>
      <c r="AJ25" s="640"/>
      <c r="AK25" s="632"/>
      <c r="AL25" s="632"/>
      <c r="AM25" s="632"/>
      <c r="AN25" s="632"/>
      <c r="AO25" s="632"/>
      <c r="AP25" s="632"/>
      <c r="AQ25" s="632"/>
      <c r="AR25" s="632"/>
      <c r="AS25" s="632"/>
      <c r="AT25" s="632"/>
      <c r="AU25" s="632"/>
      <c r="AV25" s="632"/>
      <c r="AW25" s="632"/>
      <c r="AX25" s="632"/>
      <c r="AY25" s="632"/>
      <c r="AZ25" s="632"/>
      <c r="BA25" s="632"/>
      <c r="BB25" s="632"/>
      <c r="BC25" s="632"/>
      <c r="BD25" s="632"/>
      <c r="BE25" s="632"/>
      <c r="BF25" s="632"/>
      <c r="BG25" s="632"/>
      <c r="BH25" s="632"/>
      <c r="BI25" s="632"/>
      <c r="BJ25" s="632"/>
      <c r="BK25" s="632"/>
      <c r="BL25" s="632"/>
      <c r="BM25" s="632"/>
      <c r="BN25" s="632"/>
      <c r="BO25" s="632"/>
      <c r="BP25" s="632"/>
      <c r="BQ25" s="632"/>
      <c r="BR25" s="632"/>
      <c r="BS25" s="632"/>
      <c r="BT25" s="632"/>
      <c r="BU25" s="632"/>
      <c r="BV25" s="632"/>
      <c r="BW25" s="632"/>
      <c r="BX25" s="632"/>
      <c r="BY25" s="632"/>
      <c r="BZ25" s="632"/>
      <c r="CA25" s="632"/>
      <c r="CB25" s="632"/>
      <c r="CC25" s="632"/>
      <c r="CD25" s="632"/>
      <c r="CE25" s="632"/>
      <c r="CF25" s="632"/>
      <c r="CG25" s="632"/>
      <c r="CH25" s="632"/>
      <c r="CI25" s="632"/>
      <c r="CJ25" s="632"/>
      <c r="CK25" s="632"/>
      <c r="CL25" s="632"/>
      <c r="CM25" s="632"/>
      <c r="CN25" s="632"/>
      <c r="CO25" s="632"/>
      <c r="CP25" s="632"/>
      <c r="CQ25" s="632"/>
      <c r="CR25" s="632"/>
      <c r="CS25" s="632"/>
      <c r="CT25" s="632"/>
      <c r="CU25" s="632"/>
      <c r="CV25" s="632"/>
      <c r="CW25" s="632"/>
      <c r="CX25" s="632"/>
      <c r="CY25" s="632"/>
      <c r="CZ25" s="632"/>
      <c r="DA25" s="632"/>
      <c r="DB25" s="632"/>
      <c r="DC25" s="632"/>
      <c r="DD25" s="632"/>
      <c r="DE25" s="632"/>
      <c r="DF25" s="632"/>
      <c r="DG25" s="632"/>
      <c r="DH25" s="632"/>
      <c r="DI25" s="632"/>
      <c r="DJ25" s="632"/>
      <c r="DK25" s="632"/>
      <c r="DL25" s="632"/>
      <c r="DM25" s="632"/>
      <c r="DN25" s="632"/>
      <c r="DO25" s="632"/>
      <c r="DP25" s="632"/>
      <c r="DQ25" s="632"/>
      <c r="DR25" s="632"/>
      <c r="DS25" s="632"/>
      <c r="DT25" s="632"/>
      <c r="DU25" s="632"/>
      <c r="DV25" s="632"/>
      <c r="DW25" s="632"/>
      <c r="DX25" s="632"/>
      <c r="DY25" s="632"/>
      <c r="DZ25" s="632"/>
      <c r="EA25" s="632"/>
      <c r="EB25" s="632"/>
      <c r="EC25" s="632"/>
      <c r="ED25" s="632"/>
      <c r="EE25" s="632"/>
      <c r="EF25" s="632"/>
      <c r="EG25" s="632"/>
      <c r="EH25" s="632"/>
      <c r="EI25" s="632"/>
      <c r="EJ25" s="632"/>
      <c r="EK25" s="632"/>
      <c r="EL25" s="632"/>
      <c r="EM25" s="632"/>
      <c r="EN25" s="632"/>
      <c r="EO25" s="632"/>
      <c r="EP25" s="632"/>
      <c r="EQ25" s="632"/>
      <c r="ER25" s="632"/>
      <c r="ES25" s="632"/>
      <c r="ET25" s="632"/>
      <c r="EU25" s="632"/>
      <c r="EV25" s="632"/>
      <c r="EW25" s="632"/>
      <c r="EX25" s="632"/>
      <c r="EY25" s="632"/>
      <c r="EZ25" s="632"/>
      <c r="FA25" s="632"/>
      <c r="FB25" s="632"/>
      <c r="FC25" s="632"/>
      <c r="FD25" s="632"/>
      <c r="FE25" s="632"/>
      <c r="FF25" s="632"/>
      <c r="FG25" s="632"/>
      <c r="FH25" s="632"/>
      <c r="FI25" s="632"/>
      <c r="FJ25" s="632"/>
      <c r="FK25" s="632"/>
      <c r="FL25" s="632"/>
    </row>
    <row r="26" spans="1:168" ht="14.45" customHeight="1" x14ac:dyDescent="0.25">
      <c r="A26" s="192"/>
      <c r="B26" s="207"/>
      <c r="C26" s="113" t="s">
        <v>1231</v>
      </c>
      <c r="D26" s="113" t="s">
        <v>1232</v>
      </c>
      <c r="F26" s="209"/>
      <c r="G26" s="212"/>
      <c r="H26" s="416">
        <v>511</v>
      </c>
      <c r="I26" s="80"/>
      <c r="J26" s="638" t="s">
        <v>1985</v>
      </c>
      <c r="K26" s="636"/>
      <c r="L26" s="639">
        <v>47</v>
      </c>
      <c r="M26" s="639"/>
      <c r="N26" s="639">
        <v>32</v>
      </c>
      <c r="O26" s="639"/>
      <c r="P26" s="639">
        <v>167</v>
      </c>
      <c r="Q26" s="639"/>
      <c r="R26" s="639">
        <v>134</v>
      </c>
      <c r="S26" s="639"/>
      <c r="T26" s="639">
        <v>83</v>
      </c>
      <c r="U26" s="639"/>
      <c r="V26" s="639">
        <v>48</v>
      </c>
      <c r="W26" s="632"/>
      <c r="X26" s="640"/>
      <c r="Y26" s="632"/>
      <c r="Z26" s="640"/>
      <c r="AA26" s="632"/>
      <c r="AB26" s="640"/>
      <c r="AC26" s="632"/>
      <c r="AD26" s="640"/>
      <c r="AE26" s="632"/>
      <c r="AF26" s="640"/>
      <c r="AG26" s="632"/>
      <c r="AH26" s="640"/>
      <c r="AI26" s="632"/>
      <c r="AJ26" s="640"/>
      <c r="AK26" s="632"/>
      <c r="AL26" s="632"/>
      <c r="AM26" s="632"/>
      <c r="AN26" s="632"/>
      <c r="AO26" s="632"/>
      <c r="AP26" s="632"/>
      <c r="AQ26" s="632"/>
      <c r="AR26" s="632"/>
      <c r="AS26" s="632"/>
      <c r="AT26" s="632"/>
      <c r="AU26" s="632"/>
      <c r="AV26" s="632"/>
      <c r="AW26" s="632"/>
      <c r="AX26" s="632"/>
      <c r="AY26" s="632"/>
      <c r="AZ26" s="632"/>
      <c r="BA26" s="632"/>
      <c r="BB26" s="632"/>
      <c r="BC26" s="632"/>
      <c r="BD26" s="632"/>
      <c r="BE26" s="632"/>
      <c r="BF26" s="632"/>
      <c r="BG26" s="632"/>
      <c r="BH26" s="632"/>
      <c r="BI26" s="632"/>
      <c r="BJ26" s="632"/>
      <c r="BK26" s="632"/>
      <c r="BL26" s="632"/>
      <c r="BM26" s="632"/>
      <c r="BN26" s="632"/>
      <c r="BO26" s="632"/>
      <c r="BP26" s="632"/>
      <c r="BQ26" s="632"/>
      <c r="BR26" s="632"/>
      <c r="BS26" s="632"/>
      <c r="BT26" s="632"/>
      <c r="BU26" s="632"/>
      <c r="BV26" s="632"/>
      <c r="BW26" s="632"/>
      <c r="BX26" s="632"/>
      <c r="BY26" s="632"/>
      <c r="BZ26" s="632"/>
      <c r="CA26" s="632"/>
      <c r="CB26" s="632"/>
      <c r="CC26" s="632"/>
      <c r="CD26" s="632"/>
      <c r="CE26" s="632"/>
      <c r="CF26" s="632"/>
      <c r="CG26" s="632"/>
      <c r="CH26" s="632"/>
      <c r="CI26" s="632"/>
      <c r="CJ26" s="632"/>
      <c r="CK26" s="632"/>
      <c r="CL26" s="632"/>
      <c r="CM26" s="632"/>
      <c r="CN26" s="632"/>
      <c r="CO26" s="632"/>
      <c r="CP26" s="632"/>
      <c r="CQ26" s="632"/>
      <c r="CR26" s="632"/>
      <c r="CS26" s="632"/>
      <c r="CT26" s="632"/>
      <c r="CU26" s="632"/>
      <c r="CV26" s="632"/>
      <c r="CW26" s="632"/>
      <c r="CX26" s="632"/>
      <c r="CY26" s="632"/>
      <c r="CZ26" s="632"/>
      <c r="DA26" s="632"/>
      <c r="DB26" s="632"/>
      <c r="DC26" s="632"/>
      <c r="DD26" s="632"/>
      <c r="DE26" s="632"/>
      <c r="DF26" s="632"/>
      <c r="DG26" s="632"/>
      <c r="DH26" s="632"/>
      <c r="DI26" s="632"/>
      <c r="DJ26" s="632"/>
      <c r="DK26" s="632"/>
      <c r="DL26" s="632"/>
      <c r="DM26" s="632"/>
      <c r="DN26" s="632"/>
      <c r="DO26" s="632"/>
      <c r="DP26" s="632"/>
      <c r="DQ26" s="632"/>
      <c r="DR26" s="632"/>
      <c r="DS26" s="632"/>
      <c r="DT26" s="632"/>
      <c r="DU26" s="632"/>
      <c r="DV26" s="632"/>
      <c r="DW26" s="632"/>
      <c r="DX26" s="632"/>
      <c r="DY26" s="632"/>
      <c r="DZ26" s="632"/>
      <c r="EA26" s="632"/>
      <c r="EB26" s="632"/>
      <c r="EC26" s="632"/>
      <c r="ED26" s="632"/>
      <c r="EE26" s="632"/>
      <c r="EF26" s="632"/>
      <c r="EG26" s="632"/>
      <c r="EH26" s="632"/>
      <c r="EI26" s="632"/>
      <c r="EJ26" s="632"/>
      <c r="EK26" s="632"/>
      <c r="EL26" s="632"/>
      <c r="EM26" s="632"/>
      <c r="EN26" s="632"/>
      <c r="EO26" s="632"/>
      <c r="EP26" s="632"/>
      <c r="EQ26" s="632"/>
      <c r="ER26" s="632"/>
      <c r="ES26" s="632"/>
      <c r="ET26" s="632"/>
      <c r="EU26" s="632"/>
      <c r="EV26" s="632"/>
      <c r="EW26" s="632"/>
      <c r="EX26" s="632"/>
      <c r="EY26" s="632"/>
      <c r="EZ26" s="632"/>
      <c r="FA26" s="632"/>
      <c r="FB26" s="632"/>
      <c r="FC26" s="632"/>
      <c r="FD26" s="632"/>
      <c r="FE26" s="632"/>
      <c r="FF26" s="632"/>
      <c r="FG26" s="632"/>
      <c r="FH26" s="632"/>
      <c r="FI26" s="632"/>
      <c r="FJ26" s="632"/>
      <c r="FK26" s="632"/>
      <c r="FL26" s="632"/>
    </row>
    <row r="27" spans="1:168" ht="14.45" customHeight="1" x14ac:dyDescent="0.25">
      <c r="A27" s="192"/>
      <c r="B27" s="207"/>
      <c r="C27" s="113" t="s">
        <v>1233</v>
      </c>
      <c r="D27" s="113" t="s">
        <v>1468</v>
      </c>
      <c r="F27" s="209"/>
      <c r="G27" s="212"/>
      <c r="H27" s="416">
        <v>391</v>
      </c>
      <c r="I27" s="80"/>
      <c r="J27" s="638" t="s">
        <v>1986</v>
      </c>
      <c r="K27" s="636"/>
      <c r="L27" s="639">
        <v>23</v>
      </c>
      <c r="M27" s="639"/>
      <c r="N27" s="639">
        <v>40</v>
      </c>
      <c r="O27" s="639"/>
      <c r="P27" s="639">
        <v>116</v>
      </c>
      <c r="Q27" s="639"/>
      <c r="R27" s="639">
        <v>99</v>
      </c>
      <c r="S27" s="639"/>
      <c r="T27" s="639">
        <v>63</v>
      </c>
      <c r="U27" s="639"/>
      <c r="V27" s="639">
        <v>50</v>
      </c>
      <c r="W27" s="632"/>
      <c r="X27" s="640"/>
      <c r="Y27" s="632"/>
      <c r="Z27" s="640"/>
      <c r="AA27" s="632"/>
      <c r="AB27" s="640"/>
      <c r="AC27" s="632"/>
      <c r="AD27" s="640"/>
      <c r="AE27" s="632"/>
      <c r="AF27" s="640"/>
      <c r="AG27" s="632"/>
      <c r="AH27" s="640"/>
      <c r="AI27" s="632"/>
      <c r="AJ27" s="640"/>
      <c r="AK27" s="632"/>
      <c r="AL27" s="632"/>
      <c r="AM27" s="632"/>
      <c r="AN27" s="632"/>
      <c r="AO27" s="632"/>
      <c r="AP27" s="632"/>
      <c r="AQ27" s="632"/>
      <c r="AR27" s="632"/>
      <c r="AS27" s="632"/>
      <c r="AT27" s="632"/>
      <c r="AU27" s="632"/>
      <c r="AV27" s="632"/>
      <c r="AW27" s="632"/>
      <c r="AX27" s="632"/>
      <c r="AY27" s="632"/>
      <c r="AZ27" s="632"/>
      <c r="BA27" s="632"/>
      <c r="BB27" s="632"/>
      <c r="BC27" s="632"/>
      <c r="BD27" s="632"/>
      <c r="BE27" s="632"/>
      <c r="BF27" s="632"/>
      <c r="BG27" s="632"/>
      <c r="BH27" s="632"/>
      <c r="BI27" s="632"/>
      <c r="BJ27" s="632"/>
      <c r="BK27" s="632"/>
      <c r="BL27" s="632"/>
      <c r="BM27" s="632"/>
      <c r="BN27" s="632"/>
      <c r="BO27" s="632"/>
      <c r="BP27" s="632"/>
      <c r="BQ27" s="632"/>
      <c r="BR27" s="632"/>
      <c r="BS27" s="632"/>
      <c r="BT27" s="632"/>
      <c r="BU27" s="632"/>
      <c r="BV27" s="632"/>
      <c r="BW27" s="632"/>
      <c r="BX27" s="632"/>
      <c r="BY27" s="632"/>
      <c r="BZ27" s="632"/>
      <c r="CA27" s="632"/>
      <c r="CB27" s="632"/>
      <c r="CC27" s="632"/>
      <c r="CD27" s="632"/>
      <c r="CE27" s="632"/>
      <c r="CF27" s="632"/>
      <c r="CG27" s="632"/>
      <c r="CH27" s="632"/>
      <c r="CI27" s="632"/>
      <c r="CJ27" s="632"/>
      <c r="CK27" s="632"/>
      <c r="CL27" s="632"/>
      <c r="CM27" s="632"/>
      <c r="CN27" s="632"/>
      <c r="CO27" s="632"/>
      <c r="CP27" s="632"/>
      <c r="CQ27" s="632"/>
      <c r="CR27" s="632"/>
      <c r="CS27" s="632"/>
      <c r="CT27" s="632"/>
      <c r="CU27" s="632"/>
      <c r="CV27" s="632"/>
      <c r="CW27" s="632"/>
      <c r="CX27" s="632"/>
      <c r="CY27" s="632"/>
      <c r="CZ27" s="632"/>
      <c r="DA27" s="632"/>
      <c r="DB27" s="632"/>
      <c r="DC27" s="632"/>
      <c r="DD27" s="632"/>
      <c r="DE27" s="632"/>
      <c r="DF27" s="632"/>
      <c r="DG27" s="632"/>
      <c r="DH27" s="632"/>
      <c r="DI27" s="632"/>
      <c r="DJ27" s="632"/>
      <c r="DK27" s="632"/>
      <c r="DL27" s="632"/>
      <c r="DM27" s="632"/>
      <c r="DN27" s="632"/>
      <c r="DO27" s="632"/>
      <c r="DP27" s="632"/>
      <c r="DQ27" s="632"/>
      <c r="DR27" s="632"/>
      <c r="DS27" s="632"/>
      <c r="DT27" s="632"/>
      <c r="DU27" s="632"/>
      <c r="DV27" s="632"/>
      <c r="DW27" s="632"/>
      <c r="DX27" s="632"/>
      <c r="DY27" s="632"/>
      <c r="DZ27" s="632"/>
      <c r="EA27" s="632"/>
      <c r="EB27" s="632"/>
      <c r="EC27" s="632"/>
      <c r="ED27" s="632"/>
      <c r="EE27" s="632"/>
      <c r="EF27" s="632"/>
      <c r="EG27" s="632"/>
      <c r="EH27" s="632"/>
      <c r="EI27" s="632"/>
      <c r="EJ27" s="632"/>
      <c r="EK27" s="632"/>
      <c r="EL27" s="632"/>
      <c r="EM27" s="632"/>
      <c r="EN27" s="632"/>
      <c r="EO27" s="632"/>
      <c r="EP27" s="632"/>
      <c r="EQ27" s="632"/>
      <c r="ER27" s="632"/>
      <c r="ES27" s="632"/>
      <c r="ET27" s="632"/>
      <c r="EU27" s="632"/>
      <c r="EV27" s="632"/>
      <c r="EW27" s="632"/>
      <c r="EX27" s="632"/>
      <c r="EY27" s="632"/>
      <c r="EZ27" s="632"/>
      <c r="FA27" s="632"/>
      <c r="FB27" s="632"/>
      <c r="FC27" s="632"/>
      <c r="FD27" s="632"/>
      <c r="FE27" s="632"/>
      <c r="FF27" s="632"/>
      <c r="FG27" s="632"/>
      <c r="FH27" s="632"/>
      <c r="FI27" s="632"/>
      <c r="FJ27" s="632"/>
      <c r="FK27" s="632"/>
      <c r="FL27" s="632"/>
    </row>
    <row r="28" spans="1:168" ht="14.45" customHeight="1" x14ac:dyDescent="0.25">
      <c r="A28" s="192"/>
      <c r="B28" s="207"/>
      <c r="C28" s="113" t="s">
        <v>1234</v>
      </c>
      <c r="D28" s="113" t="s">
        <v>1235</v>
      </c>
      <c r="F28" s="209"/>
      <c r="G28" s="212"/>
      <c r="H28" s="416">
        <v>621</v>
      </c>
      <c r="I28" s="80"/>
      <c r="J28" s="638" t="s">
        <v>1938</v>
      </c>
      <c r="K28" s="636"/>
      <c r="L28" s="639">
        <v>51</v>
      </c>
      <c r="M28" s="639"/>
      <c r="N28" s="639">
        <v>60</v>
      </c>
      <c r="O28" s="639"/>
      <c r="P28" s="639">
        <v>186</v>
      </c>
      <c r="Q28" s="639"/>
      <c r="R28" s="639">
        <v>144</v>
      </c>
      <c r="S28" s="639"/>
      <c r="T28" s="639">
        <v>99</v>
      </c>
      <c r="U28" s="639"/>
      <c r="V28" s="639">
        <v>81</v>
      </c>
      <c r="W28" s="632"/>
      <c r="X28" s="640"/>
      <c r="Y28" s="632"/>
      <c r="Z28" s="640"/>
      <c r="AA28" s="632"/>
      <c r="AB28" s="640"/>
      <c r="AC28" s="632"/>
      <c r="AD28" s="640"/>
      <c r="AE28" s="632"/>
      <c r="AF28" s="640"/>
      <c r="AG28" s="632"/>
      <c r="AH28" s="640"/>
      <c r="AI28" s="632"/>
      <c r="AJ28" s="640"/>
      <c r="AK28" s="632"/>
      <c r="AL28" s="632"/>
      <c r="AM28" s="632"/>
      <c r="AN28" s="632"/>
      <c r="AO28" s="632"/>
      <c r="AP28" s="632"/>
      <c r="AQ28" s="632"/>
      <c r="AR28" s="632"/>
      <c r="AS28" s="632"/>
      <c r="AT28" s="632"/>
      <c r="AU28" s="632"/>
      <c r="AV28" s="632"/>
      <c r="AW28" s="632"/>
      <c r="AX28" s="632"/>
      <c r="AY28" s="632"/>
      <c r="AZ28" s="632"/>
      <c r="BA28" s="632"/>
      <c r="BB28" s="632"/>
      <c r="BC28" s="632"/>
      <c r="BD28" s="632"/>
      <c r="BE28" s="632"/>
      <c r="BF28" s="632"/>
      <c r="BG28" s="632"/>
      <c r="BH28" s="632"/>
      <c r="BI28" s="632"/>
      <c r="BJ28" s="632"/>
      <c r="BK28" s="632"/>
      <c r="BL28" s="632"/>
      <c r="BM28" s="632"/>
      <c r="BN28" s="632"/>
      <c r="BO28" s="632"/>
      <c r="BP28" s="632"/>
      <c r="BQ28" s="632"/>
      <c r="BR28" s="632"/>
      <c r="BS28" s="632"/>
      <c r="BT28" s="632"/>
      <c r="BU28" s="632"/>
      <c r="BV28" s="632"/>
      <c r="BW28" s="632"/>
      <c r="BX28" s="632"/>
      <c r="BY28" s="632"/>
      <c r="BZ28" s="632"/>
      <c r="CA28" s="632"/>
      <c r="CB28" s="632"/>
      <c r="CC28" s="632"/>
      <c r="CD28" s="632"/>
      <c r="CE28" s="632"/>
      <c r="CF28" s="632"/>
      <c r="CG28" s="632"/>
      <c r="CH28" s="632"/>
      <c r="CI28" s="632"/>
      <c r="CJ28" s="632"/>
      <c r="CK28" s="632"/>
      <c r="CL28" s="632"/>
      <c r="CM28" s="632"/>
      <c r="CN28" s="632"/>
      <c r="CO28" s="632"/>
      <c r="CP28" s="632"/>
      <c r="CQ28" s="632"/>
      <c r="CR28" s="632"/>
      <c r="CS28" s="632"/>
      <c r="CT28" s="632"/>
      <c r="CU28" s="632"/>
      <c r="CV28" s="632"/>
      <c r="CW28" s="632"/>
      <c r="CX28" s="632"/>
      <c r="CY28" s="632"/>
      <c r="CZ28" s="632"/>
      <c r="DA28" s="632"/>
      <c r="DB28" s="632"/>
      <c r="DC28" s="632"/>
      <c r="DD28" s="632"/>
      <c r="DE28" s="632"/>
      <c r="DF28" s="632"/>
      <c r="DG28" s="632"/>
      <c r="DH28" s="632"/>
      <c r="DI28" s="632"/>
      <c r="DJ28" s="632"/>
      <c r="DK28" s="632"/>
      <c r="DL28" s="632"/>
      <c r="DM28" s="632"/>
      <c r="DN28" s="632"/>
      <c r="DO28" s="632"/>
      <c r="DP28" s="632"/>
      <c r="DQ28" s="632"/>
      <c r="DR28" s="632"/>
      <c r="DS28" s="632"/>
      <c r="DT28" s="632"/>
      <c r="DU28" s="632"/>
      <c r="DV28" s="632"/>
      <c r="DW28" s="632"/>
      <c r="DX28" s="632"/>
      <c r="DY28" s="632"/>
      <c r="DZ28" s="632"/>
      <c r="EA28" s="632"/>
      <c r="EB28" s="632"/>
      <c r="EC28" s="632"/>
      <c r="ED28" s="632"/>
      <c r="EE28" s="632"/>
      <c r="EF28" s="632"/>
      <c r="EG28" s="632"/>
      <c r="EH28" s="632"/>
      <c r="EI28" s="632"/>
      <c r="EJ28" s="632"/>
      <c r="EK28" s="632"/>
      <c r="EL28" s="632"/>
      <c r="EM28" s="632"/>
      <c r="EN28" s="632"/>
      <c r="EO28" s="632"/>
      <c r="EP28" s="632"/>
      <c r="EQ28" s="632"/>
      <c r="ER28" s="632"/>
      <c r="ES28" s="632"/>
      <c r="ET28" s="632"/>
      <c r="EU28" s="632"/>
      <c r="EV28" s="632"/>
      <c r="EW28" s="632"/>
      <c r="EX28" s="632"/>
      <c r="EY28" s="632"/>
      <c r="EZ28" s="632"/>
      <c r="FA28" s="632"/>
      <c r="FB28" s="632"/>
      <c r="FC28" s="632"/>
      <c r="FD28" s="632"/>
      <c r="FE28" s="632"/>
      <c r="FF28" s="632"/>
      <c r="FG28" s="632"/>
      <c r="FH28" s="632"/>
      <c r="FI28" s="632"/>
      <c r="FJ28" s="632"/>
      <c r="FK28" s="632"/>
      <c r="FL28" s="632"/>
    </row>
    <row r="29" spans="1:168" ht="14.45" customHeight="1" x14ac:dyDescent="0.25">
      <c r="A29" s="192"/>
      <c r="B29" s="207"/>
      <c r="C29" s="113" t="s">
        <v>1236</v>
      </c>
      <c r="D29" s="113" t="s">
        <v>1237</v>
      </c>
      <c r="F29" s="209"/>
      <c r="G29" s="212"/>
      <c r="H29" s="416">
        <v>1539</v>
      </c>
      <c r="I29" s="80"/>
      <c r="J29" s="638" t="s">
        <v>1993</v>
      </c>
      <c r="K29" s="636"/>
      <c r="L29" s="639">
        <v>122</v>
      </c>
      <c r="M29" s="639"/>
      <c r="N29" s="639">
        <v>148</v>
      </c>
      <c r="O29" s="639"/>
      <c r="P29" s="639">
        <v>522</v>
      </c>
      <c r="Q29" s="639"/>
      <c r="R29" s="639">
        <v>344</v>
      </c>
      <c r="S29" s="639"/>
      <c r="T29" s="639">
        <v>215</v>
      </c>
      <c r="U29" s="639"/>
      <c r="V29" s="639">
        <v>188</v>
      </c>
      <c r="W29" s="632"/>
      <c r="X29" s="640"/>
      <c r="Y29" s="632"/>
      <c r="Z29" s="640"/>
      <c r="AA29" s="632"/>
      <c r="AB29" s="640"/>
      <c r="AC29" s="632"/>
      <c r="AD29" s="640"/>
      <c r="AE29" s="632"/>
      <c r="AF29" s="640"/>
      <c r="AG29" s="632"/>
      <c r="AH29" s="640"/>
      <c r="AI29" s="632"/>
      <c r="AJ29" s="640"/>
      <c r="AK29" s="632"/>
      <c r="AL29" s="632"/>
      <c r="AM29" s="632"/>
      <c r="AN29" s="632"/>
      <c r="AO29" s="632"/>
      <c r="AP29" s="632"/>
      <c r="AQ29" s="632"/>
      <c r="AR29" s="632"/>
      <c r="AS29" s="632"/>
      <c r="AT29" s="632"/>
      <c r="AU29" s="632"/>
      <c r="AV29" s="632"/>
      <c r="AW29" s="632"/>
      <c r="AX29" s="632"/>
      <c r="AY29" s="632"/>
      <c r="AZ29" s="632"/>
      <c r="BA29" s="632"/>
      <c r="BB29" s="632"/>
      <c r="BC29" s="632"/>
      <c r="BD29" s="632"/>
      <c r="BE29" s="632"/>
      <c r="BF29" s="632"/>
      <c r="BG29" s="632"/>
      <c r="BH29" s="632"/>
      <c r="BI29" s="632"/>
      <c r="BJ29" s="632"/>
      <c r="BK29" s="632"/>
      <c r="BL29" s="632"/>
      <c r="BM29" s="632"/>
      <c r="BN29" s="632"/>
      <c r="BO29" s="632"/>
      <c r="BP29" s="632"/>
      <c r="BQ29" s="632"/>
      <c r="BR29" s="632"/>
      <c r="BS29" s="632"/>
      <c r="BT29" s="632"/>
      <c r="BU29" s="632"/>
      <c r="BV29" s="632"/>
      <c r="BW29" s="632"/>
      <c r="BX29" s="632"/>
      <c r="BY29" s="632"/>
      <c r="BZ29" s="632"/>
      <c r="CA29" s="632"/>
      <c r="CB29" s="632"/>
      <c r="CC29" s="632"/>
      <c r="CD29" s="632"/>
      <c r="CE29" s="632"/>
      <c r="CF29" s="632"/>
      <c r="CG29" s="632"/>
      <c r="CH29" s="632"/>
      <c r="CI29" s="632"/>
      <c r="CJ29" s="632"/>
      <c r="CK29" s="632"/>
      <c r="CL29" s="632"/>
      <c r="CM29" s="632"/>
      <c r="CN29" s="632"/>
      <c r="CO29" s="632"/>
      <c r="CP29" s="632"/>
      <c r="CQ29" s="632"/>
      <c r="CR29" s="632"/>
      <c r="CS29" s="632"/>
      <c r="CT29" s="632"/>
      <c r="CU29" s="632"/>
      <c r="CV29" s="632"/>
      <c r="CW29" s="632"/>
      <c r="CX29" s="632"/>
      <c r="CY29" s="632"/>
      <c r="CZ29" s="632"/>
      <c r="DA29" s="632"/>
      <c r="DB29" s="632"/>
      <c r="DC29" s="632"/>
      <c r="DD29" s="632"/>
      <c r="DE29" s="632"/>
      <c r="DF29" s="632"/>
      <c r="DG29" s="632"/>
      <c r="DH29" s="632"/>
      <c r="DI29" s="632"/>
      <c r="DJ29" s="632"/>
      <c r="DK29" s="632"/>
      <c r="DL29" s="632"/>
      <c r="DM29" s="632"/>
      <c r="DN29" s="632"/>
      <c r="DO29" s="632"/>
      <c r="DP29" s="632"/>
      <c r="DQ29" s="632"/>
      <c r="DR29" s="632"/>
      <c r="DS29" s="632"/>
      <c r="DT29" s="632"/>
      <c r="DU29" s="632"/>
      <c r="DV29" s="632"/>
      <c r="DW29" s="632"/>
      <c r="DX29" s="632"/>
      <c r="DY29" s="632"/>
      <c r="DZ29" s="632"/>
      <c r="EA29" s="632"/>
      <c r="EB29" s="632"/>
      <c r="EC29" s="632"/>
      <c r="ED29" s="632"/>
      <c r="EE29" s="632"/>
      <c r="EF29" s="632"/>
      <c r="EG29" s="632"/>
      <c r="EH29" s="632"/>
      <c r="EI29" s="632"/>
      <c r="EJ29" s="632"/>
      <c r="EK29" s="632"/>
      <c r="EL29" s="632"/>
      <c r="EM29" s="632"/>
      <c r="EN29" s="632"/>
      <c r="EO29" s="632"/>
      <c r="EP29" s="632"/>
      <c r="EQ29" s="632"/>
      <c r="ER29" s="632"/>
      <c r="ES29" s="632"/>
      <c r="ET29" s="632"/>
      <c r="EU29" s="632"/>
      <c r="EV29" s="632"/>
      <c r="EW29" s="632"/>
      <c r="EX29" s="632"/>
      <c r="EY29" s="632"/>
      <c r="EZ29" s="632"/>
      <c r="FA29" s="632"/>
      <c r="FB29" s="632"/>
      <c r="FC29" s="632"/>
      <c r="FD29" s="632"/>
      <c r="FE29" s="632"/>
      <c r="FF29" s="632"/>
      <c r="FG29" s="632"/>
      <c r="FH29" s="632"/>
      <c r="FI29" s="632"/>
      <c r="FJ29" s="632"/>
      <c r="FK29" s="632"/>
      <c r="FL29" s="632"/>
    </row>
    <row r="30" spans="1:168" ht="14.45" customHeight="1" x14ac:dyDescent="0.25">
      <c r="A30" s="192"/>
      <c r="B30" s="207"/>
      <c r="C30" s="113" t="s">
        <v>1238</v>
      </c>
      <c r="D30" s="113" t="s">
        <v>1239</v>
      </c>
      <c r="F30" s="209"/>
      <c r="G30" s="212"/>
      <c r="H30" s="416">
        <v>877</v>
      </c>
      <c r="I30" s="80"/>
      <c r="J30" s="638" t="s">
        <v>2003</v>
      </c>
      <c r="K30" s="636"/>
      <c r="L30" s="639">
        <v>57</v>
      </c>
      <c r="M30" s="639"/>
      <c r="N30" s="639">
        <v>68</v>
      </c>
      <c r="O30" s="639"/>
      <c r="P30" s="639">
        <v>269</v>
      </c>
      <c r="Q30" s="639"/>
      <c r="R30" s="639">
        <v>224</v>
      </c>
      <c r="S30" s="639"/>
      <c r="T30" s="639">
        <v>136</v>
      </c>
      <c r="U30" s="639"/>
      <c r="V30" s="639">
        <v>123</v>
      </c>
      <c r="W30" s="632"/>
      <c r="X30" s="640"/>
      <c r="Y30" s="632"/>
      <c r="Z30" s="640"/>
      <c r="AA30" s="632"/>
      <c r="AB30" s="640"/>
      <c r="AC30" s="632"/>
      <c r="AD30" s="640"/>
      <c r="AE30" s="632"/>
      <c r="AF30" s="640"/>
      <c r="AG30" s="632"/>
      <c r="AH30" s="640"/>
      <c r="AI30" s="632"/>
      <c r="AJ30" s="640"/>
      <c r="AK30" s="632"/>
      <c r="AL30" s="632"/>
      <c r="AM30" s="632"/>
      <c r="AN30" s="632"/>
      <c r="AO30" s="632"/>
      <c r="AP30" s="632"/>
      <c r="AQ30" s="632"/>
      <c r="AR30" s="632"/>
      <c r="AS30" s="632"/>
      <c r="AT30" s="632"/>
      <c r="AU30" s="632"/>
      <c r="AV30" s="632"/>
      <c r="AW30" s="632"/>
      <c r="AX30" s="632"/>
      <c r="AY30" s="632"/>
      <c r="AZ30" s="632"/>
      <c r="BA30" s="632"/>
      <c r="BB30" s="632"/>
      <c r="BC30" s="632"/>
      <c r="BD30" s="632"/>
      <c r="BE30" s="632"/>
      <c r="BF30" s="632"/>
      <c r="BG30" s="632"/>
      <c r="BH30" s="632"/>
      <c r="BI30" s="632"/>
      <c r="BJ30" s="632"/>
      <c r="BK30" s="632"/>
      <c r="BL30" s="632"/>
      <c r="BM30" s="632"/>
      <c r="BN30" s="632"/>
      <c r="BO30" s="632"/>
      <c r="BP30" s="632"/>
      <c r="BQ30" s="632"/>
      <c r="BR30" s="632"/>
      <c r="BS30" s="632"/>
      <c r="BT30" s="632"/>
      <c r="BU30" s="632"/>
      <c r="BV30" s="632"/>
      <c r="BW30" s="632"/>
      <c r="BX30" s="632"/>
      <c r="BY30" s="632"/>
      <c r="BZ30" s="632"/>
      <c r="CA30" s="632"/>
      <c r="CB30" s="632"/>
      <c r="CC30" s="632"/>
      <c r="CD30" s="632"/>
      <c r="CE30" s="632"/>
      <c r="CF30" s="632"/>
      <c r="CG30" s="632"/>
      <c r="CH30" s="632"/>
      <c r="CI30" s="632"/>
      <c r="CJ30" s="632"/>
      <c r="CK30" s="632"/>
      <c r="CL30" s="632"/>
      <c r="CM30" s="632"/>
      <c r="CN30" s="632"/>
      <c r="CO30" s="632"/>
      <c r="CP30" s="632"/>
      <c r="CQ30" s="632"/>
      <c r="CR30" s="632"/>
      <c r="CS30" s="632"/>
      <c r="CT30" s="632"/>
      <c r="CU30" s="632"/>
      <c r="CV30" s="632"/>
      <c r="CW30" s="632"/>
      <c r="CX30" s="632"/>
      <c r="CY30" s="632"/>
      <c r="CZ30" s="632"/>
      <c r="DA30" s="632"/>
      <c r="DB30" s="632"/>
      <c r="DC30" s="632"/>
      <c r="DD30" s="632"/>
      <c r="DE30" s="632"/>
      <c r="DF30" s="632"/>
      <c r="DG30" s="632"/>
      <c r="DH30" s="632"/>
      <c r="DI30" s="632"/>
      <c r="DJ30" s="632"/>
      <c r="DK30" s="632"/>
      <c r="DL30" s="632"/>
      <c r="DM30" s="632"/>
      <c r="DN30" s="632"/>
      <c r="DO30" s="632"/>
      <c r="DP30" s="632"/>
      <c r="DQ30" s="632"/>
      <c r="DR30" s="632"/>
      <c r="DS30" s="632"/>
      <c r="DT30" s="632"/>
      <c r="DU30" s="632"/>
      <c r="DV30" s="632"/>
      <c r="DW30" s="632"/>
      <c r="DX30" s="632"/>
      <c r="DY30" s="632"/>
      <c r="DZ30" s="632"/>
      <c r="EA30" s="632"/>
      <c r="EB30" s="632"/>
      <c r="EC30" s="632"/>
      <c r="ED30" s="632"/>
      <c r="EE30" s="632"/>
      <c r="EF30" s="632"/>
      <c r="EG30" s="632"/>
      <c r="EH30" s="632"/>
      <c r="EI30" s="632"/>
      <c r="EJ30" s="632"/>
      <c r="EK30" s="632"/>
      <c r="EL30" s="632"/>
      <c r="EM30" s="632"/>
      <c r="EN30" s="632"/>
      <c r="EO30" s="632"/>
      <c r="EP30" s="632"/>
      <c r="EQ30" s="632"/>
      <c r="ER30" s="632"/>
      <c r="ES30" s="632"/>
      <c r="ET30" s="632"/>
      <c r="EU30" s="632"/>
      <c r="EV30" s="632"/>
      <c r="EW30" s="632"/>
      <c r="EX30" s="632"/>
      <c r="EY30" s="632"/>
      <c r="EZ30" s="632"/>
      <c r="FA30" s="632"/>
      <c r="FB30" s="632"/>
      <c r="FC30" s="632"/>
      <c r="FD30" s="632"/>
      <c r="FE30" s="632"/>
      <c r="FF30" s="632"/>
      <c r="FG30" s="632"/>
      <c r="FH30" s="632"/>
      <c r="FI30" s="632"/>
      <c r="FJ30" s="632"/>
      <c r="FK30" s="632"/>
      <c r="FL30" s="632"/>
    </row>
    <row r="31" spans="1:168" ht="14.45" customHeight="1" x14ac:dyDescent="0.25">
      <c r="A31" s="192"/>
      <c r="B31" s="207"/>
      <c r="C31" s="113" t="s">
        <v>1240</v>
      </c>
      <c r="D31" s="113" t="s">
        <v>1416</v>
      </c>
      <c r="F31" s="209"/>
      <c r="G31" s="212"/>
      <c r="H31" s="642" t="s">
        <v>1556</v>
      </c>
      <c r="I31" s="80"/>
      <c r="J31" s="638" t="s">
        <v>1556</v>
      </c>
      <c r="K31" s="636"/>
      <c r="L31" s="641" t="s">
        <v>1556</v>
      </c>
      <c r="M31" s="641"/>
      <c r="N31" s="641" t="s">
        <v>1556</v>
      </c>
      <c r="O31" s="639"/>
      <c r="P31" s="641" t="s">
        <v>1556</v>
      </c>
      <c r="Q31" s="641"/>
      <c r="R31" s="641" t="s">
        <v>1556</v>
      </c>
      <c r="S31" s="639"/>
      <c r="T31" s="641" t="s">
        <v>1556</v>
      </c>
      <c r="U31" s="641"/>
      <c r="V31" s="641" t="s">
        <v>1556</v>
      </c>
      <c r="W31" s="632"/>
      <c r="X31" s="640"/>
      <c r="Y31" s="632"/>
      <c r="Z31" s="640"/>
      <c r="AA31" s="632"/>
      <c r="AB31" s="640"/>
      <c r="AC31" s="632"/>
      <c r="AD31" s="640"/>
      <c r="AE31" s="632"/>
      <c r="AF31" s="640"/>
      <c r="AG31" s="632"/>
      <c r="AH31" s="640"/>
      <c r="AI31" s="632"/>
      <c r="AJ31" s="640"/>
      <c r="AK31" s="632"/>
      <c r="AL31" s="632"/>
      <c r="AM31" s="632"/>
      <c r="AN31" s="632"/>
      <c r="AO31" s="632"/>
      <c r="AP31" s="632"/>
      <c r="AQ31" s="632"/>
      <c r="AR31" s="632"/>
      <c r="AS31" s="632"/>
      <c r="AT31" s="632"/>
      <c r="AU31" s="632"/>
      <c r="AV31" s="632"/>
      <c r="AW31" s="632"/>
      <c r="AX31" s="632"/>
      <c r="AY31" s="632"/>
      <c r="AZ31" s="632"/>
      <c r="BA31" s="632"/>
      <c r="BB31" s="632"/>
      <c r="BC31" s="632"/>
      <c r="BD31" s="632"/>
      <c r="BE31" s="632"/>
      <c r="BF31" s="632"/>
      <c r="BG31" s="632"/>
      <c r="BH31" s="632"/>
      <c r="BI31" s="632"/>
      <c r="BJ31" s="632"/>
      <c r="BK31" s="632"/>
      <c r="BL31" s="632"/>
      <c r="BM31" s="632"/>
      <c r="BN31" s="632"/>
      <c r="BO31" s="632"/>
      <c r="BP31" s="632"/>
      <c r="BQ31" s="632"/>
      <c r="BR31" s="632"/>
      <c r="BS31" s="632"/>
      <c r="BT31" s="632"/>
      <c r="BU31" s="632"/>
      <c r="BV31" s="632"/>
      <c r="BW31" s="632"/>
      <c r="BX31" s="632"/>
      <c r="BY31" s="632"/>
      <c r="BZ31" s="632"/>
      <c r="CA31" s="632"/>
      <c r="CB31" s="632"/>
      <c r="CC31" s="632"/>
      <c r="CD31" s="632"/>
      <c r="CE31" s="632"/>
      <c r="CF31" s="632"/>
      <c r="CG31" s="632"/>
      <c r="CH31" s="632"/>
      <c r="CI31" s="632"/>
      <c r="CJ31" s="632"/>
      <c r="CK31" s="632"/>
      <c r="CL31" s="632"/>
      <c r="CM31" s="632"/>
      <c r="CN31" s="632"/>
      <c r="CO31" s="632"/>
      <c r="CP31" s="632"/>
      <c r="CQ31" s="632"/>
      <c r="CR31" s="632"/>
      <c r="CS31" s="632"/>
      <c r="CT31" s="632"/>
      <c r="CU31" s="632"/>
      <c r="CV31" s="632"/>
      <c r="CW31" s="632"/>
      <c r="CX31" s="632"/>
      <c r="CY31" s="632"/>
      <c r="CZ31" s="632"/>
      <c r="DA31" s="632"/>
      <c r="DB31" s="632"/>
      <c r="DC31" s="632"/>
      <c r="DD31" s="632"/>
      <c r="DE31" s="632"/>
      <c r="DF31" s="632"/>
      <c r="DG31" s="632"/>
      <c r="DH31" s="632"/>
      <c r="DI31" s="632"/>
      <c r="DJ31" s="632"/>
      <c r="DK31" s="632"/>
      <c r="DL31" s="632"/>
      <c r="DM31" s="632"/>
      <c r="DN31" s="632"/>
      <c r="DO31" s="632"/>
      <c r="DP31" s="632"/>
      <c r="DQ31" s="632"/>
      <c r="DR31" s="632"/>
      <c r="DS31" s="632"/>
      <c r="DT31" s="632"/>
      <c r="DU31" s="632"/>
      <c r="DV31" s="632"/>
      <c r="DW31" s="632"/>
      <c r="DX31" s="632"/>
      <c r="DY31" s="632"/>
      <c r="DZ31" s="632"/>
      <c r="EA31" s="632"/>
      <c r="EB31" s="632"/>
      <c r="EC31" s="632"/>
      <c r="ED31" s="632"/>
      <c r="EE31" s="632"/>
      <c r="EF31" s="632"/>
      <c r="EG31" s="632"/>
      <c r="EH31" s="632"/>
      <c r="EI31" s="632"/>
      <c r="EJ31" s="632"/>
      <c r="EK31" s="632"/>
      <c r="EL31" s="632"/>
      <c r="EM31" s="632"/>
      <c r="EN31" s="632"/>
      <c r="EO31" s="632"/>
      <c r="EP31" s="632"/>
      <c r="EQ31" s="632"/>
      <c r="ER31" s="632"/>
      <c r="ES31" s="632"/>
      <c r="ET31" s="632"/>
      <c r="EU31" s="632"/>
      <c r="EV31" s="632"/>
      <c r="EW31" s="632"/>
      <c r="EX31" s="632"/>
      <c r="EY31" s="632"/>
      <c r="EZ31" s="632"/>
      <c r="FA31" s="632"/>
      <c r="FB31" s="632"/>
      <c r="FC31" s="632"/>
      <c r="FD31" s="632"/>
      <c r="FE31" s="632"/>
      <c r="FF31" s="632"/>
      <c r="FG31" s="632"/>
      <c r="FH31" s="632"/>
      <c r="FI31" s="632"/>
      <c r="FJ31" s="632"/>
      <c r="FK31" s="632"/>
      <c r="FL31" s="632"/>
    </row>
    <row r="32" spans="1:168" ht="14.45" customHeight="1" x14ac:dyDescent="0.25">
      <c r="A32" s="192"/>
      <c r="B32" s="207"/>
      <c r="C32" s="113" t="s">
        <v>1456</v>
      </c>
      <c r="D32" s="113" t="s">
        <v>1469</v>
      </c>
      <c r="F32" s="209"/>
      <c r="G32" s="212"/>
      <c r="H32" s="642" t="s">
        <v>1556</v>
      </c>
      <c r="I32" s="80"/>
      <c r="J32" s="638" t="s">
        <v>1556</v>
      </c>
      <c r="K32" s="636"/>
      <c r="L32" s="641" t="s">
        <v>1556</v>
      </c>
      <c r="M32" s="641"/>
      <c r="N32" s="641" t="s">
        <v>1556</v>
      </c>
      <c r="O32" s="639"/>
      <c r="P32" s="641" t="s">
        <v>1556</v>
      </c>
      <c r="Q32" s="641"/>
      <c r="R32" s="641" t="s">
        <v>1556</v>
      </c>
      <c r="S32" s="639"/>
      <c r="T32" s="641" t="s">
        <v>1556</v>
      </c>
      <c r="U32" s="641"/>
      <c r="V32" s="641" t="s">
        <v>1556</v>
      </c>
      <c r="W32" s="632"/>
      <c r="X32" s="640"/>
      <c r="Y32" s="632"/>
      <c r="Z32" s="640"/>
      <c r="AA32" s="632"/>
      <c r="AB32" s="640"/>
      <c r="AC32" s="632"/>
      <c r="AD32" s="640"/>
      <c r="AE32" s="632"/>
      <c r="AF32" s="640"/>
      <c r="AG32" s="632"/>
      <c r="AH32" s="640"/>
      <c r="AI32" s="632"/>
      <c r="AJ32" s="640"/>
      <c r="AK32" s="632"/>
      <c r="AL32" s="632"/>
      <c r="AM32" s="632"/>
      <c r="AN32" s="632"/>
      <c r="AO32" s="632"/>
      <c r="AP32" s="632"/>
      <c r="AQ32" s="632"/>
      <c r="AR32" s="632"/>
      <c r="AS32" s="632"/>
      <c r="AT32" s="632"/>
      <c r="AU32" s="632"/>
      <c r="AV32" s="632"/>
      <c r="AW32" s="632"/>
      <c r="AX32" s="632"/>
      <c r="AY32" s="632"/>
      <c r="AZ32" s="632"/>
      <c r="BA32" s="632"/>
      <c r="BB32" s="632"/>
      <c r="BC32" s="632"/>
      <c r="BD32" s="632"/>
      <c r="BE32" s="632"/>
      <c r="BF32" s="632"/>
      <c r="BG32" s="632"/>
      <c r="BH32" s="632"/>
      <c r="BI32" s="632"/>
      <c r="BJ32" s="632"/>
      <c r="BK32" s="632"/>
      <c r="BL32" s="632"/>
      <c r="BM32" s="632"/>
      <c r="BN32" s="632"/>
      <c r="BO32" s="632"/>
      <c r="BP32" s="632"/>
      <c r="BQ32" s="632"/>
      <c r="BR32" s="632"/>
      <c r="BS32" s="632"/>
      <c r="BT32" s="632"/>
      <c r="BU32" s="632"/>
      <c r="BV32" s="632"/>
      <c r="BW32" s="632"/>
      <c r="BX32" s="632"/>
      <c r="BY32" s="632"/>
      <c r="BZ32" s="632"/>
      <c r="CA32" s="632"/>
      <c r="CB32" s="632"/>
      <c r="CC32" s="632"/>
      <c r="CD32" s="632"/>
      <c r="CE32" s="632"/>
      <c r="CF32" s="632"/>
      <c r="CG32" s="632"/>
      <c r="CH32" s="632"/>
      <c r="CI32" s="632"/>
      <c r="CJ32" s="632"/>
      <c r="CK32" s="632"/>
      <c r="CL32" s="632"/>
      <c r="CM32" s="632"/>
      <c r="CN32" s="632"/>
      <c r="CO32" s="632"/>
      <c r="CP32" s="632"/>
      <c r="CQ32" s="632"/>
      <c r="CR32" s="632"/>
      <c r="CS32" s="632"/>
      <c r="CT32" s="632"/>
      <c r="CU32" s="632"/>
      <c r="CV32" s="632"/>
      <c r="CW32" s="632"/>
      <c r="CX32" s="632"/>
      <c r="CY32" s="632"/>
      <c r="CZ32" s="632"/>
      <c r="DA32" s="632"/>
      <c r="DB32" s="632"/>
      <c r="DC32" s="632"/>
      <c r="DD32" s="632"/>
      <c r="DE32" s="632"/>
      <c r="DF32" s="632"/>
      <c r="DG32" s="632"/>
      <c r="DH32" s="632"/>
      <c r="DI32" s="632"/>
      <c r="DJ32" s="632"/>
      <c r="DK32" s="632"/>
      <c r="DL32" s="632"/>
      <c r="DM32" s="632"/>
      <c r="DN32" s="632"/>
      <c r="DO32" s="632"/>
      <c r="DP32" s="632"/>
      <c r="DQ32" s="632"/>
      <c r="DR32" s="632"/>
      <c r="DS32" s="632"/>
      <c r="DT32" s="632"/>
      <c r="DU32" s="632"/>
      <c r="DV32" s="632"/>
      <c r="DW32" s="632"/>
      <c r="DX32" s="632"/>
      <c r="DY32" s="632"/>
      <c r="DZ32" s="632"/>
      <c r="EA32" s="632"/>
      <c r="EB32" s="632"/>
      <c r="EC32" s="632"/>
      <c r="ED32" s="632"/>
      <c r="EE32" s="632"/>
      <c r="EF32" s="632"/>
      <c r="EG32" s="632"/>
      <c r="EH32" s="632"/>
      <c r="EI32" s="632"/>
      <c r="EJ32" s="632"/>
      <c r="EK32" s="632"/>
      <c r="EL32" s="632"/>
      <c r="EM32" s="632"/>
      <c r="EN32" s="632"/>
      <c r="EO32" s="632"/>
      <c r="EP32" s="632"/>
      <c r="EQ32" s="632"/>
      <c r="ER32" s="632"/>
      <c r="ES32" s="632"/>
      <c r="ET32" s="632"/>
      <c r="EU32" s="632"/>
      <c r="EV32" s="632"/>
      <c r="EW32" s="632"/>
      <c r="EX32" s="632"/>
      <c r="EY32" s="632"/>
      <c r="EZ32" s="632"/>
      <c r="FA32" s="632"/>
      <c r="FB32" s="632"/>
      <c r="FC32" s="632"/>
      <c r="FD32" s="632"/>
      <c r="FE32" s="632"/>
      <c r="FF32" s="632"/>
      <c r="FG32" s="632"/>
      <c r="FH32" s="632"/>
      <c r="FI32" s="632"/>
      <c r="FJ32" s="632"/>
      <c r="FK32" s="632"/>
      <c r="FL32" s="632"/>
    </row>
    <row r="33" spans="1:168" ht="14.45" customHeight="1" x14ac:dyDescent="0.25">
      <c r="A33" s="192"/>
      <c r="B33" s="207"/>
      <c r="C33" s="113"/>
      <c r="D33" s="113" t="s">
        <v>1241</v>
      </c>
      <c r="F33" s="209"/>
      <c r="G33" s="212"/>
      <c r="H33" s="416"/>
      <c r="I33" s="80"/>
      <c r="J33" s="638"/>
      <c r="K33" s="636"/>
      <c r="L33" s="639"/>
      <c r="M33" s="639"/>
      <c r="N33" s="639"/>
      <c r="O33" s="639"/>
      <c r="P33" s="639"/>
      <c r="Q33" s="639"/>
      <c r="R33" s="639"/>
      <c r="S33" s="639"/>
      <c r="T33" s="639"/>
      <c r="U33" s="639"/>
      <c r="V33" s="639"/>
      <c r="W33" s="632"/>
      <c r="X33" s="632"/>
      <c r="Y33" s="632"/>
      <c r="Z33" s="632"/>
      <c r="AA33" s="632"/>
      <c r="AB33" s="632"/>
      <c r="AC33" s="632"/>
      <c r="AD33" s="632"/>
      <c r="AE33" s="632"/>
      <c r="AF33" s="632"/>
      <c r="AG33" s="632"/>
      <c r="AH33" s="632"/>
      <c r="AI33" s="632"/>
      <c r="AJ33" s="632"/>
      <c r="AK33" s="632"/>
      <c r="AL33" s="632"/>
      <c r="AM33" s="632"/>
      <c r="AN33" s="632"/>
      <c r="AO33" s="632"/>
      <c r="AP33" s="632"/>
      <c r="AQ33" s="632"/>
      <c r="AR33" s="632"/>
      <c r="AS33" s="632"/>
      <c r="AT33" s="632"/>
      <c r="AU33" s="632"/>
      <c r="AV33" s="632"/>
      <c r="AW33" s="632"/>
      <c r="AX33" s="632"/>
      <c r="AY33" s="632"/>
      <c r="AZ33" s="632"/>
      <c r="BA33" s="632"/>
      <c r="BB33" s="632"/>
      <c r="BC33" s="632"/>
      <c r="BD33" s="632"/>
      <c r="BE33" s="632"/>
      <c r="BF33" s="632"/>
      <c r="BG33" s="632"/>
      <c r="BH33" s="632"/>
      <c r="BI33" s="632"/>
      <c r="BJ33" s="632"/>
      <c r="BK33" s="632"/>
      <c r="BL33" s="632"/>
      <c r="BM33" s="632"/>
      <c r="BN33" s="632"/>
      <c r="BO33" s="632"/>
      <c r="BP33" s="632"/>
      <c r="BQ33" s="632"/>
      <c r="BR33" s="632"/>
      <c r="BS33" s="632"/>
      <c r="BT33" s="632"/>
      <c r="BU33" s="632"/>
      <c r="BV33" s="632"/>
      <c r="BW33" s="632"/>
      <c r="BX33" s="632"/>
      <c r="BY33" s="632"/>
      <c r="BZ33" s="632"/>
      <c r="CA33" s="632"/>
      <c r="CB33" s="632"/>
      <c r="CC33" s="632"/>
      <c r="CD33" s="632"/>
      <c r="CE33" s="632"/>
      <c r="CF33" s="632"/>
      <c r="CG33" s="632"/>
      <c r="CH33" s="632"/>
      <c r="CI33" s="632"/>
      <c r="CJ33" s="632"/>
      <c r="CK33" s="632"/>
      <c r="CL33" s="632"/>
      <c r="CM33" s="632"/>
      <c r="CN33" s="632"/>
      <c r="CO33" s="632"/>
      <c r="CP33" s="632"/>
      <c r="CQ33" s="632"/>
      <c r="CR33" s="632"/>
      <c r="CS33" s="632"/>
      <c r="CT33" s="632"/>
      <c r="CU33" s="632"/>
      <c r="CV33" s="632"/>
      <c r="CW33" s="632"/>
      <c r="CX33" s="632"/>
      <c r="CY33" s="632"/>
      <c r="CZ33" s="632"/>
      <c r="DA33" s="632"/>
      <c r="DB33" s="632"/>
      <c r="DC33" s="632"/>
      <c r="DD33" s="632"/>
      <c r="DE33" s="632"/>
      <c r="DF33" s="632"/>
      <c r="DG33" s="632"/>
      <c r="DH33" s="632"/>
      <c r="DI33" s="632"/>
      <c r="DJ33" s="632"/>
      <c r="DK33" s="632"/>
      <c r="DL33" s="632"/>
      <c r="DM33" s="632"/>
      <c r="DN33" s="632"/>
      <c r="DO33" s="632"/>
      <c r="DP33" s="632"/>
      <c r="DQ33" s="632"/>
      <c r="DR33" s="632"/>
      <c r="DS33" s="632"/>
      <c r="DT33" s="632"/>
      <c r="DU33" s="632"/>
      <c r="DV33" s="632"/>
      <c r="DW33" s="632"/>
      <c r="DX33" s="632"/>
      <c r="DY33" s="632"/>
      <c r="DZ33" s="632"/>
      <c r="EA33" s="632"/>
      <c r="EB33" s="632"/>
      <c r="EC33" s="632"/>
      <c r="ED33" s="632"/>
      <c r="EE33" s="632"/>
      <c r="EF33" s="632"/>
      <c r="EG33" s="632"/>
      <c r="EH33" s="632"/>
      <c r="EI33" s="632"/>
      <c r="EJ33" s="632"/>
      <c r="EK33" s="632"/>
      <c r="EL33" s="632"/>
      <c r="EM33" s="632"/>
      <c r="EN33" s="632"/>
      <c r="EO33" s="632"/>
      <c r="EP33" s="632"/>
      <c r="EQ33" s="632"/>
      <c r="ER33" s="632"/>
      <c r="ES33" s="632"/>
      <c r="ET33" s="632"/>
      <c r="EU33" s="632"/>
      <c r="EV33" s="632"/>
      <c r="EW33" s="632"/>
      <c r="EX33" s="632"/>
      <c r="EY33" s="632"/>
      <c r="EZ33" s="632"/>
      <c r="FA33" s="632"/>
      <c r="FB33" s="632"/>
      <c r="FC33" s="632"/>
      <c r="FD33" s="632"/>
      <c r="FE33" s="632"/>
      <c r="FF33" s="632"/>
      <c r="FG33" s="632"/>
      <c r="FH33" s="632"/>
      <c r="FI33" s="632"/>
      <c r="FJ33" s="632"/>
      <c r="FK33" s="632"/>
      <c r="FL33" s="632"/>
    </row>
    <row r="34" spans="1:168" ht="14.45" customHeight="1" x14ac:dyDescent="0.25">
      <c r="A34" s="192"/>
      <c r="B34" s="207" t="s">
        <v>1242</v>
      </c>
      <c r="C34" s="113"/>
      <c r="D34" s="113"/>
      <c r="F34" s="209"/>
      <c r="G34" s="213"/>
      <c r="H34" s="416">
        <v>24955</v>
      </c>
      <c r="I34" s="102"/>
      <c r="J34" s="635" t="s">
        <v>2176</v>
      </c>
      <c r="K34" s="636"/>
      <c r="L34" s="637">
        <v>1698</v>
      </c>
      <c r="M34" s="637"/>
      <c r="N34" s="637">
        <v>2338</v>
      </c>
      <c r="O34" s="637"/>
      <c r="P34" s="637">
        <v>7557</v>
      </c>
      <c r="Q34" s="637"/>
      <c r="R34" s="637">
        <v>6031</v>
      </c>
      <c r="S34" s="637"/>
      <c r="T34" s="637">
        <v>4054</v>
      </c>
      <c r="U34" s="637"/>
      <c r="V34" s="637">
        <v>3277</v>
      </c>
      <c r="W34" s="632"/>
      <c r="X34" s="632"/>
      <c r="Y34" s="632"/>
      <c r="Z34" s="632"/>
      <c r="AA34" s="632"/>
      <c r="AB34" s="632"/>
      <c r="AC34" s="632"/>
      <c r="AD34" s="632"/>
      <c r="AE34" s="632"/>
      <c r="AF34" s="632"/>
      <c r="AG34" s="632"/>
      <c r="AH34" s="632"/>
      <c r="AI34" s="632"/>
      <c r="AJ34" s="632"/>
      <c r="AK34" s="632"/>
      <c r="AL34" s="632"/>
      <c r="AM34" s="632"/>
      <c r="AN34" s="632"/>
      <c r="AO34" s="632"/>
      <c r="AP34" s="632"/>
      <c r="AQ34" s="632"/>
      <c r="AR34" s="632"/>
      <c r="AS34" s="632"/>
      <c r="AT34" s="632"/>
      <c r="AU34" s="632"/>
      <c r="AV34" s="632"/>
      <c r="AW34" s="632"/>
      <c r="AX34" s="632"/>
      <c r="AY34" s="632"/>
      <c r="AZ34" s="632"/>
      <c r="BA34" s="632"/>
      <c r="BB34" s="632"/>
      <c r="BC34" s="632"/>
      <c r="BD34" s="632"/>
      <c r="BE34" s="632"/>
      <c r="BF34" s="632"/>
      <c r="BG34" s="632"/>
      <c r="BH34" s="632"/>
      <c r="BI34" s="632"/>
      <c r="BJ34" s="632"/>
      <c r="BK34" s="632"/>
      <c r="BL34" s="632"/>
      <c r="BM34" s="632"/>
      <c r="BN34" s="632"/>
      <c r="BO34" s="632"/>
      <c r="BP34" s="632"/>
      <c r="BQ34" s="632"/>
      <c r="BR34" s="632"/>
      <c r="BS34" s="632"/>
      <c r="BT34" s="632"/>
      <c r="BU34" s="632"/>
      <c r="BV34" s="632"/>
      <c r="BW34" s="632"/>
      <c r="BX34" s="632"/>
      <c r="BY34" s="632"/>
      <c r="BZ34" s="632"/>
      <c r="CA34" s="632"/>
      <c r="CB34" s="632"/>
      <c r="CC34" s="632"/>
      <c r="CD34" s="632"/>
      <c r="CE34" s="632"/>
      <c r="CF34" s="632"/>
      <c r="CG34" s="632"/>
      <c r="CH34" s="632"/>
      <c r="CI34" s="632"/>
      <c r="CJ34" s="632"/>
      <c r="CK34" s="632"/>
      <c r="CL34" s="632"/>
      <c r="CM34" s="632"/>
      <c r="CN34" s="632"/>
      <c r="CO34" s="632"/>
      <c r="CP34" s="632"/>
      <c r="CQ34" s="632"/>
      <c r="CR34" s="632"/>
      <c r="CS34" s="632"/>
      <c r="CT34" s="632"/>
      <c r="CU34" s="632"/>
      <c r="CV34" s="632"/>
      <c r="CW34" s="632"/>
      <c r="CX34" s="632"/>
      <c r="CY34" s="632"/>
      <c r="CZ34" s="632"/>
      <c r="DA34" s="632"/>
      <c r="DB34" s="632"/>
      <c r="DC34" s="632"/>
      <c r="DD34" s="632"/>
      <c r="DE34" s="632"/>
      <c r="DF34" s="632"/>
      <c r="DG34" s="632"/>
      <c r="DH34" s="632"/>
      <c r="DI34" s="632"/>
      <c r="DJ34" s="632"/>
      <c r="DK34" s="632"/>
      <c r="DL34" s="632"/>
      <c r="DM34" s="632"/>
      <c r="DN34" s="632"/>
      <c r="DO34" s="632"/>
      <c r="DP34" s="632"/>
      <c r="DQ34" s="632"/>
      <c r="DR34" s="632"/>
      <c r="DS34" s="632"/>
      <c r="DT34" s="632"/>
      <c r="DU34" s="632"/>
      <c r="DV34" s="632"/>
      <c r="DW34" s="632"/>
      <c r="DX34" s="632"/>
      <c r="DY34" s="632"/>
      <c r="DZ34" s="632"/>
      <c r="EA34" s="632"/>
      <c r="EB34" s="632"/>
      <c r="EC34" s="632"/>
      <c r="ED34" s="632"/>
      <c r="EE34" s="632"/>
      <c r="EF34" s="632"/>
      <c r="EG34" s="632"/>
      <c r="EH34" s="632"/>
      <c r="EI34" s="632"/>
      <c r="EJ34" s="632"/>
      <c r="EK34" s="632"/>
      <c r="EL34" s="632"/>
      <c r="EM34" s="632"/>
      <c r="EN34" s="632"/>
      <c r="EO34" s="632"/>
      <c r="EP34" s="632"/>
      <c r="EQ34" s="632"/>
      <c r="ER34" s="632"/>
      <c r="ES34" s="632"/>
      <c r="ET34" s="632"/>
      <c r="EU34" s="632"/>
      <c r="EV34" s="632"/>
      <c r="EW34" s="632"/>
      <c r="EX34" s="632"/>
      <c r="EY34" s="632"/>
      <c r="EZ34" s="632"/>
      <c r="FA34" s="632"/>
      <c r="FB34" s="632"/>
      <c r="FC34" s="632"/>
      <c r="FD34" s="632"/>
      <c r="FE34" s="632"/>
      <c r="FF34" s="632"/>
      <c r="FG34" s="632"/>
      <c r="FH34" s="632"/>
      <c r="FI34" s="632"/>
      <c r="FJ34" s="632"/>
      <c r="FK34" s="632"/>
      <c r="FL34" s="632"/>
    </row>
    <row r="35" spans="1:168" ht="14.45" customHeight="1" x14ac:dyDescent="0.25">
      <c r="A35" s="192"/>
      <c r="B35" s="207"/>
      <c r="C35" s="113"/>
      <c r="D35" s="113"/>
      <c r="F35" s="209"/>
      <c r="G35" s="212"/>
      <c r="H35" s="416"/>
      <c r="I35" s="80"/>
      <c r="J35" s="638"/>
      <c r="K35" s="636"/>
      <c r="L35" s="639"/>
      <c r="M35" s="639"/>
      <c r="N35" s="639"/>
      <c r="O35" s="639"/>
      <c r="P35" s="639"/>
      <c r="Q35" s="639"/>
      <c r="R35" s="639"/>
      <c r="S35" s="639"/>
      <c r="T35" s="639"/>
      <c r="U35" s="639"/>
      <c r="V35" s="639"/>
      <c r="W35" s="632"/>
      <c r="X35" s="632"/>
      <c r="Y35" s="632"/>
      <c r="Z35" s="632"/>
      <c r="AA35" s="632"/>
      <c r="AB35" s="632"/>
      <c r="AC35" s="632"/>
      <c r="AD35" s="632"/>
      <c r="AE35" s="632"/>
      <c r="AF35" s="632"/>
      <c r="AG35" s="632"/>
      <c r="AH35" s="632"/>
      <c r="AI35" s="632"/>
      <c r="AJ35" s="632"/>
      <c r="AK35" s="632"/>
      <c r="AL35" s="632"/>
      <c r="AM35" s="632"/>
      <c r="AN35" s="632"/>
      <c r="AO35" s="632"/>
      <c r="AP35" s="632"/>
      <c r="AQ35" s="632"/>
      <c r="AR35" s="632"/>
      <c r="AS35" s="632"/>
      <c r="AT35" s="632"/>
      <c r="AU35" s="632"/>
      <c r="AV35" s="632"/>
      <c r="AW35" s="632"/>
      <c r="AX35" s="632"/>
      <c r="AY35" s="632"/>
      <c r="AZ35" s="632"/>
      <c r="BA35" s="632"/>
      <c r="BB35" s="632"/>
      <c r="BC35" s="632"/>
      <c r="BD35" s="632"/>
      <c r="BE35" s="632"/>
      <c r="BF35" s="632"/>
      <c r="BG35" s="632"/>
      <c r="BH35" s="632"/>
      <c r="BI35" s="632"/>
      <c r="BJ35" s="632"/>
      <c r="BK35" s="632"/>
      <c r="BL35" s="632"/>
      <c r="BM35" s="632"/>
      <c r="BN35" s="632"/>
      <c r="BO35" s="632"/>
      <c r="BP35" s="632"/>
      <c r="BQ35" s="632"/>
      <c r="BR35" s="632"/>
      <c r="BS35" s="632"/>
      <c r="BT35" s="632"/>
      <c r="BU35" s="632"/>
      <c r="BV35" s="632"/>
      <c r="BW35" s="632"/>
      <c r="BX35" s="632"/>
      <c r="BY35" s="632"/>
      <c r="BZ35" s="632"/>
      <c r="CA35" s="632"/>
      <c r="CB35" s="632"/>
      <c r="CC35" s="632"/>
      <c r="CD35" s="632"/>
      <c r="CE35" s="632"/>
      <c r="CF35" s="632"/>
      <c r="CG35" s="632"/>
      <c r="CH35" s="632"/>
      <c r="CI35" s="632"/>
      <c r="CJ35" s="632"/>
      <c r="CK35" s="632"/>
      <c r="CL35" s="632"/>
      <c r="CM35" s="632"/>
      <c r="CN35" s="632"/>
      <c r="CO35" s="632"/>
      <c r="CP35" s="632"/>
      <c r="CQ35" s="632"/>
      <c r="CR35" s="632"/>
      <c r="CS35" s="632"/>
      <c r="CT35" s="632"/>
      <c r="CU35" s="632"/>
      <c r="CV35" s="632"/>
      <c r="CW35" s="632"/>
      <c r="CX35" s="632"/>
      <c r="CY35" s="632"/>
      <c r="CZ35" s="632"/>
      <c r="DA35" s="632"/>
      <c r="DB35" s="632"/>
      <c r="DC35" s="632"/>
      <c r="DD35" s="632"/>
      <c r="DE35" s="632"/>
      <c r="DF35" s="632"/>
      <c r="DG35" s="632"/>
      <c r="DH35" s="632"/>
      <c r="DI35" s="632"/>
      <c r="DJ35" s="632"/>
      <c r="DK35" s="632"/>
      <c r="DL35" s="632"/>
      <c r="DM35" s="632"/>
      <c r="DN35" s="632"/>
      <c r="DO35" s="632"/>
      <c r="DP35" s="632"/>
      <c r="DQ35" s="632"/>
      <c r="DR35" s="632"/>
      <c r="DS35" s="632"/>
      <c r="DT35" s="632"/>
      <c r="DU35" s="632"/>
      <c r="DV35" s="632"/>
      <c r="DW35" s="632"/>
      <c r="DX35" s="632"/>
      <c r="DY35" s="632"/>
      <c r="DZ35" s="632"/>
      <c r="EA35" s="632"/>
      <c r="EB35" s="632"/>
      <c r="EC35" s="632"/>
      <c r="ED35" s="632"/>
      <c r="EE35" s="632"/>
      <c r="EF35" s="632"/>
      <c r="EG35" s="632"/>
      <c r="EH35" s="632"/>
      <c r="EI35" s="632"/>
      <c r="EJ35" s="632"/>
      <c r="EK35" s="632"/>
      <c r="EL35" s="632"/>
      <c r="EM35" s="632"/>
      <c r="EN35" s="632"/>
      <c r="EO35" s="632"/>
      <c r="EP35" s="632"/>
      <c r="EQ35" s="632"/>
      <c r="ER35" s="632"/>
      <c r="ES35" s="632"/>
      <c r="ET35" s="632"/>
      <c r="EU35" s="632"/>
      <c r="EV35" s="632"/>
      <c r="EW35" s="632"/>
      <c r="EX35" s="632"/>
      <c r="EY35" s="632"/>
      <c r="EZ35" s="632"/>
      <c r="FA35" s="632"/>
      <c r="FB35" s="632"/>
      <c r="FC35" s="632"/>
      <c r="FD35" s="632"/>
      <c r="FE35" s="632"/>
      <c r="FF35" s="632"/>
      <c r="FG35" s="632"/>
      <c r="FH35" s="632"/>
      <c r="FI35" s="632"/>
      <c r="FJ35" s="632"/>
      <c r="FK35" s="632"/>
      <c r="FL35" s="632"/>
    </row>
    <row r="36" spans="1:168" ht="14.45" customHeight="1" x14ac:dyDescent="0.25">
      <c r="A36" s="192"/>
      <c r="B36" s="207"/>
      <c r="C36" s="113" t="s">
        <v>1243</v>
      </c>
      <c r="D36" s="113" t="s">
        <v>1470</v>
      </c>
      <c r="F36" s="209"/>
      <c r="G36" s="212"/>
      <c r="H36" s="416">
        <v>528</v>
      </c>
      <c r="I36" s="80"/>
      <c r="J36" s="638" t="s">
        <v>1956</v>
      </c>
      <c r="K36" s="636"/>
      <c r="L36" s="639">
        <v>26</v>
      </c>
      <c r="M36" s="639"/>
      <c r="N36" s="639">
        <v>48</v>
      </c>
      <c r="O36" s="639"/>
      <c r="P36" s="639">
        <v>174</v>
      </c>
      <c r="Q36" s="639"/>
      <c r="R36" s="639">
        <v>127</v>
      </c>
      <c r="S36" s="639"/>
      <c r="T36" s="639">
        <v>82</v>
      </c>
      <c r="U36" s="639"/>
      <c r="V36" s="639">
        <v>71</v>
      </c>
      <c r="W36" s="632"/>
      <c r="X36" s="640"/>
      <c r="Y36" s="632"/>
      <c r="Z36" s="640"/>
      <c r="AA36" s="632"/>
      <c r="AB36" s="640"/>
      <c r="AC36" s="632"/>
      <c r="AD36" s="640"/>
      <c r="AE36" s="632"/>
      <c r="AF36" s="640"/>
      <c r="AG36" s="632"/>
      <c r="AH36" s="640"/>
      <c r="AI36" s="632"/>
      <c r="AJ36" s="640"/>
      <c r="AK36" s="632"/>
      <c r="AL36" s="632"/>
      <c r="AM36" s="632"/>
      <c r="AN36" s="632"/>
      <c r="AO36" s="632"/>
      <c r="AP36" s="632"/>
      <c r="AQ36" s="632"/>
      <c r="AR36" s="632"/>
      <c r="AS36" s="632"/>
      <c r="AT36" s="632"/>
      <c r="AU36" s="632"/>
      <c r="AV36" s="632"/>
      <c r="AW36" s="632"/>
      <c r="AX36" s="632"/>
      <c r="AY36" s="632"/>
      <c r="AZ36" s="632"/>
      <c r="BA36" s="632"/>
      <c r="BB36" s="632"/>
      <c r="BC36" s="632"/>
      <c r="BD36" s="632"/>
      <c r="BE36" s="632"/>
      <c r="BF36" s="632"/>
      <c r="BG36" s="632"/>
      <c r="BH36" s="632"/>
      <c r="BI36" s="632"/>
      <c r="BJ36" s="632"/>
      <c r="BK36" s="632"/>
      <c r="BL36" s="632"/>
      <c r="BM36" s="632"/>
      <c r="BN36" s="632"/>
      <c r="BO36" s="632"/>
      <c r="BP36" s="632"/>
      <c r="BQ36" s="632"/>
      <c r="BR36" s="632"/>
      <c r="BS36" s="632"/>
      <c r="BT36" s="632"/>
      <c r="BU36" s="632"/>
      <c r="BV36" s="632"/>
      <c r="BW36" s="632"/>
      <c r="BX36" s="632"/>
      <c r="BY36" s="632"/>
      <c r="BZ36" s="632"/>
      <c r="CA36" s="632"/>
      <c r="CB36" s="632"/>
      <c r="CC36" s="632"/>
      <c r="CD36" s="632"/>
      <c r="CE36" s="632"/>
      <c r="CF36" s="632"/>
      <c r="CG36" s="632"/>
      <c r="CH36" s="632"/>
      <c r="CI36" s="632"/>
      <c r="CJ36" s="632"/>
      <c r="CK36" s="632"/>
      <c r="CL36" s="632"/>
      <c r="CM36" s="632"/>
      <c r="CN36" s="632"/>
      <c r="CO36" s="632"/>
      <c r="CP36" s="632"/>
      <c r="CQ36" s="632"/>
      <c r="CR36" s="632"/>
      <c r="CS36" s="632"/>
      <c r="CT36" s="632"/>
      <c r="CU36" s="632"/>
      <c r="CV36" s="632"/>
      <c r="CW36" s="632"/>
      <c r="CX36" s="632"/>
      <c r="CY36" s="632"/>
      <c r="CZ36" s="632"/>
      <c r="DA36" s="632"/>
      <c r="DB36" s="632"/>
      <c r="DC36" s="632"/>
      <c r="DD36" s="632"/>
      <c r="DE36" s="632"/>
      <c r="DF36" s="632"/>
      <c r="DG36" s="632"/>
      <c r="DH36" s="632"/>
      <c r="DI36" s="632"/>
      <c r="DJ36" s="632"/>
      <c r="DK36" s="632"/>
      <c r="DL36" s="632"/>
      <c r="DM36" s="632"/>
      <c r="DN36" s="632"/>
      <c r="DO36" s="632"/>
      <c r="DP36" s="632"/>
      <c r="DQ36" s="632"/>
      <c r="DR36" s="632"/>
      <c r="DS36" s="632"/>
      <c r="DT36" s="632"/>
      <c r="DU36" s="632"/>
      <c r="DV36" s="632"/>
      <c r="DW36" s="632"/>
      <c r="DX36" s="632"/>
      <c r="DY36" s="632"/>
      <c r="DZ36" s="632"/>
      <c r="EA36" s="632"/>
      <c r="EB36" s="632"/>
      <c r="EC36" s="632"/>
      <c r="ED36" s="632"/>
      <c r="EE36" s="632"/>
      <c r="EF36" s="632"/>
      <c r="EG36" s="632"/>
      <c r="EH36" s="632"/>
      <c r="EI36" s="632"/>
      <c r="EJ36" s="632"/>
      <c r="EK36" s="632"/>
      <c r="EL36" s="632"/>
      <c r="EM36" s="632"/>
      <c r="EN36" s="632"/>
      <c r="EO36" s="632"/>
      <c r="EP36" s="632"/>
      <c r="EQ36" s="632"/>
      <c r="ER36" s="632"/>
      <c r="ES36" s="632"/>
      <c r="ET36" s="632"/>
      <c r="EU36" s="632"/>
      <c r="EV36" s="632"/>
      <c r="EW36" s="632"/>
      <c r="EX36" s="632"/>
      <c r="EY36" s="632"/>
      <c r="EZ36" s="632"/>
      <c r="FA36" s="632"/>
      <c r="FB36" s="632"/>
      <c r="FC36" s="632"/>
      <c r="FD36" s="632"/>
      <c r="FE36" s="632"/>
      <c r="FF36" s="632"/>
      <c r="FG36" s="632"/>
      <c r="FH36" s="632"/>
      <c r="FI36" s="632"/>
      <c r="FJ36" s="632"/>
      <c r="FK36" s="632"/>
      <c r="FL36" s="632"/>
    </row>
    <row r="37" spans="1:168" ht="14.45" customHeight="1" x14ac:dyDescent="0.25">
      <c r="A37" s="192"/>
      <c r="B37" s="207"/>
      <c r="C37" s="113" t="s">
        <v>1244</v>
      </c>
      <c r="D37" s="113" t="s">
        <v>1471</v>
      </c>
      <c r="F37" s="209"/>
      <c r="G37" s="212"/>
      <c r="H37" s="416">
        <v>508</v>
      </c>
      <c r="I37" s="80"/>
      <c r="J37" s="638" t="s">
        <v>1957</v>
      </c>
      <c r="K37" s="636"/>
      <c r="L37" s="639">
        <v>40</v>
      </c>
      <c r="M37" s="639"/>
      <c r="N37" s="639">
        <v>61</v>
      </c>
      <c r="O37" s="639"/>
      <c r="P37" s="639">
        <v>149</v>
      </c>
      <c r="Q37" s="639"/>
      <c r="R37" s="639">
        <v>126</v>
      </c>
      <c r="S37" s="639"/>
      <c r="T37" s="639">
        <v>74</v>
      </c>
      <c r="U37" s="639"/>
      <c r="V37" s="639">
        <v>58</v>
      </c>
      <c r="W37" s="632"/>
      <c r="X37" s="640"/>
      <c r="Y37" s="632"/>
      <c r="Z37" s="640"/>
      <c r="AA37" s="632"/>
      <c r="AB37" s="640"/>
      <c r="AC37" s="632"/>
      <c r="AD37" s="640"/>
      <c r="AE37" s="632"/>
      <c r="AF37" s="640"/>
      <c r="AG37" s="632"/>
      <c r="AH37" s="640"/>
      <c r="AI37" s="632"/>
      <c r="AJ37" s="640"/>
      <c r="AK37" s="632"/>
      <c r="AL37" s="632"/>
      <c r="AM37" s="632"/>
      <c r="AN37" s="632"/>
      <c r="AO37" s="632"/>
      <c r="AP37" s="632"/>
      <c r="AQ37" s="632"/>
      <c r="AR37" s="632"/>
      <c r="AS37" s="632"/>
      <c r="AT37" s="632"/>
      <c r="AU37" s="632"/>
      <c r="AV37" s="632"/>
      <c r="AW37" s="632"/>
      <c r="AX37" s="632"/>
      <c r="AY37" s="632"/>
      <c r="AZ37" s="632"/>
      <c r="BA37" s="632"/>
      <c r="BB37" s="632"/>
      <c r="BC37" s="632"/>
      <c r="BD37" s="632"/>
      <c r="BE37" s="632"/>
      <c r="BF37" s="632"/>
      <c r="BG37" s="632"/>
      <c r="BH37" s="632"/>
      <c r="BI37" s="632"/>
      <c r="BJ37" s="632"/>
      <c r="BK37" s="632"/>
      <c r="BL37" s="632"/>
      <c r="BM37" s="632"/>
      <c r="BN37" s="632"/>
      <c r="BO37" s="632"/>
      <c r="BP37" s="632"/>
      <c r="BQ37" s="632"/>
      <c r="BR37" s="632"/>
      <c r="BS37" s="632"/>
      <c r="BT37" s="632"/>
      <c r="BU37" s="632"/>
      <c r="BV37" s="632"/>
      <c r="BW37" s="632"/>
      <c r="BX37" s="632"/>
      <c r="BY37" s="632"/>
      <c r="BZ37" s="632"/>
      <c r="CA37" s="632"/>
      <c r="CB37" s="632"/>
      <c r="CC37" s="632"/>
      <c r="CD37" s="632"/>
      <c r="CE37" s="632"/>
      <c r="CF37" s="632"/>
      <c r="CG37" s="632"/>
      <c r="CH37" s="632"/>
      <c r="CI37" s="632"/>
      <c r="CJ37" s="632"/>
      <c r="CK37" s="632"/>
      <c r="CL37" s="632"/>
      <c r="CM37" s="632"/>
      <c r="CN37" s="632"/>
      <c r="CO37" s="632"/>
      <c r="CP37" s="632"/>
      <c r="CQ37" s="632"/>
      <c r="CR37" s="632"/>
      <c r="CS37" s="632"/>
      <c r="CT37" s="632"/>
      <c r="CU37" s="632"/>
      <c r="CV37" s="632"/>
      <c r="CW37" s="632"/>
      <c r="CX37" s="632"/>
      <c r="CY37" s="632"/>
      <c r="CZ37" s="632"/>
      <c r="DA37" s="632"/>
      <c r="DB37" s="632"/>
      <c r="DC37" s="632"/>
      <c r="DD37" s="632"/>
      <c r="DE37" s="632"/>
      <c r="DF37" s="632"/>
      <c r="DG37" s="632"/>
      <c r="DH37" s="632"/>
      <c r="DI37" s="632"/>
      <c r="DJ37" s="632"/>
      <c r="DK37" s="632"/>
      <c r="DL37" s="632"/>
      <c r="DM37" s="632"/>
      <c r="DN37" s="632"/>
      <c r="DO37" s="632"/>
      <c r="DP37" s="632"/>
      <c r="DQ37" s="632"/>
      <c r="DR37" s="632"/>
      <c r="DS37" s="632"/>
      <c r="DT37" s="632"/>
      <c r="DU37" s="632"/>
      <c r="DV37" s="632"/>
      <c r="DW37" s="632"/>
      <c r="DX37" s="632"/>
      <c r="DY37" s="632"/>
      <c r="DZ37" s="632"/>
      <c r="EA37" s="632"/>
      <c r="EB37" s="632"/>
      <c r="EC37" s="632"/>
      <c r="ED37" s="632"/>
      <c r="EE37" s="632"/>
      <c r="EF37" s="632"/>
      <c r="EG37" s="632"/>
      <c r="EH37" s="632"/>
      <c r="EI37" s="632"/>
      <c r="EJ37" s="632"/>
      <c r="EK37" s="632"/>
      <c r="EL37" s="632"/>
      <c r="EM37" s="632"/>
      <c r="EN37" s="632"/>
      <c r="EO37" s="632"/>
      <c r="EP37" s="632"/>
      <c r="EQ37" s="632"/>
      <c r="ER37" s="632"/>
      <c r="ES37" s="632"/>
      <c r="ET37" s="632"/>
      <c r="EU37" s="632"/>
      <c r="EV37" s="632"/>
      <c r="EW37" s="632"/>
      <c r="EX37" s="632"/>
      <c r="EY37" s="632"/>
      <c r="EZ37" s="632"/>
      <c r="FA37" s="632"/>
      <c r="FB37" s="632"/>
      <c r="FC37" s="632"/>
      <c r="FD37" s="632"/>
      <c r="FE37" s="632"/>
      <c r="FF37" s="632"/>
      <c r="FG37" s="632"/>
      <c r="FH37" s="632"/>
      <c r="FI37" s="632"/>
      <c r="FJ37" s="632"/>
      <c r="FK37" s="632"/>
      <c r="FL37" s="632"/>
    </row>
    <row r="38" spans="1:168" ht="14.45" customHeight="1" x14ac:dyDescent="0.25">
      <c r="A38" s="192"/>
      <c r="B38" s="207"/>
      <c r="C38" s="113" t="s">
        <v>1245</v>
      </c>
      <c r="D38" s="113" t="s">
        <v>1246</v>
      </c>
      <c r="F38" s="209"/>
      <c r="G38" s="212"/>
      <c r="H38" s="416">
        <v>1035</v>
      </c>
      <c r="I38" s="80"/>
      <c r="J38" s="638" t="s">
        <v>1943</v>
      </c>
      <c r="K38" s="636"/>
      <c r="L38" s="639">
        <v>56</v>
      </c>
      <c r="M38" s="639"/>
      <c r="N38" s="639">
        <v>78</v>
      </c>
      <c r="O38" s="639"/>
      <c r="P38" s="639">
        <v>299</v>
      </c>
      <c r="Q38" s="639"/>
      <c r="R38" s="639">
        <v>268</v>
      </c>
      <c r="S38" s="639"/>
      <c r="T38" s="639">
        <v>194</v>
      </c>
      <c r="U38" s="639"/>
      <c r="V38" s="639">
        <v>140</v>
      </c>
      <c r="W38" s="632"/>
      <c r="X38" s="640"/>
      <c r="Y38" s="632"/>
      <c r="Z38" s="640"/>
      <c r="AA38" s="632"/>
      <c r="AB38" s="640"/>
      <c r="AC38" s="632"/>
      <c r="AD38" s="640"/>
      <c r="AE38" s="632"/>
      <c r="AF38" s="640"/>
      <c r="AG38" s="632"/>
      <c r="AH38" s="640"/>
      <c r="AI38" s="632"/>
      <c r="AJ38" s="640"/>
      <c r="AK38" s="632"/>
      <c r="AL38" s="632"/>
      <c r="AM38" s="632"/>
      <c r="AN38" s="632"/>
      <c r="AO38" s="632"/>
      <c r="AP38" s="632"/>
      <c r="AQ38" s="632"/>
      <c r="AR38" s="632"/>
      <c r="AS38" s="632"/>
      <c r="AT38" s="632"/>
      <c r="AU38" s="632"/>
      <c r="AV38" s="632"/>
      <c r="AW38" s="632"/>
      <c r="AX38" s="632"/>
      <c r="AY38" s="632"/>
      <c r="AZ38" s="632"/>
      <c r="BA38" s="632"/>
      <c r="BB38" s="632"/>
      <c r="BC38" s="632"/>
      <c r="BD38" s="632"/>
      <c r="BE38" s="632"/>
      <c r="BF38" s="632"/>
      <c r="BG38" s="632"/>
      <c r="BH38" s="632"/>
      <c r="BI38" s="632"/>
      <c r="BJ38" s="632"/>
      <c r="BK38" s="632"/>
      <c r="BL38" s="632"/>
      <c r="BM38" s="632"/>
      <c r="BN38" s="632"/>
      <c r="BO38" s="632"/>
      <c r="BP38" s="632"/>
      <c r="BQ38" s="632"/>
      <c r="BR38" s="632"/>
      <c r="BS38" s="632"/>
      <c r="BT38" s="632"/>
      <c r="BU38" s="632"/>
      <c r="BV38" s="632"/>
      <c r="BW38" s="632"/>
      <c r="BX38" s="632"/>
      <c r="BY38" s="632"/>
      <c r="BZ38" s="632"/>
      <c r="CA38" s="632"/>
      <c r="CB38" s="632"/>
      <c r="CC38" s="632"/>
      <c r="CD38" s="632"/>
      <c r="CE38" s="632"/>
      <c r="CF38" s="632"/>
      <c r="CG38" s="632"/>
      <c r="CH38" s="632"/>
      <c r="CI38" s="632"/>
      <c r="CJ38" s="632"/>
      <c r="CK38" s="632"/>
      <c r="CL38" s="632"/>
      <c r="CM38" s="632"/>
      <c r="CN38" s="632"/>
      <c r="CO38" s="632"/>
      <c r="CP38" s="632"/>
      <c r="CQ38" s="632"/>
      <c r="CR38" s="632"/>
      <c r="CS38" s="632"/>
      <c r="CT38" s="632"/>
      <c r="CU38" s="632"/>
      <c r="CV38" s="632"/>
      <c r="CW38" s="632"/>
      <c r="CX38" s="632"/>
      <c r="CY38" s="632"/>
      <c r="CZ38" s="632"/>
      <c r="DA38" s="632"/>
      <c r="DB38" s="632"/>
      <c r="DC38" s="632"/>
      <c r="DD38" s="632"/>
      <c r="DE38" s="632"/>
      <c r="DF38" s="632"/>
      <c r="DG38" s="632"/>
      <c r="DH38" s="632"/>
      <c r="DI38" s="632"/>
      <c r="DJ38" s="632"/>
      <c r="DK38" s="632"/>
      <c r="DL38" s="632"/>
      <c r="DM38" s="632"/>
      <c r="DN38" s="632"/>
      <c r="DO38" s="632"/>
      <c r="DP38" s="632"/>
      <c r="DQ38" s="632"/>
      <c r="DR38" s="632"/>
      <c r="DS38" s="632"/>
      <c r="DT38" s="632"/>
      <c r="DU38" s="632"/>
      <c r="DV38" s="632"/>
      <c r="DW38" s="632"/>
      <c r="DX38" s="632"/>
      <c r="DY38" s="632"/>
      <c r="DZ38" s="632"/>
      <c r="EA38" s="632"/>
      <c r="EB38" s="632"/>
      <c r="EC38" s="632"/>
      <c r="ED38" s="632"/>
      <c r="EE38" s="632"/>
      <c r="EF38" s="632"/>
      <c r="EG38" s="632"/>
      <c r="EH38" s="632"/>
      <c r="EI38" s="632"/>
      <c r="EJ38" s="632"/>
      <c r="EK38" s="632"/>
      <c r="EL38" s="632"/>
      <c r="EM38" s="632"/>
      <c r="EN38" s="632"/>
      <c r="EO38" s="632"/>
      <c r="EP38" s="632"/>
      <c r="EQ38" s="632"/>
      <c r="ER38" s="632"/>
      <c r="ES38" s="632"/>
      <c r="ET38" s="632"/>
      <c r="EU38" s="632"/>
      <c r="EV38" s="632"/>
      <c r="EW38" s="632"/>
      <c r="EX38" s="632"/>
      <c r="EY38" s="632"/>
      <c r="EZ38" s="632"/>
      <c r="FA38" s="632"/>
      <c r="FB38" s="632"/>
      <c r="FC38" s="632"/>
      <c r="FD38" s="632"/>
      <c r="FE38" s="632"/>
      <c r="FF38" s="632"/>
      <c r="FG38" s="632"/>
      <c r="FH38" s="632"/>
      <c r="FI38" s="632"/>
      <c r="FJ38" s="632"/>
      <c r="FK38" s="632"/>
      <c r="FL38" s="632"/>
    </row>
    <row r="39" spans="1:168" ht="14.45" customHeight="1" x14ac:dyDescent="0.25">
      <c r="A39" s="192"/>
      <c r="B39" s="207"/>
      <c r="C39" s="113" t="s">
        <v>1247</v>
      </c>
      <c r="D39" s="113" t="s">
        <v>1248</v>
      </c>
      <c r="F39" s="209"/>
      <c r="G39" s="212"/>
      <c r="H39" s="416">
        <v>656</v>
      </c>
      <c r="I39" s="80"/>
      <c r="J39" s="638" t="s">
        <v>1944</v>
      </c>
      <c r="K39" s="636"/>
      <c r="L39" s="639">
        <v>49</v>
      </c>
      <c r="M39" s="639"/>
      <c r="N39" s="639">
        <v>56</v>
      </c>
      <c r="O39" s="639"/>
      <c r="P39" s="639">
        <v>172</v>
      </c>
      <c r="Q39" s="639"/>
      <c r="R39" s="639">
        <v>169</v>
      </c>
      <c r="S39" s="639"/>
      <c r="T39" s="639">
        <v>110</v>
      </c>
      <c r="U39" s="639"/>
      <c r="V39" s="639">
        <v>100</v>
      </c>
      <c r="W39" s="632"/>
      <c r="X39" s="640"/>
      <c r="Y39" s="632"/>
      <c r="Z39" s="640"/>
      <c r="AA39" s="632"/>
      <c r="AB39" s="640"/>
      <c r="AC39" s="632"/>
      <c r="AD39" s="640"/>
      <c r="AE39" s="632"/>
      <c r="AF39" s="640"/>
      <c r="AG39" s="632"/>
      <c r="AH39" s="640"/>
      <c r="AI39" s="632"/>
      <c r="AJ39" s="640"/>
      <c r="AK39" s="632"/>
      <c r="AL39" s="632"/>
      <c r="AM39" s="632"/>
      <c r="AN39" s="632"/>
      <c r="AO39" s="632"/>
      <c r="AP39" s="632"/>
      <c r="AQ39" s="632"/>
      <c r="AR39" s="632"/>
      <c r="AS39" s="632"/>
      <c r="AT39" s="632"/>
      <c r="AU39" s="632"/>
      <c r="AV39" s="632"/>
      <c r="AW39" s="632"/>
      <c r="AX39" s="632"/>
      <c r="AY39" s="632"/>
      <c r="AZ39" s="632"/>
      <c r="BA39" s="632"/>
      <c r="BB39" s="632"/>
      <c r="BC39" s="632"/>
      <c r="BD39" s="632"/>
      <c r="BE39" s="632"/>
      <c r="BF39" s="632"/>
      <c r="BG39" s="632"/>
      <c r="BH39" s="632"/>
      <c r="BI39" s="632"/>
      <c r="BJ39" s="632"/>
      <c r="BK39" s="632"/>
      <c r="BL39" s="632"/>
      <c r="BM39" s="632"/>
      <c r="BN39" s="632"/>
      <c r="BO39" s="632"/>
      <c r="BP39" s="632"/>
      <c r="BQ39" s="632"/>
      <c r="BR39" s="632"/>
      <c r="BS39" s="632"/>
      <c r="BT39" s="632"/>
      <c r="BU39" s="632"/>
      <c r="BV39" s="632"/>
      <c r="BW39" s="632"/>
      <c r="BX39" s="632"/>
      <c r="BY39" s="632"/>
      <c r="BZ39" s="632"/>
      <c r="CA39" s="632"/>
      <c r="CB39" s="632"/>
      <c r="CC39" s="632"/>
      <c r="CD39" s="632"/>
      <c r="CE39" s="632"/>
      <c r="CF39" s="632"/>
      <c r="CG39" s="632"/>
      <c r="CH39" s="632"/>
      <c r="CI39" s="632"/>
      <c r="CJ39" s="632"/>
      <c r="CK39" s="632"/>
      <c r="CL39" s="632"/>
      <c r="CM39" s="632"/>
      <c r="CN39" s="632"/>
      <c r="CO39" s="632"/>
      <c r="CP39" s="632"/>
      <c r="CQ39" s="632"/>
      <c r="CR39" s="632"/>
      <c r="CS39" s="632"/>
      <c r="CT39" s="632"/>
      <c r="CU39" s="632"/>
      <c r="CV39" s="632"/>
      <c r="CW39" s="632"/>
      <c r="CX39" s="632"/>
      <c r="CY39" s="632"/>
      <c r="CZ39" s="632"/>
      <c r="DA39" s="632"/>
      <c r="DB39" s="632"/>
      <c r="DC39" s="632"/>
      <c r="DD39" s="632"/>
      <c r="DE39" s="632"/>
      <c r="DF39" s="632"/>
      <c r="DG39" s="632"/>
      <c r="DH39" s="632"/>
      <c r="DI39" s="632"/>
      <c r="DJ39" s="632"/>
      <c r="DK39" s="632"/>
      <c r="DL39" s="632"/>
      <c r="DM39" s="632"/>
      <c r="DN39" s="632"/>
      <c r="DO39" s="632"/>
      <c r="DP39" s="632"/>
      <c r="DQ39" s="632"/>
      <c r="DR39" s="632"/>
      <c r="DS39" s="632"/>
      <c r="DT39" s="632"/>
      <c r="DU39" s="632"/>
      <c r="DV39" s="632"/>
      <c r="DW39" s="632"/>
      <c r="DX39" s="632"/>
      <c r="DY39" s="632"/>
      <c r="DZ39" s="632"/>
      <c r="EA39" s="632"/>
      <c r="EB39" s="632"/>
      <c r="EC39" s="632"/>
      <c r="ED39" s="632"/>
      <c r="EE39" s="632"/>
      <c r="EF39" s="632"/>
      <c r="EG39" s="632"/>
      <c r="EH39" s="632"/>
      <c r="EI39" s="632"/>
      <c r="EJ39" s="632"/>
      <c r="EK39" s="632"/>
      <c r="EL39" s="632"/>
      <c r="EM39" s="632"/>
      <c r="EN39" s="632"/>
      <c r="EO39" s="632"/>
      <c r="EP39" s="632"/>
      <c r="EQ39" s="632"/>
      <c r="ER39" s="632"/>
      <c r="ES39" s="632"/>
      <c r="ET39" s="632"/>
      <c r="EU39" s="632"/>
      <c r="EV39" s="632"/>
      <c r="EW39" s="632"/>
      <c r="EX39" s="632"/>
      <c r="EY39" s="632"/>
      <c r="EZ39" s="632"/>
      <c r="FA39" s="632"/>
      <c r="FB39" s="632"/>
      <c r="FC39" s="632"/>
      <c r="FD39" s="632"/>
      <c r="FE39" s="632"/>
      <c r="FF39" s="632"/>
      <c r="FG39" s="632"/>
      <c r="FH39" s="632"/>
      <c r="FI39" s="632"/>
      <c r="FJ39" s="632"/>
      <c r="FK39" s="632"/>
      <c r="FL39" s="632"/>
    </row>
    <row r="40" spans="1:168" ht="14.45" customHeight="1" x14ac:dyDescent="0.25">
      <c r="A40" s="192"/>
      <c r="B40" s="207"/>
      <c r="C40" s="113" t="s">
        <v>1249</v>
      </c>
      <c r="D40" s="113" t="s">
        <v>1472</v>
      </c>
      <c r="F40" s="209"/>
      <c r="G40" s="212"/>
      <c r="H40" s="416">
        <v>849</v>
      </c>
      <c r="I40" s="80"/>
      <c r="J40" s="638" t="s">
        <v>2177</v>
      </c>
      <c r="K40" s="636"/>
      <c r="L40" s="639">
        <v>54</v>
      </c>
      <c r="M40" s="639"/>
      <c r="N40" s="639">
        <v>94</v>
      </c>
      <c r="O40" s="639"/>
      <c r="P40" s="639">
        <v>249</v>
      </c>
      <c r="Q40" s="639"/>
      <c r="R40" s="639">
        <v>186</v>
      </c>
      <c r="S40" s="639"/>
      <c r="T40" s="639">
        <v>127</v>
      </c>
      <c r="U40" s="639"/>
      <c r="V40" s="639">
        <v>139</v>
      </c>
      <c r="W40" s="632"/>
      <c r="X40" s="640"/>
      <c r="Y40" s="632"/>
      <c r="Z40" s="640"/>
      <c r="AA40" s="632"/>
      <c r="AB40" s="640"/>
      <c r="AC40" s="632"/>
      <c r="AD40" s="640"/>
      <c r="AE40" s="632"/>
      <c r="AF40" s="640"/>
      <c r="AG40" s="632"/>
      <c r="AH40" s="640"/>
      <c r="AI40" s="632"/>
      <c r="AJ40" s="640"/>
      <c r="AK40" s="632"/>
      <c r="AL40" s="632"/>
      <c r="AM40" s="632"/>
      <c r="AN40" s="632"/>
      <c r="AO40" s="632"/>
      <c r="AP40" s="632"/>
      <c r="AQ40" s="632"/>
      <c r="AR40" s="632"/>
      <c r="AS40" s="632"/>
      <c r="AT40" s="632"/>
      <c r="AU40" s="632"/>
      <c r="AV40" s="632"/>
      <c r="AW40" s="632"/>
      <c r="AX40" s="632"/>
      <c r="AY40" s="632"/>
      <c r="AZ40" s="632"/>
      <c r="BA40" s="632"/>
      <c r="BB40" s="632"/>
      <c r="BC40" s="632"/>
      <c r="BD40" s="632"/>
      <c r="BE40" s="632"/>
      <c r="BF40" s="632"/>
      <c r="BG40" s="632"/>
      <c r="BH40" s="632"/>
      <c r="BI40" s="632"/>
      <c r="BJ40" s="632"/>
      <c r="BK40" s="632"/>
      <c r="BL40" s="632"/>
      <c r="BM40" s="632"/>
      <c r="BN40" s="632"/>
      <c r="BO40" s="632"/>
      <c r="BP40" s="632"/>
      <c r="BQ40" s="632"/>
      <c r="BR40" s="632"/>
      <c r="BS40" s="632"/>
      <c r="BT40" s="632"/>
      <c r="BU40" s="632"/>
      <c r="BV40" s="632"/>
      <c r="BW40" s="632"/>
      <c r="BX40" s="632"/>
      <c r="BY40" s="632"/>
      <c r="BZ40" s="632"/>
      <c r="CA40" s="632"/>
      <c r="CB40" s="632"/>
      <c r="CC40" s="632"/>
      <c r="CD40" s="632"/>
      <c r="CE40" s="632"/>
      <c r="CF40" s="632"/>
      <c r="CG40" s="632"/>
      <c r="CH40" s="632"/>
      <c r="CI40" s="632"/>
      <c r="CJ40" s="632"/>
      <c r="CK40" s="632"/>
      <c r="CL40" s="632"/>
      <c r="CM40" s="632"/>
      <c r="CN40" s="632"/>
      <c r="CO40" s="632"/>
      <c r="CP40" s="632"/>
      <c r="CQ40" s="632"/>
      <c r="CR40" s="632"/>
      <c r="CS40" s="632"/>
      <c r="CT40" s="632"/>
      <c r="CU40" s="632"/>
      <c r="CV40" s="632"/>
      <c r="CW40" s="632"/>
      <c r="CX40" s="632"/>
      <c r="CY40" s="632"/>
      <c r="CZ40" s="632"/>
      <c r="DA40" s="632"/>
      <c r="DB40" s="632"/>
      <c r="DC40" s="632"/>
      <c r="DD40" s="632"/>
      <c r="DE40" s="632"/>
      <c r="DF40" s="632"/>
      <c r="DG40" s="632"/>
      <c r="DH40" s="632"/>
      <c r="DI40" s="632"/>
      <c r="DJ40" s="632"/>
      <c r="DK40" s="632"/>
      <c r="DL40" s="632"/>
      <c r="DM40" s="632"/>
      <c r="DN40" s="632"/>
      <c r="DO40" s="632"/>
      <c r="DP40" s="632"/>
      <c r="DQ40" s="632"/>
      <c r="DR40" s="632"/>
      <c r="DS40" s="632"/>
      <c r="DT40" s="632"/>
      <c r="DU40" s="632"/>
      <c r="DV40" s="632"/>
      <c r="DW40" s="632"/>
      <c r="DX40" s="632"/>
      <c r="DY40" s="632"/>
      <c r="DZ40" s="632"/>
      <c r="EA40" s="632"/>
      <c r="EB40" s="632"/>
      <c r="EC40" s="632"/>
      <c r="ED40" s="632"/>
      <c r="EE40" s="632"/>
      <c r="EF40" s="632"/>
      <c r="EG40" s="632"/>
      <c r="EH40" s="632"/>
      <c r="EI40" s="632"/>
      <c r="EJ40" s="632"/>
      <c r="EK40" s="632"/>
      <c r="EL40" s="632"/>
      <c r="EM40" s="632"/>
      <c r="EN40" s="632"/>
      <c r="EO40" s="632"/>
      <c r="EP40" s="632"/>
      <c r="EQ40" s="632"/>
      <c r="ER40" s="632"/>
      <c r="ES40" s="632"/>
      <c r="ET40" s="632"/>
      <c r="EU40" s="632"/>
      <c r="EV40" s="632"/>
      <c r="EW40" s="632"/>
      <c r="EX40" s="632"/>
      <c r="EY40" s="632"/>
      <c r="EZ40" s="632"/>
      <c r="FA40" s="632"/>
      <c r="FB40" s="632"/>
      <c r="FC40" s="632"/>
      <c r="FD40" s="632"/>
      <c r="FE40" s="632"/>
      <c r="FF40" s="632"/>
      <c r="FG40" s="632"/>
      <c r="FH40" s="632"/>
      <c r="FI40" s="632"/>
      <c r="FJ40" s="632"/>
      <c r="FK40" s="632"/>
      <c r="FL40" s="632"/>
    </row>
    <row r="41" spans="1:168" ht="14.45" customHeight="1" x14ac:dyDescent="0.25">
      <c r="A41" s="192"/>
      <c r="B41" s="207"/>
      <c r="C41" s="113" t="s">
        <v>1250</v>
      </c>
      <c r="D41" s="113" t="s">
        <v>1473</v>
      </c>
      <c r="F41" s="209"/>
      <c r="G41" s="212"/>
      <c r="H41" s="416">
        <v>894</v>
      </c>
      <c r="I41" s="80"/>
      <c r="J41" s="638" t="s">
        <v>2178</v>
      </c>
      <c r="K41" s="636"/>
      <c r="L41" s="639">
        <v>54</v>
      </c>
      <c r="M41" s="639"/>
      <c r="N41" s="639">
        <v>83</v>
      </c>
      <c r="O41" s="639"/>
      <c r="P41" s="639">
        <v>287</v>
      </c>
      <c r="Q41" s="639"/>
      <c r="R41" s="639">
        <v>194</v>
      </c>
      <c r="S41" s="639"/>
      <c r="T41" s="639">
        <v>144</v>
      </c>
      <c r="U41" s="639"/>
      <c r="V41" s="639">
        <v>132</v>
      </c>
      <c r="W41" s="632"/>
      <c r="X41" s="640"/>
      <c r="Y41" s="632"/>
      <c r="Z41" s="640"/>
      <c r="AA41" s="632"/>
      <c r="AB41" s="640"/>
      <c r="AC41" s="632"/>
      <c r="AD41" s="640"/>
      <c r="AE41" s="632"/>
      <c r="AF41" s="640"/>
      <c r="AG41" s="632"/>
      <c r="AH41" s="640"/>
      <c r="AI41" s="632"/>
      <c r="AJ41" s="640"/>
      <c r="AK41" s="632"/>
      <c r="AL41" s="632"/>
      <c r="AM41" s="632"/>
      <c r="AN41" s="632"/>
      <c r="AO41" s="632"/>
      <c r="AP41" s="632"/>
      <c r="AQ41" s="632"/>
      <c r="AR41" s="632"/>
      <c r="AS41" s="632"/>
      <c r="AT41" s="632"/>
      <c r="AU41" s="632"/>
      <c r="AV41" s="632"/>
      <c r="AW41" s="632"/>
      <c r="AX41" s="632"/>
      <c r="AY41" s="632"/>
      <c r="AZ41" s="632"/>
      <c r="BA41" s="632"/>
      <c r="BB41" s="632"/>
      <c r="BC41" s="632"/>
      <c r="BD41" s="632"/>
      <c r="BE41" s="632"/>
      <c r="BF41" s="632"/>
      <c r="BG41" s="632"/>
      <c r="BH41" s="632"/>
      <c r="BI41" s="632"/>
      <c r="BJ41" s="632"/>
      <c r="BK41" s="632"/>
      <c r="BL41" s="632"/>
      <c r="BM41" s="632"/>
      <c r="BN41" s="632"/>
      <c r="BO41" s="632"/>
      <c r="BP41" s="632"/>
      <c r="BQ41" s="632"/>
      <c r="BR41" s="632"/>
      <c r="BS41" s="632"/>
      <c r="BT41" s="632"/>
      <c r="BU41" s="632"/>
      <c r="BV41" s="632"/>
      <c r="BW41" s="632"/>
      <c r="BX41" s="632"/>
      <c r="BY41" s="632"/>
      <c r="BZ41" s="632"/>
      <c r="CA41" s="632"/>
      <c r="CB41" s="632"/>
      <c r="CC41" s="632"/>
      <c r="CD41" s="632"/>
      <c r="CE41" s="632"/>
      <c r="CF41" s="632"/>
      <c r="CG41" s="632"/>
      <c r="CH41" s="632"/>
      <c r="CI41" s="632"/>
      <c r="CJ41" s="632"/>
      <c r="CK41" s="632"/>
      <c r="CL41" s="632"/>
      <c r="CM41" s="632"/>
      <c r="CN41" s="632"/>
      <c r="CO41" s="632"/>
      <c r="CP41" s="632"/>
      <c r="CQ41" s="632"/>
      <c r="CR41" s="632"/>
      <c r="CS41" s="632"/>
      <c r="CT41" s="632"/>
      <c r="CU41" s="632"/>
      <c r="CV41" s="632"/>
      <c r="CW41" s="632"/>
      <c r="CX41" s="632"/>
      <c r="CY41" s="632"/>
      <c r="CZ41" s="632"/>
      <c r="DA41" s="632"/>
      <c r="DB41" s="632"/>
      <c r="DC41" s="632"/>
      <c r="DD41" s="632"/>
      <c r="DE41" s="632"/>
      <c r="DF41" s="632"/>
      <c r="DG41" s="632"/>
      <c r="DH41" s="632"/>
      <c r="DI41" s="632"/>
      <c r="DJ41" s="632"/>
      <c r="DK41" s="632"/>
      <c r="DL41" s="632"/>
      <c r="DM41" s="632"/>
      <c r="DN41" s="632"/>
      <c r="DO41" s="632"/>
      <c r="DP41" s="632"/>
      <c r="DQ41" s="632"/>
      <c r="DR41" s="632"/>
      <c r="DS41" s="632"/>
      <c r="DT41" s="632"/>
      <c r="DU41" s="632"/>
      <c r="DV41" s="632"/>
      <c r="DW41" s="632"/>
      <c r="DX41" s="632"/>
      <c r="DY41" s="632"/>
      <c r="DZ41" s="632"/>
      <c r="EA41" s="632"/>
      <c r="EB41" s="632"/>
      <c r="EC41" s="632"/>
      <c r="ED41" s="632"/>
      <c r="EE41" s="632"/>
      <c r="EF41" s="632"/>
      <c r="EG41" s="632"/>
      <c r="EH41" s="632"/>
      <c r="EI41" s="632"/>
      <c r="EJ41" s="632"/>
      <c r="EK41" s="632"/>
      <c r="EL41" s="632"/>
      <c r="EM41" s="632"/>
      <c r="EN41" s="632"/>
      <c r="EO41" s="632"/>
      <c r="EP41" s="632"/>
      <c r="EQ41" s="632"/>
      <c r="ER41" s="632"/>
      <c r="ES41" s="632"/>
      <c r="ET41" s="632"/>
      <c r="EU41" s="632"/>
      <c r="EV41" s="632"/>
      <c r="EW41" s="632"/>
      <c r="EX41" s="632"/>
      <c r="EY41" s="632"/>
      <c r="EZ41" s="632"/>
      <c r="FA41" s="632"/>
      <c r="FB41" s="632"/>
      <c r="FC41" s="632"/>
      <c r="FD41" s="632"/>
      <c r="FE41" s="632"/>
      <c r="FF41" s="632"/>
      <c r="FG41" s="632"/>
      <c r="FH41" s="632"/>
      <c r="FI41" s="632"/>
      <c r="FJ41" s="632"/>
      <c r="FK41" s="632"/>
      <c r="FL41" s="632"/>
    </row>
    <row r="42" spans="1:168" ht="14.45" customHeight="1" x14ac:dyDescent="0.25">
      <c r="A42" s="192"/>
      <c r="B42" s="207"/>
      <c r="C42" s="113" t="s">
        <v>1251</v>
      </c>
      <c r="D42" s="113" t="s">
        <v>1474</v>
      </c>
      <c r="F42" s="209"/>
      <c r="G42" s="212"/>
      <c r="H42" s="416">
        <v>482</v>
      </c>
      <c r="I42" s="80"/>
      <c r="J42" s="638" t="s">
        <v>1965</v>
      </c>
      <c r="K42" s="636"/>
      <c r="L42" s="639">
        <v>32</v>
      </c>
      <c r="M42" s="639"/>
      <c r="N42" s="639">
        <v>61</v>
      </c>
      <c r="O42" s="639"/>
      <c r="P42" s="639">
        <v>155</v>
      </c>
      <c r="Q42" s="639"/>
      <c r="R42" s="639">
        <v>103</v>
      </c>
      <c r="S42" s="639"/>
      <c r="T42" s="639">
        <v>74</v>
      </c>
      <c r="U42" s="639"/>
      <c r="V42" s="639">
        <v>57</v>
      </c>
      <c r="W42" s="632"/>
      <c r="X42" s="640"/>
      <c r="Y42" s="632"/>
      <c r="Z42" s="640"/>
      <c r="AA42" s="632"/>
      <c r="AB42" s="640"/>
      <c r="AC42" s="632"/>
      <c r="AD42" s="640"/>
      <c r="AE42" s="632"/>
      <c r="AF42" s="640"/>
      <c r="AG42" s="632"/>
      <c r="AH42" s="640"/>
      <c r="AI42" s="632"/>
      <c r="AJ42" s="640"/>
      <c r="AK42" s="632"/>
      <c r="AL42" s="632"/>
      <c r="AM42" s="632"/>
      <c r="AN42" s="632"/>
      <c r="AO42" s="632"/>
      <c r="AP42" s="632"/>
      <c r="AQ42" s="632"/>
      <c r="AR42" s="632"/>
      <c r="AS42" s="632"/>
      <c r="AT42" s="632"/>
      <c r="AU42" s="632"/>
      <c r="AV42" s="632"/>
      <c r="AW42" s="632"/>
      <c r="AX42" s="632"/>
      <c r="AY42" s="632"/>
      <c r="AZ42" s="632"/>
      <c r="BA42" s="632"/>
      <c r="BB42" s="632"/>
      <c r="BC42" s="632"/>
      <c r="BD42" s="632"/>
      <c r="BE42" s="632"/>
      <c r="BF42" s="632"/>
      <c r="BG42" s="632"/>
      <c r="BH42" s="632"/>
      <c r="BI42" s="632"/>
      <c r="BJ42" s="632"/>
      <c r="BK42" s="632"/>
      <c r="BL42" s="632"/>
      <c r="BM42" s="632"/>
      <c r="BN42" s="632"/>
      <c r="BO42" s="632"/>
      <c r="BP42" s="632"/>
      <c r="BQ42" s="632"/>
      <c r="BR42" s="632"/>
      <c r="BS42" s="632"/>
      <c r="BT42" s="632"/>
      <c r="BU42" s="632"/>
      <c r="BV42" s="632"/>
      <c r="BW42" s="632"/>
      <c r="BX42" s="632"/>
      <c r="BY42" s="632"/>
      <c r="BZ42" s="632"/>
      <c r="CA42" s="632"/>
      <c r="CB42" s="632"/>
      <c r="CC42" s="632"/>
      <c r="CD42" s="632"/>
      <c r="CE42" s="632"/>
      <c r="CF42" s="632"/>
      <c r="CG42" s="632"/>
      <c r="CH42" s="632"/>
      <c r="CI42" s="632"/>
      <c r="CJ42" s="632"/>
      <c r="CK42" s="632"/>
      <c r="CL42" s="632"/>
      <c r="CM42" s="632"/>
      <c r="CN42" s="632"/>
      <c r="CO42" s="632"/>
      <c r="CP42" s="632"/>
      <c r="CQ42" s="632"/>
      <c r="CR42" s="632"/>
      <c r="CS42" s="632"/>
      <c r="CT42" s="632"/>
      <c r="CU42" s="632"/>
      <c r="CV42" s="632"/>
      <c r="CW42" s="632"/>
      <c r="CX42" s="632"/>
      <c r="CY42" s="632"/>
      <c r="CZ42" s="632"/>
      <c r="DA42" s="632"/>
      <c r="DB42" s="632"/>
      <c r="DC42" s="632"/>
      <c r="DD42" s="632"/>
      <c r="DE42" s="632"/>
      <c r="DF42" s="632"/>
      <c r="DG42" s="632"/>
      <c r="DH42" s="632"/>
      <c r="DI42" s="632"/>
      <c r="DJ42" s="632"/>
      <c r="DK42" s="632"/>
      <c r="DL42" s="632"/>
      <c r="DM42" s="632"/>
      <c r="DN42" s="632"/>
      <c r="DO42" s="632"/>
      <c r="DP42" s="632"/>
      <c r="DQ42" s="632"/>
      <c r="DR42" s="632"/>
      <c r="DS42" s="632"/>
      <c r="DT42" s="632"/>
      <c r="DU42" s="632"/>
      <c r="DV42" s="632"/>
      <c r="DW42" s="632"/>
      <c r="DX42" s="632"/>
      <c r="DY42" s="632"/>
      <c r="DZ42" s="632"/>
      <c r="EA42" s="632"/>
      <c r="EB42" s="632"/>
      <c r="EC42" s="632"/>
      <c r="ED42" s="632"/>
      <c r="EE42" s="632"/>
      <c r="EF42" s="632"/>
      <c r="EG42" s="632"/>
      <c r="EH42" s="632"/>
      <c r="EI42" s="632"/>
      <c r="EJ42" s="632"/>
      <c r="EK42" s="632"/>
      <c r="EL42" s="632"/>
      <c r="EM42" s="632"/>
      <c r="EN42" s="632"/>
      <c r="EO42" s="632"/>
      <c r="EP42" s="632"/>
      <c r="EQ42" s="632"/>
      <c r="ER42" s="632"/>
      <c r="ES42" s="632"/>
      <c r="ET42" s="632"/>
      <c r="EU42" s="632"/>
      <c r="EV42" s="632"/>
      <c r="EW42" s="632"/>
      <c r="EX42" s="632"/>
      <c r="EY42" s="632"/>
      <c r="EZ42" s="632"/>
      <c r="FA42" s="632"/>
      <c r="FB42" s="632"/>
      <c r="FC42" s="632"/>
      <c r="FD42" s="632"/>
      <c r="FE42" s="632"/>
      <c r="FF42" s="632"/>
      <c r="FG42" s="632"/>
      <c r="FH42" s="632"/>
      <c r="FI42" s="632"/>
      <c r="FJ42" s="632"/>
      <c r="FK42" s="632"/>
      <c r="FL42" s="632"/>
    </row>
    <row r="43" spans="1:168" ht="14.45" customHeight="1" x14ac:dyDescent="0.25">
      <c r="A43" s="192"/>
      <c r="B43" s="207"/>
      <c r="C43" s="113" t="s">
        <v>1252</v>
      </c>
      <c r="D43" s="113" t="s">
        <v>1253</v>
      </c>
      <c r="F43" s="209"/>
      <c r="G43" s="212"/>
      <c r="H43" s="416">
        <v>676</v>
      </c>
      <c r="I43" s="80"/>
      <c r="J43" s="638" t="s">
        <v>1966</v>
      </c>
      <c r="K43" s="636"/>
      <c r="L43" s="639">
        <v>52</v>
      </c>
      <c r="M43" s="639"/>
      <c r="N43" s="639">
        <v>70</v>
      </c>
      <c r="O43" s="639"/>
      <c r="P43" s="639">
        <v>204</v>
      </c>
      <c r="Q43" s="639"/>
      <c r="R43" s="639">
        <v>159</v>
      </c>
      <c r="S43" s="639"/>
      <c r="T43" s="639">
        <v>113</v>
      </c>
      <c r="U43" s="639"/>
      <c r="V43" s="639">
        <v>78</v>
      </c>
      <c r="W43" s="632"/>
      <c r="X43" s="640"/>
      <c r="Y43" s="632"/>
      <c r="Z43" s="640"/>
      <c r="AA43" s="632"/>
      <c r="AB43" s="640"/>
      <c r="AC43" s="632"/>
      <c r="AD43" s="640"/>
      <c r="AE43" s="632"/>
      <c r="AF43" s="640"/>
      <c r="AG43" s="632"/>
      <c r="AH43" s="640"/>
      <c r="AI43" s="632"/>
      <c r="AJ43" s="640"/>
      <c r="AK43" s="632"/>
      <c r="AL43" s="632"/>
      <c r="AM43" s="632"/>
      <c r="AN43" s="632"/>
      <c r="AO43" s="632"/>
      <c r="AP43" s="632"/>
      <c r="AQ43" s="632"/>
      <c r="AR43" s="632"/>
      <c r="AS43" s="632"/>
      <c r="AT43" s="632"/>
      <c r="AU43" s="632"/>
      <c r="AV43" s="632"/>
      <c r="AW43" s="632"/>
      <c r="AX43" s="632"/>
      <c r="AY43" s="632"/>
      <c r="AZ43" s="632"/>
      <c r="BA43" s="632"/>
      <c r="BB43" s="632"/>
      <c r="BC43" s="632"/>
      <c r="BD43" s="632"/>
      <c r="BE43" s="632"/>
      <c r="BF43" s="632"/>
      <c r="BG43" s="632"/>
      <c r="BH43" s="632"/>
      <c r="BI43" s="632"/>
      <c r="BJ43" s="632"/>
      <c r="BK43" s="632"/>
      <c r="BL43" s="632"/>
      <c r="BM43" s="632"/>
      <c r="BN43" s="632"/>
      <c r="BO43" s="632"/>
      <c r="BP43" s="632"/>
      <c r="BQ43" s="632"/>
      <c r="BR43" s="632"/>
      <c r="BS43" s="632"/>
      <c r="BT43" s="632"/>
      <c r="BU43" s="632"/>
      <c r="BV43" s="632"/>
      <c r="BW43" s="632"/>
      <c r="BX43" s="632"/>
      <c r="BY43" s="632"/>
      <c r="BZ43" s="632"/>
      <c r="CA43" s="632"/>
      <c r="CB43" s="632"/>
      <c r="CC43" s="632"/>
      <c r="CD43" s="632"/>
      <c r="CE43" s="632"/>
      <c r="CF43" s="632"/>
      <c r="CG43" s="632"/>
      <c r="CH43" s="632"/>
      <c r="CI43" s="632"/>
      <c r="CJ43" s="632"/>
      <c r="CK43" s="632"/>
      <c r="CL43" s="632"/>
      <c r="CM43" s="632"/>
      <c r="CN43" s="632"/>
      <c r="CO43" s="632"/>
      <c r="CP43" s="632"/>
      <c r="CQ43" s="632"/>
      <c r="CR43" s="632"/>
      <c r="CS43" s="632"/>
      <c r="CT43" s="632"/>
      <c r="CU43" s="632"/>
      <c r="CV43" s="632"/>
      <c r="CW43" s="632"/>
      <c r="CX43" s="632"/>
      <c r="CY43" s="632"/>
      <c r="CZ43" s="632"/>
      <c r="DA43" s="632"/>
      <c r="DB43" s="632"/>
      <c r="DC43" s="632"/>
      <c r="DD43" s="632"/>
      <c r="DE43" s="632"/>
      <c r="DF43" s="632"/>
      <c r="DG43" s="632"/>
      <c r="DH43" s="632"/>
      <c r="DI43" s="632"/>
      <c r="DJ43" s="632"/>
      <c r="DK43" s="632"/>
      <c r="DL43" s="632"/>
      <c r="DM43" s="632"/>
      <c r="DN43" s="632"/>
      <c r="DO43" s="632"/>
      <c r="DP43" s="632"/>
      <c r="DQ43" s="632"/>
      <c r="DR43" s="632"/>
      <c r="DS43" s="632"/>
      <c r="DT43" s="632"/>
      <c r="DU43" s="632"/>
      <c r="DV43" s="632"/>
      <c r="DW43" s="632"/>
      <c r="DX43" s="632"/>
      <c r="DY43" s="632"/>
      <c r="DZ43" s="632"/>
      <c r="EA43" s="632"/>
      <c r="EB43" s="632"/>
      <c r="EC43" s="632"/>
      <c r="ED43" s="632"/>
      <c r="EE43" s="632"/>
      <c r="EF43" s="632"/>
      <c r="EG43" s="632"/>
      <c r="EH43" s="632"/>
      <c r="EI43" s="632"/>
      <c r="EJ43" s="632"/>
      <c r="EK43" s="632"/>
      <c r="EL43" s="632"/>
      <c r="EM43" s="632"/>
      <c r="EN43" s="632"/>
      <c r="EO43" s="632"/>
      <c r="EP43" s="632"/>
      <c r="EQ43" s="632"/>
      <c r="ER43" s="632"/>
      <c r="ES43" s="632"/>
      <c r="ET43" s="632"/>
      <c r="EU43" s="632"/>
      <c r="EV43" s="632"/>
      <c r="EW43" s="632"/>
      <c r="EX43" s="632"/>
      <c r="EY43" s="632"/>
      <c r="EZ43" s="632"/>
      <c r="FA43" s="632"/>
      <c r="FB43" s="632"/>
      <c r="FC43" s="632"/>
      <c r="FD43" s="632"/>
      <c r="FE43" s="632"/>
      <c r="FF43" s="632"/>
      <c r="FG43" s="632"/>
      <c r="FH43" s="632"/>
      <c r="FI43" s="632"/>
      <c r="FJ43" s="632"/>
      <c r="FK43" s="632"/>
      <c r="FL43" s="632"/>
    </row>
    <row r="44" spans="1:168" ht="14.45" customHeight="1" x14ac:dyDescent="0.25">
      <c r="A44" s="192"/>
      <c r="B44" s="207"/>
      <c r="C44" s="113" t="s">
        <v>1254</v>
      </c>
      <c r="D44" s="113" t="s">
        <v>1255</v>
      </c>
      <c r="F44" s="209"/>
      <c r="G44" s="212"/>
      <c r="H44" s="416">
        <v>2302</v>
      </c>
      <c r="I44" s="80"/>
      <c r="J44" s="638" t="s">
        <v>1967</v>
      </c>
      <c r="K44" s="636"/>
      <c r="L44" s="639">
        <v>155</v>
      </c>
      <c r="M44" s="639"/>
      <c r="N44" s="639">
        <v>211</v>
      </c>
      <c r="O44" s="639"/>
      <c r="P44" s="639">
        <v>749</v>
      </c>
      <c r="Q44" s="639"/>
      <c r="R44" s="639">
        <v>543</v>
      </c>
      <c r="S44" s="639"/>
      <c r="T44" s="639">
        <v>382</v>
      </c>
      <c r="U44" s="639"/>
      <c r="V44" s="639">
        <v>262</v>
      </c>
      <c r="W44" s="632"/>
      <c r="X44" s="640"/>
      <c r="Y44" s="632"/>
      <c r="Z44" s="640"/>
      <c r="AA44" s="632"/>
      <c r="AB44" s="640"/>
      <c r="AC44" s="632"/>
      <c r="AD44" s="640"/>
      <c r="AE44" s="632"/>
      <c r="AF44" s="640"/>
      <c r="AG44" s="632"/>
      <c r="AH44" s="640"/>
      <c r="AI44" s="632"/>
      <c r="AJ44" s="640"/>
      <c r="AK44" s="632"/>
      <c r="AL44" s="632"/>
      <c r="AM44" s="632"/>
      <c r="AN44" s="632"/>
      <c r="AO44" s="632"/>
      <c r="AP44" s="632"/>
      <c r="AQ44" s="632"/>
      <c r="AR44" s="632"/>
      <c r="AS44" s="632"/>
      <c r="AT44" s="632"/>
      <c r="AU44" s="632"/>
      <c r="AV44" s="632"/>
      <c r="AW44" s="632"/>
      <c r="AX44" s="632"/>
      <c r="AY44" s="632"/>
      <c r="AZ44" s="632"/>
      <c r="BA44" s="632"/>
      <c r="BB44" s="632"/>
      <c r="BC44" s="632"/>
      <c r="BD44" s="632"/>
      <c r="BE44" s="632"/>
      <c r="BF44" s="632"/>
      <c r="BG44" s="632"/>
      <c r="BH44" s="632"/>
      <c r="BI44" s="632"/>
      <c r="BJ44" s="632"/>
      <c r="BK44" s="632"/>
      <c r="BL44" s="632"/>
      <c r="BM44" s="632"/>
      <c r="BN44" s="632"/>
      <c r="BO44" s="632"/>
      <c r="BP44" s="632"/>
      <c r="BQ44" s="632"/>
      <c r="BR44" s="632"/>
      <c r="BS44" s="632"/>
      <c r="BT44" s="632"/>
      <c r="BU44" s="632"/>
      <c r="BV44" s="632"/>
      <c r="BW44" s="632"/>
      <c r="BX44" s="632"/>
      <c r="BY44" s="632"/>
      <c r="BZ44" s="632"/>
      <c r="CA44" s="632"/>
      <c r="CB44" s="632"/>
      <c r="CC44" s="632"/>
      <c r="CD44" s="632"/>
      <c r="CE44" s="632"/>
      <c r="CF44" s="632"/>
      <c r="CG44" s="632"/>
      <c r="CH44" s="632"/>
      <c r="CI44" s="632"/>
      <c r="CJ44" s="632"/>
      <c r="CK44" s="632"/>
      <c r="CL44" s="632"/>
      <c r="CM44" s="632"/>
      <c r="CN44" s="632"/>
      <c r="CO44" s="632"/>
      <c r="CP44" s="632"/>
      <c r="CQ44" s="632"/>
      <c r="CR44" s="632"/>
      <c r="CS44" s="632"/>
      <c r="CT44" s="632"/>
      <c r="CU44" s="632"/>
      <c r="CV44" s="632"/>
      <c r="CW44" s="632"/>
      <c r="CX44" s="632"/>
      <c r="CY44" s="632"/>
      <c r="CZ44" s="632"/>
      <c r="DA44" s="632"/>
      <c r="DB44" s="632"/>
      <c r="DC44" s="632"/>
      <c r="DD44" s="632"/>
      <c r="DE44" s="632"/>
      <c r="DF44" s="632"/>
      <c r="DG44" s="632"/>
      <c r="DH44" s="632"/>
      <c r="DI44" s="632"/>
      <c r="DJ44" s="632"/>
      <c r="DK44" s="632"/>
      <c r="DL44" s="632"/>
      <c r="DM44" s="632"/>
      <c r="DN44" s="632"/>
      <c r="DO44" s="632"/>
      <c r="DP44" s="632"/>
      <c r="DQ44" s="632"/>
      <c r="DR44" s="632"/>
      <c r="DS44" s="632"/>
      <c r="DT44" s="632"/>
      <c r="DU44" s="632"/>
      <c r="DV44" s="632"/>
      <c r="DW44" s="632"/>
      <c r="DX44" s="632"/>
      <c r="DY44" s="632"/>
      <c r="DZ44" s="632"/>
      <c r="EA44" s="632"/>
      <c r="EB44" s="632"/>
      <c r="EC44" s="632"/>
      <c r="ED44" s="632"/>
      <c r="EE44" s="632"/>
      <c r="EF44" s="632"/>
      <c r="EG44" s="632"/>
      <c r="EH44" s="632"/>
      <c r="EI44" s="632"/>
      <c r="EJ44" s="632"/>
      <c r="EK44" s="632"/>
      <c r="EL44" s="632"/>
      <c r="EM44" s="632"/>
      <c r="EN44" s="632"/>
      <c r="EO44" s="632"/>
      <c r="EP44" s="632"/>
      <c r="EQ44" s="632"/>
      <c r="ER44" s="632"/>
      <c r="ES44" s="632"/>
      <c r="ET44" s="632"/>
      <c r="EU44" s="632"/>
      <c r="EV44" s="632"/>
      <c r="EW44" s="632"/>
      <c r="EX44" s="632"/>
      <c r="EY44" s="632"/>
      <c r="EZ44" s="632"/>
      <c r="FA44" s="632"/>
      <c r="FB44" s="632"/>
      <c r="FC44" s="632"/>
      <c r="FD44" s="632"/>
      <c r="FE44" s="632"/>
      <c r="FF44" s="632"/>
      <c r="FG44" s="632"/>
      <c r="FH44" s="632"/>
      <c r="FI44" s="632"/>
      <c r="FJ44" s="632"/>
      <c r="FK44" s="632"/>
      <c r="FL44" s="632"/>
    </row>
    <row r="45" spans="1:168" ht="14.45" customHeight="1" x14ac:dyDescent="0.25">
      <c r="A45" s="192"/>
      <c r="B45" s="207"/>
      <c r="C45" s="113" t="s">
        <v>1256</v>
      </c>
      <c r="D45" s="113" t="s">
        <v>1257</v>
      </c>
      <c r="F45" s="209"/>
      <c r="G45" s="212"/>
      <c r="H45" s="416">
        <v>2878</v>
      </c>
      <c r="I45" s="80"/>
      <c r="J45" s="638" t="s">
        <v>2179</v>
      </c>
      <c r="K45" s="636"/>
      <c r="L45" s="639">
        <v>125</v>
      </c>
      <c r="M45" s="639"/>
      <c r="N45" s="639">
        <v>216</v>
      </c>
      <c r="O45" s="639"/>
      <c r="P45" s="639">
        <v>921</v>
      </c>
      <c r="Q45" s="639"/>
      <c r="R45" s="639">
        <v>771</v>
      </c>
      <c r="S45" s="639"/>
      <c r="T45" s="639">
        <v>475</v>
      </c>
      <c r="U45" s="639"/>
      <c r="V45" s="639">
        <v>370</v>
      </c>
      <c r="W45" s="632"/>
      <c r="X45" s="640"/>
      <c r="Y45" s="632"/>
      <c r="Z45" s="640"/>
      <c r="AA45" s="632"/>
      <c r="AB45" s="640"/>
      <c r="AC45" s="632"/>
      <c r="AD45" s="640"/>
      <c r="AE45" s="632"/>
      <c r="AF45" s="640"/>
      <c r="AG45" s="632"/>
      <c r="AH45" s="640"/>
      <c r="AI45" s="632"/>
      <c r="AJ45" s="640"/>
      <c r="AK45" s="632"/>
      <c r="AL45" s="632"/>
      <c r="AM45" s="632"/>
      <c r="AN45" s="632"/>
      <c r="AO45" s="632"/>
      <c r="AP45" s="632"/>
      <c r="AQ45" s="632"/>
      <c r="AR45" s="632"/>
      <c r="AS45" s="632"/>
      <c r="AT45" s="632"/>
      <c r="AU45" s="632"/>
      <c r="AV45" s="632"/>
      <c r="AW45" s="632"/>
      <c r="AX45" s="632"/>
      <c r="AY45" s="632"/>
      <c r="AZ45" s="632"/>
      <c r="BA45" s="632"/>
      <c r="BB45" s="632"/>
      <c r="BC45" s="632"/>
      <c r="BD45" s="632"/>
      <c r="BE45" s="632"/>
      <c r="BF45" s="632"/>
      <c r="BG45" s="632"/>
      <c r="BH45" s="632"/>
      <c r="BI45" s="632"/>
      <c r="BJ45" s="632"/>
      <c r="BK45" s="632"/>
      <c r="BL45" s="632"/>
      <c r="BM45" s="632"/>
      <c r="BN45" s="632"/>
      <c r="BO45" s="632"/>
      <c r="BP45" s="632"/>
      <c r="BQ45" s="632"/>
      <c r="BR45" s="632"/>
      <c r="BS45" s="632"/>
      <c r="BT45" s="632"/>
      <c r="BU45" s="632"/>
      <c r="BV45" s="632"/>
      <c r="BW45" s="632"/>
      <c r="BX45" s="632"/>
      <c r="BY45" s="632"/>
      <c r="BZ45" s="632"/>
      <c r="CA45" s="632"/>
      <c r="CB45" s="632"/>
      <c r="CC45" s="632"/>
      <c r="CD45" s="632"/>
      <c r="CE45" s="632"/>
      <c r="CF45" s="632"/>
      <c r="CG45" s="632"/>
      <c r="CH45" s="632"/>
      <c r="CI45" s="632"/>
      <c r="CJ45" s="632"/>
      <c r="CK45" s="632"/>
      <c r="CL45" s="632"/>
      <c r="CM45" s="632"/>
      <c r="CN45" s="632"/>
      <c r="CO45" s="632"/>
      <c r="CP45" s="632"/>
      <c r="CQ45" s="632"/>
      <c r="CR45" s="632"/>
      <c r="CS45" s="632"/>
      <c r="CT45" s="632"/>
      <c r="CU45" s="632"/>
      <c r="CV45" s="632"/>
      <c r="CW45" s="632"/>
      <c r="CX45" s="632"/>
      <c r="CY45" s="632"/>
      <c r="CZ45" s="632"/>
      <c r="DA45" s="632"/>
      <c r="DB45" s="632"/>
      <c r="DC45" s="632"/>
      <c r="DD45" s="632"/>
      <c r="DE45" s="632"/>
      <c r="DF45" s="632"/>
      <c r="DG45" s="632"/>
      <c r="DH45" s="632"/>
      <c r="DI45" s="632"/>
      <c r="DJ45" s="632"/>
      <c r="DK45" s="632"/>
      <c r="DL45" s="632"/>
      <c r="DM45" s="632"/>
      <c r="DN45" s="632"/>
      <c r="DO45" s="632"/>
      <c r="DP45" s="632"/>
      <c r="DQ45" s="632"/>
      <c r="DR45" s="632"/>
      <c r="DS45" s="632"/>
      <c r="DT45" s="632"/>
      <c r="DU45" s="632"/>
      <c r="DV45" s="632"/>
      <c r="DW45" s="632"/>
      <c r="DX45" s="632"/>
      <c r="DY45" s="632"/>
      <c r="DZ45" s="632"/>
      <c r="EA45" s="632"/>
      <c r="EB45" s="632"/>
      <c r="EC45" s="632"/>
      <c r="ED45" s="632"/>
      <c r="EE45" s="632"/>
      <c r="EF45" s="632"/>
      <c r="EG45" s="632"/>
      <c r="EH45" s="632"/>
      <c r="EI45" s="632"/>
      <c r="EJ45" s="632"/>
      <c r="EK45" s="632"/>
      <c r="EL45" s="632"/>
      <c r="EM45" s="632"/>
      <c r="EN45" s="632"/>
      <c r="EO45" s="632"/>
      <c r="EP45" s="632"/>
      <c r="EQ45" s="632"/>
      <c r="ER45" s="632"/>
      <c r="ES45" s="632"/>
      <c r="ET45" s="632"/>
      <c r="EU45" s="632"/>
      <c r="EV45" s="632"/>
      <c r="EW45" s="632"/>
      <c r="EX45" s="632"/>
      <c r="EY45" s="632"/>
      <c r="EZ45" s="632"/>
      <c r="FA45" s="632"/>
      <c r="FB45" s="632"/>
      <c r="FC45" s="632"/>
      <c r="FD45" s="632"/>
      <c r="FE45" s="632"/>
      <c r="FF45" s="632"/>
      <c r="FG45" s="632"/>
      <c r="FH45" s="632"/>
      <c r="FI45" s="632"/>
      <c r="FJ45" s="632"/>
      <c r="FK45" s="632"/>
      <c r="FL45" s="632"/>
    </row>
    <row r="46" spans="1:168" ht="14.45" customHeight="1" x14ac:dyDescent="0.25">
      <c r="A46" s="192"/>
      <c r="B46" s="207"/>
      <c r="C46" s="113" t="s">
        <v>1258</v>
      </c>
      <c r="D46" s="113" t="s">
        <v>1259</v>
      </c>
      <c r="F46" s="209"/>
      <c r="G46" s="212"/>
      <c r="H46" s="416">
        <v>919</v>
      </c>
      <c r="I46" s="80"/>
      <c r="J46" s="638" t="s">
        <v>1948</v>
      </c>
      <c r="K46" s="636"/>
      <c r="L46" s="639">
        <v>77</v>
      </c>
      <c r="M46" s="639"/>
      <c r="N46" s="639">
        <v>96</v>
      </c>
      <c r="O46" s="639"/>
      <c r="P46" s="639">
        <v>249</v>
      </c>
      <c r="Q46" s="639"/>
      <c r="R46" s="639">
        <v>235</v>
      </c>
      <c r="S46" s="639"/>
      <c r="T46" s="639">
        <v>161</v>
      </c>
      <c r="U46" s="639"/>
      <c r="V46" s="639">
        <v>101</v>
      </c>
      <c r="W46" s="632"/>
      <c r="X46" s="640"/>
      <c r="Y46" s="632"/>
      <c r="Z46" s="640"/>
      <c r="AA46" s="632"/>
      <c r="AB46" s="640"/>
      <c r="AC46" s="632"/>
      <c r="AD46" s="640"/>
      <c r="AE46" s="632"/>
      <c r="AF46" s="640"/>
      <c r="AG46" s="632"/>
      <c r="AH46" s="640"/>
      <c r="AI46" s="632"/>
      <c r="AJ46" s="640"/>
      <c r="AK46" s="632"/>
      <c r="AL46" s="632"/>
      <c r="AM46" s="632"/>
      <c r="AN46" s="632"/>
      <c r="AO46" s="632"/>
      <c r="AP46" s="632"/>
      <c r="AQ46" s="632"/>
      <c r="AR46" s="632"/>
      <c r="AS46" s="632"/>
      <c r="AT46" s="632"/>
      <c r="AU46" s="632"/>
      <c r="AV46" s="632"/>
      <c r="AW46" s="632"/>
      <c r="AX46" s="632"/>
      <c r="AY46" s="632"/>
      <c r="AZ46" s="632"/>
      <c r="BA46" s="632"/>
      <c r="BB46" s="632"/>
      <c r="BC46" s="632"/>
      <c r="BD46" s="632"/>
      <c r="BE46" s="632"/>
      <c r="BF46" s="632"/>
      <c r="BG46" s="632"/>
      <c r="BH46" s="632"/>
      <c r="BI46" s="632"/>
      <c r="BJ46" s="632"/>
      <c r="BK46" s="632"/>
      <c r="BL46" s="632"/>
      <c r="BM46" s="632"/>
      <c r="BN46" s="632"/>
      <c r="BO46" s="632"/>
      <c r="BP46" s="632"/>
      <c r="BQ46" s="632"/>
      <c r="BR46" s="632"/>
      <c r="BS46" s="632"/>
      <c r="BT46" s="632"/>
      <c r="BU46" s="632"/>
      <c r="BV46" s="632"/>
      <c r="BW46" s="632"/>
      <c r="BX46" s="632"/>
      <c r="BY46" s="632"/>
      <c r="BZ46" s="632"/>
      <c r="CA46" s="632"/>
      <c r="CB46" s="632"/>
      <c r="CC46" s="632"/>
      <c r="CD46" s="632"/>
      <c r="CE46" s="632"/>
      <c r="CF46" s="632"/>
      <c r="CG46" s="632"/>
      <c r="CH46" s="632"/>
      <c r="CI46" s="632"/>
      <c r="CJ46" s="632"/>
      <c r="CK46" s="632"/>
      <c r="CL46" s="632"/>
      <c r="CM46" s="632"/>
      <c r="CN46" s="632"/>
      <c r="CO46" s="632"/>
      <c r="CP46" s="632"/>
      <c r="CQ46" s="632"/>
      <c r="CR46" s="632"/>
      <c r="CS46" s="632"/>
      <c r="CT46" s="632"/>
      <c r="CU46" s="632"/>
      <c r="CV46" s="632"/>
      <c r="CW46" s="632"/>
      <c r="CX46" s="632"/>
      <c r="CY46" s="632"/>
      <c r="CZ46" s="632"/>
      <c r="DA46" s="632"/>
      <c r="DB46" s="632"/>
      <c r="DC46" s="632"/>
      <c r="DD46" s="632"/>
      <c r="DE46" s="632"/>
      <c r="DF46" s="632"/>
      <c r="DG46" s="632"/>
      <c r="DH46" s="632"/>
      <c r="DI46" s="632"/>
      <c r="DJ46" s="632"/>
      <c r="DK46" s="632"/>
      <c r="DL46" s="632"/>
      <c r="DM46" s="632"/>
      <c r="DN46" s="632"/>
      <c r="DO46" s="632"/>
      <c r="DP46" s="632"/>
      <c r="DQ46" s="632"/>
      <c r="DR46" s="632"/>
      <c r="DS46" s="632"/>
      <c r="DT46" s="632"/>
      <c r="DU46" s="632"/>
      <c r="DV46" s="632"/>
      <c r="DW46" s="632"/>
      <c r="DX46" s="632"/>
      <c r="DY46" s="632"/>
      <c r="DZ46" s="632"/>
      <c r="EA46" s="632"/>
      <c r="EB46" s="632"/>
      <c r="EC46" s="632"/>
      <c r="ED46" s="632"/>
      <c r="EE46" s="632"/>
      <c r="EF46" s="632"/>
      <c r="EG46" s="632"/>
      <c r="EH46" s="632"/>
      <c r="EI46" s="632"/>
      <c r="EJ46" s="632"/>
      <c r="EK46" s="632"/>
      <c r="EL46" s="632"/>
      <c r="EM46" s="632"/>
      <c r="EN46" s="632"/>
      <c r="EO46" s="632"/>
      <c r="EP46" s="632"/>
      <c r="EQ46" s="632"/>
      <c r="ER46" s="632"/>
      <c r="ES46" s="632"/>
      <c r="ET46" s="632"/>
      <c r="EU46" s="632"/>
      <c r="EV46" s="632"/>
      <c r="EW46" s="632"/>
      <c r="EX46" s="632"/>
      <c r="EY46" s="632"/>
      <c r="EZ46" s="632"/>
      <c r="FA46" s="632"/>
      <c r="FB46" s="632"/>
      <c r="FC46" s="632"/>
      <c r="FD46" s="632"/>
      <c r="FE46" s="632"/>
      <c r="FF46" s="632"/>
      <c r="FG46" s="632"/>
      <c r="FH46" s="632"/>
      <c r="FI46" s="632"/>
      <c r="FJ46" s="632"/>
      <c r="FK46" s="632"/>
      <c r="FL46" s="632"/>
    </row>
    <row r="47" spans="1:168" ht="14.45" customHeight="1" x14ac:dyDescent="0.25">
      <c r="A47" s="192"/>
      <c r="B47" s="207"/>
      <c r="C47" s="113" t="s">
        <v>1260</v>
      </c>
      <c r="D47" s="113" t="s">
        <v>1261</v>
      </c>
      <c r="F47" s="209"/>
      <c r="G47" s="212"/>
      <c r="H47" s="416">
        <v>788</v>
      </c>
      <c r="I47" s="80"/>
      <c r="J47" s="638" t="s">
        <v>1946</v>
      </c>
      <c r="K47" s="636"/>
      <c r="L47" s="639">
        <v>68</v>
      </c>
      <c r="M47" s="639"/>
      <c r="N47" s="639">
        <v>75</v>
      </c>
      <c r="O47" s="639"/>
      <c r="P47" s="639">
        <v>217</v>
      </c>
      <c r="Q47" s="639"/>
      <c r="R47" s="639">
        <v>208</v>
      </c>
      <c r="S47" s="639"/>
      <c r="T47" s="639">
        <v>119</v>
      </c>
      <c r="U47" s="639"/>
      <c r="V47" s="639">
        <v>101</v>
      </c>
      <c r="W47" s="632"/>
      <c r="X47" s="640"/>
      <c r="Y47" s="632"/>
      <c r="Z47" s="640"/>
      <c r="AA47" s="632"/>
      <c r="AB47" s="640"/>
      <c r="AC47" s="632"/>
      <c r="AD47" s="640"/>
      <c r="AE47" s="632"/>
      <c r="AF47" s="640"/>
      <c r="AG47" s="632"/>
      <c r="AH47" s="640"/>
      <c r="AI47" s="632"/>
      <c r="AJ47" s="640"/>
      <c r="AK47" s="632"/>
      <c r="AL47" s="632"/>
      <c r="AM47" s="632"/>
      <c r="AN47" s="632"/>
      <c r="AO47" s="632"/>
      <c r="AP47" s="632"/>
      <c r="AQ47" s="632"/>
      <c r="AR47" s="632"/>
      <c r="AS47" s="632"/>
      <c r="AT47" s="632"/>
      <c r="AU47" s="632"/>
      <c r="AV47" s="632"/>
      <c r="AW47" s="632"/>
      <c r="AX47" s="632"/>
      <c r="AY47" s="632"/>
      <c r="AZ47" s="632"/>
      <c r="BA47" s="632"/>
      <c r="BB47" s="632"/>
      <c r="BC47" s="632"/>
      <c r="BD47" s="632"/>
      <c r="BE47" s="632"/>
      <c r="BF47" s="632"/>
      <c r="BG47" s="632"/>
      <c r="BH47" s="632"/>
      <c r="BI47" s="632"/>
      <c r="BJ47" s="632"/>
      <c r="BK47" s="632"/>
      <c r="BL47" s="632"/>
      <c r="BM47" s="632"/>
      <c r="BN47" s="632"/>
      <c r="BO47" s="632"/>
      <c r="BP47" s="632"/>
      <c r="BQ47" s="632"/>
      <c r="BR47" s="632"/>
      <c r="BS47" s="632"/>
      <c r="BT47" s="632"/>
      <c r="BU47" s="632"/>
      <c r="BV47" s="632"/>
      <c r="BW47" s="632"/>
      <c r="BX47" s="632"/>
      <c r="BY47" s="632"/>
      <c r="BZ47" s="632"/>
      <c r="CA47" s="632"/>
      <c r="CB47" s="632"/>
      <c r="CC47" s="632"/>
      <c r="CD47" s="632"/>
      <c r="CE47" s="632"/>
      <c r="CF47" s="632"/>
      <c r="CG47" s="632"/>
      <c r="CH47" s="632"/>
      <c r="CI47" s="632"/>
      <c r="CJ47" s="632"/>
      <c r="CK47" s="632"/>
      <c r="CL47" s="632"/>
      <c r="CM47" s="632"/>
      <c r="CN47" s="632"/>
      <c r="CO47" s="632"/>
      <c r="CP47" s="632"/>
      <c r="CQ47" s="632"/>
      <c r="CR47" s="632"/>
      <c r="CS47" s="632"/>
      <c r="CT47" s="632"/>
      <c r="CU47" s="632"/>
      <c r="CV47" s="632"/>
      <c r="CW47" s="632"/>
      <c r="CX47" s="632"/>
      <c r="CY47" s="632"/>
      <c r="CZ47" s="632"/>
      <c r="DA47" s="632"/>
      <c r="DB47" s="632"/>
      <c r="DC47" s="632"/>
      <c r="DD47" s="632"/>
      <c r="DE47" s="632"/>
      <c r="DF47" s="632"/>
      <c r="DG47" s="632"/>
      <c r="DH47" s="632"/>
      <c r="DI47" s="632"/>
      <c r="DJ47" s="632"/>
      <c r="DK47" s="632"/>
      <c r="DL47" s="632"/>
      <c r="DM47" s="632"/>
      <c r="DN47" s="632"/>
      <c r="DO47" s="632"/>
      <c r="DP47" s="632"/>
      <c r="DQ47" s="632"/>
      <c r="DR47" s="632"/>
      <c r="DS47" s="632"/>
      <c r="DT47" s="632"/>
      <c r="DU47" s="632"/>
      <c r="DV47" s="632"/>
      <c r="DW47" s="632"/>
      <c r="DX47" s="632"/>
      <c r="DY47" s="632"/>
      <c r="DZ47" s="632"/>
      <c r="EA47" s="632"/>
      <c r="EB47" s="632"/>
      <c r="EC47" s="632"/>
      <c r="ED47" s="632"/>
      <c r="EE47" s="632"/>
      <c r="EF47" s="632"/>
      <c r="EG47" s="632"/>
      <c r="EH47" s="632"/>
      <c r="EI47" s="632"/>
      <c r="EJ47" s="632"/>
      <c r="EK47" s="632"/>
      <c r="EL47" s="632"/>
      <c r="EM47" s="632"/>
      <c r="EN47" s="632"/>
      <c r="EO47" s="632"/>
      <c r="EP47" s="632"/>
      <c r="EQ47" s="632"/>
      <c r="ER47" s="632"/>
      <c r="ES47" s="632"/>
      <c r="ET47" s="632"/>
      <c r="EU47" s="632"/>
      <c r="EV47" s="632"/>
      <c r="EW47" s="632"/>
      <c r="EX47" s="632"/>
      <c r="EY47" s="632"/>
      <c r="EZ47" s="632"/>
      <c r="FA47" s="632"/>
      <c r="FB47" s="632"/>
      <c r="FC47" s="632"/>
      <c r="FD47" s="632"/>
      <c r="FE47" s="632"/>
      <c r="FF47" s="632"/>
      <c r="FG47" s="632"/>
      <c r="FH47" s="632"/>
      <c r="FI47" s="632"/>
      <c r="FJ47" s="632"/>
      <c r="FK47" s="632"/>
      <c r="FL47" s="632"/>
    </row>
    <row r="48" spans="1:168" ht="14.45" customHeight="1" x14ac:dyDescent="0.25">
      <c r="A48" s="192"/>
      <c r="B48" s="207"/>
      <c r="C48" s="113" t="s">
        <v>1262</v>
      </c>
      <c r="D48" s="113" t="s">
        <v>1263</v>
      </c>
      <c r="F48" s="209"/>
      <c r="G48" s="212"/>
      <c r="H48" s="416">
        <v>1183</v>
      </c>
      <c r="I48" s="80"/>
      <c r="J48" s="638" t="s">
        <v>1949</v>
      </c>
      <c r="K48" s="636"/>
      <c r="L48" s="639">
        <v>74</v>
      </c>
      <c r="M48" s="639"/>
      <c r="N48" s="639">
        <v>99</v>
      </c>
      <c r="O48" s="639"/>
      <c r="P48" s="639">
        <v>390</v>
      </c>
      <c r="Q48" s="639"/>
      <c r="R48" s="639">
        <v>287</v>
      </c>
      <c r="S48" s="639"/>
      <c r="T48" s="639">
        <v>205</v>
      </c>
      <c r="U48" s="639"/>
      <c r="V48" s="639">
        <v>128</v>
      </c>
      <c r="W48" s="632"/>
      <c r="X48" s="640"/>
      <c r="Y48" s="632"/>
      <c r="Z48" s="640"/>
      <c r="AA48" s="632"/>
      <c r="AB48" s="640"/>
      <c r="AC48" s="632"/>
      <c r="AD48" s="640"/>
      <c r="AE48" s="632"/>
      <c r="AF48" s="640"/>
      <c r="AG48" s="632"/>
      <c r="AH48" s="640"/>
      <c r="AI48" s="632"/>
      <c r="AJ48" s="640"/>
      <c r="AK48" s="632"/>
      <c r="AL48" s="632"/>
      <c r="AM48" s="632"/>
      <c r="AN48" s="632"/>
      <c r="AO48" s="632"/>
      <c r="AP48" s="632"/>
      <c r="AQ48" s="632"/>
      <c r="AR48" s="632"/>
      <c r="AS48" s="632"/>
      <c r="AT48" s="632"/>
      <c r="AU48" s="632"/>
      <c r="AV48" s="632"/>
      <c r="AW48" s="632"/>
      <c r="AX48" s="632"/>
      <c r="AY48" s="632"/>
      <c r="AZ48" s="632"/>
      <c r="BA48" s="632"/>
      <c r="BB48" s="632"/>
      <c r="BC48" s="632"/>
      <c r="BD48" s="632"/>
      <c r="BE48" s="632"/>
      <c r="BF48" s="632"/>
      <c r="BG48" s="632"/>
      <c r="BH48" s="632"/>
      <c r="BI48" s="632"/>
      <c r="BJ48" s="632"/>
      <c r="BK48" s="632"/>
      <c r="BL48" s="632"/>
      <c r="BM48" s="632"/>
      <c r="BN48" s="632"/>
      <c r="BO48" s="632"/>
      <c r="BP48" s="632"/>
      <c r="BQ48" s="632"/>
      <c r="BR48" s="632"/>
      <c r="BS48" s="632"/>
      <c r="BT48" s="632"/>
      <c r="BU48" s="632"/>
      <c r="BV48" s="632"/>
      <c r="BW48" s="632"/>
      <c r="BX48" s="632"/>
      <c r="BY48" s="632"/>
      <c r="BZ48" s="632"/>
      <c r="CA48" s="632"/>
      <c r="CB48" s="632"/>
      <c r="CC48" s="632"/>
      <c r="CD48" s="632"/>
      <c r="CE48" s="632"/>
      <c r="CF48" s="632"/>
      <c r="CG48" s="632"/>
      <c r="CH48" s="632"/>
      <c r="CI48" s="632"/>
      <c r="CJ48" s="632"/>
      <c r="CK48" s="632"/>
      <c r="CL48" s="632"/>
      <c r="CM48" s="632"/>
      <c r="CN48" s="632"/>
      <c r="CO48" s="632"/>
      <c r="CP48" s="632"/>
      <c r="CQ48" s="632"/>
      <c r="CR48" s="632"/>
      <c r="CS48" s="632"/>
      <c r="CT48" s="632"/>
      <c r="CU48" s="632"/>
      <c r="CV48" s="632"/>
      <c r="CW48" s="632"/>
      <c r="CX48" s="632"/>
      <c r="CY48" s="632"/>
      <c r="CZ48" s="632"/>
      <c r="DA48" s="632"/>
      <c r="DB48" s="632"/>
      <c r="DC48" s="632"/>
      <c r="DD48" s="632"/>
      <c r="DE48" s="632"/>
      <c r="DF48" s="632"/>
      <c r="DG48" s="632"/>
      <c r="DH48" s="632"/>
      <c r="DI48" s="632"/>
      <c r="DJ48" s="632"/>
      <c r="DK48" s="632"/>
      <c r="DL48" s="632"/>
      <c r="DM48" s="632"/>
      <c r="DN48" s="632"/>
      <c r="DO48" s="632"/>
      <c r="DP48" s="632"/>
      <c r="DQ48" s="632"/>
      <c r="DR48" s="632"/>
      <c r="DS48" s="632"/>
      <c r="DT48" s="632"/>
      <c r="DU48" s="632"/>
      <c r="DV48" s="632"/>
      <c r="DW48" s="632"/>
      <c r="DX48" s="632"/>
      <c r="DY48" s="632"/>
      <c r="DZ48" s="632"/>
      <c r="EA48" s="632"/>
      <c r="EB48" s="632"/>
      <c r="EC48" s="632"/>
      <c r="ED48" s="632"/>
      <c r="EE48" s="632"/>
      <c r="EF48" s="632"/>
      <c r="EG48" s="632"/>
      <c r="EH48" s="632"/>
      <c r="EI48" s="632"/>
      <c r="EJ48" s="632"/>
      <c r="EK48" s="632"/>
      <c r="EL48" s="632"/>
      <c r="EM48" s="632"/>
      <c r="EN48" s="632"/>
      <c r="EO48" s="632"/>
      <c r="EP48" s="632"/>
      <c r="EQ48" s="632"/>
      <c r="ER48" s="632"/>
      <c r="ES48" s="632"/>
      <c r="ET48" s="632"/>
      <c r="EU48" s="632"/>
      <c r="EV48" s="632"/>
      <c r="EW48" s="632"/>
      <c r="EX48" s="632"/>
      <c r="EY48" s="632"/>
      <c r="EZ48" s="632"/>
      <c r="FA48" s="632"/>
      <c r="FB48" s="632"/>
      <c r="FC48" s="632"/>
      <c r="FD48" s="632"/>
      <c r="FE48" s="632"/>
      <c r="FF48" s="632"/>
      <c r="FG48" s="632"/>
      <c r="FH48" s="632"/>
      <c r="FI48" s="632"/>
      <c r="FJ48" s="632"/>
      <c r="FK48" s="632"/>
      <c r="FL48" s="632"/>
    </row>
    <row r="49" spans="1:168" ht="14.45" customHeight="1" x14ac:dyDescent="0.25">
      <c r="A49" s="192"/>
      <c r="B49" s="207"/>
      <c r="C49" s="113" t="s">
        <v>1264</v>
      </c>
      <c r="D49" s="113" t="s">
        <v>1265</v>
      </c>
      <c r="F49" s="209"/>
      <c r="G49" s="212"/>
      <c r="H49" s="416">
        <v>881</v>
      </c>
      <c r="I49" s="80"/>
      <c r="J49" s="638" t="s">
        <v>2180</v>
      </c>
      <c r="K49" s="636"/>
      <c r="L49" s="639">
        <v>54</v>
      </c>
      <c r="M49" s="639"/>
      <c r="N49" s="639">
        <v>80</v>
      </c>
      <c r="O49" s="639"/>
      <c r="P49" s="639">
        <v>257</v>
      </c>
      <c r="Q49" s="639"/>
      <c r="R49" s="639">
        <v>239</v>
      </c>
      <c r="S49" s="639"/>
      <c r="T49" s="639">
        <v>142</v>
      </c>
      <c r="U49" s="639"/>
      <c r="V49" s="639">
        <v>109</v>
      </c>
      <c r="W49" s="632"/>
      <c r="X49" s="640"/>
      <c r="Y49" s="632"/>
      <c r="Z49" s="640"/>
      <c r="AA49" s="632"/>
      <c r="AB49" s="640"/>
      <c r="AC49" s="632"/>
      <c r="AD49" s="640"/>
      <c r="AE49" s="632"/>
      <c r="AF49" s="640"/>
      <c r="AG49" s="632"/>
      <c r="AH49" s="640"/>
      <c r="AI49" s="632"/>
      <c r="AJ49" s="640"/>
      <c r="AK49" s="632"/>
      <c r="AL49" s="632"/>
      <c r="AM49" s="632"/>
      <c r="AN49" s="632"/>
      <c r="AO49" s="632"/>
      <c r="AP49" s="632"/>
      <c r="AQ49" s="632"/>
      <c r="AR49" s="632"/>
      <c r="AS49" s="632"/>
      <c r="AT49" s="632"/>
      <c r="AU49" s="632"/>
      <c r="AV49" s="632"/>
      <c r="AW49" s="632"/>
      <c r="AX49" s="632"/>
      <c r="AY49" s="632"/>
      <c r="AZ49" s="632"/>
      <c r="BA49" s="632"/>
      <c r="BB49" s="632"/>
      <c r="BC49" s="632"/>
      <c r="BD49" s="632"/>
      <c r="BE49" s="632"/>
      <c r="BF49" s="632"/>
      <c r="BG49" s="632"/>
      <c r="BH49" s="632"/>
      <c r="BI49" s="632"/>
      <c r="BJ49" s="632"/>
      <c r="BK49" s="632"/>
      <c r="BL49" s="632"/>
      <c r="BM49" s="632"/>
      <c r="BN49" s="632"/>
      <c r="BO49" s="632"/>
      <c r="BP49" s="632"/>
      <c r="BQ49" s="632"/>
      <c r="BR49" s="632"/>
      <c r="BS49" s="632"/>
      <c r="BT49" s="632"/>
      <c r="BU49" s="632"/>
      <c r="BV49" s="632"/>
      <c r="BW49" s="632"/>
      <c r="BX49" s="632"/>
      <c r="BY49" s="632"/>
      <c r="BZ49" s="632"/>
      <c r="CA49" s="632"/>
      <c r="CB49" s="632"/>
      <c r="CC49" s="632"/>
      <c r="CD49" s="632"/>
      <c r="CE49" s="632"/>
      <c r="CF49" s="632"/>
      <c r="CG49" s="632"/>
      <c r="CH49" s="632"/>
      <c r="CI49" s="632"/>
      <c r="CJ49" s="632"/>
      <c r="CK49" s="632"/>
      <c r="CL49" s="632"/>
      <c r="CM49" s="632"/>
      <c r="CN49" s="632"/>
      <c r="CO49" s="632"/>
      <c r="CP49" s="632"/>
      <c r="CQ49" s="632"/>
      <c r="CR49" s="632"/>
      <c r="CS49" s="632"/>
      <c r="CT49" s="632"/>
      <c r="CU49" s="632"/>
      <c r="CV49" s="632"/>
      <c r="CW49" s="632"/>
      <c r="CX49" s="632"/>
      <c r="CY49" s="632"/>
      <c r="CZ49" s="632"/>
      <c r="DA49" s="632"/>
      <c r="DB49" s="632"/>
      <c r="DC49" s="632"/>
      <c r="DD49" s="632"/>
      <c r="DE49" s="632"/>
      <c r="DF49" s="632"/>
      <c r="DG49" s="632"/>
      <c r="DH49" s="632"/>
      <c r="DI49" s="632"/>
      <c r="DJ49" s="632"/>
      <c r="DK49" s="632"/>
      <c r="DL49" s="632"/>
      <c r="DM49" s="632"/>
      <c r="DN49" s="632"/>
      <c r="DO49" s="632"/>
      <c r="DP49" s="632"/>
      <c r="DQ49" s="632"/>
      <c r="DR49" s="632"/>
      <c r="DS49" s="632"/>
      <c r="DT49" s="632"/>
      <c r="DU49" s="632"/>
      <c r="DV49" s="632"/>
      <c r="DW49" s="632"/>
      <c r="DX49" s="632"/>
      <c r="DY49" s="632"/>
      <c r="DZ49" s="632"/>
      <c r="EA49" s="632"/>
      <c r="EB49" s="632"/>
      <c r="EC49" s="632"/>
      <c r="ED49" s="632"/>
      <c r="EE49" s="632"/>
      <c r="EF49" s="632"/>
      <c r="EG49" s="632"/>
      <c r="EH49" s="632"/>
      <c r="EI49" s="632"/>
      <c r="EJ49" s="632"/>
      <c r="EK49" s="632"/>
      <c r="EL49" s="632"/>
      <c r="EM49" s="632"/>
      <c r="EN49" s="632"/>
      <c r="EO49" s="632"/>
      <c r="EP49" s="632"/>
      <c r="EQ49" s="632"/>
      <c r="ER49" s="632"/>
      <c r="ES49" s="632"/>
      <c r="ET49" s="632"/>
      <c r="EU49" s="632"/>
      <c r="EV49" s="632"/>
      <c r="EW49" s="632"/>
      <c r="EX49" s="632"/>
      <c r="EY49" s="632"/>
      <c r="EZ49" s="632"/>
      <c r="FA49" s="632"/>
      <c r="FB49" s="632"/>
      <c r="FC49" s="632"/>
      <c r="FD49" s="632"/>
      <c r="FE49" s="632"/>
      <c r="FF49" s="632"/>
      <c r="FG49" s="632"/>
      <c r="FH49" s="632"/>
      <c r="FI49" s="632"/>
      <c r="FJ49" s="632"/>
      <c r="FK49" s="632"/>
      <c r="FL49" s="632"/>
    </row>
    <row r="50" spans="1:168" ht="14.45" customHeight="1" x14ac:dyDescent="0.25">
      <c r="A50" s="192"/>
      <c r="B50" s="207"/>
      <c r="C50" s="113" t="s">
        <v>1266</v>
      </c>
      <c r="D50" s="113" t="s">
        <v>1475</v>
      </c>
      <c r="F50" s="209"/>
      <c r="G50" s="212"/>
      <c r="H50" s="416">
        <v>617</v>
      </c>
      <c r="I50" s="80"/>
      <c r="J50" s="638" t="s">
        <v>1970</v>
      </c>
      <c r="K50" s="636"/>
      <c r="L50" s="639">
        <v>61</v>
      </c>
      <c r="M50" s="639"/>
      <c r="N50" s="639">
        <v>64</v>
      </c>
      <c r="O50" s="639"/>
      <c r="P50" s="639">
        <v>174</v>
      </c>
      <c r="Q50" s="639"/>
      <c r="R50" s="639">
        <v>147</v>
      </c>
      <c r="S50" s="639"/>
      <c r="T50" s="639">
        <v>92</v>
      </c>
      <c r="U50" s="639"/>
      <c r="V50" s="639">
        <v>79</v>
      </c>
      <c r="W50" s="632"/>
      <c r="X50" s="640"/>
      <c r="Y50" s="632"/>
      <c r="Z50" s="640"/>
      <c r="AA50" s="632"/>
      <c r="AB50" s="640"/>
      <c r="AC50" s="632"/>
      <c r="AD50" s="640"/>
      <c r="AE50" s="632"/>
      <c r="AF50" s="640"/>
      <c r="AG50" s="632"/>
      <c r="AH50" s="640"/>
      <c r="AI50" s="632"/>
      <c r="AJ50" s="640"/>
      <c r="AK50" s="632"/>
      <c r="AL50" s="632"/>
      <c r="AM50" s="632"/>
      <c r="AN50" s="632"/>
      <c r="AO50" s="632"/>
      <c r="AP50" s="632"/>
      <c r="AQ50" s="632"/>
      <c r="AR50" s="632"/>
      <c r="AS50" s="632"/>
      <c r="AT50" s="632"/>
      <c r="AU50" s="632"/>
      <c r="AV50" s="632"/>
      <c r="AW50" s="632"/>
      <c r="AX50" s="632"/>
      <c r="AY50" s="632"/>
      <c r="AZ50" s="632"/>
      <c r="BA50" s="632"/>
      <c r="BB50" s="632"/>
      <c r="BC50" s="632"/>
      <c r="BD50" s="632"/>
      <c r="BE50" s="632"/>
      <c r="BF50" s="632"/>
      <c r="BG50" s="632"/>
      <c r="BH50" s="632"/>
      <c r="BI50" s="632"/>
      <c r="BJ50" s="632"/>
      <c r="BK50" s="632"/>
      <c r="BL50" s="632"/>
      <c r="BM50" s="632"/>
      <c r="BN50" s="632"/>
      <c r="BO50" s="632"/>
      <c r="BP50" s="632"/>
      <c r="BQ50" s="632"/>
      <c r="BR50" s="632"/>
      <c r="BS50" s="632"/>
      <c r="BT50" s="632"/>
      <c r="BU50" s="632"/>
      <c r="BV50" s="632"/>
      <c r="BW50" s="632"/>
      <c r="BX50" s="632"/>
      <c r="BY50" s="632"/>
      <c r="BZ50" s="632"/>
      <c r="CA50" s="632"/>
      <c r="CB50" s="632"/>
      <c r="CC50" s="632"/>
      <c r="CD50" s="632"/>
      <c r="CE50" s="632"/>
      <c r="CF50" s="632"/>
      <c r="CG50" s="632"/>
      <c r="CH50" s="632"/>
      <c r="CI50" s="632"/>
      <c r="CJ50" s="632"/>
      <c r="CK50" s="632"/>
      <c r="CL50" s="632"/>
      <c r="CM50" s="632"/>
      <c r="CN50" s="632"/>
      <c r="CO50" s="632"/>
      <c r="CP50" s="632"/>
      <c r="CQ50" s="632"/>
      <c r="CR50" s="632"/>
      <c r="CS50" s="632"/>
      <c r="CT50" s="632"/>
      <c r="CU50" s="632"/>
      <c r="CV50" s="632"/>
      <c r="CW50" s="632"/>
      <c r="CX50" s="632"/>
      <c r="CY50" s="632"/>
      <c r="CZ50" s="632"/>
      <c r="DA50" s="632"/>
      <c r="DB50" s="632"/>
      <c r="DC50" s="632"/>
      <c r="DD50" s="632"/>
      <c r="DE50" s="632"/>
      <c r="DF50" s="632"/>
      <c r="DG50" s="632"/>
      <c r="DH50" s="632"/>
      <c r="DI50" s="632"/>
      <c r="DJ50" s="632"/>
      <c r="DK50" s="632"/>
      <c r="DL50" s="632"/>
      <c r="DM50" s="632"/>
      <c r="DN50" s="632"/>
      <c r="DO50" s="632"/>
      <c r="DP50" s="632"/>
      <c r="DQ50" s="632"/>
      <c r="DR50" s="632"/>
      <c r="DS50" s="632"/>
      <c r="DT50" s="632"/>
      <c r="DU50" s="632"/>
      <c r="DV50" s="632"/>
      <c r="DW50" s="632"/>
      <c r="DX50" s="632"/>
      <c r="DY50" s="632"/>
      <c r="DZ50" s="632"/>
      <c r="EA50" s="632"/>
      <c r="EB50" s="632"/>
      <c r="EC50" s="632"/>
      <c r="ED50" s="632"/>
      <c r="EE50" s="632"/>
      <c r="EF50" s="632"/>
      <c r="EG50" s="632"/>
      <c r="EH50" s="632"/>
      <c r="EI50" s="632"/>
      <c r="EJ50" s="632"/>
      <c r="EK50" s="632"/>
      <c r="EL50" s="632"/>
      <c r="EM50" s="632"/>
      <c r="EN50" s="632"/>
      <c r="EO50" s="632"/>
      <c r="EP50" s="632"/>
      <c r="EQ50" s="632"/>
      <c r="ER50" s="632"/>
      <c r="ES50" s="632"/>
      <c r="ET50" s="632"/>
      <c r="EU50" s="632"/>
      <c r="EV50" s="632"/>
      <c r="EW50" s="632"/>
      <c r="EX50" s="632"/>
      <c r="EY50" s="632"/>
      <c r="EZ50" s="632"/>
      <c r="FA50" s="632"/>
      <c r="FB50" s="632"/>
      <c r="FC50" s="632"/>
      <c r="FD50" s="632"/>
      <c r="FE50" s="632"/>
      <c r="FF50" s="632"/>
      <c r="FG50" s="632"/>
      <c r="FH50" s="632"/>
      <c r="FI50" s="632"/>
      <c r="FJ50" s="632"/>
      <c r="FK50" s="632"/>
      <c r="FL50" s="632"/>
    </row>
    <row r="51" spans="1:168" ht="14.45" customHeight="1" x14ac:dyDescent="0.25">
      <c r="A51" s="192"/>
      <c r="B51" s="207"/>
      <c r="C51" s="113" t="s">
        <v>1267</v>
      </c>
      <c r="D51" s="113" t="s">
        <v>1268</v>
      </c>
      <c r="F51" s="209"/>
      <c r="G51" s="212"/>
      <c r="H51" s="416">
        <v>847</v>
      </c>
      <c r="I51" s="80"/>
      <c r="J51" s="638" t="s">
        <v>1951</v>
      </c>
      <c r="K51" s="636"/>
      <c r="L51" s="639">
        <v>56</v>
      </c>
      <c r="M51" s="639"/>
      <c r="N51" s="639">
        <v>76</v>
      </c>
      <c r="O51" s="639"/>
      <c r="P51" s="639">
        <v>242</v>
      </c>
      <c r="Q51" s="639"/>
      <c r="R51" s="639">
        <v>192</v>
      </c>
      <c r="S51" s="639"/>
      <c r="T51" s="639">
        <v>155</v>
      </c>
      <c r="U51" s="639"/>
      <c r="V51" s="639">
        <v>126</v>
      </c>
      <c r="W51" s="632"/>
      <c r="X51" s="640"/>
      <c r="Y51" s="632"/>
      <c r="Z51" s="640"/>
      <c r="AA51" s="632"/>
      <c r="AB51" s="640"/>
      <c r="AC51" s="632"/>
      <c r="AD51" s="640"/>
      <c r="AE51" s="632"/>
      <c r="AF51" s="640"/>
      <c r="AG51" s="632"/>
      <c r="AH51" s="640"/>
      <c r="AI51" s="632"/>
      <c r="AJ51" s="640"/>
      <c r="AK51" s="632"/>
      <c r="AL51" s="632"/>
      <c r="AM51" s="632"/>
      <c r="AN51" s="632"/>
      <c r="AO51" s="632"/>
      <c r="AP51" s="632"/>
      <c r="AQ51" s="632"/>
      <c r="AR51" s="632"/>
      <c r="AS51" s="632"/>
      <c r="AT51" s="632"/>
      <c r="AU51" s="632"/>
      <c r="AV51" s="632"/>
      <c r="AW51" s="632"/>
      <c r="AX51" s="632"/>
      <c r="AY51" s="632"/>
      <c r="AZ51" s="632"/>
      <c r="BA51" s="632"/>
      <c r="BB51" s="632"/>
      <c r="BC51" s="632"/>
      <c r="BD51" s="632"/>
      <c r="BE51" s="632"/>
      <c r="BF51" s="632"/>
      <c r="BG51" s="632"/>
      <c r="BH51" s="632"/>
      <c r="BI51" s="632"/>
      <c r="BJ51" s="632"/>
      <c r="BK51" s="632"/>
      <c r="BL51" s="632"/>
      <c r="BM51" s="632"/>
      <c r="BN51" s="632"/>
      <c r="BO51" s="632"/>
      <c r="BP51" s="632"/>
      <c r="BQ51" s="632"/>
      <c r="BR51" s="632"/>
      <c r="BS51" s="632"/>
      <c r="BT51" s="632"/>
      <c r="BU51" s="632"/>
      <c r="BV51" s="632"/>
      <c r="BW51" s="632"/>
      <c r="BX51" s="632"/>
      <c r="BY51" s="632"/>
      <c r="BZ51" s="632"/>
      <c r="CA51" s="632"/>
      <c r="CB51" s="632"/>
      <c r="CC51" s="632"/>
      <c r="CD51" s="632"/>
      <c r="CE51" s="632"/>
      <c r="CF51" s="632"/>
      <c r="CG51" s="632"/>
      <c r="CH51" s="632"/>
      <c r="CI51" s="632"/>
      <c r="CJ51" s="632"/>
      <c r="CK51" s="632"/>
      <c r="CL51" s="632"/>
      <c r="CM51" s="632"/>
      <c r="CN51" s="632"/>
      <c r="CO51" s="632"/>
      <c r="CP51" s="632"/>
      <c r="CQ51" s="632"/>
      <c r="CR51" s="632"/>
      <c r="CS51" s="632"/>
      <c r="CT51" s="632"/>
      <c r="CU51" s="632"/>
      <c r="CV51" s="632"/>
      <c r="CW51" s="632"/>
      <c r="CX51" s="632"/>
      <c r="CY51" s="632"/>
      <c r="CZ51" s="632"/>
      <c r="DA51" s="632"/>
      <c r="DB51" s="632"/>
      <c r="DC51" s="632"/>
      <c r="DD51" s="632"/>
      <c r="DE51" s="632"/>
      <c r="DF51" s="632"/>
      <c r="DG51" s="632"/>
      <c r="DH51" s="632"/>
      <c r="DI51" s="632"/>
      <c r="DJ51" s="632"/>
      <c r="DK51" s="632"/>
      <c r="DL51" s="632"/>
      <c r="DM51" s="632"/>
      <c r="DN51" s="632"/>
      <c r="DO51" s="632"/>
      <c r="DP51" s="632"/>
      <c r="DQ51" s="632"/>
      <c r="DR51" s="632"/>
      <c r="DS51" s="632"/>
      <c r="DT51" s="632"/>
      <c r="DU51" s="632"/>
      <c r="DV51" s="632"/>
      <c r="DW51" s="632"/>
      <c r="DX51" s="632"/>
      <c r="DY51" s="632"/>
      <c r="DZ51" s="632"/>
      <c r="EA51" s="632"/>
      <c r="EB51" s="632"/>
      <c r="EC51" s="632"/>
      <c r="ED51" s="632"/>
      <c r="EE51" s="632"/>
      <c r="EF51" s="632"/>
      <c r="EG51" s="632"/>
      <c r="EH51" s="632"/>
      <c r="EI51" s="632"/>
      <c r="EJ51" s="632"/>
      <c r="EK51" s="632"/>
      <c r="EL51" s="632"/>
      <c r="EM51" s="632"/>
      <c r="EN51" s="632"/>
      <c r="EO51" s="632"/>
      <c r="EP51" s="632"/>
      <c r="EQ51" s="632"/>
      <c r="ER51" s="632"/>
      <c r="ES51" s="632"/>
      <c r="ET51" s="632"/>
      <c r="EU51" s="632"/>
      <c r="EV51" s="632"/>
      <c r="EW51" s="632"/>
      <c r="EX51" s="632"/>
      <c r="EY51" s="632"/>
      <c r="EZ51" s="632"/>
      <c r="FA51" s="632"/>
      <c r="FB51" s="632"/>
      <c r="FC51" s="632"/>
      <c r="FD51" s="632"/>
      <c r="FE51" s="632"/>
      <c r="FF51" s="632"/>
      <c r="FG51" s="632"/>
      <c r="FH51" s="632"/>
      <c r="FI51" s="632"/>
      <c r="FJ51" s="632"/>
      <c r="FK51" s="632"/>
      <c r="FL51" s="632"/>
    </row>
    <row r="52" spans="1:168" ht="14.45" customHeight="1" x14ac:dyDescent="0.25">
      <c r="A52" s="192"/>
      <c r="B52" s="207"/>
      <c r="C52" s="113" t="s">
        <v>1269</v>
      </c>
      <c r="D52" s="113" t="s">
        <v>1270</v>
      </c>
      <c r="F52" s="209"/>
      <c r="G52" s="212"/>
      <c r="H52" s="416">
        <v>813</v>
      </c>
      <c r="I52" s="80"/>
      <c r="J52" s="638" t="s">
        <v>2181</v>
      </c>
      <c r="K52" s="636"/>
      <c r="L52" s="639">
        <v>50</v>
      </c>
      <c r="M52" s="639"/>
      <c r="N52" s="639">
        <v>68</v>
      </c>
      <c r="O52" s="639"/>
      <c r="P52" s="639">
        <v>263</v>
      </c>
      <c r="Q52" s="639"/>
      <c r="R52" s="639">
        <v>202</v>
      </c>
      <c r="S52" s="639"/>
      <c r="T52" s="639">
        <v>123</v>
      </c>
      <c r="U52" s="639"/>
      <c r="V52" s="639">
        <v>107</v>
      </c>
      <c r="W52" s="632"/>
      <c r="X52" s="640"/>
      <c r="Y52" s="632"/>
      <c r="Z52" s="640"/>
      <c r="AA52" s="632"/>
      <c r="AB52" s="640"/>
      <c r="AC52" s="632"/>
      <c r="AD52" s="640"/>
      <c r="AE52" s="632"/>
      <c r="AF52" s="640"/>
      <c r="AG52" s="632"/>
      <c r="AH52" s="640"/>
      <c r="AI52" s="632"/>
      <c r="AJ52" s="640"/>
      <c r="AK52" s="632"/>
      <c r="AL52" s="632"/>
      <c r="AM52" s="632"/>
      <c r="AN52" s="632"/>
      <c r="AO52" s="632"/>
      <c r="AP52" s="632"/>
      <c r="AQ52" s="632"/>
      <c r="AR52" s="632"/>
      <c r="AS52" s="632"/>
      <c r="AT52" s="632"/>
      <c r="AU52" s="632"/>
      <c r="AV52" s="632"/>
      <c r="AW52" s="632"/>
      <c r="AX52" s="632"/>
      <c r="AY52" s="632"/>
      <c r="AZ52" s="632"/>
      <c r="BA52" s="632"/>
      <c r="BB52" s="632"/>
      <c r="BC52" s="632"/>
      <c r="BD52" s="632"/>
      <c r="BE52" s="632"/>
      <c r="BF52" s="632"/>
      <c r="BG52" s="632"/>
      <c r="BH52" s="632"/>
      <c r="BI52" s="632"/>
      <c r="BJ52" s="632"/>
      <c r="BK52" s="632"/>
      <c r="BL52" s="632"/>
      <c r="BM52" s="632"/>
      <c r="BN52" s="632"/>
      <c r="BO52" s="632"/>
      <c r="BP52" s="632"/>
      <c r="BQ52" s="632"/>
      <c r="BR52" s="632"/>
      <c r="BS52" s="632"/>
      <c r="BT52" s="632"/>
      <c r="BU52" s="632"/>
      <c r="BV52" s="632"/>
      <c r="BW52" s="632"/>
      <c r="BX52" s="632"/>
      <c r="BY52" s="632"/>
      <c r="BZ52" s="632"/>
      <c r="CA52" s="632"/>
      <c r="CB52" s="632"/>
      <c r="CC52" s="632"/>
      <c r="CD52" s="632"/>
      <c r="CE52" s="632"/>
      <c r="CF52" s="632"/>
      <c r="CG52" s="632"/>
      <c r="CH52" s="632"/>
      <c r="CI52" s="632"/>
      <c r="CJ52" s="632"/>
      <c r="CK52" s="632"/>
      <c r="CL52" s="632"/>
      <c r="CM52" s="632"/>
      <c r="CN52" s="632"/>
      <c r="CO52" s="632"/>
      <c r="CP52" s="632"/>
      <c r="CQ52" s="632"/>
      <c r="CR52" s="632"/>
      <c r="CS52" s="632"/>
      <c r="CT52" s="632"/>
      <c r="CU52" s="632"/>
      <c r="CV52" s="632"/>
      <c r="CW52" s="632"/>
      <c r="CX52" s="632"/>
      <c r="CY52" s="632"/>
      <c r="CZ52" s="632"/>
      <c r="DA52" s="632"/>
      <c r="DB52" s="632"/>
      <c r="DC52" s="632"/>
      <c r="DD52" s="632"/>
      <c r="DE52" s="632"/>
      <c r="DF52" s="632"/>
      <c r="DG52" s="632"/>
      <c r="DH52" s="632"/>
      <c r="DI52" s="632"/>
      <c r="DJ52" s="632"/>
      <c r="DK52" s="632"/>
      <c r="DL52" s="632"/>
      <c r="DM52" s="632"/>
      <c r="DN52" s="632"/>
      <c r="DO52" s="632"/>
      <c r="DP52" s="632"/>
      <c r="DQ52" s="632"/>
      <c r="DR52" s="632"/>
      <c r="DS52" s="632"/>
      <c r="DT52" s="632"/>
      <c r="DU52" s="632"/>
      <c r="DV52" s="632"/>
      <c r="DW52" s="632"/>
      <c r="DX52" s="632"/>
      <c r="DY52" s="632"/>
      <c r="DZ52" s="632"/>
      <c r="EA52" s="632"/>
      <c r="EB52" s="632"/>
      <c r="EC52" s="632"/>
      <c r="ED52" s="632"/>
      <c r="EE52" s="632"/>
      <c r="EF52" s="632"/>
      <c r="EG52" s="632"/>
      <c r="EH52" s="632"/>
      <c r="EI52" s="632"/>
      <c r="EJ52" s="632"/>
      <c r="EK52" s="632"/>
      <c r="EL52" s="632"/>
      <c r="EM52" s="632"/>
      <c r="EN52" s="632"/>
      <c r="EO52" s="632"/>
      <c r="EP52" s="632"/>
      <c r="EQ52" s="632"/>
      <c r="ER52" s="632"/>
      <c r="ES52" s="632"/>
      <c r="ET52" s="632"/>
      <c r="EU52" s="632"/>
      <c r="EV52" s="632"/>
      <c r="EW52" s="632"/>
      <c r="EX52" s="632"/>
      <c r="EY52" s="632"/>
      <c r="EZ52" s="632"/>
      <c r="FA52" s="632"/>
      <c r="FB52" s="632"/>
      <c r="FC52" s="632"/>
      <c r="FD52" s="632"/>
      <c r="FE52" s="632"/>
      <c r="FF52" s="632"/>
      <c r="FG52" s="632"/>
      <c r="FH52" s="632"/>
      <c r="FI52" s="632"/>
      <c r="FJ52" s="632"/>
      <c r="FK52" s="632"/>
      <c r="FL52" s="632"/>
    </row>
    <row r="53" spans="1:168" ht="14.45" customHeight="1" x14ac:dyDescent="0.25">
      <c r="A53" s="192"/>
      <c r="B53" s="207"/>
      <c r="C53" s="113" t="s">
        <v>1271</v>
      </c>
      <c r="D53" s="113" t="s">
        <v>1272</v>
      </c>
      <c r="F53" s="209"/>
      <c r="G53" s="212"/>
      <c r="H53" s="416">
        <v>772</v>
      </c>
      <c r="I53" s="80"/>
      <c r="J53" s="638" t="s">
        <v>1953</v>
      </c>
      <c r="K53" s="636"/>
      <c r="L53" s="639">
        <v>37</v>
      </c>
      <c r="M53" s="639"/>
      <c r="N53" s="639">
        <v>63</v>
      </c>
      <c r="O53" s="639"/>
      <c r="P53" s="639">
        <v>216</v>
      </c>
      <c r="Q53" s="639"/>
      <c r="R53" s="639">
        <v>199</v>
      </c>
      <c r="S53" s="639"/>
      <c r="T53" s="639">
        <v>135</v>
      </c>
      <c r="U53" s="639"/>
      <c r="V53" s="639">
        <v>122</v>
      </c>
      <c r="W53" s="632"/>
      <c r="X53" s="640"/>
      <c r="Y53" s="632"/>
      <c r="Z53" s="640"/>
      <c r="AA53" s="632"/>
      <c r="AB53" s="640"/>
      <c r="AC53" s="632"/>
      <c r="AD53" s="640"/>
      <c r="AE53" s="632"/>
      <c r="AF53" s="640"/>
      <c r="AG53" s="632"/>
      <c r="AH53" s="640"/>
      <c r="AI53" s="632"/>
      <c r="AJ53" s="640"/>
      <c r="AK53" s="632"/>
      <c r="AL53" s="632"/>
      <c r="AM53" s="632"/>
      <c r="AN53" s="632"/>
      <c r="AO53" s="632"/>
      <c r="AP53" s="632"/>
      <c r="AQ53" s="632"/>
      <c r="AR53" s="632"/>
      <c r="AS53" s="632"/>
      <c r="AT53" s="632"/>
      <c r="AU53" s="632"/>
      <c r="AV53" s="632"/>
      <c r="AW53" s="632"/>
      <c r="AX53" s="632"/>
      <c r="AY53" s="632"/>
      <c r="AZ53" s="632"/>
      <c r="BA53" s="632"/>
      <c r="BB53" s="632"/>
      <c r="BC53" s="632"/>
      <c r="BD53" s="632"/>
      <c r="BE53" s="632"/>
      <c r="BF53" s="632"/>
      <c r="BG53" s="632"/>
      <c r="BH53" s="632"/>
      <c r="BI53" s="632"/>
      <c r="BJ53" s="632"/>
      <c r="BK53" s="632"/>
      <c r="BL53" s="632"/>
      <c r="BM53" s="632"/>
      <c r="BN53" s="632"/>
      <c r="BO53" s="632"/>
      <c r="BP53" s="632"/>
      <c r="BQ53" s="632"/>
      <c r="BR53" s="632"/>
      <c r="BS53" s="632"/>
      <c r="BT53" s="632"/>
      <c r="BU53" s="632"/>
      <c r="BV53" s="632"/>
      <c r="BW53" s="632"/>
      <c r="BX53" s="632"/>
      <c r="BY53" s="632"/>
      <c r="BZ53" s="632"/>
      <c r="CA53" s="632"/>
      <c r="CB53" s="632"/>
      <c r="CC53" s="632"/>
      <c r="CD53" s="632"/>
      <c r="CE53" s="632"/>
      <c r="CF53" s="632"/>
      <c r="CG53" s="632"/>
      <c r="CH53" s="632"/>
      <c r="CI53" s="632"/>
      <c r="CJ53" s="632"/>
      <c r="CK53" s="632"/>
      <c r="CL53" s="632"/>
      <c r="CM53" s="632"/>
      <c r="CN53" s="632"/>
      <c r="CO53" s="632"/>
      <c r="CP53" s="632"/>
      <c r="CQ53" s="632"/>
      <c r="CR53" s="632"/>
      <c r="CS53" s="632"/>
      <c r="CT53" s="632"/>
      <c r="CU53" s="632"/>
      <c r="CV53" s="632"/>
      <c r="CW53" s="632"/>
      <c r="CX53" s="632"/>
      <c r="CY53" s="632"/>
      <c r="CZ53" s="632"/>
      <c r="DA53" s="632"/>
      <c r="DB53" s="632"/>
      <c r="DC53" s="632"/>
      <c r="DD53" s="632"/>
      <c r="DE53" s="632"/>
      <c r="DF53" s="632"/>
      <c r="DG53" s="632"/>
      <c r="DH53" s="632"/>
      <c r="DI53" s="632"/>
      <c r="DJ53" s="632"/>
      <c r="DK53" s="632"/>
      <c r="DL53" s="632"/>
      <c r="DM53" s="632"/>
      <c r="DN53" s="632"/>
      <c r="DO53" s="632"/>
      <c r="DP53" s="632"/>
      <c r="DQ53" s="632"/>
      <c r="DR53" s="632"/>
      <c r="DS53" s="632"/>
      <c r="DT53" s="632"/>
      <c r="DU53" s="632"/>
      <c r="DV53" s="632"/>
      <c r="DW53" s="632"/>
      <c r="DX53" s="632"/>
      <c r="DY53" s="632"/>
      <c r="DZ53" s="632"/>
      <c r="EA53" s="632"/>
      <c r="EB53" s="632"/>
      <c r="EC53" s="632"/>
      <c r="ED53" s="632"/>
      <c r="EE53" s="632"/>
      <c r="EF53" s="632"/>
      <c r="EG53" s="632"/>
      <c r="EH53" s="632"/>
      <c r="EI53" s="632"/>
      <c r="EJ53" s="632"/>
      <c r="EK53" s="632"/>
      <c r="EL53" s="632"/>
      <c r="EM53" s="632"/>
      <c r="EN53" s="632"/>
      <c r="EO53" s="632"/>
      <c r="EP53" s="632"/>
      <c r="EQ53" s="632"/>
      <c r="ER53" s="632"/>
      <c r="ES53" s="632"/>
      <c r="ET53" s="632"/>
      <c r="EU53" s="632"/>
      <c r="EV53" s="632"/>
      <c r="EW53" s="632"/>
      <c r="EX53" s="632"/>
      <c r="EY53" s="632"/>
      <c r="EZ53" s="632"/>
      <c r="FA53" s="632"/>
      <c r="FB53" s="632"/>
      <c r="FC53" s="632"/>
      <c r="FD53" s="632"/>
      <c r="FE53" s="632"/>
      <c r="FF53" s="632"/>
      <c r="FG53" s="632"/>
      <c r="FH53" s="632"/>
      <c r="FI53" s="632"/>
      <c r="FJ53" s="632"/>
      <c r="FK53" s="632"/>
      <c r="FL53" s="632"/>
    </row>
    <row r="54" spans="1:168" ht="14.45" customHeight="1" x14ac:dyDescent="0.25">
      <c r="A54" s="192"/>
      <c r="B54" s="207"/>
      <c r="C54" s="113" t="s">
        <v>1273</v>
      </c>
      <c r="D54" s="113" t="s">
        <v>1476</v>
      </c>
      <c r="F54" s="209"/>
      <c r="G54" s="212"/>
      <c r="H54" s="416">
        <v>613</v>
      </c>
      <c r="I54" s="80"/>
      <c r="J54" s="638" t="s">
        <v>1933</v>
      </c>
      <c r="K54" s="636"/>
      <c r="L54" s="639">
        <v>41</v>
      </c>
      <c r="M54" s="639"/>
      <c r="N54" s="639">
        <v>52</v>
      </c>
      <c r="O54" s="639"/>
      <c r="P54" s="639">
        <v>156</v>
      </c>
      <c r="Q54" s="639"/>
      <c r="R54" s="639">
        <v>172</v>
      </c>
      <c r="S54" s="639"/>
      <c r="T54" s="639">
        <v>93</v>
      </c>
      <c r="U54" s="639"/>
      <c r="V54" s="639">
        <v>99</v>
      </c>
      <c r="W54" s="632"/>
      <c r="X54" s="640"/>
      <c r="Y54" s="632"/>
      <c r="Z54" s="640"/>
      <c r="AA54" s="632"/>
      <c r="AB54" s="640"/>
      <c r="AC54" s="632"/>
      <c r="AD54" s="640"/>
      <c r="AE54" s="632"/>
      <c r="AF54" s="640"/>
      <c r="AG54" s="632"/>
      <c r="AH54" s="640"/>
      <c r="AI54" s="632"/>
      <c r="AJ54" s="640"/>
      <c r="AK54" s="632"/>
      <c r="AL54" s="632"/>
      <c r="AM54" s="632"/>
      <c r="AN54" s="632"/>
      <c r="AO54" s="632"/>
      <c r="AP54" s="632"/>
      <c r="AQ54" s="632"/>
      <c r="AR54" s="632"/>
      <c r="AS54" s="632"/>
      <c r="AT54" s="632"/>
      <c r="AU54" s="632"/>
      <c r="AV54" s="632"/>
      <c r="AW54" s="632"/>
      <c r="AX54" s="632"/>
      <c r="AY54" s="632"/>
      <c r="AZ54" s="632"/>
      <c r="BA54" s="632"/>
      <c r="BB54" s="632"/>
      <c r="BC54" s="632"/>
      <c r="BD54" s="632"/>
      <c r="BE54" s="632"/>
      <c r="BF54" s="632"/>
      <c r="BG54" s="632"/>
      <c r="BH54" s="632"/>
      <c r="BI54" s="632"/>
      <c r="BJ54" s="632"/>
      <c r="BK54" s="632"/>
      <c r="BL54" s="632"/>
      <c r="BM54" s="632"/>
      <c r="BN54" s="632"/>
      <c r="BO54" s="632"/>
      <c r="BP54" s="632"/>
      <c r="BQ54" s="632"/>
      <c r="BR54" s="632"/>
      <c r="BS54" s="632"/>
      <c r="BT54" s="632"/>
      <c r="BU54" s="632"/>
      <c r="BV54" s="632"/>
      <c r="BW54" s="632"/>
      <c r="BX54" s="632"/>
      <c r="BY54" s="632"/>
      <c r="BZ54" s="632"/>
      <c r="CA54" s="632"/>
      <c r="CB54" s="632"/>
      <c r="CC54" s="632"/>
      <c r="CD54" s="632"/>
      <c r="CE54" s="632"/>
      <c r="CF54" s="632"/>
      <c r="CG54" s="632"/>
      <c r="CH54" s="632"/>
      <c r="CI54" s="632"/>
      <c r="CJ54" s="632"/>
      <c r="CK54" s="632"/>
      <c r="CL54" s="632"/>
      <c r="CM54" s="632"/>
      <c r="CN54" s="632"/>
      <c r="CO54" s="632"/>
      <c r="CP54" s="632"/>
      <c r="CQ54" s="632"/>
      <c r="CR54" s="632"/>
      <c r="CS54" s="632"/>
      <c r="CT54" s="632"/>
      <c r="CU54" s="632"/>
      <c r="CV54" s="632"/>
      <c r="CW54" s="632"/>
      <c r="CX54" s="632"/>
      <c r="CY54" s="632"/>
      <c r="CZ54" s="632"/>
      <c r="DA54" s="632"/>
      <c r="DB54" s="632"/>
      <c r="DC54" s="632"/>
      <c r="DD54" s="632"/>
      <c r="DE54" s="632"/>
      <c r="DF54" s="632"/>
      <c r="DG54" s="632"/>
      <c r="DH54" s="632"/>
      <c r="DI54" s="632"/>
      <c r="DJ54" s="632"/>
      <c r="DK54" s="632"/>
      <c r="DL54" s="632"/>
      <c r="DM54" s="632"/>
      <c r="DN54" s="632"/>
      <c r="DO54" s="632"/>
      <c r="DP54" s="632"/>
      <c r="DQ54" s="632"/>
      <c r="DR54" s="632"/>
      <c r="DS54" s="632"/>
      <c r="DT54" s="632"/>
      <c r="DU54" s="632"/>
      <c r="DV54" s="632"/>
      <c r="DW54" s="632"/>
      <c r="DX54" s="632"/>
      <c r="DY54" s="632"/>
      <c r="DZ54" s="632"/>
      <c r="EA54" s="632"/>
      <c r="EB54" s="632"/>
      <c r="EC54" s="632"/>
      <c r="ED54" s="632"/>
      <c r="EE54" s="632"/>
      <c r="EF54" s="632"/>
      <c r="EG54" s="632"/>
      <c r="EH54" s="632"/>
      <c r="EI54" s="632"/>
      <c r="EJ54" s="632"/>
      <c r="EK54" s="632"/>
      <c r="EL54" s="632"/>
      <c r="EM54" s="632"/>
      <c r="EN54" s="632"/>
      <c r="EO54" s="632"/>
      <c r="EP54" s="632"/>
      <c r="EQ54" s="632"/>
      <c r="ER54" s="632"/>
      <c r="ES54" s="632"/>
      <c r="ET54" s="632"/>
      <c r="EU54" s="632"/>
      <c r="EV54" s="632"/>
      <c r="EW54" s="632"/>
      <c r="EX54" s="632"/>
      <c r="EY54" s="632"/>
      <c r="EZ54" s="632"/>
      <c r="FA54" s="632"/>
      <c r="FB54" s="632"/>
      <c r="FC54" s="632"/>
      <c r="FD54" s="632"/>
      <c r="FE54" s="632"/>
      <c r="FF54" s="632"/>
      <c r="FG54" s="632"/>
      <c r="FH54" s="632"/>
      <c r="FI54" s="632"/>
      <c r="FJ54" s="632"/>
      <c r="FK54" s="632"/>
      <c r="FL54" s="632"/>
    </row>
    <row r="55" spans="1:168" ht="14.45" customHeight="1" x14ac:dyDescent="0.25">
      <c r="A55" s="192"/>
      <c r="B55" s="207"/>
      <c r="C55" s="113" t="s">
        <v>1274</v>
      </c>
      <c r="D55" s="113" t="s">
        <v>1275</v>
      </c>
      <c r="F55" s="209"/>
      <c r="G55" s="212"/>
      <c r="H55" s="416">
        <v>941</v>
      </c>
      <c r="I55" s="80"/>
      <c r="J55" s="638" t="s">
        <v>1954</v>
      </c>
      <c r="K55" s="636"/>
      <c r="L55" s="639">
        <v>88</v>
      </c>
      <c r="M55" s="639"/>
      <c r="N55" s="639">
        <v>92</v>
      </c>
      <c r="O55" s="639"/>
      <c r="P55" s="639">
        <v>233</v>
      </c>
      <c r="Q55" s="639"/>
      <c r="R55" s="639">
        <v>234</v>
      </c>
      <c r="S55" s="639"/>
      <c r="T55" s="639">
        <v>180</v>
      </c>
      <c r="U55" s="639"/>
      <c r="V55" s="639">
        <v>114</v>
      </c>
      <c r="W55" s="632"/>
      <c r="X55" s="640"/>
      <c r="Y55" s="632"/>
      <c r="Z55" s="640"/>
      <c r="AA55" s="632"/>
      <c r="AB55" s="640"/>
      <c r="AC55" s="632"/>
      <c r="AD55" s="640"/>
      <c r="AE55" s="632"/>
      <c r="AF55" s="640"/>
      <c r="AG55" s="632"/>
      <c r="AH55" s="640"/>
      <c r="AI55" s="632"/>
      <c r="AJ55" s="640"/>
      <c r="AK55" s="632"/>
      <c r="AL55" s="632"/>
      <c r="AM55" s="632"/>
      <c r="AN55" s="632"/>
      <c r="AO55" s="632"/>
      <c r="AP55" s="632"/>
      <c r="AQ55" s="632"/>
      <c r="AR55" s="632"/>
      <c r="AS55" s="632"/>
      <c r="AT55" s="632"/>
      <c r="AU55" s="632"/>
      <c r="AV55" s="632"/>
      <c r="AW55" s="632"/>
      <c r="AX55" s="632"/>
      <c r="AY55" s="632"/>
      <c r="AZ55" s="632"/>
      <c r="BA55" s="632"/>
      <c r="BB55" s="632"/>
      <c r="BC55" s="632"/>
      <c r="BD55" s="632"/>
      <c r="BE55" s="632"/>
      <c r="BF55" s="632"/>
      <c r="BG55" s="632"/>
      <c r="BH55" s="632"/>
      <c r="BI55" s="632"/>
      <c r="BJ55" s="632"/>
      <c r="BK55" s="632"/>
      <c r="BL55" s="632"/>
      <c r="BM55" s="632"/>
      <c r="BN55" s="632"/>
      <c r="BO55" s="632"/>
      <c r="BP55" s="632"/>
      <c r="BQ55" s="632"/>
      <c r="BR55" s="632"/>
      <c r="BS55" s="632"/>
      <c r="BT55" s="632"/>
      <c r="BU55" s="632"/>
      <c r="BV55" s="632"/>
      <c r="BW55" s="632"/>
      <c r="BX55" s="632"/>
      <c r="BY55" s="632"/>
      <c r="BZ55" s="632"/>
      <c r="CA55" s="632"/>
      <c r="CB55" s="632"/>
      <c r="CC55" s="632"/>
      <c r="CD55" s="632"/>
      <c r="CE55" s="632"/>
      <c r="CF55" s="632"/>
      <c r="CG55" s="632"/>
      <c r="CH55" s="632"/>
      <c r="CI55" s="632"/>
      <c r="CJ55" s="632"/>
      <c r="CK55" s="632"/>
      <c r="CL55" s="632"/>
      <c r="CM55" s="632"/>
      <c r="CN55" s="632"/>
      <c r="CO55" s="632"/>
      <c r="CP55" s="632"/>
      <c r="CQ55" s="632"/>
      <c r="CR55" s="632"/>
      <c r="CS55" s="632"/>
      <c r="CT55" s="632"/>
      <c r="CU55" s="632"/>
      <c r="CV55" s="632"/>
      <c r="CW55" s="632"/>
      <c r="CX55" s="632"/>
      <c r="CY55" s="632"/>
      <c r="CZ55" s="632"/>
      <c r="DA55" s="632"/>
      <c r="DB55" s="632"/>
      <c r="DC55" s="632"/>
      <c r="DD55" s="632"/>
      <c r="DE55" s="632"/>
      <c r="DF55" s="632"/>
      <c r="DG55" s="632"/>
      <c r="DH55" s="632"/>
      <c r="DI55" s="632"/>
      <c r="DJ55" s="632"/>
      <c r="DK55" s="632"/>
      <c r="DL55" s="632"/>
      <c r="DM55" s="632"/>
      <c r="DN55" s="632"/>
      <c r="DO55" s="632"/>
      <c r="DP55" s="632"/>
      <c r="DQ55" s="632"/>
      <c r="DR55" s="632"/>
      <c r="DS55" s="632"/>
      <c r="DT55" s="632"/>
      <c r="DU55" s="632"/>
      <c r="DV55" s="632"/>
      <c r="DW55" s="632"/>
      <c r="DX55" s="632"/>
      <c r="DY55" s="632"/>
      <c r="DZ55" s="632"/>
      <c r="EA55" s="632"/>
      <c r="EB55" s="632"/>
      <c r="EC55" s="632"/>
      <c r="ED55" s="632"/>
      <c r="EE55" s="632"/>
      <c r="EF55" s="632"/>
      <c r="EG55" s="632"/>
      <c r="EH55" s="632"/>
      <c r="EI55" s="632"/>
      <c r="EJ55" s="632"/>
      <c r="EK55" s="632"/>
      <c r="EL55" s="632"/>
      <c r="EM55" s="632"/>
      <c r="EN55" s="632"/>
      <c r="EO55" s="632"/>
      <c r="EP55" s="632"/>
      <c r="EQ55" s="632"/>
      <c r="ER55" s="632"/>
      <c r="ES55" s="632"/>
      <c r="ET55" s="632"/>
      <c r="EU55" s="632"/>
      <c r="EV55" s="632"/>
      <c r="EW55" s="632"/>
      <c r="EX55" s="632"/>
      <c r="EY55" s="632"/>
      <c r="EZ55" s="632"/>
      <c r="FA55" s="632"/>
      <c r="FB55" s="632"/>
      <c r="FC55" s="632"/>
      <c r="FD55" s="632"/>
      <c r="FE55" s="632"/>
      <c r="FF55" s="632"/>
      <c r="FG55" s="632"/>
      <c r="FH55" s="632"/>
      <c r="FI55" s="632"/>
      <c r="FJ55" s="632"/>
      <c r="FK55" s="632"/>
      <c r="FL55" s="632"/>
    </row>
    <row r="56" spans="1:168" ht="14.45" customHeight="1" x14ac:dyDescent="0.25">
      <c r="A56" s="192"/>
      <c r="B56" s="207"/>
      <c r="C56" s="113" t="s">
        <v>1276</v>
      </c>
      <c r="D56" s="113" t="s">
        <v>1277</v>
      </c>
      <c r="F56" s="209"/>
      <c r="G56" s="212"/>
      <c r="H56" s="416">
        <v>1152</v>
      </c>
      <c r="I56" s="80"/>
      <c r="J56" s="638" t="s">
        <v>1935</v>
      </c>
      <c r="K56" s="636"/>
      <c r="L56" s="639">
        <v>84</v>
      </c>
      <c r="M56" s="639"/>
      <c r="N56" s="639">
        <v>116</v>
      </c>
      <c r="O56" s="639"/>
      <c r="P56" s="639">
        <v>332</v>
      </c>
      <c r="Q56" s="639"/>
      <c r="R56" s="639">
        <v>289</v>
      </c>
      <c r="S56" s="639"/>
      <c r="T56" s="639">
        <v>181</v>
      </c>
      <c r="U56" s="639"/>
      <c r="V56" s="639">
        <v>150</v>
      </c>
      <c r="W56" s="632"/>
      <c r="X56" s="640"/>
      <c r="Y56" s="632"/>
      <c r="Z56" s="640"/>
      <c r="AA56" s="632"/>
      <c r="AB56" s="640"/>
      <c r="AC56" s="632"/>
      <c r="AD56" s="640"/>
      <c r="AE56" s="632"/>
      <c r="AF56" s="640"/>
      <c r="AG56" s="632"/>
      <c r="AH56" s="640"/>
      <c r="AI56" s="632"/>
      <c r="AJ56" s="640"/>
      <c r="AK56" s="632"/>
      <c r="AL56" s="632"/>
      <c r="AM56" s="632"/>
      <c r="AN56" s="632"/>
      <c r="AO56" s="632"/>
      <c r="AP56" s="632"/>
      <c r="AQ56" s="632"/>
      <c r="AR56" s="632"/>
      <c r="AS56" s="632"/>
      <c r="AT56" s="632"/>
      <c r="AU56" s="632"/>
      <c r="AV56" s="632"/>
      <c r="AW56" s="632"/>
      <c r="AX56" s="632"/>
      <c r="AY56" s="632"/>
      <c r="AZ56" s="632"/>
      <c r="BA56" s="632"/>
      <c r="BB56" s="632"/>
      <c r="BC56" s="632"/>
      <c r="BD56" s="632"/>
      <c r="BE56" s="632"/>
      <c r="BF56" s="632"/>
      <c r="BG56" s="632"/>
      <c r="BH56" s="632"/>
      <c r="BI56" s="632"/>
      <c r="BJ56" s="632"/>
      <c r="BK56" s="632"/>
      <c r="BL56" s="632"/>
      <c r="BM56" s="632"/>
      <c r="BN56" s="632"/>
      <c r="BO56" s="632"/>
      <c r="BP56" s="632"/>
      <c r="BQ56" s="632"/>
      <c r="BR56" s="632"/>
      <c r="BS56" s="632"/>
      <c r="BT56" s="632"/>
      <c r="BU56" s="632"/>
      <c r="BV56" s="632"/>
      <c r="BW56" s="632"/>
      <c r="BX56" s="632"/>
      <c r="BY56" s="632"/>
      <c r="BZ56" s="632"/>
      <c r="CA56" s="632"/>
      <c r="CB56" s="632"/>
      <c r="CC56" s="632"/>
      <c r="CD56" s="632"/>
      <c r="CE56" s="632"/>
      <c r="CF56" s="632"/>
      <c r="CG56" s="632"/>
      <c r="CH56" s="632"/>
      <c r="CI56" s="632"/>
      <c r="CJ56" s="632"/>
      <c r="CK56" s="632"/>
      <c r="CL56" s="632"/>
      <c r="CM56" s="632"/>
      <c r="CN56" s="632"/>
      <c r="CO56" s="632"/>
      <c r="CP56" s="632"/>
      <c r="CQ56" s="632"/>
      <c r="CR56" s="632"/>
      <c r="CS56" s="632"/>
      <c r="CT56" s="632"/>
      <c r="CU56" s="632"/>
      <c r="CV56" s="632"/>
      <c r="CW56" s="632"/>
      <c r="CX56" s="632"/>
      <c r="CY56" s="632"/>
      <c r="CZ56" s="632"/>
      <c r="DA56" s="632"/>
      <c r="DB56" s="632"/>
      <c r="DC56" s="632"/>
      <c r="DD56" s="632"/>
      <c r="DE56" s="632"/>
      <c r="DF56" s="632"/>
      <c r="DG56" s="632"/>
      <c r="DH56" s="632"/>
      <c r="DI56" s="632"/>
      <c r="DJ56" s="632"/>
      <c r="DK56" s="632"/>
      <c r="DL56" s="632"/>
      <c r="DM56" s="632"/>
      <c r="DN56" s="632"/>
      <c r="DO56" s="632"/>
      <c r="DP56" s="632"/>
      <c r="DQ56" s="632"/>
      <c r="DR56" s="632"/>
      <c r="DS56" s="632"/>
      <c r="DT56" s="632"/>
      <c r="DU56" s="632"/>
      <c r="DV56" s="632"/>
      <c r="DW56" s="632"/>
      <c r="DX56" s="632"/>
      <c r="DY56" s="632"/>
      <c r="DZ56" s="632"/>
      <c r="EA56" s="632"/>
      <c r="EB56" s="632"/>
      <c r="EC56" s="632"/>
      <c r="ED56" s="632"/>
      <c r="EE56" s="632"/>
      <c r="EF56" s="632"/>
      <c r="EG56" s="632"/>
      <c r="EH56" s="632"/>
      <c r="EI56" s="632"/>
      <c r="EJ56" s="632"/>
      <c r="EK56" s="632"/>
      <c r="EL56" s="632"/>
      <c r="EM56" s="632"/>
      <c r="EN56" s="632"/>
      <c r="EO56" s="632"/>
      <c r="EP56" s="632"/>
      <c r="EQ56" s="632"/>
      <c r="ER56" s="632"/>
      <c r="ES56" s="632"/>
      <c r="ET56" s="632"/>
      <c r="EU56" s="632"/>
      <c r="EV56" s="632"/>
      <c r="EW56" s="632"/>
      <c r="EX56" s="632"/>
      <c r="EY56" s="632"/>
      <c r="EZ56" s="632"/>
      <c r="FA56" s="632"/>
      <c r="FB56" s="632"/>
      <c r="FC56" s="632"/>
      <c r="FD56" s="632"/>
      <c r="FE56" s="632"/>
      <c r="FF56" s="632"/>
      <c r="FG56" s="632"/>
      <c r="FH56" s="632"/>
      <c r="FI56" s="632"/>
      <c r="FJ56" s="632"/>
      <c r="FK56" s="632"/>
      <c r="FL56" s="632"/>
    </row>
    <row r="57" spans="1:168" ht="14.45" customHeight="1" x14ac:dyDescent="0.25">
      <c r="A57" s="192"/>
      <c r="B57" s="207"/>
      <c r="C57" s="113" t="s">
        <v>1441</v>
      </c>
      <c r="D57" s="113" t="s">
        <v>1477</v>
      </c>
      <c r="F57" s="209"/>
      <c r="G57" s="212"/>
      <c r="H57" s="416">
        <v>1052</v>
      </c>
      <c r="I57" s="80"/>
      <c r="J57" s="638" t="s">
        <v>2182</v>
      </c>
      <c r="K57" s="636"/>
      <c r="L57" s="639">
        <v>78</v>
      </c>
      <c r="M57" s="639"/>
      <c r="N57" s="639">
        <v>102</v>
      </c>
      <c r="O57" s="639"/>
      <c r="P57" s="639">
        <v>322</v>
      </c>
      <c r="Q57" s="639"/>
      <c r="R57" s="639">
        <v>223</v>
      </c>
      <c r="S57" s="639"/>
      <c r="T57" s="639">
        <v>170</v>
      </c>
      <c r="U57" s="639"/>
      <c r="V57" s="639">
        <v>157</v>
      </c>
      <c r="W57" s="632"/>
      <c r="X57" s="640"/>
      <c r="Y57" s="632"/>
      <c r="Z57" s="640"/>
      <c r="AA57" s="632"/>
      <c r="AB57" s="640"/>
      <c r="AC57" s="632"/>
      <c r="AD57" s="640"/>
      <c r="AE57" s="632"/>
      <c r="AF57" s="640"/>
      <c r="AG57" s="632"/>
      <c r="AH57" s="640"/>
      <c r="AI57" s="632"/>
      <c r="AJ57" s="640"/>
      <c r="AK57" s="632"/>
      <c r="AL57" s="632"/>
      <c r="AM57" s="632"/>
      <c r="AN57" s="632"/>
      <c r="AO57" s="632"/>
      <c r="AP57" s="632"/>
      <c r="AQ57" s="632"/>
      <c r="AR57" s="632"/>
      <c r="AS57" s="632"/>
      <c r="AT57" s="632"/>
      <c r="AU57" s="632"/>
      <c r="AV57" s="632"/>
      <c r="AW57" s="632"/>
      <c r="AX57" s="632"/>
      <c r="AY57" s="632"/>
      <c r="AZ57" s="632"/>
      <c r="BA57" s="632"/>
      <c r="BB57" s="632"/>
      <c r="BC57" s="632"/>
      <c r="BD57" s="632"/>
      <c r="BE57" s="632"/>
      <c r="BF57" s="632"/>
      <c r="BG57" s="632"/>
      <c r="BH57" s="632"/>
      <c r="BI57" s="632"/>
      <c r="BJ57" s="632"/>
      <c r="BK57" s="632"/>
      <c r="BL57" s="632"/>
      <c r="BM57" s="632"/>
      <c r="BN57" s="632"/>
      <c r="BO57" s="632"/>
      <c r="BP57" s="632"/>
      <c r="BQ57" s="632"/>
      <c r="BR57" s="632"/>
      <c r="BS57" s="632"/>
      <c r="BT57" s="632"/>
      <c r="BU57" s="632"/>
      <c r="BV57" s="632"/>
      <c r="BW57" s="632"/>
      <c r="BX57" s="632"/>
      <c r="BY57" s="632"/>
      <c r="BZ57" s="632"/>
      <c r="CA57" s="632"/>
      <c r="CB57" s="632"/>
      <c r="CC57" s="632"/>
      <c r="CD57" s="632"/>
      <c r="CE57" s="632"/>
      <c r="CF57" s="632"/>
      <c r="CG57" s="632"/>
      <c r="CH57" s="632"/>
      <c r="CI57" s="632"/>
      <c r="CJ57" s="632"/>
      <c r="CK57" s="632"/>
      <c r="CL57" s="632"/>
      <c r="CM57" s="632"/>
      <c r="CN57" s="632"/>
      <c r="CO57" s="632"/>
      <c r="CP57" s="632"/>
      <c r="CQ57" s="632"/>
      <c r="CR57" s="632"/>
      <c r="CS57" s="632"/>
      <c r="CT57" s="632"/>
      <c r="CU57" s="632"/>
      <c r="CV57" s="632"/>
      <c r="CW57" s="632"/>
      <c r="CX57" s="632"/>
      <c r="CY57" s="632"/>
      <c r="CZ57" s="632"/>
      <c r="DA57" s="632"/>
      <c r="DB57" s="632"/>
      <c r="DC57" s="632"/>
      <c r="DD57" s="632"/>
      <c r="DE57" s="632"/>
      <c r="DF57" s="632"/>
      <c r="DG57" s="632"/>
      <c r="DH57" s="632"/>
      <c r="DI57" s="632"/>
      <c r="DJ57" s="632"/>
      <c r="DK57" s="632"/>
      <c r="DL57" s="632"/>
      <c r="DM57" s="632"/>
      <c r="DN57" s="632"/>
      <c r="DO57" s="632"/>
      <c r="DP57" s="632"/>
      <c r="DQ57" s="632"/>
      <c r="DR57" s="632"/>
      <c r="DS57" s="632"/>
      <c r="DT57" s="632"/>
      <c r="DU57" s="632"/>
      <c r="DV57" s="632"/>
      <c r="DW57" s="632"/>
      <c r="DX57" s="632"/>
      <c r="DY57" s="632"/>
      <c r="DZ57" s="632"/>
      <c r="EA57" s="632"/>
      <c r="EB57" s="632"/>
      <c r="EC57" s="632"/>
      <c r="ED57" s="632"/>
      <c r="EE57" s="632"/>
      <c r="EF57" s="632"/>
      <c r="EG57" s="632"/>
      <c r="EH57" s="632"/>
      <c r="EI57" s="632"/>
      <c r="EJ57" s="632"/>
      <c r="EK57" s="632"/>
      <c r="EL57" s="632"/>
      <c r="EM57" s="632"/>
      <c r="EN57" s="632"/>
      <c r="EO57" s="632"/>
      <c r="EP57" s="632"/>
      <c r="EQ57" s="632"/>
      <c r="ER57" s="632"/>
      <c r="ES57" s="632"/>
      <c r="ET57" s="632"/>
      <c r="EU57" s="632"/>
      <c r="EV57" s="632"/>
      <c r="EW57" s="632"/>
      <c r="EX57" s="632"/>
      <c r="EY57" s="632"/>
      <c r="EZ57" s="632"/>
      <c r="FA57" s="632"/>
      <c r="FB57" s="632"/>
      <c r="FC57" s="632"/>
      <c r="FD57" s="632"/>
      <c r="FE57" s="632"/>
      <c r="FF57" s="632"/>
      <c r="FG57" s="632"/>
      <c r="FH57" s="632"/>
      <c r="FI57" s="632"/>
      <c r="FJ57" s="632"/>
      <c r="FK57" s="632"/>
      <c r="FL57" s="632"/>
    </row>
    <row r="58" spans="1:168" ht="14.45" customHeight="1" x14ac:dyDescent="0.25">
      <c r="A58" s="192"/>
      <c r="B58" s="207"/>
      <c r="C58" s="113" t="s">
        <v>1451</v>
      </c>
      <c r="D58" s="113" t="s">
        <v>534</v>
      </c>
      <c r="F58" s="209"/>
      <c r="G58" s="212"/>
      <c r="H58" s="416">
        <v>3569</v>
      </c>
      <c r="I58" s="80"/>
      <c r="J58" s="638" t="s">
        <v>2183</v>
      </c>
      <c r="K58" s="636"/>
      <c r="L58" s="639">
        <v>287</v>
      </c>
      <c r="M58" s="639"/>
      <c r="N58" s="639">
        <v>377</v>
      </c>
      <c r="O58" s="639"/>
      <c r="P58" s="639">
        <v>1147</v>
      </c>
      <c r="Q58" s="639"/>
      <c r="R58" s="639">
        <v>758</v>
      </c>
      <c r="S58" s="639"/>
      <c r="T58" s="639">
        <v>523</v>
      </c>
      <c r="U58" s="639"/>
      <c r="V58" s="639">
        <v>477</v>
      </c>
      <c r="W58" s="632"/>
      <c r="X58" s="640"/>
      <c r="Y58" s="632"/>
      <c r="Z58" s="640"/>
      <c r="AA58" s="632"/>
      <c r="AB58" s="640"/>
      <c r="AC58" s="632"/>
      <c r="AD58" s="640"/>
      <c r="AE58" s="632"/>
      <c r="AF58" s="640"/>
      <c r="AG58" s="632"/>
      <c r="AH58" s="640"/>
      <c r="AI58" s="632"/>
      <c r="AJ58" s="640"/>
      <c r="AK58" s="632"/>
      <c r="AL58" s="632"/>
      <c r="AM58" s="632"/>
      <c r="AN58" s="632"/>
      <c r="AO58" s="632"/>
      <c r="AP58" s="632"/>
      <c r="AQ58" s="632"/>
      <c r="AR58" s="632"/>
      <c r="AS58" s="632"/>
      <c r="AT58" s="632"/>
      <c r="AU58" s="632"/>
      <c r="AV58" s="632"/>
      <c r="AW58" s="632"/>
      <c r="AX58" s="632"/>
      <c r="AY58" s="632"/>
      <c r="AZ58" s="632"/>
      <c r="BA58" s="632"/>
      <c r="BB58" s="632"/>
      <c r="BC58" s="632"/>
      <c r="BD58" s="632"/>
      <c r="BE58" s="632"/>
      <c r="BF58" s="632"/>
      <c r="BG58" s="632"/>
      <c r="BH58" s="632"/>
      <c r="BI58" s="632"/>
      <c r="BJ58" s="632"/>
      <c r="BK58" s="632"/>
      <c r="BL58" s="632"/>
      <c r="BM58" s="632"/>
      <c r="BN58" s="632"/>
      <c r="BO58" s="632"/>
      <c r="BP58" s="632"/>
      <c r="BQ58" s="632"/>
      <c r="BR58" s="632"/>
      <c r="BS58" s="632"/>
      <c r="BT58" s="632"/>
      <c r="BU58" s="632"/>
      <c r="BV58" s="632"/>
      <c r="BW58" s="632"/>
      <c r="BX58" s="632"/>
      <c r="BY58" s="632"/>
      <c r="BZ58" s="632"/>
      <c r="CA58" s="632"/>
      <c r="CB58" s="632"/>
      <c r="CC58" s="632"/>
      <c r="CD58" s="632"/>
      <c r="CE58" s="632"/>
      <c r="CF58" s="632"/>
      <c r="CG58" s="632"/>
      <c r="CH58" s="632"/>
      <c r="CI58" s="632"/>
      <c r="CJ58" s="632"/>
      <c r="CK58" s="632"/>
      <c r="CL58" s="632"/>
      <c r="CM58" s="632"/>
      <c r="CN58" s="632"/>
      <c r="CO58" s="632"/>
      <c r="CP58" s="632"/>
      <c r="CQ58" s="632"/>
      <c r="CR58" s="632"/>
      <c r="CS58" s="632"/>
      <c r="CT58" s="632"/>
      <c r="CU58" s="632"/>
      <c r="CV58" s="632"/>
      <c r="CW58" s="632"/>
      <c r="CX58" s="632"/>
      <c r="CY58" s="632"/>
      <c r="CZ58" s="632"/>
      <c r="DA58" s="632"/>
      <c r="DB58" s="632"/>
      <c r="DC58" s="632"/>
      <c r="DD58" s="632"/>
      <c r="DE58" s="632"/>
      <c r="DF58" s="632"/>
      <c r="DG58" s="632"/>
      <c r="DH58" s="632"/>
      <c r="DI58" s="632"/>
      <c r="DJ58" s="632"/>
      <c r="DK58" s="632"/>
      <c r="DL58" s="632"/>
      <c r="DM58" s="632"/>
      <c r="DN58" s="632"/>
      <c r="DO58" s="632"/>
      <c r="DP58" s="632"/>
      <c r="DQ58" s="632"/>
      <c r="DR58" s="632"/>
      <c r="DS58" s="632"/>
      <c r="DT58" s="632"/>
      <c r="DU58" s="632"/>
      <c r="DV58" s="632"/>
      <c r="DW58" s="632"/>
      <c r="DX58" s="632"/>
      <c r="DY58" s="632"/>
      <c r="DZ58" s="632"/>
      <c r="EA58" s="632"/>
      <c r="EB58" s="632"/>
      <c r="EC58" s="632"/>
      <c r="ED58" s="632"/>
      <c r="EE58" s="632"/>
      <c r="EF58" s="632"/>
      <c r="EG58" s="632"/>
      <c r="EH58" s="632"/>
      <c r="EI58" s="632"/>
      <c r="EJ58" s="632"/>
      <c r="EK58" s="632"/>
      <c r="EL58" s="632"/>
      <c r="EM58" s="632"/>
      <c r="EN58" s="632"/>
      <c r="EO58" s="632"/>
      <c r="EP58" s="632"/>
      <c r="EQ58" s="632"/>
      <c r="ER58" s="632"/>
      <c r="ES58" s="632"/>
      <c r="ET58" s="632"/>
      <c r="EU58" s="632"/>
      <c r="EV58" s="632"/>
      <c r="EW58" s="632"/>
      <c r="EX58" s="632"/>
      <c r="EY58" s="632"/>
      <c r="EZ58" s="632"/>
      <c r="FA58" s="632"/>
      <c r="FB58" s="632"/>
      <c r="FC58" s="632"/>
      <c r="FD58" s="632"/>
      <c r="FE58" s="632"/>
      <c r="FF58" s="632"/>
      <c r="FG58" s="632"/>
      <c r="FH58" s="632"/>
      <c r="FI58" s="632"/>
      <c r="FJ58" s="632"/>
      <c r="FK58" s="632"/>
      <c r="FL58" s="632"/>
    </row>
    <row r="59" spans="1:168" ht="14.45" customHeight="1" x14ac:dyDescent="0.25">
      <c r="A59" s="192"/>
      <c r="B59" s="207"/>
      <c r="C59" s="113"/>
      <c r="D59" s="113"/>
      <c r="F59" s="209"/>
      <c r="G59" s="212"/>
      <c r="H59" s="416"/>
      <c r="I59" s="80"/>
      <c r="J59" s="638"/>
      <c r="K59" s="636"/>
      <c r="L59" s="639"/>
      <c r="M59" s="639"/>
      <c r="N59" s="639"/>
      <c r="O59" s="639"/>
      <c r="P59" s="639"/>
      <c r="Q59" s="639"/>
      <c r="R59" s="639"/>
      <c r="S59" s="639"/>
      <c r="T59" s="639"/>
      <c r="U59" s="639"/>
      <c r="V59" s="639"/>
      <c r="W59" s="632"/>
      <c r="X59" s="632"/>
      <c r="Y59" s="632"/>
      <c r="Z59" s="632"/>
      <c r="AA59" s="632"/>
      <c r="AB59" s="632"/>
      <c r="AC59" s="632"/>
      <c r="AD59" s="632"/>
      <c r="AE59" s="632"/>
      <c r="AF59" s="632"/>
      <c r="AG59" s="632"/>
      <c r="AH59" s="632"/>
      <c r="AI59" s="632"/>
      <c r="AJ59" s="632"/>
      <c r="AK59" s="632"/>
      <c r="AL59" s="632"/>
      <c r="AM59" s="632"/>
      <c r="AN59" s="632"/>
      <c r="AO59" s="632"/>
      <c r="AP59" s="632"/>
      <c r="AQ59" s="632"/>
      <c r="AR59" s="632"/>
      <c r="AS59" s="632"/>
      <c r="AT59" s="632"/>
      <c r="AU59" s="632"/>
      <c r="AV59" s="632"/>
      <c r="AW59" s="632"/>
      <c r="AX59" s="632"/>
      <c r="AY59" s="632"/>
      <c r="AZ59" s="632"/>
      <c r="BA59" s="632"/>
      <c r="BB59" s="632"/>
      <c r="BC59" s="632"/>
      <c r="BD59" s="632"/>
      <c r="BE59" s="632"/>
      <c r="BF59" s="632"/>
      <c r="BG59" s="632"/>
      <c r="BH59" s="632"/>
      <c r="BI59" s="632"/>
      <c r="BJ59" s="632"/>
      <c r="BK59" s="632"/>
      <c r="BL59" s="632"/>
      <c r="BM59" s="632"/>
      <c r="BN59" s="632"/>
      <c r="BO59" s="632"/>
      <c r="BP59" s="632"/>
      <c r="BQ59" s="632"/>
      <c r="BR59" s="632"/>
      <c r="BS59" s="632"/>
      <c r="BT59" s="632"/>
      <c r="BU59" s="632"/>
      <c r="BV59" s="632"/>
      <c r="BW59" s="632"/>
      <c r="BX59" s="632"/>
      <c r="BY59" s="632"/>
      <c r="BZ59" s="632"/>
      <c r="CA59" s="632"/>
      <c r="CB59" s="632"/>
      <c r="CC59" s="632"/>
      <c r="CD59" s="632"/>
      <c r="CE59" s="632"/>
      <c r="CF59" s="632"/>
      <c r="CG59" s="632"/>
      <c r="CH59" s="632"/>
      <c r="CI59" s="632"/>
      <c r="CJ59" s="632"/>
      <c r="CK59" s="632"/>
      <c r="CL59" s="632"/>
      <c r="CM59" s="632"/>
      <c r="CN59" s="632"/>
      <c r="CO59" s="632"/>
      <c r="CP59" s="632"/>
      <c r="CQ59" s="632"/>
      <c r="CR59" s="632"/>
      <c r="CS59" s="632"/>
      <c r="CT59" s="632"/>
      <c r="CU59" s="632"/>
      <c r="CV59" s="632"/>
      <c r="CW59" s="632"/>
      <c r="CX59" s="632"/>
      <c r="CY59" s="632"/>
      <c r="CZ59" s="632"/>
      <c r="DA59" s="632"/>
      <c r="DB59" s="632"/>
      <c r="DC59" s="632"/>
      <c r="DD59" s="632"/>
      <c r="DE59" s="632"/>
      <c r="DF59" s="632"/>
      <c r="DG59" s="632"/>
      <c r="DH59" s="632"/>
      <c r="DI59" s="632"/>
      <c r="DJ59" s="632"/>
      <c r="DK59" s="632"/>
      <c r="DL59" s="632"/>
      <c r="DM59" s="632"/>
      <c r="DN59" s="632"/>
      <c r="DO59" s="632"/>
      <c r="DP59" s="632"/>
      <c r="DQ59" s="632"/>
      <c r="DR59" s="632"/>
      <c r="DS59" s="632"/>
      <c r="DT59" s="632"/>
      <c r="DU59" s="632"/>
      <c r="DV59" s="632"/>
      <c r="DW59" s="632"/>
      <c r="DX59" s="632"/>
      <c r="DY59" s="632"/>
      <c r="DZ59" s="632"/>
      <c r="EA59" s="632"/>
      <c r="EB59" s="632"/>
      <c r="EC59" s="632"/>
      <c r="ED59" s="632"/>
      <c r="EE59" s="632"/>
      <c r="EF59" s="632"/>
      <c r="EG59" s="632"/>
      <c r="EH59" s="632"/>
      <c r="EI59" s="632"/>
      <c r="EJ59" s="632"/>
      <c r="EK59" s="632"/>
      <c r="EL59" s="632"/>
      <c r="EM59" s="632"/>
      <c r="EN59" s="632"/>
      <c r="EO59" s="632"/>
      <c r="EP59" s="632"/>
      <c r="EQ59" s="632"/>
      <c r="ER59" s="632"/>
      <c r="ES59" s="632"/>
      <c r="ET59" s="632"/>
      <c r="EU59" s="632"/>
      <c r="EV59" s="632"/>
      <c r="EW59" s="632"/>
      <c r="EX59" s="632"/>
      <c r="EY59" s="632"/>
      <c r="EZ59" s="632"/>
      <c r="FA59" s="632"/>
      <c r="FB59" s="632"/>
      <c r="FC59" s="632"/>
      <c r="FD59" s="632"/>
      <c r="FE59" s="632"/>
      <c r="FF59" s="632"/>
      <c r="FG59" s="632"/>
      <c r="FH59" s="632"/>
      <c r="FI59" s="632"/>
      <c r="FJ59" s="632"/>
      <c r="FK59" s="632"/>
      <c r="FL59" s="632"/>
    </row>
    <row r="60" spans="1:168" ht="14.45" customHeight="1" x14ac:dyDescent="0.25">
      <c r="A60" s="192"/>
      <c r="B60" s="207" t="s">
        <v>1278</v>
      </c>
      <c r="C60" s="113"/>
      <c r="D60" s="113"/>
      <c r="F60" s="209"/>
      <c r="G60" s="213"/>
      <c r="H60" s="416">
        <v>6795</v>
      </c>
      <c r="I60" s="102"/>
      <c r="J60" s="635" t="s">
        <v>2184</v>
      </c>
      <c r="K60" s="636"/>
      <c r="L60" s="637">
        <v>505</v>
      </c>
      <c r="M60" s="637"/>
      <c r="N60" s="637">
        <v>636</v>
      </c>
      <c r="O60" s="637"/>
      <c r="P60" s="637">
        <v>2055</v>
      </c>
      <c r="Q60" s="637"/>
      <c r="R60" s="637">
        <v>1668</v>
      </c>
      <c r="S60" s="637"/>
      <c r="T60" s="637">
        <v>1121</v>
      </c>
      <c r="U60" s="637"/>
      <c r="V60" s="637">
        <v>810</v>
      </c>
      <c r="W60" s="632"/>
      <c r="X60" s="632"/>
      <c r="Y60" s="632"/>
      <c r="Z60" s="632"/>
      <c r="AA60" s="632"/>
      <c r="AB60" s="632"/>
      <c r="AC60" s="632"/>
      <c r="AD60" s="632"/>
      <c r="AE60" s="632"/>
      <c r="AF60" s="632"/>
      <c r="AG60" s="632"/>
      <c r="AH60" s="632"/>
      <c r="AI60" s="632"/>
      <c r="AJ60" s="632"/>
      <c r="AK60" s="632"/>
      <c r="AL60" s="632"/>
      <c r="AM60" s="632"/>
      <c r="AN60" s="632"/>
      <c r="AO60" s="632"/>
      <c r="AP60" s="632"/>
      <c r="AQ60" s="632"/>
      <c r="AR60" s="632"/>
      <c r="AS60" s="632"/>
      <c r="AT60" s="632"/>
      <c r="AU60" s="632"/>
      <c r="AV60" s="632"/>
      <c r="AW60" s="632"/>
      <c r="AX60" s="632"/>
      <c r="AY60" s="632"/>
      <c r="AZ60" s="632"/>
      <c r="BA60" s="632"/>
      <c r="BB60" s="632"/>
      <c r="BC60" s="632"/>
      <c r="BD60" s="632"/>
      <c r="BE60" s="632"/>
      <c r="BF60" s="632"/>
      <c r="BG60" s="632"/>
      <c r="BH60" s="632"/>
      <c r="BI60" s="632"/>
      <c r="BJ60" s="632"/>
      <c r="BK60" s="632"/>
      <c r="BL60" s="632"/>
      <c r="BM60" s="632"/>
      <c r="BN60" s="632"/>
      <c r="BO60" s="632"/>
      <c r="BP60" s="632"/>
      <c r="BQ60" s="632"/>
      <c r="BR60" s="632"/>
      <c r="BS60" s="632"/>
      <c r="BT60" s="632"/>
      <c r="BU60" s="632"/>
      <c r="BV60" s="632"/>
      <c r="BW60" s="632"/>
      <c r="BX60" s="632"/>
      <c r="BY60" s="632"/>
      <c r="BZ60" s="632"/>
      <c r="CA60" s="632"/>
      <c r="CB60" s="632"/>
      <c r="CC60" s="632"/>
      <c r="CD60" s="632"/>
      <c r="CE60" s="632"/>
      <c r="CF60" s="632"/>
      <c r="CG60" s="632"/>
      <c r="CH60" s="632"/>
      <c r="CI60" s="632"/>
      <c r="CJ60" s="632"/>
      <c r="CK60" s="632"/>
      <c r="CL60" s="632"/>
      <c r="CM60" s="632"/>
      <c r="CN60" s="632"/>
      <c r="CO60" s="632"/>
      <c r="CP60" s="632"/>
      <c r="CQ60" s="632"/>
      <c r="CR60" s="632"/>
      <c r="CS60" s="632"/>
      <c r="CT60" s="632"/>
      <c r="CU60" s="632"/>
      <c r="CV60" s="632"/>
      <c r="CW60" s="632"/>
      <c r="CX60" s="632"/>
      <c r="CY60" s="632"/>
      <c r="CZ60" s="632"/>
      <c r="DA60" s="632"/>
      <c r="DB60" s="632"/>
      <c r="DC60" s="632"/>
      <c r="DD60" s="632"/>
      <c r="DE60" s="632"/>
      <c r="DF60" s="632"/>
      <c r="DG60" s="632"/>
      <c r="DH60" s="632"/>
      <c r="DI60" s="632"/>
      <c r="DJ60" s="632"/>
      <c r="DK60" s="632"/>
      <c r="DL60" s="632"/>
      <c r="DM60" s="632"/>
      <c r="DN60" s="632"/>
      <c r="DO60" s="632"/>
      <c r="DP60" s="632"/>
      <c r="DQ60" s="632"/>
      <c r="DR60" s="632"/>
      <c r="DS60" s="632"/>
      <c r="DT60" s="632"/>
      <c r="DU60" s="632"/>
      <c r="DV60" s="632"/>
      <c r="DW60" s="632"/>
      <c r="DX60" s="632"/>
      <c r="DY60" s="632"/>
      <c r="DZ60" s="632"/>
      <c r="EA60" s="632"/>
      <c r="EB60" s="632"/>
      <c r="EC60" s="632"/>
      <c r="ED60" s="632"/>
      <c r="EE60" s="632"/>
      <c r="EF60" s="632"/>
      <c r="EG60" s="632"/>
      <c r="EH60" s="632"/>
      <c r="EI60" s="632"/>
      <c r="EJ60" s="632"/>
      <c r="EK60" s="632"/>
      <c r="EL60" s="632"/>
      <c r="EM60" s="632"/>
      <c r="EN60" s="632"/>
      <c r="EO60" s="632"/>
      <c r="EP60" s="632"/>
      <c r="EQ60" s="632"/>
      <c r="ER60" s="632"/>
      <c r="ES60" s="632"/>
      <c r="ET60" s="632"/>
      <c r="EU60" s="632"/>
      <c r="EV60" s="632"/>
      <c r="EW60" s="632"/>
      <c r="EX60" s="632"/>
      <c r="EY60" s="632"/>
      <c r="EZ60" s="632"/>
      <c r="FA60" s="632"/>
      <c r="FB60" s="632"/>
      <c r="FC60" s="632"/>
      <c r="FD60" s="632"/>
      <c r="FE60" s="632"/>
      <c r="FF60" s="632"/>
      <c r="FG60" s="632"/>
      <c r="FH60" s="632"/>
      <c r="FI60" s="632"/>
      <c r="FJ60" s="632"/>
      <c r="FK60" s="632"/>
      <c r="FL60" s="632"/>
    </row>
    <row r="61" spans="1:168" ht="14.45" customHeight="1" x14ac:dyDescent="0.25">
      <c r="A61" s="192"/>
      <c r="B61" s="207"/>
      <c r="C61" s="113"/>
      <c r="D61" s="113"/>
      <c r="F61" s="209"/>
      <c r="G61" s="212"/>
      <c r="H61" s="416"/>
      <c r="I61" s="80"/>
      <c r="J61" s="638"/>
      <c r="K61" s="636"/>
      <c r="L61" s="639"/>
      <c r="M61" s="639"/>
      <c r="N61" s="639"/>
      <c r="O61" s="639"/>
      <c r="P61" s="639"/>
      <c r="Q61" s="639"/>
      <c r="R61" s="639"/>
      <c r="S61" s="639"/>
      <c r="T61" s="639"/>
      <c r="U61" s="639"/>
      <c r="V61" s="639"/>
      <c r="W61" s="632"/>
      <c r="X61" s="632"/>
      <c r="Y61" s="632"/>
      <c r="Z61" s="632"/>
      <c r="AA61" s="632"/>
      <c r="AB61" s="632"/>
      <c r="AC61" s="632"/>
      <c r="AD61" s="632"/>
      <c r="AE61" s="632"/>
      <c r="AF61" s="632"/>
      <c r="AG61" s="632"/>
      <c r="AH61" s="632"/>
      <c r="AI61" s="632"/>
      <c r="AJ61" s="632"/>
      <c r="AK61" s="632"/>
      <c r="AL61" s="632"/>
      <c r="AM61" s="632"/>
      <c r="AN61" s="632"/>
      <c r="AO61" s="632"/>
      <c r="AP61" s="632"/>
      <c r="AQ61" s="632"/>
      <c r="AR61" s="632"/>
      <c r="AS61" s="632"/>
      <c r="AT61" s="632"/>
      <c r="AU61" s="632"/>
      <c r="AV61" s="632"/>
      <c r="AW61" s="632"/>
      <c r="AX61" s="632"/>
      <c r="AY61" s="632"/>
      <c r="AZ61" s="632"/>
      <c r="BA61" s="632"/>
      <c r="BB61" s="632"/>
      <c r="BC61" s="632"/>
      <c r="BD61" s="632"/>
      <c r="BE61" s="632"/>
      <c r="BF61" s="632"/>
      <c r="BG61" s="632"/>
      <c r="BH61" s="632"/>
      <c r="BI61" s="632"/>
      <c r="BJ61" s="632"/>
      <c r="BK61" s="632"/>
      <c r="BL61" s="632"/>
      <c r="BM61" s="632"/>
      <c r="BN61" s="632"/>
      <c r="BO61" s="632"/>
      <c r="BP61" s="632"/>
      <c r="BQ61" s="632"/>
      <c r="BR61" s="632"/>
      <c r="BS61" s="632"/>
      <c r="BT61" s="632"/>
      <c r="BU61" s="632"/>
      <c r="BV61" s="632"/>
      <c r="BW61" s="632"/>
      <c r="BX61" s="632"/>
      <c r="BY61" s="632"/>
      <c r="BZ61" s="632"/>
      <c r="CA61" s="632"/>
      <c r="CB61" s="632"/>
      <c r="CC61" s="632"/>
      <c r="CD61" s="632"/>
      <c r="CE61" s="632"/>
      <c r="CF61" s="632"/>
      <c r="CG61" s="632"/>
      <c r="CH61" s="632"/>
      <c r="CI61" s="632"/>
      <c r="CJ61" s="632"/>
      <c r="CK61" s="632"/>
      <c r="CL61" s="632"/>
      <c r="CM61" s="632"/>
      <c r="CN61" s="632"/>
      <c r="CO61" s="632"/>
      <c r="CP61" s="632"/>
      <c r="CQ61" s="632"/>
      <c r="CR61" s="632"/>
      <c r="CS61" s="632"/>
      <c r="CT61" s="632"/>
      <c r="CU61" s="632"/>
      <c r="CV61" s="632"/>
      <c r="CW61" s="632"/>
      <c r="CX61" s="632"/>
      <c r="CY61" s="632"/>
      <c r="CZ61" s="632"/>
      <c r="DA61" s="632"/>
      <c r="DB61" s="632"/>
      <c r="DC61" s="632"/>
      <c r="DD61" s="632"/>
      <c r="DE61" s="632"/>
      <c r="DF61" s="632"/>
      <c r="DG61" s="632"/>
      <c r="DH61" s="632"/>
      <c r="DI61" s="632"/>
      <c r="DJ61" s="632"/>
      <c r="DK61" s="632"/>
      <c r="DL61" s="632"/>
      <c r="DM61" s="632"/>
      <c r="DN61" s="632"/>
      <c r="DO61" s="632"/>
      <c r="DP61" s="632"/>
      <c r="DQ61" s="632"/>
      <c r="DR61" s="632"/>
      <c r="DS61" s="632"/>
      <c r="DT61" s="632"/>
      <c r="DU61" s="632"/>
      <c r="DV61" s="632"/>
      <c r="DW61" s="632"/>
      <c r="DX61" s="632"/>
      <c r="DY61" s="632"/>
      <c r="DZ61" s="632"/>
      <c r="EA61" s="632"/>
      <c r="EB61" s="632"/>
      <c r="EC61" s="632"/>
      <c r="ED61" s="632"/>
      <c r="EE61" s="632"/>
      <c r="EF61" s="632"/>
      <c r="EG61" s="632"/>
      <c r="EH61" s="632"/>
      <c r="EI61" s="632"/>
      <c r="EJ61" s="632"/>
      <c r="EK61" s="632"/>
      <c r="EL61" s="632"/>
      <c r="EM61" s="632"/>
      <c r="EN61" s="632"/>
      <c r="EO61" s="632"/>
      <c r="EP61" s="632"/>
      <c r="EQ61" s="632"/>
      <c r="ER61" s="632"/>
      <c r="ES61" s="632"/>
      <c r="ET61" s="632"/>
      <c r="EU61" s="632"/>
      <c r="EV61" s="632"/>
      <c r="EW61" s="632"/>
      <c r="EX61" s="632"/>
      <c r="EY61" s="632"/>
      <c r="EZ61" s="632"/>
      <c r="FA61" s="632"/>
      <c r="FB61" s="632"/>
      <c r="FC61" s="632"/>
      <c r="FD61" s="632"/>
      <c r="FE61" s="632"/>
      <c r="FF61" s="632"/>
      <c r="FG61" s="632"/>
      <c r="FH61" s="632"/>
      <c r="FI61" s="632"/>
      <c r="FJ61" s="632"/>
      <c r="FK61" s="632"/>
      <c r="FL61" s="632"/>
    </row>
    <row r="62" spans="1:168" ht="14.45" customHeight="1" x14ac:dyDescent="0.25">
      <c r="A62" s="192"/>
      <c r="B62" s="207"/>
      <c r="C62" s="113" t="s">
        <v>1279</v>
      </c>
      <c r="D62" s="113" t="s">
        <v>1478</v>
      </c>
      <c r="F62" s="209"/>
      <c r="G62" s="212"/>
      <c r="H62" s="416">
        <v>1120</v>
      </c>
      <c r="I62" s="80"/>
      <c r="J62" s="638" t="s">
        <v>2185</v>
      </c>
      <c r="K62" s="636"/>
      <c r="L62" s="639">
        <v>77</v>
      </c>
      <c r="M62" s="639"/>
      <c r="N62" s="639">
        <v>119</v>
      </c>
      <c r="O62" s="639"/>
      <c r="P62" s="639">
        <v>322</v>
      </c>
      <c r="Q62" s="639"/>
      <c r="R62" s="639">
        <v>279</v>
      </c>
      <c r="S62" s="639"/>
      <c r="T62" s="639">
        <v>176</v>
      </c>
      <c r="U62" s="639"/>
      <c r="V62" s="639">
        <v>147</v>
      </c>
      <c r="W62" s="632"/>
      <c r="X62" s="640"/>
      <c r="Y62" s="632"/>
      <c r="Z62" s="640"/>
      <c r="AA62" s="632"/>
      <c r="AB62" s="640"/>
      <c r="AC62" s="632"/>
      <c r="AD62" s="640"/>
      <c r="AE62" s="632"/>
      <c r="AF62" s="640"/>
      <c r="AG62" s="632"/>
      <c r="AH62" s="640"/>
      <c r="AI62" s="632"/>
      <c r="AJ62" s="640"/>
      <c r="AK62" s="632"/>
      <c r="AL62" s="632"/>
      <c r="AM62" s="632"/>
      <c r="AN62" s="632"/>
      <c r="AO62" s="632"/>
      <c r="AP62" s="632"/>
      <c r="AQ62" s="632"/>
      <c r="AR62" s="632"/>
      <c r="AS62" s="632"/>
      <c r="AT62" s="632"/>
      <c r="AU62" s="632"/>
      <c r="AV62" s="632"/>
      <c r="AW62" s="632"/>
      <c r="AX62" s="632"/>
      <c r="AY62" s="632"/>
      <c r="AZ62" s="632"/>
      <c r="BA62" s="632"/>
      <c r="BB62" s="632"/>
      <c r="BC62" s="632"/>
      <c r="BD62" s="632"/>
      <c r="BE62" s="632"/>
      <c r="BF62" s="632"/>
      <c r="BG62" s="632"/>
      <c r="BH62" s="632"/>
      <c r="BI62" s="632"/>
      <c r="BJ62" s="632"/>
      <c r="BK62" s="632"/>
      <c r="BL62" s="632"/>
      <c r="BM62" s="632"/>
      <c r="BN62" s="632"/>
      <c r="BO62" s="632"/>
      <c r="BP62" s="632"/>
      <c r="BQ62" s="632"/>
      <c r="BR62" s="632"/>
      <c r="BS62" s="632"/>
      <c r="BT62" s="632"/>
      <c r="BU62" s="632"/>
      <c r="BV62" s="632"/>
      <c r="BW62" s="632"/>
      <c r="BX62" s="632"/>
      <c r="BY62" s="632"/>
      <c r="BZ62" s="632"/>
      <c r="CA62" s="632"/>
      <c r="CB62" s="632"/>
      <c r="CC62" s="632"/>
      <c r="CD62" s="632"/>
      <c r="CE62" s="632"/>
      <c r="CF62" s="632"/>
      <c r="CG62" s="632"/>
      <c r="CH62" s="632"/>
      <c r="CI62" s="632"/>
      <c r="CJ62" s="632"/>
      <c r="CK62" s="632"/>
      <c r="CL62" s="632"/>
      <c r="CM62" s="632"/>
      <c r="CN62" s="632"/>
      <c r="CO62" s="632"/>
      <c r="CP62" s="632"/>
      <c r="CQ62" s="632"/>
      <c r="CR62" s="632"/>
      <c r="CS62" s="632"/>
      <c r="CT62" s="632"/>
      <c r="CU62" s="632"/>
      <c r="CV62" s="632"/>
      <c r="CW62" s="632"/>
      <c r="CX62" s="632"/>
      <c r="CY62" s="632"/>
      <c r="CZ62" s="632"/>
      <c r="DA62" s="632"/>
      <c r="DB62" s="632"/>
      <c r="DC62" s="632"/>
      <c r="DD62" s="632"/>
      <c r="DE62" s="632"/>
      <c r="DF62" s="632"/>
      <c r="DG62" s="632"/>
      <c r="DH62" s="632"/>
      <c r="DI62" s="632"/>
      <c r="DJ62" s="632"/>
      <c r="DK62" s="632"/>
      <c r="DL62" s="632"/>
      <c r="DM62" s="632"/>
      <c r="DN62" s="632"/>
      <c r="DO62" s="632"/>
      <c r="DP62" s="632"/>
      <c r="DQ62" s="632"/>
      <c r="DR62" s="632"/>
      <c r="DS62" s="632"/>
      <c r="DT62" s="632"/>
      <c r="DU62" s="632"/>
      <c r="DV62" s="632"/>
      <c r="DW62" s="632"/>
      <c r="DX62" s="632"/>
      <c r="DY62" s="632"/>
      <c r="DZ62" s="632"/>
      <c r="EA62" s="632"/>
      <c r="EB62" s="632"/>
      <c r="EC62" s="632"/>
      <c r="ED62" s="632"/>
      <c r="EE62" s="632"/>
      <c r="EF62" s="632"/>
      <c r="EG62" s="632"/>
      <c r="EH62" s="632"/>
      <c r="EI62" s="632"/>
      <c r="EJ62" s="632"/>
      <c r="EK62" s="632"/>
      <c r="EL62" s="632"/>
      <c r="EM62" s="632"/>
      <c r="EN62" s="632"/>
      <c r="EO62" s="632"/>
      <c r="EP62" s="632"/>
      <c r="EQ62" s="632"/>
      <c r="ER62" s="632"/>
      <c r="ES62" s="632"/>
      <c r="ET62" s="632"/>
      <c r="EU62" s="632"/>
      <c r="EV62" s="632"/>
      <c r="EW62" s="632"/>
      <c r="EX62" s="632"/>
      <c r="EY62" s="632"/>
      <c r="EZ62" s="632"/>
      <c r="FA62" s="632"/>
      <c r="FB62" s="632"/>
      <c r="FC62" s="632"/>
      <c r="FD62" s="632"/>
      <c r="FE62" s="632"/>
      <c r="FF62" s="632"/>
      <c r="FG62" s="632"/>
      <c r="FH62" s="632"/>
      <c r="FI62" s="632"/>
      <c r="FJ62" s="632"/>
      <c r="FK62" s="632"/>
      <c r="FL62" s="632"/>
    </row>
    <row r="63" spans="1:168" ht="14.45" customHeight="1" x14ac:dyDescent="0.25">
      <c r="A63" s="192"/>
      <c r="B63" s="207"/>
      <c r="C63" s="113" t="s">
        <v>1280</v>
      </c>
      <c r="D63" s="113" t="s">
        <v>1479</v>
      </c>
      <c r="F63" s="209"/>
      <c r="G63" s="212"/>
      <c r="H63" s="416">
        <v>262</v>
      </c>
      <c r="I63" s="80"/>
      <c r="J63" s="638" t="s">
        <v>1937</v>
      </c>
      <c r="K63" s="636"/>
      <c r="L63" s="639">
        <v>17</v>
      </c>
      <c r="M63" s="639"/>
      <c r="N63" s="639">
        <v>27</v>
      </c>
      <c r="O63" s="639"/>
      <c r="P63" s="639">
        <v>68</v>
      </c>
      <c r="Q63" s="639"/>
      <c r="R63" s="639">
        <v>72</v>
      </c>
      <c r="S63" s="639"/>
      <c r="T63" s="639">
        <v>41</v>
      </c>
      <c r="U63" s="639"/>
      <c r="V63" s="639">
        <v>37</v>
      </c>
      <c r="W63" s="632"/>
      <c r="X63" s="640"/>
      <c r="Y63" s="632"/>
      <c r="Z63" s="640"/>
      <c r="AA63" s="632"/>
      <c r="AB63" s="640"/>
      <c r="AC63" s="632"/>
      <c r="AD63" s="640"/>
      <c r="AE63" s="632"/>
      <c r="AF63" s="640"/>
      <c r="AG63" s="632"/>
      <c r="AH63" s="640"/>
      <c r="AI63" s="632"/>
      <c r="AJ63" s="640"/>
      <c r="AK63" s="632"/>
      <c r="AL63" s="632"/>
      <c r="AM63" s="632"/>
      <c r="AN63" s="632"/>
      <c r="AO63" s="632"/>
      <c r="AP63" s="632"/>
      <c r="AQ63" s="632"/>
      <c r="AR63" s="632"/>
      <c r="AS63" s="632"/>
      <c r="AT63" s="632"/>
      <c r="AU63" s="632"/>
      <c r="AV63" s="632"/>
      <c r="AW63" s="632"/>
      <c r="AX63" s="632"/>
      <c r="AY63" s="632"/>
      <c r="AZ63" s="632"/>
      <c r="BA63" s="632"/>
      <c r="BB63" s="632"/>
      <c r="BC63" s="632"/>
      <c r="BD63" s="632"/>
      <c r="BE63" s="632"/>
      <c r="BF63" s="632"/>
      <c r="BG63" s="632"/>
      <c r="BH63" s="632"/>
      <c r="BI63" s="632"/>
      <c r="BJ63" s="632"/>
      <c r="BK63" s="632"/>
      <c r="BL63" s="632"/>
      <c r="BM63" s="632"/>
      <c r="BN63" s="632"/>
      <c r="BO63" s="632"/>
      <c r="BP63" s="632"/>
      <c r="BQ63" s="632"/>
      <c r="BR63" s="632"/>
      <c r="BS63" s="632"/>
      <c r="BT63" s="632"/>
      <c r="BU63" s="632"/>
      <c r="BV63" s="632"/>
      <c r="BW63" s="632"/>
      <c r="BX63" s="632"/>
      <c r="BY63" s="632"/>
      <c r="BZ63" s="632"/>
      <c r="CA63" s="632"/>
      <c r="CB63" s="632"/>
      <c r="CC63" s="632"/>
      <c r="CD63" s="632"/>
      <c r="CE63" s="632"/>
      <c r="CF63" s="632"/>
      <c r="CG63" s="632"/>
      <c r="CH63" s="632"/>
      <c r="CI63" s="632"/>
      <c r="CJ63" s="632"/>
      <c r="CK63" s="632"/>
      <c r="CL63" s="632"/>
      <c r="CM63" s="632"/>
      <c r="CN63" s="632"/>
      <c r="CO63" s="632"/>
      <c r="CP63" s="632"/>
      <c r="CQ63" s="632"/>
      <c r="CR63" s="632"/>
      <c r="CS63" s="632"/>
      <c r="CT63" s="632"/>
      <c r="CU63" s="632"/>
      <c r="CV63" s="632"/>
      <c r="CW63" s="632"/>
      <c r="CX63" s="632"/>
      <c r="CY63" s="632"/>
      <c r="CZ63" s="632"/>
      <c r="DA63" s="632"/>
      <c r="DB63" s="632"/>
      <c r="DC63" s="632"/>
      <c r="DD63" s="632"/>
      <c r="DE63" s="632"/>
      <c r="DF63" s="632"/>
      <c r="DG63" s="632"/>
      <c r="DH63" s="632"/>
      <c r="DI63" s="632"/>
      <c r="DJ63" s="632"/>
      <c r="DK63" s="632"/>
      <c r="DL63" s="632"/>
      <c r="DM63" s="632"/>
      <c r="DN63" s="632"/>
      <c r="DO63" s="632"/>
      <c r="DP63" s="632"/>
      <c r="DQ63" s="632"/>
      <c r="DR63" s="632"/>
      <c r="DS63" s="632"/>
      <c r="DT63" s="632"/>
      <c r="DU63" s="632"/>
      <c r="DV63" s="632"/>
      <c r="DW63" s="632"/>
      <c r="DX63" s="632"/>
      <c r="DY63" s="632"/>
      <c r="DZ63" s="632"/>
      <c r="EA63" s="632"/>
      <c r="EB63" s="632"/>
      <c r="EC63" s="632"/>
      <c r="ED63" s="632"/>
      <c r="EE63" s="632"/>
      <c r="EF63" s="632"/>
      <c r="EG63" s="632"/>
      <c r="EH63" s="632"/>
      <c r="EI63" s="632"/>
      <c r="EJ63" s="632"/>
      <c r="EK63" s="632"/>
      <c r="EL63" s="632"/>
      <c r="EM63" s="632"/>
      <c r="EN63" s="632"/>
      <c r="EO63" s="632"/>
      <c r="EP63" s="632"/>
      <c r="EQ63" s="632"/>
      <c r="ER63" s="632"/>
      <c r="ES63" s="632"/>
      <c r="ET63" s="632"/>
      <c r="EU63" s="632"/>
      <c r="EV63" s="632"/>
      <c r="EW63" s="632"/>
      <c r="EX63" s="632"/>
      <c r="EY63" s="632"/>
      <c r="EZ63" s="632"/>
      <c r="FA63" s="632"/>
      <c r="FB63" s="632"/>
      <c r="FC63" s="632"/>
      <c r="FD63" s="632"/>
      <c r="FE63" s="632"/>
      <c r="FF63" s="632"/>
      <c r="FG63" s="632"/>
      <c r="FH63" s="632"/>
      <c r="FI63" s="632"/>
      <c r="FJ63" s="632"/>
      <c r="FK63" s="632"/>
      <c r="FL63" s="632"/>
    </row>
    <row r="64" spans="1:168" ht="14.45" customHeight="1" x14ac:dyDescent="0.25">
      <c r="A64" s="192"/>
      <c r="B64" s="207"/>
      <c r="C64" s="113" t="s">
        <v>1281</v>
      </c>
      <c r="D64" s="113" t="s">
        <v>1282</v>
      </c>
      <c r="F64" s="209"/>
      <c r="G64" s="212"/>
      <c r="H64" s="416">
        <v>513</v>
      </c>
      <c r="I64" s="80"/>
      <c r="J64" s="638" t="s">
        <v>1973</v>
      </c>
      <c r="K64" s="636"/>
      <c r="L64" s="639">
        <v>51</v>
      </c>
      <c r="M64" s="639"/>
      <c r="N64" s="639">
        <v>32</v>
      </c>
      <c r="O64" s="639"/>
      <c r="P64" s="639">
        <v>167</v>
      </c>
      <c r="Q64" s="639"/>
      <c r="R64" s="639">
        <v>116</v>
      </c>
      <c r="S64" s="639"/>
      <c r="T64" s="639">
        <v>79</v>
      </c>
      <c r="U64" s="639"/>
      <c r="V64" s="639">
        <v>68</v>
      </c>
      <c r="W64" s="632"/>
      <c r="X64" s="640"/>
      <c r="Y64" s="632"/>
      <c r="Z64" s="640"/>
      <c r="AA64" s="632"/>
      <c r="AB64" s="640"/>
      <c r="AC64" s="632"/>
      <c r="AD64" s="640"/>
      <c r="AE64" s="632"/>
      <c r="AF64" s="640"/>
      <c r="AG64" s="632"/>
      <c r="AH64" s="640"/>
      <c r="AI64" s="632"/>
      <c r="AJ64" s="640"/>
      <c r="AK64" s="632"/>
      <c r="AL64" s="632"/>
      <c r="AM64" s="632"/>
      <c r="AN64" s="632"/>
      <c r="AO64" s="632"/>
      <c r="AP64" s="632"/>
      <c r="AQ64" s="632"/>
      <c r="AR64" s="632"/>
      <c r="AS64" s="632"/>
      <c r="AT64" s="632"/>
      <c r="AU64" s="632"/>
      <c r="AV64" s="632"/>
      <c r="AW64" s="632"/>
      <c r="AX64" s="632"/>
      <c r="AY64" s="632"/>
      <c r="AZ64" s="632"/>
      <c r="BA64" s="632"/>
      <c r="BB64" s="632"/>
      <c r="BC64" s="632"/>
      <c r="BD64" s="632"/>
      <c r="BE64" s="632"/>
      <c r="BF64" s="632"/>
      <c r="BG64" s="632"/>
      <c r="BH64" s="632"/>
      <c r="BI64" s="632"/>
      <c r="BJ64" s="632"/>
      <c r="BK64" s="632"/>
      <c r="BL64" s="632"/>
      <c r="BM64" s="632"/>
      <c r="BN64" s="632"/>
      <c r="BO64" s="632"/>
      <c r="BP64" s="632"/>
      <c r="BQ64" s="632"/>
      <c r="BR64" s="632"/>
      <c r="BS64" s="632"/>
      <c r="BT64" s="632"/>
      <c r="BU64" s="632"/>
      <c r="BV64" s="632"/>
      <c r="BW64" s="632"/>
      <c r="BX64" s="632"/>
      <c r="BY64" s="632"/>
      <c r="BZ64" s="632"/>
      <c r="CA64" s="632"/>
      <c r="CB64" s="632"/>
      <c r="CC64" s="632"/>
      <c r="CD64" s="632"/>
      <c r="CE64" s="632"/>
      <c r="CF64" s="632"/>
      <c r="CG64" s="632"/>
      <c r="CH64" s="632"/>
      <c r="CI64" s="632"/>
      <c r="CJ64" s="632"/>
      <c r="CK64" s="632"/>
      <c r="CL64" s="632"/>
      <c r="CM64" s="632"/>
      <c r="CN64" s="632"/>
      <c r="CO64" s="632"/>
      <c r="CP64" s="632"/>
      <c r="CQ64" s="632"/>
      <c r="CR64" s="632"/>
      <c r="CS64" s="632"/>
      <c r="CT64" s="632"/>
      <c r="CU64" s="632"/>
      <c r="CV64" s="632"/>
      <c r="CW64" s="632"/>
      <c r="CX64" s="632"/>
      <c r="CY64" s="632"/>
      <c r="CZ64" s="632"/>
      <c r="DA64" s="632"/>
      <c r="DB64" s="632"/>
      <c r="DC64" s="632"/>
      <c r="DD64" s="632"/>
      <c r="DE64" s="632"/>
      <c r="DF64" s="632"/>
      <c r="DG64" s="632"/>
      <c r="DH64" s="632"/>
      <c r="DI64" s="632"/>
      <c r="DJ64" s="632"/>
      <c r="DK64" s="632"/>
      <c r="DL64" s="632"/>
      <c r="DM64" s="632"/>
      <c r="DN64" s="632"/>
      <c r="DO64" s="632"/>
      <c r="DP64" s="632"/>
      <c r="DQ64" s="632"/>
      <c r="DR64" s="632"/>
      <c r="DS64" s="632"/>
      <c r="DT64" s="632"/>
      <c r="DU64" s="632"/>
      <c r="DV64" s="632"/>
      <c r="DW64" s="632"/>
      <c r="DX64" s="632"/>
      <c r="DY64" s="632"/>
      <c r="DZ64" s="632"/>
      <c r="EA64" s="632"/>
      <c r="EB64" s="632"/>
      <c r="EC64" s="632"/>
      <c r="ED64" s="632"/>
      <c r="EE64" s="632"/>
      <c r="EF64" s="632"/>
      <c r="EG64" s="632"/>
      <c r="EH64" s="632"/>
      <c r="EI64" s="632"/>
      <c r="EJ64" s="632"/>
      <c r="EK64" s="632"/>
      <c r="EL64" s="632"/>
      <c r="EM64" s="632"/>
      <c r="EN64" s="632"/>
      <c r="EO64" s="632"/>
      <c r="EP64" s="632"/>
      <c r="EQ64" s="632"/>
      <c r="ER64" s="632"/>
      <c r="ES64" s="632"/>
      <c r="ET64" s="632"/>
      <c r="EU64" s="632"/>
      <c r="EV64" s="632"/>
      <c r="EW64" s="632"/>
      <c r="EX64" s="632"/>
      <c r="EY64" s="632"/>
      <c r="EZ64" s="632"/>
      <c r="FA64" s="632"/>
      <c r="FB64" s="632"/>
      <c r="FC64" s="632"/>
      <c r="FD64" s="632"/>
      <c r="FE64" s="632"/>
      <c r="FF64" s="632"/>
      <c r="FG64" s="632"/>
      <c r="FH64" s="632"/>
      <c r="FI64" s="632"/>
      <c r="FJ64" s="632"/>
      <c r="FK64" s="632"/>
      <c r="FL64" s="632"/>
    </row>
    <row r="65" spans="1:168" ht="14.45" customHeight="1" x14ac:dyDescent="0.25">
      <c r="A65" s="192"/>
      <c r="B65" s="207"/>
      <c r="C65" s="113" t="s">
        <v>1283</v>
      </c>
      <c r="D65" s="113" t="s">
        <v>1480</v>
      </c>
      <c r="F65" s="209"/>
      <c r="G65" s="212"/>
      <c r="H65" s="416">
        <v>265</v>
      </c>
      <c r="I65" s="80"/>
      <c r="J65" s="638" t="s">
        <v>2186</v>
      </c>
      <c r="K65" s="636"/>
      <c r="L65" s="639">
        <v>20</v>
      </c>
      <c r="M65" s="639"/>
      <c r="N65" s="639">
        <v>26</v>
      </c>
      <c r="O65" s="639"/>
      <c r="P65" s="639">
        <v>84</v>
      </c>
      <c r="Q65" s="639"/>
      <c r="R65" s="639">
        <v>65</v>
      </c>
      <c r="S65" s="639"/>
      <c r="T65" s="639">
        <v>39</v>
      </c>
      <c r="U65" s="639"/>
      <c r="V65" s="639">
        <v>31</v>
      </c>
      <c r="W65" s="632"/>
      <c r="X65" s="640"/>
      <c r="Y65" s="632"/>
      <c r="Z65" s="640"/>
      <c r="AA65" s="632"/>
      <c r="AB65" s="640"/>
      <c r="AC65" s="632"/>
      <c r="AD65" s="640"/>
      <c r="AE65" s="632"/>
      <c r="AF65" s="640"/>
      <c r="AG65" s="632"/>
      <c r="AH65" s="640"/>
      <c r="AI65" s="632"/>
      <c r="AJ65" s="640"/>
      <c r="AK65" s="632"/>
      <c r="AL65" s="632"/>
      <c r="AM65" s="632"/>
      <c r="AN65" s="632"/>
      <c r="AO65" s="632"/>
      <c r="AP65" s="632"/>
      <c r="AQ65" s="632"/>
      <c r="AR65" s="632"/>
      <c r="AS65" s="632"/>
      <c r="AT65" s="632"/>
      <c r="AU65" s="632"/>
      <c r="AV65" s="632"/>
      <c r="AW65" s="632"/>
      <c r="AX65" s="632"/>
      <c r="AY65" s="632"/>
      <c r="AZ65" s="632"/>
      <c r="BA65" s="632"/>
      <c r="BB65" s="632"/>
      <c r="BC65" s="632"/>
      <c r="BD65" s="632"/>
      <c r="BE65" s="632"/>
      <c r="BF65" s="632"/>
      <c r="BG65" s="632"/>
      <c r="BH65" s="632"/>
      <c r="BI65" s="632"/>
      <c r="BJ65" s="632"/>
      <c r="BK65" s="632"/>
      <c r="BL65" s="632"/>
      <c r="BM65" s="632"/>
      <c r="BN65" s="632"/>
      <c r="BO65" s="632"/>
      <c r="BP65" s="632"/>
      <c r="BQ65" s="632"/>
      <c r="BR65" s="632"/>
      <c r="BS65" s="632"/>
      <c r="BT65" s="632"/>
      <c r="BU65" s="632"/>
      <c r="BV65" s="632"/>
      <c r="BW65" s="632"/>
      <c r="BX65" s="632"/>
      <c r="BY65" s="632"/>
      <c r="BZ65" s="632"/>
      <c r="CA65" s="632"/>
      <c r="CB65" s="632"/>
      <c r="CC65" s="632"/>
      <c r="CD65" s="632"/>
      <c r="CE65" s="632"/>
      <c r="CF65" s="632"/>
      <c r="CG65" s="632"/>
      <c r="CH65" s="632"/>
      <c r="CI65" s="632"/>
      <c r="CJ65" s="632"/>
      <c r="CK65" s="632"/>
      <c r="CL65" s="632"/>
      <c r="CM65" s="632"/>
      <c r="CN65" s="632"/>
      <c r="CO65" s="632"/>
      <c r="CP65" s="632"/>
      <c r="CQ65" s="632"/>
      <c r="CR65" s="632"/>
      <c r="CS65" s="632"/>
      <c r="CT65" s="632"/>
      <c r="CU65" s="632"/>
      <c r="CV65" s="632"/>
      <c r="CW65" s="632"/>
      <c r="CX65" s="632"/>
      <c r="CY65" s="632"/>
      <c r="CZ65" s="632"/>
      <c r="DA65" s="632"/>
      <c r="DB65" s="632"/>
      <c r="DC65" s="632"/>
      <c r="DD65" s="632"/>
      <c r="DE65" s="632"/>
      <c r="DF65" s="632"/>
      <c r="DG65" s="632"/>
      <c r="DH65" s="632"/>
      <c r="DI65" s="632"/>
      <c r="DJ65" s="632"/>
      <c r="DK65" s="632"/>
      <c r="DL65" s="632"/>
      <c r="DM65" s="632"/>
      <c r="DN65" s="632"/>
      <c r="DO65" s="632"/>
      <c r="DP65" s="632"/>
      <c r="DQ65" s="632"/>
      <c r="DR65" s="632"/>
      <c r="DS65" s="632"/>
      <c r="DT65" s="632"/>
      <c r="DU65" s="632"/>
      <c r="DV65" s="632"/>
      <c r="DW65" s="632"/>
      <c r="DX65" s="632"/>
      <c r="DY65" s="632"/>
      <c r="DZ65" s="632"/>
      <c r="EA65" s="632"/>
      <c r="EB65" s="632"/>
      <c r="EC65" s="632"/>
      <c r="ED65" s="632"/>
      <c r="EE65" s="632"/>
      <c r="EF65" s="632"/>
      <c r="EG65" s="632"/>
      <c r="EH65" s="632"/>
      <c r="EI65" s="632"/>
      <c r="EJ65" s="632"/>
      <c r="EK65" s="632"/>
      <c r="EL65" s="632"/>
      <c r="EM65" s="632"/>
      <c r="EN65" s="632"/>
      <c r="EO65" s="632"/>
      <c r="EP65" s="632"/>
      <c r="EQ65" s="632"/>
      <c r="ER65" s="632"/>
      <c r="ES65" s="632"/>
      <c r="ET65" s="632"/>
      <c r="EU65" s="632"/>
      <c r="EV65" s="632"/>
      <c r="EW65" s="632"/>
      <c r="EX65" s="632"/>
      <c r="EY65" s="632"/>
      <c r="EZ65" s="632"/>
      <c r="FA65" s="632"/>
      <c r="FB65" s="632"/>
      <c r="FC65" s="632"/>
      <c r="FD65" s="632"/>
      <c r="FE65" s="632"/>
      <c r="FF65" s="632"/>
      <c r="FG65" s="632"/>
      <c r="FH65" s="632"/>
      <c r="FI65" s="632"/>
      <c r="FJ65" s="632"/>
      <c r="FK65" s="632"/>
      <c r="FL65" s="632"/>
    </row>
    <row r="66" spans="1:168" ht="14.45" customHeight="1" x14ac:dyDescent="0.25">
      <c r="A66" s="192"/>
      <c r="B66" s="207"/>
      <c r="C66" s="113" t="s">
        <v>1284</v>
      </c>
      <c r="D66" s="113" t="s">
        <v>1481</v>
      </c>
      <c r="F66" s="209"/>
      <c r="G66" s="212"/>
      <c r="H66" s="416">
        <v>504</v>
      </c>
      <c r="I66" s="80"/>
      <c r="J66" s="638" t="s">
        <v>2187</v>
      </c>
      <c r="K66" s="636"/>
      <c r="L66" s="639">
        <v>27</v>
      </c>
      <c r="M66" s="639"/>
      <c r="N66" s="639">
        <v>49</v>
      </c>
      <c r="O66" s="639"/>
      <c r="P66" s="639">
        <v>143</v>
      </c>
      <c r="Q66" s="639"/>
      <c r="R66" s="639">
        <v>154</v>
      </c>
      <c r="S66" s="639"/>
      <c r="T66" s="639">
        <v>82</v>
      </c>
      <c r="U66" s="639"/>
      <c r="V66" s="639">
        <v>49</v>
      </c>
      <c r="W66" s="632"/>
      <c r="X66" s="640"/>
      <c r="Y66" s="632"/>
      <c r="Z66" s="640"/>
      <c r="AA66" s="632"/>
      <c r="AB66" s="640"/>
      <c r="AC66" s="632"/>
      <c r="AD66" s="640"/>
      <c r="AE66" s="632"/>
      <c r="AF66" s="640"/>
      <c r="AG66" s="632"/>
      <c r="AH66" s="640"/>
      <c r="AI66" s="632"/>
      <c r="AJ66" s="640"/>
      <c r="AK66" s="632"/>
      <c r="AL66" s="632"/>
      <c r="AM66" s="632"/>
      <c r="AN66" s="632"/>
      <c r="AO66" s="632"/>
      <c r="AP66" s="632"/>
      <c r="AQ66" s="632"/>
      <c r="AR66" s="632"/>
      <c r="AS66" s="632"/>
      <c r="AT66" s="632"/>
      <c r="AU66" s="632"/>
      <c r="AV66" s="632"/>
      <c r="AW66" s="632"/>
      <c r="AX66" s="632"/>
      <c r="AY66" s="632"/>
      <c r="AZ66" s="632"/>
      <c r="BA66" s="632"/>
      <c r="BB66" s="632"/>
      <c r="BC66" s="632"/>
      <c r="BD66" s="632"/>
      <c r="BE66" s="632"/>
      <c r="BF66" s="632"/>
      <c r="BG66" s="632"/>
      <c r="BH66" s="632"/>
      <c r="BI66" s="632"/>
      <c r="BJ66" s="632"/>
      <c r="BK66" s="632"/>
      <c r="BL66" s="632"/>
      <c r="BM66" s="632"/>
      <c r="BN66" s="632"/>
      <c r="BO66" s="632"/>
      <c r="BP66" s="632"/>
      <c r="BQ66" s="632"/>
      <c r="BR66" s="632"/>
      <c r="BS66" s="632"/>
      <c r="BT66" s="632"/>
      <c r="BU66" s="632"/>
      <c r="BV66" s="632"/>
      <c r="BW66" s="632"/>
      <c r="BX66" s="632"/>
      <c r="BY66" s="632"/>
      <c r="BZ66" s="632"/>
      <c r="CA66" s="632"/>
      <c r="CB66" s="632"/>
      <c r="CC66" s="632"/>
      <c r="CD66" s="632"/>
      <c r="CE66" s="632"/>
      <c r="CF66" s="632"/>
      <c r="CG66" s="632"/>
      <c r="CH66" s="632"/>
      <c r="CI66" s="632"/>
      <c r="CJ66" s="632"/>
      <c r="CK66" s="632"/>
      <c r="CL66" s="632"/>
      <c r="CM66" s="632"/>
      <c r="CN66" s="632"/>
      <c r="CO66" s="632"/>
      <c r="CP66" s="632"/>
      <c r="CQ66" s="632"/>
      <c r="CR66" s="632"/>
      <c r="CS66" s="632"/>
      <c r="CT66" s="632"/>
      <c r="CU66" s="632"/>
      <c r="CV66" s="632"/>
      <c r="CW66" s="632"/>
      <c r="CX66" s="632"/>
      <c r="CY66" s="632"/>
      <c r="CZ66" s="632"/>
      <c r="DA66" s="632"/>
      <c r="DB66" s="632"/>
      <c r="DC66" s="632"/>
      <c r="DD66" s="632"/>
      <c r="DE66" s="632"/>
      <c r="DF66" s="632"/>
      <c r="DG66" s="632"/>
      <c r="DH66" s="632"/>
      <c r="DI66" s="632"/>
      <c r="DJ66" s="632"/>
      <c r="DK66" s="632"/>
      <c r="DL66" s="632"/>
      <c r="DM66" s="632"/>
      <c r="DN66" s="632"/>
      <c r="DO66" s="632"/>
      <c r="DP66" s="632"/>
      <c r="DQ66" s="632"/>
      <c r="DR66" s="632"/>
      <c r="DS66" s="632"/>
      <c r="DT66" s="632"/>
      <c r="DU66" s="632"/>
      <c r="DV66" s="632"/>
      <c r="DW66" s="632"/>
      <c r="DX66" s="632"/>
      <c r="DY66" s="632"/>
      <c r="DZ66" s="632"/>
      <c r="EA66" s="632"/>
      <c r="EB66" s="632"/>
      <c r="EC66" s="632"/>
      <c r="ED66" s="632"/>
      <c r="EE66" s="632"/>
      <c r="EF66" s="632"/>
      <c r="EG66" s="632"/>
      <c r="EH66" s="632"/>
      <c r="EI66" s="632"/>
      <c r="EJ66" s="632"/>
      <c r="EK66" s="632"/>
      <c r="EL66" s="632"/>
      <c r="EM66" s="632"/>
      <c r="EN66" s="632"/>
      <c r="EO66" s="632"/>
      <c r="EP66" s="632"/>
      <c r="EQ66" s="632"/>
      <c r="ER66" s="632"/>
      <c r="ES66" s="632"/>
      <c r="ET66" s="632"/>
      <c r="EU66" s="632"/>
      <c r="EV66" s="632"/>
      <c r="EW66" s="632"/>
      <c r="EX66" s="632"/>
      <c r="EY66" s="632"/>
      <c r="EZ66" s="632"/>
      <c r="FA66" s="632"/>
      <c r="FB66" s="632"/>
      <c r="FC66" s="632"/>
      <c r="FD66" s="632"/>
      <c r="FE66" s="632"/>
      <c r="FF66" s="632"/>
      <c r="FG66" s="632"/>
      <c r="FH66" s="632"/>
      <c r="FI66" s="632"/>
      <c r="FJ66" s="632"/>
      <c r="FK66" s="632"/>
      <c r="FL66" s="632"/>
    </row>
    <row r="67" spans="1:168" ht="14.45" customHeight="1" x14ac:dyDescent="0.25">
      <c r="A67" s="192"/>
      <c r="B67" s="207"/>
      <c r="C67" s="113" t="s">
        <v>1285</v>
      </c>
      <c r="D67" s="113" t="s">
        <v>1482</v>
      </c>
      <c r="F67" s="209"/>
      <c r="G67" s="212"/>
      <c r="H67" s="416">
        <v>944</v>
      </c>
      <c r="I67" s="80"/>
      <c r="J67" s="638" t="s">
        <v>2188</v>
      </c>
      <c r="K67" s="636"/>
      <c r="L67" s="639">
        <v>59</v>
      </c>
      <c r="M67" s="639"/>
      <c r="N67" s="639">
        <v>92</v>
      </c>
      <c r="O67" s="639"/>
      <c r="P67" s="639">
        <v>294</v>
      </c>
      <c r="Q67" s="639"/>
      <c r="R67" s="639">
        <v>222</v>
      </c>
      <c r="S67" s="639"/>
      <c r="T67" s="639">
        <v>160</v>
      </c>
      <c r="U67" s="639"/>
      <c r="V67" s="639">
        <v>117</v>
      </c>
      <c r="W67" s="632"/>
      <c r="X67" s="640"/>
      <c r="Y67" s="632"/>
      <c r="Z67" s="640"/>
      <c r="AA67" s="632"/>
      <c r="AB67" s="640"/>
      <c r="AC67" s="632"/>
      <c r="AD67" s="640"/>
      <c r="AE67" s="632"/>
      <c r="AF67" s="640"/>
      <c r="AG67" s="632"/>
      <c r="AH67" s="640"/>
      <c r="AI67" s="632"/>
      <c r="AJ67" s="640"/>
      <c r="AK67" s="632"/>
      <c r="AL67" s="632"/>
      <c r="AM67" s="632"/>
      <c r="AN67" s="632"/>
      <c r="AO67" s="632"/>
      <c r="AP67" s="632"/>
      <c r="AQ67" s="632"/>
      <c r="AR67" s="632"/>
      <c r="AS67" s="632"/>
      <c r="AT67" s="632"/>
      <c r="AU67" s="632"/>
      <c r="AV67" s="632"/>
      <c r="AW67" s="632"/>
      <c r="AX67" s="632"/>
      <c r="AY67" s="632"/>
      <c r="AZ67" s="632"/>
      <c r="BA67" s="632"/>
      <c r="BB67" s="632"/>
      <c r="BC67" s="632"/>
      <c r="BD67" s="632"/>
      <c r="BE67" s="632"/>
      <c r="BF67" s="632"/>
      <c r="BG67" s="632"/>
      <c r="BH67" s="632"/>
      <c r="BI67" s="632"/>
      <c r="BJ67" s="632"/>
      <c r="BK67" s="632"/>
      <c r="BL67" s="632"/>
      <c r="BM67" s="632"/>
      <c r="BN67" s="632"/>
      <c r="BO67" s="632"/>
      <c r="BP67" s="632"/>
      <c r="BQ67" s="632"/>
      <c r="BR67" s="632"/>
      <c r="BS67" s="632"/>
      <c r="BT67" s="632"/>
      <c r="BU67" s="632"/>
      <c r="BV67" s="632"/>
      <c r="BW67" s="632"/>
      <c r="BX67" s="632"/>
      <c r="BY67" s="632"/>
      <c r="BZ67" s="632"/>
      <c r="CA67" s="632"/>
      <c r="CB67" s="632"/>
      <c r="CC67" s="632"/>
      <c r="CD67" s="632"/>
      <c r="CE67" s="632"/>
      <c r="CF67" s="632"/>
      <c r="CG67" s="632"/>
      <c r="CH67" s="632"/>
      <c r="CI67" s="632"/>
      <c r="CJ67" s="632"/>
      <c r="CK67" s="632"/>
      <c r="CL67" s="632"/>
      <c r="CM67" s="632"/>
      <c r="CN67" s="632"/>
      <c r="CO67" s="632"/>
      <c r="CP67" s="632"/>
      <c r="CQ67" s="632"/>
      <c r="CR67" s="632"/>
      <c r="CS67" s="632"/>
      <c r="CT67" s="632"/>
      <c r="CU67" s="632"/>
      <c r="CV67" s="632"/>
      <c r="CW67" s="632"/>
      <c r="CX67" s="632"/>
      <c r="CY67" s="632"/>
      <c r="CZ67" s="632"/>
      <c r="DA67" s="632"/>
      <c r="DB67" s="632"/>
      <c r="DC67" s="632"/>
      <c r="DD67" s="632"/>
      <c r="DE67" s="632"/>
      <c r="DF67" s="632"/>
      <c r="DG67" s="632"/>
      <c r="DH67" s="632"/>
      <c r="DI67" s="632"/>
      <c r="DJ67" s="632"/>
      <c r="DK67" s="632"/>
      <c r="DL67" s="632"/>
      <c r="DM67" s="632"/>
      <c r="DN67" s="632"/>
      <c r="DO67" s="632"/>
      <c r="DP67" s="632"/>
      <c r="DQ67" s="632"/>
      <c r="DR67" s="632"/>
      <c r="DS67" s="632"/>
      <c r="DT67" s="632"/>
      <c r="DU67" s="632"/>
      <c r="DV67" s="632"/>
      <c r="DW67" s="632"/>
      <c r="DX67" s="632"/>
      <c r="DY67" s="632"/>
      <c r="DZ67" s="632"/>
      <c r="EA67" s="632"/>
      <c r="EB67" s="632"/>
      <c r="EC67" s="632"/>
      <c r="ED67" s="632"/>
      <c r="EE67" s="632"/>
      <c r="EF67" s="632"/>
      <c r="EG67" s="632"/>
      <c r="EH67" s="632"/>
      <c r="EI67" s="632"/>
      <c r="EJ67" s="632"/>
      <c r="EK67" s="632"/>
      <c r="EL67" s="632"/>
      <c r="EM67" s="632"/>
      <c r="EN67" s="632"/>
      <c r="EO67" s="632"/>
      <c r="EP67" s="632"/>
      <c r="EQ67" s="632"/>
      <c r="ER67" s="632"/>
      <c r="ES67" s="632"/>
      <c r="ET67" s="632"/>
      <c r="EU67" s="632"/>
      <c r="EV67" s="632"/>
      <c r="EW67" s="632"/>
      <c r="EX67" s="632"/>
      <c r="EY67" s="632"/>
      <c r="EZ67" s="632"/>
      <c r="FA67" s="632"/>
      <c r="FB67" s="632"/>
      <c r="FC67" s="632"/>
      <c r="FD67" s="632"/>
      <c r="FE67" s="632"/>
      <c r="FF67" s="632"/>
      <c r="FG67" s="632"/>
      <c r="FH67" s="632"/>
      <c r="FI67" s="632"/>
      <c r="FJ67" s="632"/>
      <c r="FK67" s="632"/>
      <c r="FL67" s="632"/>
    </row>
    <row r="68" spans="1:168" s="208" customFormat="1" ht="14.45" customHeight="1" x14ac:dyDescent="0.25">
      <c r="A68" s="192"/>
      <c r="B68" s="207"/>
      <c r="C68" s="113" t="s">
        <v>1286</v>
      </c>
      <c r="D68" s="113" t="s">
        <v>1287</v>
      </c>
      <c r="F68" s="209"/>
      <c r="G68" s="212"/>
      <c r="H68" s="416">
        <v>493</v>
      </c>
      <c r="I68" s="80"/>
      <c r="J68" s="638" t="s">
        <v>1976</v>
      </c>
      <c r="K68" s="636"/>
      <c r="L68" s="639">
        <v>27</v>
      </c>
      <c r="M68" s="639"/>
      <c r="N68" s="639">
        <v>46</v>
      </c>
      <c r="O68" s="639"/>
      <c r="P68" s="639">
        <v>155</v>
      </c>
      <c r="Q68" s="639"/>
      <c r="R68" s="639">
        <v>115</v>
      </c>
      <c r="S68" s="639"/>
      <c r="T68" s="639">
        <v>83</v>
      </c>
      <c r="U68" s="639"/>
      <c r="V68" s="639">
        <v>67</v>
      </c>
      <c r="W68" s="632"/>
      <c r="X68" s="640"/>
      <c r="Y68" s="632"/>
      <c r="Z68" s="640"/>
      <c r="AA68" s="632"/>
      <c r="AB68" s="640"/>
      <c r="AC68" s="632"/>
      <c r="AD68" s="640"/>
      <c r="AE68" s="632"/>
      <c r="AF68" s="640"/>
      <c r="AG68" s="632"/>
      <c r="AH68" s="640"/>
      <c r="AI68" s="632"/>
      <c r="AJ68" s="640"/>
      <c r="AK68" s="632"/>
      <c r="AL68" s="632"/>
      <c r="AM68" s="632"/>
      <c r="AN68" s="632"/>
      <c r="AO68" s="632"/>
      <c r="AP68" s="632"/>
      <c r="AQ68" s="632"/>
      <c r="AR68" s="632"/>
      <c r="AS68" s="632"/>
      <c r="AT68" s="632"/>
      <c r="AU68" s="632"/>
      <c r="AV68" s="632"/>
      <c r="AW68" s="632"/>
      <c r="AX68" s="632"/>
      <c r="AY68" s="632"/>
      <c r="AZ68" s="632"/>
      <c r="BA68" s="632"/>
      <c r="BB68" s="632"/>
      <c r="BC68" s="632"/>
      <c r="BD68" s="632"/>
      <c r="BE68" s="632"/>
      <c r="BF68" s="632"/>
      <c r="BG68" s="632"/>
      <c r="BH68" s="632"/>
      <c r="BI68" s="632"/>
      <c r="BJ68" s="632"/>
      <c r="BK68" s="632"/>
      <c r="BL68" s="632"/>
      <c r="BM68" s="632"/>
      <c r="BN68" s="632"/>
      <c r="BO68" s="632"/>
      <c r="BP68" s="632"/>
      <c r="BQ68" s="632"/>
      <c r="BR68" s="632"/>
      <c r="BS68" s="632"/>
      <c r="BT68" s="632"/>
      <c r="BU68" s="632"/>
      <c r="BV68" s="632"/>
      <c r="BW68" s="632"/>
      <c r="BX68" s="632"/>
      <c r="BY68" s="632"/>
      <c r="BZ68" s="632"/>
      <c r="CA68" s="632"/>
      <c r="CB68" s="632"/>
      <c r="CC68" s="632"/>
      <c r="CD68" s="632"/>
      <c r="CE68" s="632"/>
      <c r="CF68" s="632"/>
      <c r="CG68" s="632"/>
      <c r="CH68" s="632"/>
      <c r="CI68" s="632"/>
      <c r="CJ68" s="632"/>
      <c r="CK68" s="632"/>
      <c r="CL68" s="632"/>
      <c r="CM68" s="632"/>
      <c r="CN68" s="632"/>
      <c r="CO68" s="632"/>
      <c r="CP68" s="632"/>
      <c r="CQ68" s="632"/>
      <c r="CR68" s="632"/>
      <c r="CS68" s="632"/>
      <c r="CT68" s="632"/>
      <c r="CU68" s="632"/>
      <c r="CV68" s="632"/>
      <c r="CW68" s="632"/>
      <c r="CX68" s="632"/>
      <c r="CY68" s="632"/>
      <c r="CZ68" s="632"/>
      <c r="DA68" s="632"/>
      <c r="DB68" s="632"/>
      <c r="DC68" s="632"/>
      <c r="DD68" s="632"/>
      <c r="DE68" s="632"/>
      <c r="DF68" s="632"/>
      <c r="DG68" s="632"/>
      <c r="DH68" s="632"/>
      <c r="DI68" s="632"/>
      <c r="DJ68" s="632"/>
      <c r="DK68" s="632"/>
      <c r="DL68" s="632"/>
      <c r="DM68" s="632"/>
      <c r="DN68" s="632"/>
      <c r="DO68" s="632"/>
      <c r="DP68" s="632"/>
      <c r="DQ68" s="632"/>
      <c r="DR68" s="632"/>
      <c r="DS68" s="632"/>
      <c r="DT68" s="632"/>
      <c r="DU68" s="632"/>
      <c r="DV68" s="632"/>
      <c r="DW68" s="632"/>
      <c r="DX68" s="632"/>
      <c r="DY68" s="632"/>
      <c r="DZ68" s="632"/>
      <c r="EA68" s="632"/>
      <c r="EB68" s="632"/>
      <c r="EC68" s="632"/>
      <c r="ED68" s="632"/>
      <c r="EE68" s="632"/>
      <c r="EF68" s="632"/>
      <c r="EG68" s="632"/>
      <c r="EH68" s="632"/>
      <c r="EI68" s="632"/>
      <c r="EJ68" s="632"/>
      <c r="EK68" s="632"/>
      <c r="EL68" s="632"/>
      <c r="EM68" s="632"/>
      <c r="EN68" s="632"/>
      <c r="EO68" s="632"/>
      <c r="EP68" s="632"/>
      <c r="EQ68" s="632"/>
      <c r="ER68" s="632"/>
      <c r="ES68" s="632"/>
      <c r="ET68" s="632"/>
      <c r="EU68" s="632"/>
      <c r="EV68" s="632"/>
      <c r="EW68" s="632"/>
      <c r="EX68" s="632"/>
      <c r="EY68" s="632"/>
      <c r="EZ68" s="632"/>
      <c r="FA68" s="632"/>
      <c r="FB68" s="632"/>
      <c r="FC68" s="632"/>
      <c r="FD68" s="632"/>
      <c r="FE68" s="632"/>
      <c r="FF68" s="632"/>
      <c r="FG68" s="632"/>
      <c r="FH68" s="632"/>
      <c r="FI68" s="632"/>
      <c r="FJ68" s="632"/>
      <c r="FK68" s="632"/>
      <c r="FL68" s="632"/>
    </row>
    <row r="69" spans="1:168" ht="14.45" customHeight="1" x14ac:dyDescent="0.25">
      <c r="A69" s="192"/>
      <c r="B69" s="207"/>
      <c r="C69" s="113" t="s">
        <v>1288</v>
      </c>
      <c r="D69" s="113" t="s">
        <v>1483</v>
      </c>
      <c r="F69" s="209"/>
      <c r="G69" s="212"/>
      <c r="H69" s="416">
        <v>642</v>
      </c>
      <c r="I69" s="80"/>
      <c r="J69" s="638" t="s">
        <v>1977</v>
      </c>
      <c r="K69" s="636"/>
      <c r="L69" s="639">
        <v>47</v>
      </c>
      <c r="M69" s="639"/>
      <c r="N69" s="639">
        <v>66</v>
      </c>
      <c r="O69" s="639"/>
      <c r="P69" s="639">
        <v>186</v>
      </c>
      <c r="Q69" s="639"/>
      <c r="R69" s="639">
        <v>151</v>
      </c>
      <c r="S69" s="639"/>
      <c r="T69" s="639">
        <v>124</v>
      </c>
      <c r="U69" s="639"/>
      <c r="V69" s="639">
        <v>68</v>
      </c>
      <c r="W69" s="632"/>
      <c r="X69" s="640"/>
      <c r="Y69" s="632"/>
      <c r="Z69" s="640"/>
      <c r="AA69" s="632"/>
      <c r="AB69" s="640"/>
      <c r="AC69" s="632"/>
      <c r="AD69" s="640"/>
      <c r="AE69" s="632"/>
      <c r="AF69" s="640"/>
      <c r="AG69" s="632"/>
      <c r="AH69" s="640"/>
      <c r="AI69" s="632"/>
      <c r="AJ69" s="640"/>
      <c r="AK69" s="632"/>
      <c r="AL69" s="632"/>
      <c r="AM69" s="632"/>
      <c r="AN69" s="632"/>
      <c r="AO69" s="632"/>
      <c r="AP69" s="632"/>
      <c r="AQ69" s="632"/>
      <c r="AR69" s="632"/>
      <c r="AS69" s="632"/>
      <c r="AT69" s="632"/>
      <c r="AU69" s="632"/>
      <c r="AV69" s="632"/>
      <c r="AW69" s="632"/>
      <c r="AX69" s="632"/>
      <c r="AY69" s="632"/>
      <c r="AZ69" s="632"/>
      <c r="BA69" s="632"/>
      <c r="BB69" s="632"/>
      <c r="BC69" s="632"/>
      <c r="BD69" s="632"/>
      <c r="BE69" s="632"/>
      <c r="BF69" s="632"/>
      <c r="BG69" s="632"/>
      <c r="BH69" s="632"/>
      <c r="BI69" s="632"/>
      <c r="BJ69" s="632"/>
      <c r="BK69" s="632"/>
      <c r="BL69" s="632"/>
      <c r="BM69" s="632"/>
      <c r="BN69" s="632"/>
      <c r="BO69" s="632"/>
      <c r="BP69" s="632"/>
      <c r="BQ69" s="632"/>
      <c r="BR69" s="632"/>
      <c r="BS69" s="632"/>
      <c r="BT69" s="632"/>
      <c r="BU69" s="632"/>
      <c r="BV69" s="632"/>
      <c r="BW69" s="632"/>
      <c r="BX69" s="632"/>
      <c r="BY69" s="632"/>
      <c r="BZ69" s="632"/>
      <c r="CA69" s="632"/>
      <c r="CB69" s="632"/>
      <c r="CC69" s="632"/>
      <c r="CD69" s="632"/>
      <c r="CE69" s="632"/>
      <c r="CF69" s="632"/>
      <c r="CG69" s="632"/>
      <c r="CH69" s="632"/>
      <c r="CI69" s="632"/>
      <c r="CJ69" s="632"/>
      <c r="CK69" s="632"/>
      <c r="CL69" s="632"/>
      <c r="CM69" s="632"/>
      <c r="CN69" s="632"/>
      <c r="CO69" s="632"/>
      <c r="CP69" s="632"/>
      <c r="CQ69" s="632"/>
      <c r="CR69" s="632"/>
      <c r="CS69" s="632"/>
      <c r="CT69" s="632"/>
      <c r="CU69" s="632"/>
      <c r="CV69" s="632"/>
      <c r="CW69" s="632"/>
      <c r="CX69" s="632"/>
      <c r="CY69" s="632"/>
      <c r="CZ69" s="632"/>
      <c r="DA69" s="632"/>
      <c r="DB69" s="632"/>
      <c r="DC69" s="632"/>
      <c r="DD69" s="632"/>
      <c r="DE69" s="632"/>
      <c r="DF69" s="632"/>
      <c r="DG69" s="632"/>
      <c r="DH69" s="632"/>
      <c r="DI69" s="632"/>
      <c r="DJ69" s="632"/>
      <c r="DK69" s="632"/>
      <c r="DL69" s="632"/>
      <c r="DM69" s="632"/>
      <c r="DN69" s="632"/>
      <c r="DO69" s="632"/>
      <c r="DP69" s="632"/>
      <c r="DQ69" s="632"/>
      <c r="DR69" s="632"/>
      <c r="DS69" s="632"/>
      <c r="DT69" s="632"/>
      <c r="DU69" s="632"/>
      <c r="DV69" s="632"/>
      <c r="DW69" s="632"/>
      <c r="DX69" s="632"/>
      <c r="DY69" s="632"/>
      <c r="DZ69" s="632"/>
      <c r="EA69" s="632"/>
      <c r="EB69" s="632"/>
      <c r="EC69" s="632"/>
      <c r="ED69" s="632"/>
      <c r="EE69" s="632"/>
      <c r="EF69" s="632"/>
      <c r="EG69" s="632"/>
      <c r="EH69" s="632"/>
      <c r="EI69" s="632"/>
      <c r="EJ69" s="632"/>
      <c r="EK69" s="632"/>
      <c r="EL69" s="632"/>
      <c r="EM69" s="632"/>
      <c r="EN69" s="632"/>
      <c r="EO69" s="632"/>
      <c r="EP69" s="632"/>
      <c r="EQ69" s="632"/>
      <c r="ER69" s="632"/>
      <c r="ES69" s="632"/>
      <c r="ET69" s="632"/>
      <c r="EU69" s="632"/>
      <c r="EV69" s="632"/>
      <c r="EW69" s="632"/>
      <c r="EX69" s="632"/>
      <c r="EY69" s="632"/>
      <c r="EZ69" s="632"/>
      <c r="FA69" s="632"/>
      <c r="FB69" s="632"/>
      <c r="FC69" s="632"/>
      <c r="FD69" s="632"/>
      <c r="FE69" s="632"/>
      <c r="FF69" s="632"/>
      <c r="FG69" s="632"/>
      <c r="FH69" s="632"/>
      <c r="FI69" s="632"/>
      <c r="FJ69" s="632"/>
      <c r="FK69" s="632"/>
      <c r="FL69" s="632"/>
    </row>
    <row r="70" spans="1:168" ht="14.45" customHeight="1" x14ac:dyDescent="0.25">
      <c r="A70" s="192"/>
      <c r="B70" s="207"/>
      <c r="C70" s="113" t="s">
        <v>1289</v>
      </c>
      <c r="D70" s="113" t="s">
        <v>1484</v>
      </c>
      <c r="F70" s="209"/>
      <c r="G70" s="212"/>
      <c r="H70" s="416">
        <v>316</v>
      </c>
      <c r="I70" s="80"/>
      <c r="J70" s="638" t="s">
        <v>2189</v>
      </c>
      <c r="K70" s="636"/>
      <c r="L70" s="639">
        <v>27</v>
      </c>
      <c r="M70" s="639"/>
      <c r="N70" s="639">
        <v>27</v>
      </c>
      <c r="O70" s="639"/>
      <c r="P70" s="639">
        <v>99</v>
      </c>
      <c r="Q70" s="639"/>
      <c r="R70" s="639">
        <v>82</v>
      </c>
      <c r="S70" s="639"/>
      <c r="T70" s="639">
        <v>55</v>
      </c>
      <c r="U70" s="639"/>
      <c r="V70" s="639">
        <v>26</v>
      </c>
      <c r="W70" s="632"/>
      <c r="X70" s="640"/>
      <c r="Y70" s="632"/>
      <c r="Z70" s="640"/>
      <c r="AA70" s="632"/>
      <c r="AB70" s="640"/>
      <c r="AC70" s="632"/>
      <c r="AD70" s="640"/>
      <c r="AE70" s="632"/>
      <c r="AF70" s="640"/>
      <c r="AG70" s="632"/>
      <c r="AH70" s="640"/>
      <c r="AI70" s="632"/>
      <c r="AJ70" s="640"/>
      <c r="AK70" s="632"/>
      <c r="AL70" s="632"/>
      <c r="AM70" s="632"/>
      <c r="AN70" s="632"/>
      <c r="AO70" s="632"/>
      <c r="AP70" s="632"/>
      <c r="AQ70" s="632"/>
      <c r="AR70" s="632"/>
      <c r="AS70" s="632"/>
      <c r="AT70" s="632"/>
      <c r="AU70" s="632"/>
      <c r="AV70" s="632"/>
      <c r="AW70" s="632"/>
      <c r="AX70" s="632"/>
      <c r="AY70" s="632"/>
      <c r="AZ70" s="632"/>
      <c r="BA70" s="632"/>
      <c r="BB70" s="632"/>
      <c r="BC70" s="632"/>
      <c r="BD70" s="632"/>
      <c r="BE70" s="632"/>
      <c r="BF70" s="632"/>
      <c r="BG70" s="632"/>
      <c r="BH70" s="632"/>
      <c r="BI70" s="632"/>
      <c r="BJ70" s="632"/>
      <c r="BK70" s="632"/>
      <c r="BL70" s="632"/>
      <c r="BM70" s="632"/>
      <c r="BN70" s="632"/>
      <c r="BO70" s="632"/>
      <c r="BP70" s="632"/>
      <c r="BQ70" s="632"/>
      <c r="BR70" s="632"/>
      <c r="BS70" s="632"/>
      <c r="BT70" s="632"/>
      <c r="BU70" s="632"/>
      <c r="BV70" s="632"/>
      <c r="BW70" s="632"/>
      <c r="BX70" s="632"/>
      <c r="BY70" s="632"/>
      <c r="BZ70" s="632"/>
      <c r="CA70" s="632"/>
      <c r="CB70" s="632"/>
      <c r="CC70" s="632"/>
      <c r="CD70" s="632"/>
      <c r="CE70" s="632"/>
      <c r="CF70" s="632"/>
      <c r="CG70" s="632"/>
      <c r="CH70" s="632"/>
      <c r="CI70" s="632"/>
      <c r="CJ70" s="632"/>
      <c r="CK70" s="632"/>
      <c r="CL70" s="632"/>
      <c r="CM70" s="632"/>
      <c r="CN70" s="632"/>
      <c r="CO70" s="632"/>
      <c r="CP70" s="632"/>
      <c r="CQ70" s="632"/>
      <c r="CR70" s="632"/>
      <c r="CS70" s="632"/>
      <c r="CT70" s="632"/>
      <c r="CU70" s="632"/>
      <c r="CV70" s="632"/>
      <c r="CW70" s="632"/>
      <c r="CX70" s="632"/>
      <c r="CY70" s="632"/>
      <c r="CZ70" s="632"/>
      <c r="DA70" s="632"/>
      <c r="DB70" s="632"/>
      <c r="DC70" s="632"/>
      <c r="DD70" s="632"/>
      <c r="DE70" s="632"/>
      <c r="DF70" s="632"/>
      <c r="DG70" s="632"/>
      <c r="DH70" s="632"/>
      <c r="DI70" s="632"/>
      <c r="DJ70" s="632"/>
      <c r="DK70" s="632"/>
      <c r="DL70" s="632"/>
      <c r="DM70" s="632"/>
      <c r="DN70" s="632"/>
      <c r="DO70" s="632"/>
      <c r="DP70" s="632"/>
      <c r="DQ70" s="632"/>
      <c r="DR70" s="632"/>
      <c r="DS70" s="632"/>
      <c r="DT70" s="632"/>
      <c r="DU70" s="632"/>
      <c r="DV70" s="632"/>
      <c r="DW70" s="632"/>
      <c r="DX70" s="632"/>
      <c r="DY70" s="632"/>
      <c r="DZ70" s="632"/>
      <c r="EA70" s="632"/>
      <c r="EB70" s="632"/>
      <c r="EC70" s="632"/>
      <c r="ED70" s="632"/>
      <c r="EE70" s="632"/>
      <c r="EF70" s="632"/>
      <c r="EG70" s="632"/>
      <c r="EH70" s="632"/>
      <c r="EI70" s="632"/>
      <c r="EJ70" s="632"/>
      <c r="EK70" s="632"/>
      <c r="EL70" s="632"/>
      <c r="EM70" s="632"/>
      <c r="EN70" s="632"/>
      <c r="EO70" s="632"/>
      <c r="EP70" s="632"/>
      <c r="EQ70" s="632"/>
      <c r="ER70" s="632"/>
      <c r="ES70" s="632"/>
      <c r="ET70" s="632"/>
      <c r="EU70" s="632"/>
      <c r="EV70" s="632"/>
      <c r="EW70" s="632"/>
      <c r="EX70" s="632"/>
      <c r="EY70" s="632"/>
      <c r="EZ70" s="632"/>
      <c r="FA70" s="632"/>
      <c r="FB70" s="632"/>
      <c r="FC70" s="632"/>
      <c r="FD70" s="632"/>
      <c r="FE70" s="632"/>
      <c r="FF70" s="632"/>
      <c r="FG70" s="632"/>
      <c r="FH70" s="632"/>
      <c r="FI70" s="632"/>
      <c r="FJ70" s="632"/>
      <c r="FK70" s="632"/>
      <c r="FL70" s="632"/>
    </row>
    <row r="71" spans="1:168" ht="14.45" customHeight="1" x14ac:dyDescent="0.25">
      <c r="A71" s="192"/>
      <c r="B71" s="207"/>
      <c r="C71" s="113" t="s">
        <v>1290</v>
      </c>
      <c r="D71" s="113" t="s">
        <v>1291</v>
      </c>
      <c r="F71" s="209"/>
      <c r="G71" s="212"/>
      <c r="H71" s="416">
        <v>366</v>
      </c>
      <c r="I71" s="80"/>
      <c r="J71" s="638" t="s">
        <v>1978</v>
      </c>
      <c r="K71" s="636"/>
      <c r="L71" s="639">
        <v>29</v>
      </c>
      <c r="M71" s="639"/>
      <c r="N71" s="639">
        <v>33</v>
      </c>
      <c r="O71" s="639"/>
      <c r="P71" s="639">
        <v>126</v>
      </c>
      <c r="Q71" s="639"/>
      <c r="R71" s="639">
        <v>81</v>
      </c>
      <c r="S71" s="639"/>
      <c r="T71" s="639">
        <v>59</v>
      </c>
      <c r="U71" s="639"/>
      <c r="V71" s="639">
        <v>38</v>
      </c>
      <c r="W71" s="632"/>
      <c r="X71" s="640"/>
      <c r="Y71" s="632"/>
      <c r="Z71" s="640"/>
      <c r="AA71" s="632"/>
      <c r="AB71" s="640"/>
      <c r="AC71" s="632"/>
      <c r="AD71" s="640"/>
      <c r="AE71" s="632"/>
      <c r="AF71" s="640"/>
      <c r="AG71" s="632"/>
      <c r="AH71" s="640"/>
      <c r="AI71" s="632"/>
      <c r="AJ71" s="640"/>
      <c r="AK71" s="632"/>
      <c r="AL71" s="632"/>
      <c r="AM71" s="632"/>
      <c r="AN71" s="632"/>
      <c r="AO71" s="632"/>
      <c r="AP71" s="632"/>
      <c r="AQ71" s="632"/>
      <c r="AR71" s="632"/>
      <c r="AS71" s="632"/>
      <c r="AT71" s="632"/>
      <c r="AU71" s="632"/>
      <c r="AV71" s="632"/>
      <c r="AW71" s="632"/>
      <c r="AX71" s="632"/>
      <c r="AY71" s="632"/>
      <c r="AZ71" s="632"/>
      <c r="BA71" s="632"/>
      <c r="BB71" s="632"/>
      <c r="BC71" s="632"/>
      <c r="BD71" s="632"/>
      <c r="BE71" s="632"/>
      <c r="BF71" s="632"/>
      <c r="BG71" s="632"/>
      <c r="BH71" s="632"/>
      <c r="BI71" s="632"/>
      <c r="BJ71" s="632"/>
      <c r="BK71" s="632"/>
      <c r="BL71" s="632"/>
      <c r="BM71" s="632"/>
      <c r="BN71" s="632"/>
      <c r="BO71" s="632"/>
      <c r="BP71" s="632"/>
      <c r="BQ71" s="632"/>
      <c r="BR71" s="632"/>
      <c r="BS71" s="632"/>
      <c r="BT71" s="632"/>
      <c r="BU71" s="632"/>
      <c r="BV71" s="632"/>
      <c r="BW71" s="632"/>
      <c r="BX71" s="632"/>
      <c r="BY71" s="632"/>
      <c r="BZ71" s="632"/>
      <c r="CA71" s="632"/>
      <c r="CB71" s="632"/>
      <c r="CC71" s="632"/>
      <c r="CD71" s="632"/>
      <c r="CE71" s="632"/>
      <c r="CF71" s="632"/>
      <c r="CG71" s="632"/>
      <c r="CH71" s="632"/>
      <c r="CI71" s="632"/>
      <c r="CJ71" s="632"/>
      <c r="CK71" s="632"/>
      <c r="CL71" s="632"/>
      <c r="CM71" s="632"/>
      <c r="CN71" s="632"/>
      <c r="CO71" s="632"/>
      <c r="CP71" s="632"/>
      <c r="CQ71" s="632"/>
      <c r="CR71" s="632"/>
      <c r="CS71" s="632"/>
      <c r="CT71" s="632"/>
      <c r="CU71" s="632"/>
      <c r="CV71" s="632"/>
      <c r="CW71" s="632"/>
      <c r="CX71" s="632"/>
      <c r="CY71" s="632"/>
      <c r="CZ71" s="632"/>
      <c r="DA71" s="632"/>
      <c r="DB71" s="632"/>
      <c r="DC71" s="632"/>
      <c r="DD71" s="632"/>
      <c r="DE71" s="632"/>
      <c r="DF71" s="632"/>
      <c r="DG71" s="632"/>
      <c r="DH71" s="632"/>
      <c r="DI71" s="632"/>
      <c r="DJ71" s="632"/>
      <c r="DK71" s="632"/>
      <c r="DL71" s="632"/>
      <c r="DM71" s="632"/>
      <c r="DN71" s="632"/>
      <c r="DO71" s="632"/>
      <c r="DP71" s="632"/>
      <c r="DQ71" s="632"/>
      <c r="DR71" s="632"/>
      <c r="DS71" s="632"/>
      <c r="DT71" s="632"/>
      <c r="DU71" s="632"/>
      <c r="DV71" s="632"/>
      <c r="DW71" s="632"/>
      <c r="DX71" s="632"/>
      <c r="DY71" s="632"/>
      <c r="DZ71" s="632"/>
      <c r="EA71" s="632"/>
      <c r="EB71" s="632"/>
      <c r="EC71" s="632"/>
      <c r="ED71" s="632"/>
      <c r="EE71" s="632"/>
      <c r="EF71" s="632"/>
      <c r="EG71" s="632"/>
      <c r="EH71" s="632"/>
      <c r="EI71" s="632"/>
      <c r="EJ71" s="632"/>
      <c r="EK71" s="632"/>
      <c r="EL71" s="632"/>
      <c r="EM71" s="632"/>
      <c r="EN71" s="632"/>
      <c r="EO71" s="632"/>
      <c r="EP71" s="632"/>
      <c r="EQ71" s="632"/>
      <c r="ER71" s="632"/>
      <c r="ES71" s="632"/>
      <c r="ET71" s="632"/>
      <c r="EU71" s="632"/>
      <c r="EV71" s="632"/>
      <c r="EW71" s="632"/>
      <c r="EX71" s="632"/>
      <c r="EY71" s="632"/>
      <c r="EZ71" s="632"/>
      <c r="FA71" s="632"/>
      <c r="FB71" s="632"/>
      <c r="FC71" s="632"/>
      <c r="FD71" s="632"/>
      <c r="FE71" s="632"/>
      <c r="FF71" s="632"/>
      <c r="FG71" s="632"/>
      <c r="FH71" s="632"/>
      <c r="FI71" s="632"/>
      <c r="FJ71" s="632"/>
      <c r="FK71" s="632"/>
      <c r="FL71" s="632"/>
    </row>
    <row r="72" spans="1:168" ht="14.45" customHeight="1" x14ac:dyDescent="0.25">
      <c r="A72" s="192"/>
      <c r="B72" s="207"/>
      <c r="C72" s="113" t="s">
        <v>1292</v>
      </c>
      <c r="D72" s="113" t="s">
        <v>1485</v>
      </c>
      <c r="F72" s="209"/>
      <c r="G72" s="212"/>
      <c r="H72" s="416">
        <v>539</v>
      </c>
      <c r="I72" s="80"/>
      <c r="J72" s="638" t="s">
        <v>2190</v>
      </c>
      <c r="K72" s="636"/>
      <c r="L72" s="639">
        <v>51</v>
      </c>
      <c r="M72" s="639"/>
      <c r="N72" s="639">
        <v>49</v>
      </c>
      <c r="O72" s="639"/>
      <c r="P72" s="639">
        <v>151</v>
      </c>
      <c r="Q72" s="639"/>
      <c r="R72" s="639">
        <v>126</v>
      </c>
      <c r="S72" s="639"/>
      <c r="T72" s="639">
        <v>95</v>
      </c>
      <c r="U72" s="639"/>
      <c r="V72" s="639">
        <v>67</v>
      </c>
      <c r="W72" s="632"/>
      <c r="X72" s="640"/>
      <c r="Y72" s="632"/>
      <c r="Z72" s="640"/>
      <c r="AA72" s="632"/>
      <c r="AB72" s="640"/>
      <c r="AC72" s="632"/>
      <c r="AD72" s="640"/>
      <c r="AE72" s="632"/>
      <c r="AF72" s="640"/>
      <c r="AG72" s="632"/>
      <c r="AH72" s="640"/>
      <c r="AI72" s="632"/>
      <c r="AJ72" s="640"/>
      <c r="AK72" s="632"/>
      <c r="AL72" s="632"/>
      <c r="AM72" s="632"/>
      <c r="AN72" s="632"/>
      <c r="AO72" s="632"/>
      <c r="AP72" s="632"/>
      <c r="AQ72" s="632"/>
      <c r="AR72" s="632"/>
      <c r="AS72" s="632"/>
      <c r="AT72" s="632"/>
      <c r="AU72" s="632"/>
      <c r="AV72" s="632"/>
      <c r="AW72" s="632"/>
      <c r="AX72" s="632"/>
      <c r="AY72" s="632"/>
      <c r="AZ72" s="632"/>
      <c r="BA72" s="632"/>
      <c r="BB72" s="632"/>
      <c r="BC72" s="632"/>
      <c r="BD72" s="632"/>
      <c r="BE72" s="632"/>
      <c r="BF72" s="632"/>
      <c r="BG72" s="632"/>
      <c r="BH72" s="632"/>
      <c r="BI72" s="632"/>
      <c r="BJ72" s="632"/>
      <c r="BK72" s="632"/>
      <c r="BL72" s="632"/>
      <c r="BM72" s="632"/>
      <c r="BN72" s="632"/>
      <c r="BO72" s="632"/>
      <c r="BP72" s="632"/>
      <c r="BQ72" s="632"/>
      <c r="BR72" s="632"/>
      <c r="BS72" s="632"/>
      <c r="BT72" s="632"/>
      <c r="BU72" s="632"/>
      <c r="BV72" s="632"/>
      <c r="BW72" s="632"/>
      <c r="BX72" s="632"/>
      <c r="BY72" s="632"/>
      <c r="BZ72" s="632"/>
      <c r="CA72" s="632"/>
      <c r="CB72" s="632"/>
      <c r="CC72" s="632"/>
      <c r="CD72" s="632"/>
      <c r="CE72" s="632"/>
      <c r="CF72" s="632"/>
      <c r="CG72" s="632"/>
      <c r="CH72" s="632"/>
      <c r="CI72" s="632"/>
      <c r="CJ72" s="632"/>
      <c r="CK72" s="632"/>
      <c r="CL72" s="632"/>
      <c r="CM72" s="632"/>
      <c r="CN72" s="632"/>
      <c r="CO72" s="632"/>
      <c r="CP72" s="632"/>
      <c r="CQ72" s="632"/>
      <c r="CR72" s="632"/>
      <c r="CS72" s="632"/>
      <c r="CT72" s="632"/>
      <c r="CU72" s="632"/>
      <c r="CV72" s="632"/>
      <c r="CW72" s="632"/>
      <c r="CX72" s="632"/>
      <c r="CY72" s="632"/>
      <c r="CZ72" s="632"/>
      <c r="DA72" s="632"/>
      <c r="DB72" s="632"/>
      <c r="DC72" s="632"/>
      <c r="DD72" s="632"/>
      <c r="DE72" s="632"/>
      <c r="DF72" s="632"/>
      <c r="DG72" s="632"/>
      <c r="DH72" s="632"/>
      <c r="DI72" s="632"/>
      <c r="DJ72" s="632"/>
      <c r="DK72" s="632"/>
      <c r="DL72" s="632"/>
      <c r="DM72" s="632"/>
      <c r="DN72" s="632"/>
      <c r="DO72" s="632"/>
      <c r="DP72" s="632"/>
      <c r="DQ72" s="632"/>
      <c r="DR72" s="632"/>
      <c r="DS72" s="632"/>
      <c r="DT72" s="632"/>
      <c r="DU72" s="632"/>
      <c r="DV72" s="632"/>
      <c r="DW72" s="632"/>
      <c r="DX72" s="632"/>
      <c r="DY72" s="632"/>
      <c r="DZ72" s="632"/>
      <c r="EA72" s="632"/>
      <c r="EB72" s="632"/>
      <c r="EC72" s="632"/>
      <c r="ED72" s="632"/>
      <c r="EE72" s="632"/>
      <c r="EF72" s="632"/>
      <c r="EG72" s="632"/>
      <c r="EH72" s="632"/>
      <c r="EI72" s="632"/>
      <c r="EJ72" s="632"/>
      <c r="EK72" s="632"/>
      <c r="EL72" s="632"/>
      <c r="EM72" s="632"/>
      <c r="EN72" s="632"/>
      <c r="EO72" s="632"/>
      <c r="EP72" s="632"/>
      <c r="EQ72" s="632"/>
      <c r="ER72" s="632"/>
      <c r="ES72" s="632"/>
      <c r="ET72" s="632"/>
      <c r="EU72" s="632"/>
      <c r="EV72" s="632"/>
      <c r="EW72" s="632"/>
      <c r="EX72" s="632"/>
      <c r="EY72" s="632"/>
      <c r="EZ72" s="632"/>
      <c r="FA72" s="632"/>
      <c r="FB72" s="632"/>
      <c r="FC72" s="632"/>
      <c r="FD72" s="632"/>
      <c r="FE72" s="632"/>
      <c r="FF72" s="632"/>
      <c r="FG72" s="632"/>
      <c r="FH72" s="632"/>
      <c r="FI72" s="632"/>
      <c r="FJ72" s="632"/>
      <c r="FK72" s="632"/>
      <c r="FL72" s="632"/>
    </row>
    <row r="73" spans="1:168" ht="14.45" customHeight="1" x14ac:dyDescent="0.25">
      <c r="A73" s="192"/>
      <c r="B73" s="207"/>
      <c r="C73" s="113" t="s">
        <v>1293</v>
      </c>
      <c r="D73" s="113" t="s">
        <v>1294</v>
      </c>
      <c r="F73" s="209"/>
      <c r="G73" s="212"/>
      <c r="H73" s="416">
        <v>831</v>
      </c>
      <c r="I73" s="80"/>
      <c r="J73" s="638" t="s">
        <v>1979</v>
      </c>
      <c r="K73" s="636"/>
      <c r="L73" s="639">
        <v>73</v>
      </c>
      <c r="M73" s="639"/>
      <c r="N73" s="639">
        <v>70</v>
      </c>
      <c r="O73" s="639"/>
      <c r="P73" s="639">
        <v>260</v>
      </c>
      <c r="Q73" s="639"/>
      <c r="R73" s="639">
        <v>205</v>
      </c>
      <c r="S73" s="639"/>
      <c r="T73" s="639">
        <v>128</v>
      </c>
      <c r="U73" s="639"/>
      <c r="V73" s="639">
        <v>95</v>
      </c>
      <c r="W73" s="632"/>
      <c r="X73" s="640"/>
      <c r="Y73" s="632"/>
      <c r="Z73" s="640"/>
      <c r="AA73" s="632"/>
      <c r="AB73" s="640"/>
      <c r="AC73" s="632"/>
      <c r="AD73" s="640"/>
      <c r="AE73" s="632"/>
      <c r="AF73" s="640"/>
      <c r="AG73" s="632"/>
      <c r="AH73" s="640"/>
      <c r="AI73" s="632"/>
      <c r="AJ73" s="640"/>
      <c r="AK73" s="632"/>
      <c r="AL73" s="632"/>
      <c r="AM73" s="632"/>
      <c r="AN73" s="632"/>
      <c r="AO73" s="632"/>
      <c r="AP73" s="632"/>
      <c r="AQ73" s="632"/>
      <c r="AR73" s="632"/>
      <c r="AS73" s="632"/>
      <c r="AT73" s="632"/>
      <c r="AU73" s="632"/>
      <c r="AV73" s="632"/>
      <c r="AW73" s="632"/>
      <c r="AX73" s="632"/>
      <c r="AY73" s="632"/>
      <c r="AZ73" s="632"/>
      <c r="BA73" s="632"/>
      <c r="BB73" s="632"/>
      <c r="BC73" s="632"/>
      <c r="BD73" s="632"/>
      <c r="BE73" s="632"/>
      <c r="BF73" s="632"/>
      <c r="BG73" s="632"/>
      <c r="BH73" s="632"/>
      <c r="BI73" s="632"/>
      <c r="BJ73" s="632"/>
      <c r="BK73" s="632"/>
      <c r="BL73" s="632"/>
      <c r="BM73" s="632"/>
      <c r="BN73" s="632"/>
      <c r="BO73" s="632"/>
      <c r="BP73" s="632"/>
      <c r="BQ73" s="632"/>
      <c r="BR73" s="632"/>
      <c r="BS73" s="632"/>
      <c r="BT73" s="632"/>
      <c r="BU73" s="632"/>
      <c r="BV73" s="632"/>
      <c r="BW73" s="632"/>
      <c r="BX73" s="632"/>
      <c r="BY73" s="632"/>
      <c r="BZ73" s="632"/>
      <c r="CA73" s="632"/>
      <c r="CB73" s="632"/>
      <c r="CC73" s="632"/>
      <c r="CD73" s="632"/>
      <c r="CE73" s="632"/>
      <c r="CF73" s="632"/>
      <c r="CG73" s="632"/>
      <c r="CH73" s="632"/>
      <c r="CI73" s="632"/>
      <c r="CJ73" s="632"/>
      <c r="CK73" s="632"/>
      <c r="CL73" s="632"/>
      <c r="CM73" s="632"/>
      <c r="CN73" s="632"/>
      <c r="CO73" s="632"/>
      <c r="CP73" s="632"/>
      <c r="CQ73" s="632"/>
      <c r="CR73" s="632"/>
      <c r="CS73" s="632"/>
      <c r="CT73" s="632"/>
      <c r="CU73" s="632"/>
      <c r="CV73" s="632"/>
      <c r="CW73" s="632"/>
      <c r="CX73" s="632"/>
      <c r="CY73" s="632"/>
      <c r="CZ73" s="632"/>
      <c r="DA73" s="632"/>
      <c r="DB73" s="632"/>
      <c r="DC73" s="632"/>
      <c r="DD73" s="632"/>
      <c r="DE73" s="632"/>
      <c r="DF73" s="632"/>
      <c r="DG73" s="632"/>
      <c r="DH73" s="632"/>
      <c r="DI73" s="632"/>
      <c r="DJ73" s="632"/>
      <c r="DK73" s="632"/>
      <c r="DL73" s="632"/>
      <c r="DM73" s="632"/>
      <c r="DN73" s="632"/>
      <c r="DO73" s="632"/>
      <c r="DP73" s="632"/>
      <c r="DQ73" s="632"/>
      <c r="DR73" s="632"/>
      <c r="DS73" s="632"/>
      <c r="DT73" s="632"/>
      <c r="DU73" s="632"/>
      <c r="DV73" s="632"/>
      <c r="DW73" s="632"/>
      <c r="DX73" s="632"/>
      <c r="DY73" s="632"/>
      <c r="DZ73" s="632"/>
      <c r="EA73" s="632"/>
      <c r="EB73" s="632"/>
      <c r="EC73" s="632"/>
      <c r="ED73" s="632"/>
      <c r="EE73" s="632"/>
      <c r="EF73" s="632"/>
      <c r="EG73" s="632"/>
      <c r="EH73" s="632"/>
      <c r="EI73" s="632"/>
      <c r="EJ73" s="632"/>
      <c r="EK73" s="632"/>
      <c r="EL73" s="632"/>
      <c r="EM73" s="632"/>
      <c r="EN73" s="632"/>
      <c r="EO73" s="632"/>
      <c r="EP73" s="632"/>
      <c r="EQ73" s="632"/>
      <c r="ER73" s="632"/>
      <c r="ES73" s="632"/>
      <c r="ET73" s="632"/>
      <c r="EU73" s="632"/>
      <c r="EV73" s="632"/>
      <c r="EW73" s="632"/>
      <c r="EX73" s="632"/>
      <c r="EY73" s="632"/>
      <c r="EZ73" s="632"/>
      <c r="FA73" s="632"/>
      <c r="FB73" s="632"/>
      <c r="FC73" s="632"/>
      <c r="FD73" s="632"/>
      <c r="FE73" s="632"/>
      <c r="FF73" s="632"/>
      <c r="FG73" s="632"/>
      <c r="FH73" s="632"/>
      <c r="FI73" s="632"/>
      <c r="FJ73" s="632"/>
      <c r="FK73" s="632"/>
      <c r="FL73" s="632"/>
    </row>
    <row r="74" spans="1:168" ht="14.45" customHeight="1" x14ac:dyDescent="0.25">
      <c r="A74" s="192"/>
      <c r="B74" s="207"/>
      <c r="C74" s="113"/>
      <c r="D74" s="113"/>
      <c r="F74" s="209"/>
      <c r="G74" s="212"/>
      <c r="H74" s="416"/>
      <c r="I74" s="80"/>
      <c r="J74" s="638"/>
      <c r="K74" s="636"/>
      <c r="L74" s="639"/>
      <c r="M74" s="639"/>
      <c r="N74" s="639"/>
      <c r="O74" s="639"/>
      <c r="P74" s="639"/>
      <c r="Q74" s="639"/>
      <c r="R74" s="639"/>
      <c r="S74" s="639"/>
      <c r="T74" s="639"/>
      <c r="U74" s="639"/>
      <c r="V74" s="639"/>
      <c r="W74" s="632"/>
      <c r="X74" s="632"/>
      <c r="Y74" s="632"/>
      <c r="Z74" s="632"/>
      <c r="AA74" s="632"/>
      <c r="AB74" s="632"/>
      <c r="AC74" s="632"/>
      <c r="AD74" s="632"/>
      <c r="AE74" s="632"/>
      <c r="AF74" s="632"/>
      <c r="AG74" s="632"/>
      <c r="AH74" s="632"/>
      <c r="AI74" s="632"/>
      <c r="AJ74" s="632"/>
      <c r="AK74" s="632"/>
      <c r="AL74" s="632"/>
      <c r="AM74" s="632"/>
      <c r="AN74" s="632"/>
      <c r="AO74" s="632"/>
      <c r="AP74" s="632"/>
      <c r="AQ74" s="632"/>
      <c r="AR74" s="632"/>
      <c r="AS74" s="632"/>
      <c r="AT74" s="632"/>
      <c r="AU74" s="632"/>
      <c r="AV74" s="632"/>
      <c r="AW74" s="632"/>
      <c r="AX74" s="632"/>
      <c r="AY74" s="632"/>
      <c r="AZ74" s="632"/>
      <c r="BA74" s="632"/>
      <c r="BB74" s="632"/>
      <c r="BC74" s="632"/>
      <c r="BD74" s="632"/>
      <c r="BE74" s="632"/>
      <c r="BF74" s="632"/>
      <c r="BG74" s="632"/>
      <c r="BH74" s="632"/>
      <c r="BI74" s="632"/>
      <c r="BJ74" s="632"/>
      <c r="BK74" s="632"/>
      <c r="BL74" s="632"/>
      <c r="BM74" s="632"/>
      <c r="BN74" s="632"/>
      <c r="BO74" s="632"/>
      <c r="BP74" s="632"/>
      <c r="BQ74" s="632"/>
      <c r="BR74" s="632"/>
      <c r="BS74" s="632"/>
      <c r="BT74" s="632"/>
      <c r="BU74" s="632"/>
      <c r="BV74" s="632"/>
      <c r="BW74" s="632"/>
      <c r="BX74" s="632"/>
      <c r="BY74" s="632"/>
      <c r="BZ74" s="632"/>
      <c r="CA74" s="632"/>
      <c r="CB74" s="632"/>
      <c r="CC74" s="632"/>
      <c r="CD74" s="632"/>
      <c r="CE74" s="632"/>
      <c r="CF74" s="632"/>
      <c r="CG74" s="632"/>
      <c r="CH74" s="632"/>
      <c r="CI74" s="632"/>
      <c r="CJ74" s="632"/>
      <c r="CK74" s="632"/>
      <c r="CL74" s="632"/>
      <c r="CM74" s="632"/>
      <c r="CN74" s="632"/>
      <c r="CO74" s="632"/>
      <c r="CP74" s="632"/>
      <c r="CQ74" s="632"/>
      <c r="CR74" s="632"/>
      <c r="CS74" s="632"/>
      <c r="CT74" s="632"/>
      <c r="CU74" s="632"/>
      <c r="CV74" s="632"/>
      <c r="CW74" s="632"/>
      <c r="CX74" s="632"/>
      <c r="CY74" s="632"/>
      <c r="CZ74" s="632"/>
      <c r="DA74" s="632"/>
      <c r="DB74" s="632"/>
      <c r="DC74" s="632"/>
      <c r="DD74" s="632"/>
      <c r="DE74" s="632"/>
      <c r="DF74" s="632"/>
      <c r="DG74" s="632"/>
      <c r="DH74" s="632"/>
      <c r="DI74" s="632"/>
      <c r="DJ74" s="632"/>
      <c r="DK74" s="632"/>
      <c r="DL74" s="632"/>
      <c r="DM74" s="632"/>
      <c r="DN74" s="632"/>
      <c r="DO74" s="632"/>
      <c r="DP74" s="632"/>
      <c r="DQ74" s="632"/>
      <c r="DR74" s="632"/>
      <c r="DS74" s="632"/>
      <c r="DT74" s="632"/>
      <c r="DU74" s="632"/>
      <c r="DV74" s="632"/>
      <c r="DW74" s="632"/>
      <c r="DX74" s="632"/>
      <c r="DY74" s="632"/>
      <c r="DZ74" s="632"/>
      <c r="EA74" s="632"/>
      <c r="EB74" s="632"/>
      <c r="EC74" s="632"/>
      <c r="ED74" s="632"/>
      <c r="EE74" s="632"/>
      <c r="EF74" s="632"/>
      <c r="EG74" s="632"/>
      <c r="EH74" s="632"/>
      <c r="EI74" s="632"/>
      <c r="EJ74" s="632"/>
      <c r="EK74" s="632"/>
      <c r="EL74" s="632"/>
      <c r="EM74" s="632"/>
      <c r="EN74" s="632"/>
      <c r="EO74" s="632"/>
      <c r="EP74" s="632"/>
      <c r="EQ74" s="632"/>
      <c r="ER74" s="632"/>
      <c r="ES74" s="632"/>
      <c r="ET74" s="632"/>
      <c r="EU74" s="632"/>
      <c r="EV74" s="632"/>
      <c r="EW74" s="632"/>
      <c r="EX74" s="632"/>
      <c r="EY74" s="632"/>
      <c r="EZ74" s="632"/>
      <c r="FA74" s="632"/>
      <c r="FB74" s="632"/>
      <c r="FC74" s="632"/>
      <c r="FD74" s="632"/>
      <c r="FE74" s="632"/>
      <c r="FF74" s="632"/>
      <c r="FG74" s="632"/>
      <c r="FH74" s="632"/>
      <c r="FI74" s="632"/>
      <c r="FJ74" s="632"/>
      <c r="FK74" s="632"/>
      <c r="FL74" s="632"/>
    </row>
    <row r="75" spans="1:168" ht="14.45" customHeight="1" x14ac:dyDescent="0.25">
      <c r="A75" s="192"/>
      <c r="B75" s="207" t="s">
        <v>1295</v>
      </c>
      <c r="C75" s="113"/>
      <c r="D75" s="113"/>
      <c r="F75" s="209"/>
      <c r="G75" s="213"/>
      <c r="H75" s="416">
        <v>19879</v>
      </c>
      <c r="I75" s="102"/>
      <c r="J75" s="635" t="s">
        <v>2191</v>
      </c>
      <c r="K75" s="636"/>
      <c r="L75" s="637">
        <v>1325</v>
      </c>
      <c r="M75" s="637"/>
      <c r="N75" s="637">
        <v>1910</v>
      </c>
      <c r="O75" s="637"/>
      <c r="P75" s="637">
        <v>5969</v>
      </c>
      <c r="Q75" s="637"/>
      <c r="R75" s="637">
        <v>4667</v>
      </c>
      <c r="S75" s="637"/>
      <c r="T75" s="637">
        <v>3264</v>
      </c>
      <c r="U75" s="637"/>
      <c r="V75" s="637">
        <v>2744</v>
      </c>
      <c r="W75" s="632"/>
      <c r="X75" s="632"/>
      <c r="Y75" s="632"/>
      <c r="Z75" s="632"/>
      <c r="AA75" s="632"/>
      <c r="AB75" s="632"/>
      <c r="AC75" s="632"/>
      <c r="AD75" s="632"/>
      <c r="AE75" s="632"/>
      <c r="AF75" s="632"/>
      <c r="AG75" s="632"/>
      <c r="AH75" s="632"/>
      <c r="AI75" s="632"/>
      <c r="AJ75" s="632"/>
      <c r="AK75" s="632"/>
      <c r="AL75" s="632"/>
      <c r="AM75" s="632"/>
      <c r="AN75" s="632"/>
      <c r="AO75" s="632"/>
      <c r="AP75" s="632"/>
      <c r="AQ75" s="632"/>
      <c r="AR75" s="632"/>
      <c r="AS75" s="632"/>
      <c r="AT75" s="632"/>
      <c r="AU75" s="632"/>
      <c r="AV75" s="632"/>
      <c r="AW75" s="632"/>
      <c r="AX75" s="632"/>
      <c r="AY75" s="632"/>
      <c r="AZ75" s="632"/>
      <c r="BA75" s="632"/>
      <c r="BB75" s="632"/>
      <c r="BC75" s="632"/>
      <c r="BD75" s="632"/>
      <c r="BE75" s="632"/>
      <c r="BF75" s="632"/>
      <c r="BG75" s="632"/>
      <c r="BH75" s="632"/>
      <c r="BI75" s="632"/>
      <c r="BJ75" s="632"/>
      <c r="BK75" s="632"/>
      <c r="BL75" s="632"/>
      <c r="BM75" s="632"/>
      <c r="BN75" s="632"/>
      <c r="BO75" s="632"/>
      <c r="BP75" s="632"/>
      <c r="BQ75" s="632"/>
      <c r="BR75" s="632"/>
      <c r="BS75" s="632"/>
      <c r="BT75" s="632"/>
      <c r="BU75" s="632"/>
      <c r="BV75" s="632"/>
      <c r="BW75" s="632"/>
      <c r="BX75" s="632"/>
      <c r="BY75" s="632"/>
      <c r="BZ75" s="632"/>
      <c r="CA75" s="632"/>
      <c r="CB75" s="632"/>
      <c r="CC75" s="632"/>
      <c r="CD75" s="632"/>
      <c r="CE75" s="632"/>
      <c r="CF75" s="632"/>
      <c r="CG75" s="632"/>
      <c r="CH75" s="632"/>
      <c r="CI75" s="632"/>
      <c r="CJ75" s="632"/>
      <c r="CK75" s="632"/>
      <c r="CL75" s="632"/>
      <c r="CM75" s="632"/>
      <c r="CN75" s="632"/>
      <c r="CO75" s="632"/>
      <c r="CP75" s="632"/>
      <c r="CQ75" s="632"/>
      <c r="CR75" s="632"/>
      <c r="CS75" s="632"/>
      <c r="CT75" s="632"/>
      <c r="CU75" s="632"/>
      <c r="CV75" s="632"/>
      <c r="CW75" s="632"/>
      <c r="CX75" s="632"/>
      <c r="CY75" s="632"/>
      <c r="CZ75" s="632"/>
      <c r="DA75" s="632"/>
      <c r="DB75" s="632"/>
      <c r="DC75" s="632"/>
      <c r="DD75" s="632"/>
      <c r="DE75" s="632"/>
      <c r="DF75" s="632"/>
      <c r="DG75" s="632"/>
      <c r="DH75" s="632"/>
      <c r="DI75" s="632"/>
      <c r="DJ75" s="632"/>
      <c r="DK75" s="632"/>
      <c r="DL75" s="632"/>
      <c r="DM75" s="632"/>
      <c r="DN75" s="632"/>
      <c r="DO75" s="632"/>
      <c r="DP75" s="632"/>
      <c r="DQ75" s="632"/>
      <c r="DR75" s="632"/>
      <c r="DS75" s="632"/>
      <c r="DT75" s="632"/>
      <c r="DU75" s="632"/>
      <c r="DV75" s="632"/>
      <c r="DW75" s="632"/>
      <c r="DX75" s="632"/>
      <c r="DY75" s="632"/>
      <c r="DZ75" s="632"/>
      <c r="EA75" s="632"/>
      <c r="EB75" s="632"/>
      <c r="EC75" s="632"/>
      <c r="ED75" s="632"/>
      <c r="EE75" s="632"/>
      <c r="EF75" s="632"/>
      <c r="EG75" s="632"/>
      <c r="EH75" s="632"/>
      <c r="EI75" s="632"/>
      <c r="EJ75" s="632"/>
      <c r="EK75" s="632"/>
      <c r="EL75" s="632"/>
      <c r="EM75" s="632"/>
      <c r="EN75" s="632"/>
      <c r="EO75" s="632"/>
      <c r="EP75" s="632"/>
      <c r="EQ75" s="632"/>
      <c r="ER75" s="632"/>
      <c r="ES75" s="632"/>
      <c r="ET75" s="632"/>
      <c r="EU75" s="632"/>
      <c r="EV75" s="632"/>
      <c r="EW75" s="632"/>
      <c r="EX75" s="632"/>
      <c r="EY75" s="632"/>
      <c r="EZ75" s="632"/>
      <c r="FA75" s="632"/>
      <c r="FB75" s="632"/>
      <c r="FC75" s="632"/>
      <c r="FD75" s="632"/>
      <c r="FE75" s="632"/>
      <c r="FF75" s="632"/>
      <c r="FG75" s="632"/>
      <c r="FH75" s="632"/>
      <c r="FI75" s="632"/>
      <c r="FJ75" s="632"/>
      <c r="FK75" s="632"/>
      <c r="FL75" s="632"/>
    </row>
    <row r="76" spans="1:168" ht="14.45" customHeight="1" x14ac:dyDescent="0.25">
      <c r="A76" s="192"/>
      <c r="B76" s="207"/>
      <c r="C76" s="113"/>
      <c r="D76" s="113"/>
      <c r="F76" s="209"/>
      <c r="G76" s="212"/>
      <c r="H76" s="416"/>
      <c r="I76" s="80"/>
      <c r="J76" s="638"/>
      <c r="K76" s="636"/>
      <c r="L76" s="639"/>
      <c r="M76" s="639"/>
      <c r="N76" s="639"/>
      <c r="O76" s="639"/>
      <c r="P76" s="639"/>
      <c r="Q76" s="639"/>
      <c r="R76" s="639"/>
      <c r="S76" s="639"/>
      <c r="T76" s="639"/>
      <c r="U76" s="639"/>
      <c r="V76" s="639"/>
      <c r="W76" s="632"/>
      <c r="X76" s="632"/>
      <c r="Y76" s="632"/>
      <c r="Z76" s="632"/>
      <c r="AA76" s="632"/>
      <c r="AB76" s="632"/>
      <c r="AC76" s="632"/>
      <c r="AD76" s="632"/>
      <c r="AE76" s="632"/>
      <c r="AF76" s="632"/>
      <c r="AG76" s="632"/>
      <c r="AH76" s="632"/>
      <c r="AI76" s="632"/>
      <c r="AJ76" s="632"/>
      <c r="AK76" s="632"/>
      <c r="AL76" s="632"/>
      <c r="AM76" s="632"/>
      <c r="AN76" s="632"/>
      <c r="AO76" s="632"/>
      <c r="AP76" s="632"/>
      <c r="AQ76" s="632"/>
      <c r="AR76" s="632"/>
      <c r="AS76" s="632"/>
      <c r="AT76" s="632"/>
      <c r="AU76" s="632"/>
      <c r="AV76" s="632"/>
      <c r="AW76" s="632"/>
      <c r="AX76" s="632"/>
      <c r="AY76" s="632"/>
      <c r="AZ76" s="632"/>
      <c r="BA76" s="632"/>
      <c r="BB76" s="632"/>
      <c r="BC76" s="632"/>
      <c r="BD76" s="632"/>
      <c r="BE76" s="632"/>
      <c r="BF76" s="632"/>
      <c r="BG76" s="632"/>
      <c r="BH76" s="632"/>
      <c r="BI76" s="632"/>
      <c r="BJ76" s="632"/>
      <c r="BK76" s="632"/>
      <c r="BL76" s="632"/>
      <c r="BM76" s="632"/>
      <c r="BN76" s="632"/>
      <c r="BO76" s="632"/>
      <c r="BP76" s="632"/>
      <c r="BQ76" s="632"/>
      <c r="BR76" s="632"/>
      <c r="BS76" s="632"/>
      <c r="BT76" s="632"/>
      <c r="BU76" s="632"/>
      <c r="BV76" s="632"/>
      <c r="BW76" s="632"/>
      <c r="BX76" s="632"/>
      <c r="BY76" s="632"/>
      <c r="BZ76" s="632"/>
      <c r="CA76" s="632"/>
      <c r="CB76" s="632"/>
      <c r="CC76" s="632"/>
      <c r="CD76" s="632"/>
      <c r="CE76" s="632"/>
      <c r="CF76" s="632"/>
      <c r="CG76" s="632"/>
      <c r="CH76" s="632"/>
      <c r="CI76" s="632"/>
      <c r="CJ76" s="632"/>
      <c r="CK76" s="632"/>
      <c r="CL76" s="632"/>
      <c r="CM76" s="632"/>
      <c r="CN76" s="632"/>
      <c r="CO76" s="632"/>
      <c r="CP76" s="632"/>
      <c r="CQ76" s="632"/>
      <c r="CR76" s="632"/>
      <c r="CS76" s="632"/>
      <c r="CT76" s="632"/>
      <c r="CU76" s="632"/>
      <c r="CV76" s="632"/>
      <c r="CW76" s="632"/>
      <c r="CX76" s="632"/>
      <c r="CY76" s="632"/>
      <c r="CZ76" s="632"/>
      <c r="DA76" s="632"/>
      <c r="DB76" s="632"/>
      <c r="DC76" s="632"/>
      <c r="DD76" s="632"/>
      <c r="DE76" s="632"/>
      <c r="DF76" s="632"/>
      <c r="DG76" s="632"/>
      <c r="DH76" s="632"/>
      <c r="DI76" s="632"/>
      <c r="DJ76" s="632"/>
      <c r="DK76" s="632"/>
      <c r="DL76" s="632"/>
      <c r="DM76" s="632"/>
      <c r="DN76" s="632"/>
      <c r="DO76" s="632"/>
      <c r="DP76" s="632"/>
      <c r="DQ76" s="632"/>
      <c r="DR76" s="632"/>
      <c r="DS76" s="632"/>
      <c r="DT76" s="632"/>
      <c r="DU76" s="632"/>
      <c r="DV76" s="632"/>
      <c r="DW76" s="632"/>
      <c r="DX76" s="632"/>
      <c r="DY76" s="632"/>
      <c r="DZ76" s="632"/>
      <c r="EA76" s="632"/>
      <c r="EB76" s="632"/>
      <c r="EC76" s="632"/>
      <c r="ED76" s="632"/>
      <c r="EE76" s="632"/>
      <c r="EF76" s="632"/>
      <c r="EG76" s="632"/>
      <c r="EH76" s="632"/>
      <c r="EI76" s="632"/>
      <c r="EJ76" s="632"/>
      <c r="EK76" s="632"/>
      <c r="EL76" s="632"/>
      <c r="EM76" s="632"/>
      <c r="EN76" s="632"/>
      <c r="EO76" s="632"/>
      <c r="EP76" s="632"/>
      <c r="EQ76" s="632"/>
      <c r="ER76" s="632"/>
      <c r="ES76" s="632"/>
      <c r="ET76" s="632"/>
      <c r="EU76" s="632"/>
      <c r="EV76" s="632"/>
      <c r="EW76" s="632"/>
      <c r="EX76" s="632"/>
      <c r="EY76" s="632"/>
      <c r="EZ76" s="632"/>
      <c r="FA76" s="632"/>
      <c r="FB76" s="632"/>
      <c r="FC76" s="632"/>
      <c r="FD76" s="632"/>
      <c r="FE76" s="632"/>
      <c r="FF76" s="632"/>
      <c r="FG76" s="632"/>
      <c r="FH76" s="632"/>
      <c r="FI76" s="632"/>
      <c r="FJ76" s="632"/>
      <c r="FK76" s="632"/>
      <c r="FL76" s="632"/>
    </row>
    <row r="77" spans="1:168" ht="14.45" customHeight="1" x14ac:dyDescent="0.25">
      <c r="A77" s="192"/>
      <c r="B77" s="207"/>
      <c r="C77" s="113" t="s">
        <v>1296</v>
      </c>
      <c r="D77" s="113" t="s">
        <v>1297</v>
      </c>
      <c r="F77" s="209"/>
      <c r="G77" s="212"/>
      <c r="H77" s="416">
        <v>5048</v>
      </c>
      <c r="I77" s="80"/>
      <c r="J77" s="638" t="s">
        <v>2192</v>
      </c>
      <c r="K77" s="636"/>
      <c r="L77" s="639">
        <v>244</v>
      </c>
      <c r="M77" s="639"/>
      <c r="N77" s="639">
        <v>452</v>
      </c>
      <c r="O77" s="639"/>
      <c r="P77" s="639">
        <v>1546</v>
      </c>
      <c r="Q77" s="639"/>
      <c r="R77" s="639">
        <v>1277</v>
      </c>
      <c r="S77" s="639"/>
      <c r="T77" s="639">
        <v>838</v>
      </c>
      <c r="U77" s="639"/>
      <c r="V77" s="639">
        <v>691</v>
      </c>
      <c r="W77" s="632"/>
      <c r="X77" s="640"/>
      <c r="Y77" s="632"/>
      <c r="Z77" s="640"/>
      <c r="AA77" s="632"/>
      <c r="AB77" s="640"/>
      <c r="AC77" s="632"/>
      <c r="AD77" s="640"/>
      <c r="AE77" s="632"/>
      <c r="AF77" s="640"/>
      <c r="AG77" s="632"/>
      <c r="AH77" s="640"/>
      <c r="AI77" s="632"/>
      <c r="AJ77" s="640"/>
      <c r="AK77" s="632"/>
      <c r="AL77" s="632"/>
      <c r="AM77" s="632"/>
      <c r="AN77" s="632"/>
      <c r="AO77" s="632"/>
      <c r="AP77" s="632"/>
      <c r="AQ77" s="632"/>
      <c r="AR77" s="632"/>
      <c r="AS77" s="632"/>
      <c r="AT77" s="632"/>
      <c r="AU77" s="632"/>
      <c r="AV77" s="632"/>
      <c r="AW77" s="632"/>
      <c r="AX77" s="632"/>
      <c r="AY77" s="632"/>
      <c r="AZ77" s="632"/>
      <c r="BA77" s="632"/>
      <c r="BB77" s="632"/>
      <c r="BC77" s="632"/>
      <c r="BD77" s="632"/>
      <c r="BE77" s="632"/>
      <c r="BF77" s="632"/>
      <c r="BG77" s="632"/>
      <c r="BH77" s="632"/>
      <c r="BI77" s="632"/>
      <c r="BJ77" s="632"/>
      <c r="BK77" s="632"/>
      <c r="BL77" s="632"/>
      <c r="BM77" s="632"/>
      <c r="BN77" s="632"/>
      <c r="BO77" s="632"/>
      <c r="BP77" s="632"/>
      <c r="BQ77" s="632"/>
      <c r="BR77" s="632"/>
      <c r="BS77" s="632"/>
      <c r="BT77" s="632"/>
      <c r="BU77" s="632"/>
      <c r="BV77" s="632"/>
      <c r="BW77" s="632"/>
      <c r="BX77" s="632"/>
      <c r="BY77" s="632"/>
      <c r="BZ77" s="632"/>
      <c r="CA77" s="632"/>
      <c r="CB77" s="632"/>
      <c r="CC77" s="632"/>
      <c r="CD77" s="632"/>
      <c r="CE77" s="632"/>
      <c r="CF77" s="632"/>
      <c r="CG77" s="632"/>
      <c r="CH77" s="632"/>
      <c r="CI77" s="632"/>
      <c r="CJ77" s="632"/>
      <c r="CK77" s="632"/>
      <c r="CL77" s="632"/>
      <c r="CM77" s="632"/>
      <c r="CN77" s="632"/>
      <c r="CO77" s="632"/>
      <c r="CP77" s="632"/>
      <c r="CQ77" s="632"/>
      <c r="CR77" s="632"/>
      <c r="CS77" s="632"/>
      <c r="CT77" s="632"/>
      <c r="CU77" s="632"/>
      <c r="CV77" s="632"/>
      <c r="CW77" s="632"/>
      <c r="CX77" s="632"/>
      <c r="CY77" s="632"/>
      <c r="CZ77" s="632"/>
      <c r="DA77" s="632"/>
      <c r="DB77" s="632"/>
      <c r="DC77" s="632"/>
      <c r="DD77" s="632"/>
      <c r="DE77" s="632"/>
      <c r="DF77" s="632"/>
      <c r="DG77" s="632"/>
      <c r="DH77" s="632"/>
      <c r="DI77" s="632"/>
      <c r="DJ77" s="632"/>
      <c r="DK77" s="632"/>
      <c r="DL77" s="632"/>
      <c r="DM77" s="632"/>
      <c r="DN77" s="632"/>
      <c r="DO77" s="632"/>
      <c r="DP77" s="632"/>
      <c r="DQ77" s="632"/>
      <c r="DR77" s="632"/>
      <c r="DS77" s="632"/>
      <c r="DT77" s="632"/>
      <c r="DU77" s="632"/>
      <c r="DV77" s="632"/>
      <c r="DW77" s="632"/>
      <c r="DX77" s="632"/>
      <c r="DY77" s="632"/>
      <c r="DZ77" s="632"/>
      <c r="EA77" s="632"/>
      <c r="EB77" s="632"/>
      <c r="EC77" s="632"/>
      <c r="ED77" s="632"/>
      <c r="EE77" s="632"/>
      <c r="EF77" s="632"/>
      <c r="EG77" s="632"/>
      <c r="EH77" s="632"/>
      <c r="EI77" s="632"/>
      <c r="EJ77" s="632"/>
      <c r="EK77" s="632"/>
      <c r="EL77" s="632"/>
      <c r="EM77" s="632"/>
      <c r="EN77" s="632"/>
      <c r="EO77" s="632"/>
      <c r="EP77" s="632"/>
      <c r="EQ77" s="632"/>
      <c r="ER77" s="632"/>
      <c r="ES77" s="632"/>
      <c r="ET77" s="632"/>
      <c r="EU77" s="632"/>
      <c r="EV77" s="632"/>
      <c r="EW77" s="632"/>
      <c r="EX77" s="632"/>
      <c r="EY77" s="632"/>
      <c r="EZ77" s="632"/>
      <c r="FA77" s="632"/>
      <c r="FB77" s="632"/>
      <c r="FC77" s="632"/>
      <c r="FD77" s="632"/>
      <c r="FE77" s="632"/>
      <c r="FF77" s="632"/>
      <c r="FG77" s="632"/>
      <c r="FH77" s="632"/>
      <c r="FI77" s="632"/>
      <c r="FJ77" s="632"/>
      <c r="FK77" s="632"/>
      <c r="FL77" s="632"/>
    </row>
    <row r="78" spans="1:168" ht="14.45" customHeight="1" x14ac:dyDescent="0.25">
      <c r="A78" s="192"/>
      <c r="B78" s="207"/>
      <c r="C78" s="113" t="s">
        <v>1298</v>
      </c>
      <c r="D78" s="113" t="s">
        <v>1299</v>
      </c>
      <c r="F78" s="209"/>
      <c r="G78" s="212"/>
      <c r="H78" s="416">
        <v>1726</v>
      </c>
      <c r="I78" s="80"/>
      <c r="J78" s="638" t="s">
        <v>2193</v>
      </c>
      <c r="K78" s="636"/>
      <c r="L78" s="639">
        <v>91</v>
      </c>
      <c r="M78" s="639"/>
      <c r="N78" s="639">
        <v>176</v>
      </c>
      <c r="O78" s="639"/>
      <c r="P78" s="639">
        <v>549</v>
      </c>
      <c r="Q78" s="639"/>
      <c r="R78" s="639">
        <v>447</v>
      </c>
      <c r="S78" s="639"/>
      <c r="T78" s="639">
        <v>268</v>
      </c>
      <c r="U78" s="639"/>
      <c r="V78" s="639">
        <v>195</v>
      </c>
      <c r="W78" s="632"/>
      <c r="X78" s="640"/>
      <c r="Y78" s="632"/>
      <c r="Z78" s="640"/>
      <c r="AA78" s="632"/>
      <c r="AB78" s="640"/>
      <c r="AC78" s="632"/>
      <c r="AD78" s="640"/>
      <c r="AE78" s="632"/>
      <c r="AF78" s="640"/>
      <c r="AG78" s="632"/>
      <c r="AH78" s="640"/>
      <c r="AI78" s="632"/>
      <c r="AJ78" s="640"/>
      <c r="AK78" s="632"/>
      <c r="AL78" s="632"/>
      <c r="AM78" s="632"/>
      <c r="AN78" s="632"/>
      <c r="AO78" s="632"/>
      <c r="AP78" s="632"/>
      <c r="AQ78" s="632"/>
      <c r="AR78" s="632"/>
      <c r="AS78" s="632"/>
      <c r="AT78" s="632"/>
      <c r="AU78" s="632"/>
      <c r="AV78" s="632"/>
      <c r="AW78" s="632"/>
      <c r="AX78" s="632"/>
      <c r="AY78" s="632"/>
      <c r="AZ78" s="632"/>
      <c r="BA78" s="632"/>
      <c r="BB78" s="632"/>
      <c r="BC78" s="632"/>
      <c r="BD78" s="632"/>
      <c r="BE78" s="632"/>
      <c r="BF78" s="632"/>
      <c r="BG78" s="632"/>
      <c r="BH78" s="632"/>
      <c r="BI78" s="632"/>
      <c r="BJ78" s="632"/>
      <c r="BK78" s="632"/>
      <c r="BL78" s="632"/>
      <c r="BM78" s="632"/>
      <c r="BN78" s="632"/>
      <c r="BO78" s="632"/>
      <c r="BP78" s="632"/>
      <c r="BQ78" s="632"/>
      <c r="BR78" s="632"/>
      <c r="BS78" s="632"/>
      <c r="BT78" s="632"/>
      <c r="BU78" s="632"/>
      <c r="BV78" s="632"/>
      <c r="BW78" s="632"/>
      <c r="BX78" s="632"/>
      <c r="BY78" s="632"/>
      <c r="BZ78" s="632"/>
      <c r="CA78" s="632"/>
      <c r="CB78" s="632"/>
      <c r="CC78" s="632"/>
      <c r="CD78" s="632"/>
      <c r="CE78" s="632"/>
      <c r="CF78" s="632"/>
      <c r="CG78" s="632"/>
      <c r="CH78" s="632"/>
      <c r="CI78" s="632"/>
      <c r="CJ78" s="632"/>
      <c r="CK78" s="632"/>
      <c r="CL78" s="632"/>
      <c r="CM78" s="632"/>
      <c r="CN78" s="632"/>
      <c r="CO78" s="632"/>
      <c r="CP78" s="632"/>
      <c r="CQ78" s="632"/>
      <c r="CR78" s="632"/>
      <c r="CS78" s="632"/>
      <c r="CT78" s="632"/>
      <c r="CU78" s="632"/>
      <c r="CV78" s="632"/>
      <c r="CW78" s="632"/>
      <c r="CX78" s="632"/>
      <c r="CY78" s="632"/>
      <c r="CZ78" s="632"/>
      <c r="DA78" s="632"/>
      <c r="DB78" s="632"/>
      <c r="DC78" s="632"/>
      <c r="DD78" s="632"/>
      <c r="DE78" s="632"/>
      <c r="DF78" s="632"/>
      <c r="DG78" s="632"/>
      <c r="DH78" s="632"/>
      <c r="DI78" s="632"/>
      <c r="DJ78" s="632"/>
      <c r="DK78" s="632"/>
      <c r="DL78" s="632"/>
      <c r="DM78" s="632"/>
      <c r="DN78" s="632"/>
      <c r="DO78" s="632"/>
      <c r="DP78" s="632"/>
      <c r="DQ78" s="632"/>
      <c r="DR78" s="632"/>
      <c r="DS78" s="632"/>
      <c r="DT78" s="632"/>
      <c r="DU78" s="632"/>
      <c r="DV78" s="632"/>
      <c r="DW78" s="632"/>
      <c r="DX78" s="632"/>
      <c r="DY78" s="632"/>
      <c r="DZ78" s="632"/>
      <c r="EA78" s="632"/>
      <c r="EB78" s="632"/>
      <c r="EC78" s="632"/>
      <c r="ED78" s="632"/>
      <c r="EE78" s="632"/>
      <c r="EF78" s="632"/>
      <c r="EG78" s="632"/>
      <c r="EH78" s="632"/>
      <c r="EI78" s="632"/>
      <c r="EJ78" s="632"/>
      <c r="EK78" s="632"/>
      <c r="EL78" s="632"/>
      <c r="EM78" s="632"/>
      <c r="EN78" s="632"/>
      <c r="EO78" s="632"/>
      <c r="EP78" s="632"/>
      <c r="EQ78" s="632"/>
      <c r="ER78" s="632"/>
      <c r="ES78" s="632"/>
      <c r="ET78" s="632"/>
      <c r="EU78" s="632"/>
      <c r="EV78" s="632"/>
      <c r="EW78" s="632"/>
      <c r="EX78" s="632"/>
      <c r="EY78" s="632"/>
      <c r="EZ78" s="632"/>
      <c r="FA78" s="632"/>
      <c r="FB78" s="632"/>
      <c r="FC78" s="632"/>
      <c r="FD78" s="632"/>
      <c r="FE78" s="632"/>
      <c r="FF78" s="632"/>
      <c r="FG78" s="632"/>
      <c r="FH78" s="632"/>
      <c r="FI78" s="632"/>
      <c r="FJ78" s="632"/>
      <c r="FK78" s="632"/>
      <c r="FL78" s="632"/>
    </row>
    <row r="79" spans="1:168" ht="14.45" customHeight="1" x14ac:dyDescent="0.25">
      <c r="A79" s="192"/>
      <c r="B79" s="207"/>
      <c r="C79" s="113" t="s">
        <v>1300</v>
      </c>
      <c r="D79" s="113" t="s">
        <v>1301</v>
      </c>
      <c r="F79" s="209"/>
      <c r="G79" s="212"/>
      <c r="H79" s="416">
        <v>1003</v>
      </c>
      <c r="I79" s="80"/>
      <c r="J79" s="638" t="s">
        <v>2016</v>
      </c>
      <c r="K79" s="636"/>
      <c r="L79" s="639">
        <v>83</v>
      </c>
      <c r="M79" s="639"/>
      <c r="N79" s="639">
        <v>107</v>
      </c>
      <c r="O79" s="639"/>
      <c r="P79" s="639">
        <v>274</v>
      </c>
      <c r="Q79" s="639"/>
      <c r="R79" s="639">
        <v>233</v>
      </c>
      <c r="S79" s="639"/>
      <c r="T79" s="639">
        <v>167</v>
      </c>
      <c r="U79" s="639"/>
      <c r="V79" s="639">
        <v>139</v>
      </c>
      <c r="W79" s="632"/>
      <c r="X79" s="640"/>
      <c r="Y79" s="632"/>
      <c r="Z79" s="640"/>
      <c r="AA79" s="632"/>
      <c r="AB79" s="640"/>
      <c r="AC79" s="632"/>
      <c r="AD79" s="640"/>
      <c r="AE79" s="632"/>
      <c r="AF79" s="640"/>
      <c r="AG79" s="632"/>
      <c r="AH79" s="640"/>
      <c r="AI79" s="632"/>
      <c r="AJ79" s="640"/>
      <c r="AK79" s="632"/>
      <c r="AL79" s="632"/>
      <c r="AM79" s="632"/>
      <c r="AN79" s="632"/>
      <c r="AO79" s="632"/>
      <c r="AP79" s="632"/>
      <c r="AQ79" s="632"/>
      <c r="AR79" s="632"/>
      <c r="AS79" s="632"/>
      <c r="AT79" s="632"/>
      <c r="AU79" s="632"/>
      <c r="AV79" s="632"/>
      <c r="AW79" s="632"/>
      <c r="AX79" s="632"/>
      <c r="AY79" s="632"/>
      <c r="AZ79" s="632"/>
      <c r="BA79" s="632"/>
      <c r="BB79" s="632"/>
      <c r="BC79" s="632"/>
      <c r="BD79" s="632"/>
      <c r="BE79" s="632"/>
      <c r="BF79" s="632"/>
      <c r="BG79" s="632"/>
      <c r="BH79" s="632"/>
      <c r="BI79" s="632"/>
      <c r="BJ79" s="632"/>
      <c r="BK79" s="632"/>
      <c r="BL79" s="632"/>
      <c r="BM79" s="632"/>
      <c r="BN79" s="632"/>
      <c r="BO79" s="632"/>
      <c r="BP79" s="632"/>
      <c r="BQ79" s="632"/>
      <c r="BR79" s="632"/>
      <c r="BS79" s="632"/>
      <c r="BT79" s="632"/>
      <c r="BU79" s="632"/>
      <c r="BV79" s="632"/>
      <c r="BW79" s="632"/>
      <c r="BX79" s="632"/>
      <c r="BY79" s="632"/>
      <c r="BZ79" s="632"/>
      <c r="CA79" s="632"/>
      <c r="CB79" s="632"/>
      <c r="CC79" s="632"/>
      <c r="CD79" s="632"/>
      <c r="CE79" s="632"/>
      <c r="CF79" s="632"/>
      <c r="CG79" s="632"/>
      <c r="CH79" s="632"/>
      <c r="CI79" s="632"/>
      <c r="CJ79" s="632"/>
      <c r="CK79" s="632"/>
      <c r="CL79" s="632"/>
      <c r="CM79" s="632"/>
      <c r="CN79" s="632"/>
      <c r="CO79" s="632"/>
      <c r="CP79" s="632"/>
      <c r="CQ79" s="632"/>
      <c r="CR79" s="632"/>
      <c r="CS79" s="632"/>
      <c r="CT79" s="632"/>
      <c r="CU79" s="632"/>
      <c r="CV79" s="632"/>
      <c r="CW79" s="632"/>
      <c r="CX79" s="632"/>
      <c r="CY79" s="632"/>
      <c r="CZ79" s="632"/>
      <c r="DA79" s="632"/>
      <c r="DB79" s="632"/>
      <c r="DC79" s="632"/>
      <c r="DD79" s="632"/>
      <c r="DE79" s="632"/>
      <c r="DF79" s="632"/>
      <c r="DG79" s="632"/>
      <c r="DH79" s="632"/>
      <c r="DI79" s="632"/>
      <c r="DJ79" s="632"/>
      <c r="DK79" s="632"/>
      <c r="DL79" s="632"/>
      <c r="DM79" s="632"/>
      <c r="DN79" s="632"/>
      <c r="DO79" s="632"/>
      <c r="DP79" s="632"/>
      <c r="DQ79" s="632"/>
      <c r="DR79" s="632"/>
      <c r="DS79" s="632"/>
      <c r="DT79" s="632"/>
      <c r="DU79" s="632"/>
      <c r="DV79" s="632"/>
      <c r="DW79" s="632"/>
      <c r="DX79" s="632"/>
      <c r="DY79" s="632"/>
      <c r="DZ79" s="632"/>
      <c r="EA79" s="632"/>
      <c r="EB79" s="632"/>
      <c r="EC79" s="632"/>
      <c r="ED79" s="632"/>
      <c r="EE79" s="632"/>
      <c r="EF79" s="632"/>
      <c r="EG79" s="632"/>
      <c r="EH79" s="632"/>
      <c r="EI79" s="632"/>
      <c r="EJ79" s="632"/>
      <c r="EK79" s="632"/>
      <c r="EL79" s="632"/>
      <c r="EM79" s="632"/>
      <c r="EN79" s="632"/>
      <c r="EO79" s="632"/>
      <c r="EP79" s="632"/>
      <c r="EQ79" s="632"/>
      <c r="ER79" s="632"/>
      <c r="ES79" s="632"/>
      <c r="ET79" s="632"/>
      <c r="EU79" s="632"/>
      <c r="EV79" s="632"/>
      <c r="EW79" s="632"/>
      <c r="EX79" s="632"/>
      <c r="EY79" s="632"/>
      <c r="EZ79" s="632"/>
      <c r="FA79" s="632"/>
      <c r="FB79" s="632"/>
      <c r="FC79" s="632"/>
      <c r="FD79" s="632"/>
      <c r="FE79" s="632"/>
      <c r="FF79" s="632"/>
      <c r="FG79" s="632"/>
      <c r="FH79" s="632"/>
      <c r="FI79" s="632"/>
      <c r="FJ79" s="632"/>
      <c r="FK79" s="632"/>
      <c r="FL79" s="632"/>
    </row>
    <row r="80" spans="1:168" ht="14.45" customHeight="1" x14ac:dyDescent="0.25">
      <c r="A80" s="206"/>
      <c r="B80" s="207"/>
      <c r="C80" s="113" t="s">
        <v>1302</v>
      </c>
      <c r="D80" s="113" t="s">
        <v>1486</v>
      </c>
      <c r="F80" s="209"/>
      <c r="G80" s="212"/>
      <c r="H80" s="416">
        <v>421</v>
      </c>
      <c r="I80" s="80"/>
      <c r="J80" s="638" t="s">
        <v>2007</v>
      </c>
      <c r="K80" s="636"/>
      <c r="L80" s="639">
        <v>31</v>
      </c>
      <c r="M80" s="639"/>
      <c r="N80" s="639">
        <v>48</v>
      </c>
      <c r="O80" s="639"/>
      <c r="P80" s="639">
        <v>107</v>
      </c>
      <c r="Q80" s="639"/>
      <c r="R80" s="639">
        <v>88</v>
      </c>
      <c r="S80" s="639"/>
      <c r="T80" s="639">
        <v>76</v>
      </c>
      <c r="U80" s="639"/>
      <c r="V80" s="639">
        <v>71</v>
      </c>
      <c r="W80" s="632"/>
      <c r="X80" s="640"/>
      <c r="Y80" s="632"/>
      <c r="Z80" s="640"/>
      <c r="AA80" s="632"/>
      <c r="AB80" s="640"/>
      <c r="AC80" s="632"/>
      <c r="AD80" s="640"/>
      <c r="AE80" s="632"/>
      <c r="AF80" s="640"/>
      <c r="AG80" s="632"/>
      <c r="AH80" s="640"/>
      <c r="AI80" s="632"/>
      <c r="AJ80" s="640"/>
      <c r="AK80" s="632"/>
      <c r="AL80" s="632"/>
      <c r="AM80" s="632"/>
      <c r="AN80" s="632"/>
      <c r="AO80" s="632"/>
      <c r="AP80" s="632"/>
      <c r="AQ80" s="632"/>
      <c r="AR80" s="632"/>
      <c r="AS80" s="632"/>
      <c r="AT80" s="632"/>
      <c r="AU80" s="632"/>
      <c r="AV80" s="632"/>
      <c r="AW80" s="632"/>
      <c r="AX80" s="632"/>
      <c r="AY80" s="632"/>
      <c r="AZ80" s="632"/>
      <c r="BA80" s="632"/>
      <c r="BB80" s="632"/>
      <c r="BC80" s="632"/>
      <c r="BD80" s="632"/>
      <c r="BE80" s="632"/>
      <c r="BF80" s="632"/>
      <c r="BG80" s="632"/>
      <c r="BH80" s="632"/>
      <c r="BI80" s="632"/>
      <c r="BJ80" s="632"/>
      <c r="BK80" s="632"/>
      <c r="BL80" s="632"/>
      <c r="BM80" s="632"/>
      <c r="BN80" s="632"/>
      <c r="BO80" s="632"/>
      <c r="BP80" s="632"/>
      <c r="BQ80" s="632"/>
      <c r="BR80" s="632"/>
      <c r="BS80" s="632"/>
      <c r="BT80" s="632"/>
      <c r="BU80" s="632"/>
      <c r="BV80" s="632"/>
      <c r="BW80" s="632"/>
      <c r="BX80" s="632"/>
      <c r="BY80" s="632"/>
      <c r="BZ80" s="632"/>
      <c r="CA80" s="632"/>
      <c r="CB80" s="632"/>
      <c r="CC80" s="632"/>
      <c r="CD80" s="632"/>
      <c r="CE80" s="632"/>
      <c r="CF80" s="632"/>
      <c r="CG80" s="632"/>
      <c r="CH80" s="632"/>
      <c r="CI80" s="632"/>
      <c r="CJ80" s="632"/>
      <c r="CK80" s="632"/>
      <c r="CL80" s="632"/>
      <c r="CM80" s="632"/>
      <c r="CN80" s="632"/>
      <c r="CO80" s="632"/>
      <c r="CP80" s="632"/>
      <c r="CQ80" s="632"/>
      <c r="CR80" s="632"/>
      <c r="CS80" s="632"/>
      <c r="CT80" s="632"/>
      <c r="CU80" s="632"/>
      <c r="CV80" s="632"/>
      <c r="CW80" s="632"/>
      <c r="CX80" s="632"/>
      <c r="CY80" s="632"/>
      <c r="CZ80" s="632"/>
      <c r="DA80" s="632"/>
      <c r="DB80" s="632"/>
      <c r="DC80" s="632"/>
      <c r="DD80" s="632"/>
      <c r="DE80" s="632"/>
      <c r="DF80" s="632"/>
      <c r="DG80" s="632"/>
      <c r="DH80" s="632"/>
      <c r="DI80" s="632"/>
      <c r="DJ80" s="632"/>
      <c r="DK80" s="632"/>
      <c r="DL80" s="632"/>
      <c r="DM80" s="632"/>
      <c r="DN80" s="632"/>
      <c r="DO80" s="632"/>
      <c r="DP80" s="632"/>
      <c r="DQ80" s="632"/>
      <c r="DR80" s="632"/>
      <c r="DS80" s="632"/>
      <c r="DT80" s="632"/>
      <c r="DU80" s="632"/>
      <c r="DV80" s="632"/>
      <c r="DW80" s="632"/>
      <c r="DX80" s="632"/>
      <c r="DY80" s="632"/>
      <c r="DZ80" s="632"/>
      <c r="EA80" s="632"/>
      <c r="EB80" s="632"/>
      <c r="EC80" s="632"/>
      <c r="ED80" s="632"/>
      <c r="EE80" s="632"/>
      <c r="EF80" s="632"/>
      <c r="EG80" s="632"/>
      <c r="EH80" s="632"/>
      <c r="EI80" s="632"/>
      <c r="EJ80" s="632"/>
      <c r="EK80" s="632"/>
      <c r="EL80" s="632"/>
      <c r="EM80" s="632"/>
      <c r="EN80" s="632"/>
      <c r="EO80" s="632"/>
      <c r="EP80" s="632"/>
      <c r="EQ80" s="632"/>
      <c r="ER80" s="632"/>
      <c r="ES80" s="632"/>
      <c r="ET80" s="632"/>
      <c r="EU80" s="632"/>
      <c r="EV80" s="632"/>
      <c r="EW80" s="632"/>
      <c r="EX80" s="632"/>
      <c r="EY80" s="632"/>
      <c r="EZ80" s="632"/>
      <c r="FA80" s="632"/>
      <c r="FB80" s="632"/>
      <c r="FC80" s="632"/>
      <c r="FD80" s="632"/>
      <c r="FE80" s="632"/>
      <c r="FF80" s="632"/>
      <c r="FG80" s="632"/>
      <c r="FH80" s="632"/>
      <c r="FI80" s="632"/>
      <c r="FJ80" s="632"/>
      <c r="FK80" s="632"/>
      <c r="FL80" s="632"/>
    </row>
    <row r="81" spans="1:168" ht="14.45" customHeight="1" x14ac:dyDescent="0.25">
      <c r="A81" s="192"/>
      <c r="B81" s="207"/>
      <c r="C81" s="113" t="s">
        <v>1303</v>
      </c>
      <c r="D81" s="113" t="s">
        <v>1304</v>
      </c>
      <c r="F81" s="209"/>
      <c r="G81" s="212"/>
      <c r="H81" s="416">
        <v>1534</v>
      </c>
      <c r="I81" s="80"/>
      <c r="J81" s="638" t="s">
        <v>2194</v>
      </c>
      <c r="K81" s="636"/>
      <c r="L81" s="639">
        <v>90</v>
      </c>
      <c r="M81" s="639"/>
      <c r="N81" s="639">
        <v>132</v>
      </c>
      <c r="O81" s="639"/>
      <c r="P81" s="639">
        <v>404</v>
      </c>
      <c r="Q81" s="639"/>
      <c r="R81" s="639">
        <v>372</v>
      </c>
      <c r="S81" s="639"/>
      <c r="T81" s="639">
        <v>307</v>
      </c>
      <c r="U81" s="639"/>
      <c r="V81" s="639">
        <v>229</v>
      </c>
      <c r="W81" s="632"/>
      <c r="X81" s="640"/>
      <c r="Y81" s="632"/>
      <c r="Z81" s="640"/>
      <c r="AA81" s="632"/>
      <c r="AB81" s="640"/>
      <c r="AC81" s="632"/>
      <c r="AD81" s="640"/>
      <c r="AE81" s="632"/>
      <c r="AF81" s="640"/>
      <c r="AG81" s="632"/>
      <c r="AH81" s="640"/>
      <c r="AI81" s="632"/>
      <c r="AJ81" s="640"/>
      <c r="AK81" s="632"/>
      <c r="AL81" s="632"/>
      <c r="AM81" s="632"/>
      <c r="AN81" s="632"/>
      <c r="AO81" s="632"/>
      <c r="AP81" s="632"/>
      <c r="AQ81" s="632"/>
      <c r="AR81" s="632"/>
      <c r="AS81" s="632"/>
      <c r="AT81" s="632"/>
      <c r="AU81" s="632"/>
      <c r="AV81" s="632"/>
      <c r="AW81" s="632"/>
      <c r="AX81" s="632"/>
      <c r="AY81" s="632"/>
      <c r="AZ81" s="632"/>
      <c r="BA81" s="632"/>
      <c r="BB81" s="632"/>
      <c r="BC81" s="632"/>
      <c r="BD81" s="632"/>
      <c r="BE81" s="632"/>
      <c r="BF81" s="632"/>
      <c r="BG81" s="632"/>
      <c r="BH81" s="632"/>
      <c r="BI81" s="632"/>
      <c r="BJ81" s="632"/>
      <c r="BK81" s="632"/>
      <c r="BL81" s="632"/>
      <c r="BM81" s="632"/>
      <c r="BN81" s="632"/>
      <c r="BO81" s="632"/>
      <c r="BP81" s="632"/>
      <c r="BQ81" s="632"/>
      <c r="BR81" s="632"/>
      <c r="BS81" s="632"/>
      <c r="BT81" s="632"/>
      <c r="BU81" s="632"/>
      <c r="BV81" s="632"/>
      <c r="BW81" s="632"/>
      <c r="BX81" s="632"/>
      <c r="BY81" s="632"/>
      <c r="BZ81" s="632"/>
      <c r="CA81" s="632"/>
      <c r="CB81" s="632"/>
      <c r="CC81" s="632"/>
      <c r="CD81" s="632"/>
      <c r="CE81" s="632"/>
      <c r="CF81" s="632"/>
      <c r="CG81" s="632"/>
      <c r="CH81" s="632"/>
      <c r="CI81" s="632"/>
      <c r="CJ81" s="632"/>
      <c r="CK81" s="632"/>
      <c r="CL81" s="632"/>
      <c r="CM81" s="632"/>
      <c r="CN81" s="632"/>
      <c r="CO81" s="632"/>
      <c r="CP81" s="632"/>
      <c r="CQ81" s="632"/>
      <c r="CR81" s="632"/>
      <c r="CS81" s="632"/>
      <c r="CT81" s="632"/>
      <c r="CU81" s="632"/>
      <c r="CV81" s="632"/>
      <c r="CW81" s="632"/>
      <c r="CX81" s="632"/>
      <c r="CY81" s="632"/>
      <c r="CZ81" s="632"/>
      <c r="DA81" s="632"/>
      <c r="DB81" s="632"/>
      <c r="DC81" s="632"/>
      <c r="DD81" s="632"/>
      <c r="DE81" s="632"/>
      <c r="DF81" s="632"/>
      <c r="DG81" s="632"/>
      <c r="DH81" s="632"/>
      <c r="DI81" s="632"/>
      <c r="DJ81" s="632"/>
      <c r="DK81" s="632"/>
      <c r="DL81" s="632"/>
      <c r="DM81" s="632"/>
      <c r="DN81" s="632"/>
      <c r="DO81" s="632"/>
      <c r="DP81" s="632"/>
      <c r="DQ81" s="632"/>
      <c r="DR81" s="632"/>
      <c r="DS81" s="632"/>
      <c r="DT81" s="632"/>
      <c r="DU81" s="632"/>
      <c r="DV81" s="632"/>
      <c r="DW81" s="632"/>
      <c r="DX81" s="632"/>
      <c r="DY81" s="632"/>
      <c r="DZ81" s="632"/>
      <c r="EA81" s="632"/>
      <c r="EB81" s="632"/>
      <c r="EC81" s="632"/>
      <c r="ED81" s="632"/>
      <c r="EE81" s="632"/>
      <c r="EF81" s="632"/>
      <c r="EG81" s="632"/>
      <c r="EH81" s="632"/>
      <c r="EI81" s="632"/>
      <c r="EJ81" s="632"/>
      <c r="EK81" s="632"/>
      <c r="EL81" s="632"/>
      <c r="EM81" s="632"/>
      <c r="EN81" s="632"/>
      <c r="EO81" s="632"/>
      <c r="EP81" s="632"/>
      <c r="EQ81" s="632"/>
      <c r="ER81" s="632"/>
      <c r="ES81" s="632"/>
      <c r="ET81" s="632"/>
      <c r="EU81" s="632"/>
      <c r="EV81" s="632"/>
      <c r="EW81" s="632"/>
      <c r="EX81" s="632"/>
      <c r="EY81" s="632"/>
      <c r="EZ81" s="632"/>
      <c r="FA81" s="632"/>
      <c r="FB81" s="632"/>
      <c r="FC81" s="632"/>
      <c r="FD81" s="632"/>
      <c r="FE81" s="632"/>
      <c r="FF81" s="632"/>
      <c r="FG81" s="632"/>
      <c r="FH81" s="632"/>
      <c r="FI81" s="632"/>
      <c r="FJ81" s="632"/>
      <c r="FK81" s="632"/>
      <c r="FL81" s="632"/>
    </row>
    <row r="82" spans="1:168" ht="14.45" customHeight="1" x14ac:dyDescent="0.25">
      <c r="A82" s="192"/>
      <c r="B82" s="207"/>
      <c r="C82" s="113" t="s">
        <v>1305</v>
      </c>
      <c r="D82" s="113" t="s">
        <v>1487</v>
      </c>
      <c r="F82" s="209"/>
      <c r="G82" s="212"/>
      <c r="H82" s="416">
        <v>616</v>
      </c>
      <c r="I82" s="80"/>
      <c r="J82" s="638" t="s">
        <v>2065</v>
      </c>
      <c r="K82" s="636"/>
      <c r="L82" s="639">
        <v>47</v>
      </c>
      <c r="M82" s="639"/>
      <c r="N82" s="639">
        <v>66</v>
      </c>
      <c r="O82" s="639"/>
      <c r="P82" s="639">
        <v>191</v>
      </c>
      <c r="Q82" s="639"/>
      <c r="R82" s="639">
        <v>128</v>
      </c>
      <c r="S82" s="639"/>
      <c r="T82" s="639">
        <v>89</v>
      </c>
      <c r="U82" s="639"/>
      <c r="V82" s="639">
        <v>95</v>
      </c>
      <c r="W82" s="632"/>
      <c r="X82" s="640"/>
      <c r="Y82" s="632"/>
      <c r="Z82" s="640"/>
      <c r="AA82" s="632"/>
      <c r="AB82" s="640"/>
      <c r="AC82" s="632"/>
      <c r="AD82" s="640"/>
      <c r="AE82" s="632"/>
      <c r="AF82" s="640"/>
      <c r="AG82" s="632"/>
      <c r="AH82" s="640"/>
      <c r="AI82" s="632"/>
      <c r="AJ82" s="640"/>
      <c r="AK82" s="632"/>
      <c r="AL82" s="632"/>
      <c r="AM82" s="632"/>
      <c r="AN82" s="632"/>
      <c r="AO82" s="632"/>
      <c r="AP82" s="632"/>
      <c r="AQ82" s="632"/>
      <c r="AR82" s="632"/>
      <c r="AS82" s="632"/>
      <c r="AT82" s="632"/>
      <c r="AU82" s="632"/>
      <c r="AV82" s="632"/>
      <c r="AW82" s="632"/>
      <c r="AX82" s="632"/>
      <c r="AY82" s="632"/>
      <c r="AZ82" s="632"/>
      <c r="BA82" s="632"/>
      <c r="BB82" s="632"/>
      <c r="BC82" s="632"/>
      <c r="BD82" s="632"/>
      <c r="BE82" s="632"/>
      <c r="BF82" s="632"/>
      <c r="BG82" s="632"/>
      <c r="BH82" s="632"/>
      <c r="BI82" s="632"/>
      <c r="BJ82" s="632"/>
      <c r="BK82" s="632"/>
      <c r="BL82" s="632"/>
      <c r="BM82" s="632"/>
      <c r="BN82" s="632"/>
      <c r="BO82" s="632"/>
      <c r="BP82" s="632"/>
      <c r="BQ82" s="632"/>
      <c r="BR82" s="632"/>
      <c r="BS82" s="632"/>
      <c r="BT82" s="632"/>
      <c r="BU82" s="632"/>
      <c r="BV82" s="632"/>
      <c r="BW82" s="632"/>
      <c r="BX82" s="632"/>
      <c r="BY82" s="632"/>
      <c r="BZ82" s="632"/>
      <c r="CA82" s="632"/>
      <c r="CB82" s="632"/>
      <c r="CC82" s="632"/>
      <c r="CD82" s="632"/>
      <c r="CE82" s="632"/>
      <c r="CF82" s="632"/>
      <c r="CG82" s="632"/>
      <c r="CH82" s="632"/>
      <c r="CI82" s="632"/>
      <c r="CJ82" s="632"/>
      <c r="CK82" s="632"/>
      <c r="CL82" s="632"/>
      <c r="CM82" s="632"/>
      <c r="CN82" s="632"/>
      <c r="CO82" s="632"/>
      <c r="CP82" s="632"/>
      <c r="CQ82" s="632"/>
      <c r="CR82" s="632"/>
      <c r="CS82" s="632"/>
      <c r="CT82" s="632"/>
      <c r="CU82" s="632"/>
      <c r="CV82" s="632"/>
      <c r="CW82" s="632"/>
      <c r="CX82" s="632"/>
      <c r="CY82" s="632"/>
      <c r="CZ82" s="632"/>
      <c r="DA82" s="632"/>
      <c r="DB82" s="632"/>
      <c r="DC82" s="632"/>
      <c r="DD82" s="632"/>
      <c r="DE82" s="632"/>
      <c r="DF82" s="632"/>
      <c r="DG82" s="632"/>
      <c r="DH82" s="632"/>
      <c r="DI82" s="632"/>
      <c r="DJ82" s="632"/>
      <c r="DK82" s="632"/>
      <c r="DL82" s="632"/>
      <c r="DM82" s="632"/>
      <c r="DN82" s="632"/>
      <c r="DO82" s="632"/>
      <c r="DP82" s="632"/>
      <c r="DQ82" s="632"/>
      <c r="DR82" s="632"/>
      <c r="DS82" s="632"/>
      <c r="DT82" s="632"/>
      <c r="DU82" s="632"/>
      <c r="DV82" s="632"/>
      <c r="DW82" s="632"/>
      <c r="DX82" s="632"/>
      <c r="DY82" s="632"/>
      <c r="DZ82" s="632"/>
      <c r="EA82" s="632"/>
      <c r="EB82" s="632"/>
      <c r="EC82" s="632"/>
      <c r="ED82" s="632"/>
      <c r="EE82" s="632"/>
      <c r="EF82" s="632"/>
      <c r="EG82" s="632"/>
      <c r="EH82" s="632"/>
      <c r="EI82" s="632"/>
      <c r="EJ82" s="632"/>
      <c r="EK82" s="632"/>
      <c r="EL82" s="632"/>
      <c r="EM82" s="632"/>
      <c r="EN82" s="632"/>
      <c r="EO82" s="632"/>
      <c r="EP82" s="632"/>
      <c r="EQ82" s="632"/>
      <c r="ER82" s="632"/>
      <c r="ES82" s="632"/>
      <c r="ET82" s="632"/>
      <c r="EU82" s="632"/>
      <c r="EV82" s="632"/>
      <c r="EW82" s="632"/>
      <c r="EX82" s="632"/>
      <c r="EY82" s="632"/>
      <c r="EZ82" s="632"/>
      <c r="FA82" s="632"/>
      <c r="FB82" s="632"/>
      <c r="FC82" s="632"/>
      <c r="FD82" s="632"/>
      <c r="FE82" s="632"/>
      <c r="FF82" s="632"/>
      <c r="FG82" s="632"/>
      <c r="FH82" s="632"/>
      <c r="FI82" s="632"/>
      <c r="FJ82" s="632"/>
      <c r="FK82" s="632"/>
      <c r="FL82" s="632"/>
    </row>
    <row r="83" spans="1:168" ht="14.45" customHeight="1" x14ac:dyDescent="0.25">
      <c r="A83" s="192"/>
      <c r="B83" s="207"/>
      <c r="C83" s="113" t="s">
        <v>1306</v>
      </c>
      <c r="D83" s="113" t="s">
        <v>1307</v>
      </c>
      <c r="F83" s="209"/>
      <c r="G83" s="212"/>
      <c r="H83" s="416">
        <v>649</v>
      </c>
      <c r="I83" s="80"/>
      <c r="J83" s="638" t="s">
        <v>2018</v>
      </c>
      <c r="K83" s="636"/>
      <c r="L83" s="639">
        <v>42</v>
      </c>
      <c r="M83" s="639"/>
      <c r="N83" s="639">
        <v>71</v>
      </c>
      <c r="O83" s="639"/>
      <c r="P83" s="639">
        <v>196</v>
      </c>
      <c r="Q83" s="639"/>
      <c r="R83" s="639">
        <v>150</v>
      </c>
      <c r="S83" s="639"/>
      <c r="T83" s="639">
        <v>103</v>
      </c>
      <c r="U83" s="639"/>
      <c r="V83" s="639">
        <v>87</v>
      </c>
      <c r="W83" s="632"/>
      <c r="X83" s="640"/>
      <c r="Y83" s="632"/>
      <c r="Z83" s="640"/>
      <c r="AA83" s="632"/>
      <c r="AB83" s="640"/>
      <c r="AC83" s="632"/>
      <c r="AD83" s="640"/>
      <c r="AE83" s="632"/>
      <c r="AF83" s="640"/>
      <c r="AG83" s="632"/>
      <c r="AH83" s="640"/>
      <c r="AI83" s="632"/>
      <c r="AJ83" s="640"/>
      <c r="AK83" s="632"/>
      <c r="AL83" s="632"/>
      <c r="AM83" s="632"/>
      <c r="AN83" s="632"/>
      <c r="AO83" s="632"/>
      <c r="AP83" s="632"/>
      <c r="AQ83" s="632"/>
      <c r="AR83" s="632"/>
      <c r="AS83" s="632"/>
      <c r="AT83" s="632"/>
      <c r="AU83" s="632"/>
      <c r="AV83" s="632"/>
      <c r="AW83" s="632"/>
      <c r="AX83" s="632"/>
      <c r="AY83" s="632"/>
      <c r="AZ83" s="632"/>
      <c r="BA83" s="632"/>
      <c r="BB83" s="632"/>
      <c r="BC83" s="632"/>
      <c r="BD83" s="632"/>
      <c r="BE83" s="632"/>
      <c r="BF83" s="632"/>
      <c r="BG83" s="632"/>
      <c r="BH83" s="632"/>
      <c r="BI83" s="632"/>
      <c r="BJ83" s="632"/>
      <c r="BK83" s="632"/>
      <c r="BL83" s="632"/>
      <c r="BM83" s="632"/>
      <c r="BN83" s="632"/>
      <c r="BO83" s="632"/>
      <c r="BP83" s="632"/>
      <c r="BQ83" s="632"/>
      <c r="BR83" s="632"/>
      <c r="BS83" s="632"/>
      <c r="BT83" s="632"/>
      <c r="BU83" s="632"/>
      <c r="BV83" s="632"/>
      <c r="BW83" s="632"/>
      <c r="BX83" s="632"/>
      <c r="BY83" s="632"/>
      <c r="BZ83" s="632"/>
      <c r="CA83" s="632"/>
      <c r="CB83" s="632"/>
      <c r="CC83" s="632"/>
      <c r="CD83" s="632"/>
      <c r="CE83" s="632"/>
      <c r="CF83" s="632"/>
      <c r="CG83" s="632"/>
      <c r="CH83" s="632"/>
      <c r="CI83" s="632"/>
      <c r="CJ83" s="632"/>
      <c r="CK83" s="632"/>
      <c r="CL83" s="632"/>
      <c r="CM83" s="632"/>
      <c r="CN83" s="632"/>
      <c r="CO83" s="632"/>
      <c r="CP83" s="632"/>
      <c r="CQ83" s="632"/>
      <c r="CR83" s="632"/>
      <c r="CS83" s="632"/>
      <c r="CT83" s="632"/>
      <c r="CU83" s="632"/>
      <c r="CV83" s="632"/>
      <c r="CW83" s="632"/>
      <c r="CX83" s="632"/>
      <c r="CY83" s="632"/>
      <c r="CZ83" s="632"/>
      <c r="DA83" s="632"/>
      <c r="DB83" s="632"/>
      <c r="DC83" s="632"/>
      <c r="DD83" s="632"/>
      <c r="DE83" s="632"/>
      <c r="DF83" s="632"/>
      <c r="DG83" s="632"/>
      <c r="DH83" s="632"/>
      <c r="DI83" s="632"/>
      <c r="DJ83" s="632"/>
      <c r="DK83" s="632"/>
      <c r="DL83" s="632"/>
      <c r="DM83" s="632"/>
      <c r="DN83" s="632"/>
      <c r="DO83" s="632"/>
      <c r="DP83" s="632"/>
      <c r="DQ83" s="632"/>
      <c r="DR83" s="632"/>
      <c r="DS83" s="632"/>
      <c r="DT83" s="632"/>
      <c r="DU83" s="632"/>
      <c r="DV83" s="632"/>
      <c r="DW83" s="632"/>
      <c r="DX83" s="632"/>
      <c r="DY83" s="632"/>
      <c r="DZ83" s="632"/>
      <c r="EA83" s="632"/>
      <c r="EB83" s="632"/>
      <c r="EC83" s="632"/>
      <c r="ED83" s="632"/>
      <c r="EE83" s="632"/>
      <c r="EF83" s="632"/>
      <c r="EG83" s="632"/>
      <c r="EH83" s="632"/>
      <c r="EI83" s="632"/>
      <c r="EJ83" s="632"/>
      <c r="EK83" s="632"/>
      <c r="EL83" s="632"/>
      <c r="EM83" s="632"/>
      <c r="EN83" s="632"/>
      <c r="EO83" s="632"/>
      <c r="EP83" s="632"/>
      <c r="EQ83" s="632"/>
      <c r="ER83" s="632"/>
      <c r="ES83" s="632"/>
      <c r="ET83" s="632"/>
      <c r="EU83" s="632"/>
      <c r="EV83" s="632"/>
      <c r="EW83" s="632"/>
      <c r="EX83" s="632"/>
      <c r="EY83" s="632"/>
      <c r="EZ83" s="632"/>
      <c r="FA83" s="632"/>
      <c r="FB83" s="632"/>
      <c r="FC83" s="632"/>
      <c r="FD83" s="632"/>
      <c r="FE83" s="632"/>
      <c r="FF83" s="632"/>
      <c r="FG83" s="632"/>
      <c r="FH83" s="632"/>
      <c r="FI83" s="632"/>
      <c r="FJ83" s="632"/>
      <c r="FK83" s="632"/>
      <c r="FL83" s="632"/>
    </row>
    <row r="84" spans="1:168" ht="14.45" customHeight="1" x14ac:dyDescent="0.25">
      <c r="A84" s="192"/>
      <c r="B84" s="207"/>
      <c r="C84" s="113" t="s">
        <v>1308</v>
      </c>
      <c r="D84" s="113" t="s">
        <v>1488</v>
      </c>
      <c r="F84" s="209"/>
      <c r="G84" s="212"/>
      <c r="H84" s="416">
        <v>1036</v>
      </c>
      <c r="I84" s="80"/>
      <c r="J84" s="638" t="s">
        <v>2195</v>
      </c>
      <c r="K84" s="636"/>
      <c r="L84" s="639">
        <v>95</v>
      </c>
      <c r="M84" s="639"/>
      <c r="N84" s="639">
        <v>85</v>
      </c>
      <c r="O84" s="639"/>
      <c r="P84" s="639">
        <v>350</v>
      </c>
      <c r="Q84" s="639"/>
      <c r="R84" s="639">
        <v>237</v>
      </c>
      <c r="S84" s="639"/>
      <c r="T84" s="639">
        <v>149</v>
      </c>
      <c r="U84" s="639"/>
      <c r="V84" s="639">
        <v>120</v>
      </c>
      <c r="W84" s="632"/>
      <c r="X84" s="640"/>
      <c r="Y84" s="632"/>
      <c r="Z84" s="640"/>
      <c r="AA84" s="632"/>
      <c r="AB84" s="640"/>
      <c r="AC84" s="632"/>
      <c r="AD84" s="640"/>
      <c r="AE84" s="632"/>
      <c r="AF84" s="640"/>
      <c r="AG84" s="632"/>
      <c r="AH84" s="640"/>
      <c r="AI84" s="632"/>
      <c r="AJ84" s="640"/>
      <c r="AK84" s="632"/>
      <c r="AL84" s="632"/>
      <c r="AM84" s="632"/>
      <c r="AN84" s="632"/>
      <c r="AO84" s="632"/>
      <c r="AP84" s="632"/>
      <c r="AQ84" s="632"/>
      <c r="AR84" s="632"/>
      <c r="AS84" s="632"/>
      <c r="AT84" s="632"/>
      <c r="AU84" s="632"/>
      <c r="AV84" s="632"/>
      <c r="AW84" s="632"/>
      <c r="AX84" s="632"/>
      <c r="AY84" s="632"/>
      <c r="AZ84" s="632"/>
      <c r="BA84" s="632"/>
      <c r="BB84" s="632"/>
      <c r="BC84" s="632"/>
      <c r="BD84" s="632"/>
      <c r="BE84" s="632"/>
      <c r="BF84" s="632"/>
      <c r="BG84" s="632"/>
      <c r="BH84" s="632"/>
      <c r="BI84" s="632"/>
      <c r="BJ84" s="632"/>
      <c r="BK84" s="632"/>
      <c r="BL84" s="632"/>
      <c r="BM84" s="632"/>
      <c r="BN84" s="632"/>
      <c r="BO84" s="632"/>
      <c r="BP84" s="632"/>
      <c r="BQ84" s="632"/>
      <c r="BR84" s="632"/>
      <c r="BS84" s="632"/>
      <c r="BT84" s="632"/>
      <c r="BU84" s="632"/>
      <c r="BV84" s="632"/>
      <c r="BW84" s="632"/>
      <c r="BX84" s="632"/>
      <c r="BY84" s="632"/>
      <c r="BZ84" s="632"/>
      <c r="CA84" s="632"/>
      <c r="CB84" s="632"/>
      <c r="CC84" s="632"/>
      <c r="CD84" s="632"/>
      <c r="CE84" s="632"/>
      <c r="CF84" s="632"/>
      <c r="CG84" s="632"/>
      <c r="CH84" s="632"/>
      <c r="CI84" s="632"/>
      <c r="CJ84" s="632"/>
      <c r="CK84" s="632"/>
      <c r="CL84" s="632"/>
      <c r="CM84" s="632"/>
      <c r="CN84" s="632"/>
      <c r="CO84" s="632"/>
      <c r="CP84" s="632"/>
      <c r="CQ84" s="632"/>
      <c r="CR84" s="632"/>
      <c r="CS84" s="632"/>
      <c r="CT84" s="632"/>
      <c r="CU84" s="632"/>
      <c r="CV84" s="632"/>
      <c r="CW84" s="632"/>
      <c r="CX84" s="632"/>
      <c r="CY84" s="632"/>
      <c r="CZ84" s="632"/>
      <c r="DA84" s="632"/>
      <c r="DB84" s="632"/>
      <c r="DC84" s="632"/>
      <c r="DD84" s="632"/>
      <c r="DE84" s="632"/>
      <c r="DF84" s="632"/>
      <c r="DG84" s="632"/>
      <c r="DH84" s="632"/>
      <c r="DI84" s="632"/>
      <c r="DJ84" s="632"/>
      <c r="DK84" s="632"/>
      <c r="DL84" s="632"/>
      <c r="DM84" s="632"/>
      <c r="DN84" s="632"/>
      <c r="DO84" s="632"/>
      <c r="DP84" s="632"/>
      <c r="DQ84" s="632"/>
      <c r="DR84" s="632"/>
      <c r="DS84" s="632"/>
      <c r="DT84" s="632"/>
      <c r="DU84" s="632"/>
      <c r="DV84" s="632"/>
      <c r="DW84" s="632"/>
      <c r="DX84" s="632"/>
      <c r="DY84" s="632"/>
      <c r="DZ84" s="632"/>
      <c r="EA84" s="632"/>
      <c r="EB84" s="632"/>
      <c r="EC84" s="632"/>
      <c r="ED84" s="632"/>
      <c r="EE84" s="632"/>
      <c r="EF84" s="632"/>
      <c r="EG84" s="632"/>
      <c r="EH84" s="632"/>
      <c r="EI84" s="632"/>
      <c r="EJ84" s="632"/>
      <c r="EK84" s="632"/>
      <c r="EL84" s="632"/>
      <c r="EM84" s="632"/>
      <c r="EN84" s="632"/>
      <c r="EO84" s="632"/>
      <c r="EP84" s="632"/>
      <c r="EQ84" s="632"/>
      <c r="ER84" s="632"/>
      <c r="ES84" s="632"/>
      <c r="ET84" s="632"/>
      <c r="EU84" s="632"/>
      <c r="EV84" s="632"/>
      <c r="EW84" s="632"/>
      <c r="EX84" s="632"/>
      <c r="EY84" s="632"/>
      <c r="EZ84" s="632"/>
      <c r="FA84" s="632"/>
      <c r="FB84" s="632"/>
      <c r="FC84" s="632"/>
      <c r="FD84" s="632"/>
      <c r="FE84" s="632"/>
      <c r="FF84" s="632"/>
      <c r="FG84" s="632"/>
      <c r="FH84" s="632"/>
      <c r="FI84" s="632"/>
      <c r="FJ84" s="632"/>
      <c r="FK84" s="632"/>
      <c r="FL84" s="632"/>
    </row>
    <row r="85" spans="1:168" ht="14.45" customHeight="1" x14ac:dyDescent="0.25">
      <c r="A85" s="192"/>
      <c r="B85" s="207"/>
      <c r="C85" s="113" t="s">
        <v>1309</v>
      </c>
      <c r="D85" s="113" t="s">
        <v>1489</v>
      </c>
      <c r="F85" s="209"/>
      <c r="G85" s="212"/>
      <c r="H85" s="416">
        <v>533</v>
      </c>
      <c r="I85" s="80"/>
      <c r="J85" s="638" t="s">
        <v>2024</v>
      </c>
      <c r="K85" s="636"/>
      <c r="L85" s="639">
        <v>53</v>
      </c>
      <c r="M85" s="639"/>
      <c r="N85" s="639">
        <v>57</v>
      </c>
      <c r="O85" s="639"/>
      <c r="P85" s="639">
        <v>152</v>
      </c>
      <c r="Q85" s="639"/>
      <c r="R85" s="639">
        <v>117</v>
      </c>
      <c r="S85" s="639"/>
      <c r="T85" s="639">
        <v>87</v>
      </c>
      <c r="U85" s="639"/>
      <c r="V85" s="639">
        <v>67</v>
      </c>
      <c r="W85" s="632"/>
      <c r="X85" s="640"/>
      <c r="Y85" s="632"/>
      <c r="Z85" s="640"/>
      <c r="AA85" s="632"/>
      <c r="AB85" s="640"/>
      <c r="AC85" s="632"/>
      <c r="AD85" s="640"/>
      <c r="AE85" s="632"/>
      <c r="AF85" s="640"/>
      <c r="AG85" s="632"/>
      <c r="AH85" s="640"/>
      <c r="AI85" s="632"/>
      <c r="AJ85" s="640"/>
      <c r="AK85" s="632"/>
      <c r="AL85" s="632"/>
      <c r="AM85" s="632"/>
      <c r="AN85" s="632"/>
      <c r="AO85" s="632"/>
      <c r="AP85" s="632"/>
      <c r="AQ85" s="632"/>
      <c r="AR85" s="632"/>
      <c r="AS85" s="632"/>
      <c r="AT85" s="632"/>
      <c r="AU85" s="632"/>
      <c r="AV85" s="632"/>
      <c r="AW85" s="632"/>
      <c r="AX85" s="632"/>
      <c r="AY85" s="632"/>
      <c r="AZ85" s="632"/>
      <c r="BA85" s="632"/>
      <c r="BB85" s="632"/>
      <c r="BC85" s="632"/>
      <c r="BD85" s="632"/>
      <c r="BE85" s="632"/>
      <c r="BF85" s="632"/>
      <c r="BG85" s="632"/>
      <c r="BH85" s="632"/>
      <c r="BI85" s="632"/>
      <c r="BJ85" s="632"/>
      <c r="BK85" s="632"/>
      <c r="BL85" s="632"/>
      <c r="BM85" s="632"/>
      <c r="BN85" s="632"/>
      <c r="BO85" s="632"/>
      <c r="BP85" s="632"/>
      <c r="BQ85" s="632"/>
      <c r="BR85" s="632"/>
      <c r="BS85" s="632"/>
      <c r="BT85" s="632"/>
      <c r="BU85" s="632"/>
      <c r="BV85" s="632"/>
      <c r="BW85" s="632"/>
      <c r="BX85" s="632"/>
      <c r="BY85" s="632"/>
      <c r="BZ85" s="632"/>
      <c r="CA85" s="632"/>
      <c r="CB85" s="632"/>
      <c r="CC85" s="632"/>
      <c r="CD85" s="632"/>
      <c r="CE85" s="632"/>
      <c r="CF85" s="632"/>
      <c r="CG85" s="632"/>
      <c r="CH85" s="632"/>
      <c r="CI85" s="632"/>
      <c r="CJ85" s="632"/>
      <c r="CK85" s="632"/>
      <c r="CL85" s="632"/>
      <c r="CM85" s="632"/>
      <c r="CN85" s="632"/>
      <c r="CO85" s="632"/>
      <c r="CP85" s="632"/>
      <c r="CQ85" s="632"/>
      <c r="CR85" s="632"/>
      <c r="CS85" s="632"/>
      <c r="CT85" s="632"/>
      <c r="CU85" s="632"/>
      <c r="CV85" s="632"/>
      <c r="CW85" s="632"/>
      <c r="CX85" s="632"/>
      <c r="CY85" s="632"/>
      <c r="CZ85" s="632"/>
      <c r="DA85" s="632"/>
      <c r="DB85" s="632"/>
      <c r="DC85" s="632"/>
      <c r="DD85" s="632"/>
      <c r="DE85" s="632"/>
      <c r="DF85" s="632"/>
      <c r="DG85" s="632"/>
      <c r="DH85" s="632"/>
      <c r="DI85" s="632"/>
      <c r="DJ85" s="632"/>
      <c r="DK85" s="632"/>
      <c r="DL85" s="632"/>
      <c r="DM85" s="632"/>
      <c r="DN85" s="632"/>
      <c r="DO85" s="632"/>
      <c r="DP85" s="632"/>
      <c r="DQ85" s="632"/>
      <c r="DR85" s="632"/>
      <c r="DS85" s="632"/>
      <c r="DT85" s="632"/>
      <c r="DU85" s="632"/>
      <c r="DV85" s="632"/>
      <c r="DW85" s="632"/>
      <c r="DX85" s="632"/>
      <c r="DY85" s="632"/>
      <c r="DZ85" s="632"/>
      <c r="EA85" s="632"/>
      <c r="EB85" s="632"/>
      <c r="EC85" s="632"/>
      <c r="ED85" s="632"/>
      <c r="EE85" s="632"/>
      <c r="EF85" s="632"/>
      <c r="EG85" s="632"/>
      <c r="EH85" s="632"/>
      <c r="EI85" s="632"/>
      <c r="EJ85" s="632"/>
      <c r="EK85" s="632"/>
      <c r="EL85" s="632"/>
      <c r="EM85" s="632"/>
      <c r="EN85" s="632"/>
      <c r="EO85" s="632"/>
      <c r="EP85" s="632"/>
      <c r="EQ85" s="632"/>
      <c r="ER85" s="632"/>
      <c r="ES85" s="632"/>
      <c r="ET85" s="632"/>
      <c r="EU85" s="632"/>
      <c r="EV85" s="632"/>
      <c r="EW85" s="632"/>
      <c r="EX85" s="632"/>
      <c r="EY85" s="632"/>
      <c r="EZ85" s="632"/>
      <c r="FA85" s="632"/>
      <c r="FB85" s="632"/>
      <c r="FC85" s="632"/>
      <c r="FD85" s="632"/>
      <c r="FE85" s="632"/>
      <c r="FF85" s="632"/>
      <c r="FG85" s="632"/>
      <c r="FH85" s="632"/>
      <c r="FI85" s="632"/>
      <c r="FJ85" s="632"/>
      <c r="FK85" s="632"/>
      <c r="FL85" s="632"/>
    </row>
    <row r="86" spans="1:168" ht="14.45" customHeight="1" x14ac:dyDescent="0.25">
      <c r="A86" s="192"/>
      <c r="B86" s="207"/>
      <c r="C86" s="113" t="s">
        <v>1310</v>
      </c>
      <c r="D86" s="113" t="s">
        <v>1311</v>
      </c>
      <c r="F86" s="209"/>
      <c r="G86" s="212"/>
      <c r="H86" s="416">
        <v>1008</v>
      </c>
      <c r="I86" s="80"/>
      <c r="J86" s="638" t="s">
        <v>2019</v>
      </c>
      <c r="K86" s="636"/>
      <c r="L86" s="639">
        <v>70</v>
      </c>
      <c r="M86" s="639"/>
      <c r="N86" s="639">
        <v>97</v>
      </c>
      <c r="O86" s="639"/>
      <c r="P86" s="639">
        <v>306</v>
      </c>
      <c r="Q86" s="639"/>
      <c r="R86" s="639">
        <v>224</v>
      </c>
      <c r="S86" s="639"/>
      <c r="T86" s="639">
        <v>173</v>
      </c>
      <c r="U86" s="639"/>
      <c r="V86" s="639">
        <v>138</v>
      </c>
      <c r="W86" s="632"/>
      <c r="X86" s="640"/>
      <c r="Y86" s="632"/>
      <c r="Z86" s="640"/>
      <c r="AA86" s="632"/>
      <c r="AB86" s="640"/>
      <c r="AC86" s="632"/>
      <c r="AD86" s="640"/>
      <c r="AE86" s="632"/>
      <c r="AF86" s="640"/>
      <c r="AG86" s="632"/>
      <c r="AH86" s="640"/>
      <c r="AI86" s="632"/>
      <c r="AJ86" s="640"/>
      <c r="AK86" s="632"/>
      <c r="AL86" s="632"/>
      <c r="AM86" s="632"/>
      <c r="AN86" s="632"/>
      <c r="AO86" s="632"/>
      <c r="AP86" s="632"/>
      <c r="AQ86" s="632"/>
      <c r="AR86" s="632"/>
      <c r="AS86" s="632"/>
      <c r="AT86" s="632"/>
      <c r="AU86" s="632"/>
      <c r="AV86" s="632"/>
      <c r="AW86" s="632"/>
      <c r="AX86" s="632"/>
      <c r="AY86" s="632"/>
      <c r="AZ86" s="632"/>
      <c r="BA86" s="632"/>
      <c r="BB86" s="632"/>
      <c r="BC86" s="632"/>
      <c r="BD86" s="632"/>
      <c r="BE86" s="632"/>
      <c r="BF86" s="632"/>
      <c r="BG86" s="632"/>
      <c r="BH86" s="632"/>
      <c r="BI86" s="632"/>
      <c r="BJ86" s="632"/>
      <c r="BK86" s="632"/>
      <c r="BL86" s="632"/>
      <c r="BM86" s="632"/>
      <c r="BN86" s="632"/>
      <c r="BO86" s="632"/>
      <c r="BP86" s="632"/>
      <c r="BQ86" s="632"/>
      <c r="BR86" s="632"/>
      <c r="BS86" s="632"/>
      <c r="BT86" s="632"/>
      <c r="BU86" s="632"/>
      <c r="BV86" s="632"/>
      <c r="BW86" s="632"/>
      <c r="BX86" s="632"/>
      <c r="BY86" s="632"/>
      <c r="BZ86" s="632"/>
      <c r="CA86" s="632"/>
      <c r="CB86" s="632"/>
      <c r="CC86" s="632"/>
      <c r="CD86" s="632"/>
      <c r="CE86" s="632"/>
      <c r="CF86" s="632"/>
      <c r="CG86" s="632"/>
      <c r="CH86" s="632"/>
      <c r="CI86" s="632"/>
      <c r="CJ86" s="632"/>
      <c r="CK86" s="632"/>
      <c r="CL86" s="632"/>
      <c r="CM86" s="632"/>
      <c r="CN86" s="632"/>
      <c r="CO86" s="632"/>
      <c r="CP86" s="632"/>
      <c r="CQ86" s="632"/>
      <c r="CR86" s="632"/>
      <c r="CS86" s="632"/>
      <c r="CT86" s="632"/>
      <c r="CU86" s="632"/>
      <c r="CV86" s="632"/>
      <c r="CW86" s="632"/>
      <c r="CX86" s="632"/>
      <c r="CY86" s="632"/>
      <c r="CZ86" s="632"/>
      <c r="DA86" s="632"/>
      <c r="DB86" s="632"/>
      <c r="DC86" s="632"/>
      <c r="DD86" s="632"/>
      <c r="DE86" s="632"/>
      <c r="DF86" s="632"/>
      <c r="DG86" s="632"/>
      <c r="DH86" s="632"/>
      <c r="DI86" s="632"/>
      <c r="DJ86" s="632"/>
      <c r="DK86" s="632"/>
      <c r="DL86" s="632"/>
      <c r="DM86" s="632"/>
      <c r="DN86" s="632"/>
      <c r="DO86" s="632"/>
      <c r="DP86" s="632"/>
      <c r="DQ86" s="632"/>
      <c r="DR86" s="632"/>
      <c r="DS86" s="632"/>
      <c r="DT86" s="632"/>
      <c r="DU86" s="632"/>
      <c r="DV86" s="632"/>
      <c r="DW86" s="632"/>
      <c r="DX86" s="632"/>
      <c r="DY86" s="632"/>
      <c r="DZ86" s="632"/>
      <c r="EA86" s="632"/>
      <c r="EB86" s="632"/>
      <c r="EC86" s="632"/>
      <c r="ED86" s="632"/>
      <c r="EE86" s="632"/>
      <c r="EF86" s="632"/>
      <c r="EG86" s="632"/>
      <c r="EH86" s="632"/>
      <c r="EI86" s="632"/>
      <c r="EJ86" s="632"/>
      <c r="EK86" s="632"/>
      <c r="EL86" s="632"/>
      <c r="EM86" s="632"/>
      <c r="EN86" s="632"/>
      <c r="EO86" s="632"/>
      <c r="EP86" s="632"/>
      <c r="EQ86" s="632"/>
      <c r="ER86" s="632"/>
      <c r="ES86" s="632"/>
      <c r="ET86" s="632"/>
      <c r="EU86" s="632"/>
      <c r="EV86" s="632"/>
      <c r="EW86" s="632"/>
      <c r="EX86" s="632"/>
      <c r="EY86" s="632"/>
      <c r="EZ86" s="632"/>
      <c r="FA86" s="632"/>
      <c r="FB86" s="632"/>
      <c r="FC86" s="632"/>
      <c r="FD86" s="632"/>
      <c r="FE86" s="632"/>
      <c r="FF86" s="632"/>
      <c r="FG86" s="632"/>
      <c r="FH86" s="632"/>
      <c r="FI86" s="632"/>
      <c r="FJ86" s="632"/>
      <c r="FK86" s="632"/>
      <c r="FL86" s="632"/>
    </row>
    <row r="87" spans="1:168" ht="14.45" customHeight="1" x14ac:dyDescent="0.25">
      <c r="A87" s="192"/>
      <c r="B87" s="207"/>
      <c r="C87" s="113" t="s">
        <v>1312</v>
      </c>
      <c r="D87" s="113" t="s">
        <v>1313</v>
      </c>
      <c r="F87" s="209"/>
      <c r="G87" s="212"/>
      <c r="H87" s="416">
        <v>1099</v>
      </c>
      <c r="I87" s="80"/>
      <c r="J87" s="638" t="s">
        <v>2020</v>
      </c>
      <c r="K87" s="636"/>
      <c r="L87" s="639">
        <v>56</v>
      </c>
      <c r="M87" s="639"/>
      <c r="N87" s="639">
        <v>84</v>
      </c>
      <c r="O87" s="639"/>
      <c r="P87" s="639">
        <v>333</v>
      </c>
      <c r="Q87" s="639"/>
      <c r="R87" s="639">
        <v>309</v>
      </c>
      <c r="S87" s="639"/>
      <c r="T87" s="639">
        <v>194</v>
      </c>
      <c r="U87" s="639"/>
      <c r="V87" s="639">
        <v>123</v>
      </c>
      <c r="W87" s="632"/>
      <c r="X87" s="640"/>
      <c r="Y87" s="632"/>
      <c r="Z87" s="640"/>
      <c r="AA87" s="632"/>
      <c r="AB87" s="640"/>
      <c r="AC87" s="632"/>
      <c r="AD87" s="640"/>
      <c r="AE87" s="632"/>
      <c r="AF87" s="640"/>
      <c r="AG87" s="632"/>
      <c r="AH87" s="640"/>
      <c r="AI87" s="632"/>
      <c r="AJ87" s="640"/>
      <c r="AK87" s="632"/>
      <c r="AL87" s="632"/>
      <c r="AM87" s="632"/>
      <c r="AN87" s="632"/>
      <c r="AO87" s="632"/>
      <c r="AP87" s="632"/>
      <c r="AQ87" s="632"/>
      <c r="AR87" s="632"/>
      <c r="AS87" s="632"/>
      <c r="AT87" s="632"/>
      <c r="AU87" s="632"/>
      <c r="AV87" s="632"/>
      <c r="AW87" s="632"/>
      <c r="AX87" s="632"/>
      <c r="AY87" s="632"/>
      <c r="AZ87" s="632"/>
      <c r="BA87" s="632"/>
      <c r="BB87" s="632"/>
      <c r="BC87" s="632"/>
      <c r="BD87" s="632"/>
      <c r="BE87" s="632"/>
      <c r="BF87" s="632"/>
      <c r="BG87" s="632"/>
      <c r="BH87" s="632"/>
      <c r="BI87" s="632"/>
      <c r="BJ87" s="632"/>
      <c r="BK87" s="632"/>
      <c r="BL87" s="632"/>
      <c r="BM87" s="632"/>
      <c r="BN87" s="632"/>
      <c r="BO87" s="632"/>
      <c r="BP87" s="632"/>
      <c r="BQ87" s="632"/>
      <c r="BR87" s="632"/>
      <c r="BS87" s="632"/>
      <c r="BT87" s="632"/>
      <c r="BU87" s="632"/>
      <c r="BV87" s="632"/>
      <c r="BW87" s="632"/>
      <c r="BX87" s="632"/>
      <c r="BY87" s="632"/>
      <c r="BZ87" s="632"/>
      <c r="CA87" s="632"/>
      <c r="CB87" s="632"/>
      <c r="CC87" s="632"/>
      <c r="CD87" s="632"/>
      <c r="CE87" s="632"/>
      <c r="CF87" s="632"/>
      <c r="CG87" s="632"/>
      <c r="CH87" s="632"/>
      <c r="CI87" s="632"/>
      <c r="CJ87" s="632"/>
      <c r="CK87" s="632"/>
      <c r="CL87" s="632"/>
      <c r="CM87" s="632"/>
      <c r="CN87" s="632"/>
      <c r="CO87" s="632"/>
      <c r="CP87" s="632"/>
      <c r="CQ87" s="632"/>
      <c r="CR87" s="632"/>
      <c r="CS87" s="632"/>
      <c r="CT87" s="632"/>
      <c r="CU87" s="632"/>
      <c r="CV87" s="632"/>
      <c r="CW87" s="632"/>
      <c r="CX87" s="632"/>
      <c r="CY87" s="632"/>
      <c r="CZ87" s="632"/>
      <c r="DA87" s="632"/>
      <c r="DB87" s="632"/>
      <c r="DC87" s="632"/>
      <c r="DD87" s="632"/>
      <c r="DE87" s="632"/>
      <c r="DF87" s="632"/>
      <c r="DG87" s="632"/>
      <c r="DH87" s="632"/>
      <c r="DI87" s="632"/>
      <c r="DJ87" s="632"/>
      <c r="DK87" s="632"/>
      <c r="DL87" s="632"/>
      <c r="DM87" s="632"/>
      <c r="DN87" s="632"/>
      <c r="DO87" s="632"/>
      <c r="DP87" s="632"/>
      <c r="DQ87" s="632"/>
      <c r="DR87" s="632"/>
      <c r="DS87" s="632"/>
      <c r="DT87" s="632"/>
      <c r="DU87" s="632"/>
      <c r="DV87" s="632"/>
      <c r="DW87" s="632"/>
      <c r="DX87" s="632"/>
      <c r="DY87" s="632"/>
      <c r="DZ87" s="632"/>
      <c r="EA87" s="632"/>
      <c r="EB87" s="632"/>
      <c r="EC87" s="632"/>
      <c r="ED87" s="632"/>
      <c r="EE87" s="632"/>
      <c r="EF87" s="632"/>
      <c r="EG87" s="632"/>
      <c r="EH87" s="632"/>
      <c r="EI87" s="632"/>
      <c r="EJ87" s="632"/>
      <c r="EK87" s="632"/>
      <c r="EL87" s="632"/>
      <c r="EM87" s="632"/>
      <c r="EN87" s="632"/>
      <c r="EO87" s="632"/>
      <c r="EP87" s="632"/>
      <c r="EQ87" s="632"/>
      <c r="ER87" s="632"/>
      <c r="ES87" s="632"/>
      <c r="ET87" s="632"/>
      <c r="EU87" s="632"/>
      <c r="EV87" s="632"/>
      <c r="EW87" s="632"/>
      <c r="EX87" s="632"/>
      <c r="EY87" s="632"/>
      <c r="EZ87" s="632"/>
      <c r="FA87" s="632"/>
      <c r="FB87" s="632"/>
      <c r="FC87" s="632"/>
      <c r="FD87" s="632"/>
      <c r="FE87" s="632"/>
      <c r="FF87" s="632"/>
      <c r="FG87" s="632"/>
      <c r="FH87" s="632"/>
      <c r="FI87" s="632"/>
      <c r="FJ87" s="632"/>
      <c r="FK87" s="632"/>
      <c r="FL87" s="632"/>
    </row>
    <row r="88" spans="1:168" ht="14.45" customHeight="1" x14ac:dyDescent="0.25">
      <c r="A88" s="192"/>
      <c r="B88" s="207"/>
      <c r="C88" s="113" t="s">
        <v>1460</v>
      </c>
      <c r="D88" s="113" t="s">
        <v>1490</v>
      </c>
      <c r="F88" s="209"/>
      <c r="G88" s="212"/>
      <c r="H88" s="416">
        <v>2365</v>
      </c>
      <c r="I88" s="80"/>
      <c r="J88" s="638" t="s">
        <v>2196</v>
      </c>
      <c r="K88" s="636"/>
      <c r="L88" s="641" t="s">
        <v>1556</v>
      </c>
      <c r="M88" s="641"/>
      <c r="N88" s="641" t="s">
        <v>1556</v>
      </c>
      <c r="O88" s="639"/>
      <c r="P88" s="639">
        <v>731</v>
      </c>
      <c r="Q88" s="639"/>
      <c r="R88" s="639">
        <v>493</v>
      </c>
      <c r="S88" s="639"/>
      <c r="T88" s="639">
        <v>377</v>
      </c>
      <c r="U88" s="639"/>
      <c r="V88" s="639">
        <v>322</v>
      </c>
      <c r="W88" s="632"/>
      <c r="X88" s="640"/>
      <c r="Y88" s="632"/>
      <c r="Z88" s="640"/>
      <c r="AA88" s="632"/>
      <c r="AB88" s="640"/>
      <c r="AC88" s="632"/>
      <c r="AD88" s="640"/>
      <c r="AE88" s="632"/>
      <c r="AF88" s="640"/>
      <c r="AG88" s="632"/>
      <c r="AH88" s="640"/>
      <c r="AI88" s="632"/>
      <c r="AJ88" s="640"/>
      <c r="AK88" s="632"/>
      <c r="AL88" s="632"/>
      <c r="AM88" s="632"/>
      <c r="AN88" s="632"/>
      <c r="AO88" s="632"/>
      <c r="AP88" s="632"/>
      <c r="AQ88" s="632"/>
      <c r="AR88" s="632"/>
      <c r="AS88" s="632"/>
      <c r="AT88" s="632"/>
      <c r="AU88" s="632"/>
      <c r="AV88" s="632"/>
      <c r="AW88" s="632"/>
      <c r="AX88" s="632"/>
      <c r="AY88" s="632"/>
      <c r="AZ88" s="632"/>
      <c r="BA88" s="632"/>
      <c r="BB88" s="632"/>
      <c r="BC88" s="632"/>
      <c r="BD88" s="632"/>
      <c r="BE88" s="632"/>
      <c r="BF88" s="632"/>
      <c r="BG88" s="632"/>
      <c r="BH88" s="632"/>
      <c r="BI88" s="632"/>
      <c r="BJ88" s="632"/>
      <c r="BK88" s="632"/>
      <c r="BL88" s="632"/>
      <c r="BM88" s="632"/>
      <c r="BN88" s="632"/>
      <c r="BO88" s="632"/>
      <c r="BP88" s="632"/>
      <c r="BQ88" s="632"/>
      <c r="BR88" s="632"/>
      <c r="BS88" s="632"/>
      <c r="BT88" s="632"/>
      <c r="BU88" s="632"/>
      <c r="BV88" s="632"/>
      <c r="BW88" s="632"/>
      <c r="BX88" s="632"/>
      <c r="BY88" s="632"/>
      <c r="BZ88" s="632"/>
      <c r="CA88" s="632"/>
      <c r="CB88" s="632"/>
      <c r="CC88" s="632"/>
      <c r="CD88" s="632"/>
      <c r="CE88" s="632"/>
      <c r="CF88" s="632"/>
      <c r="CG88" s="632"/>
      <c r="CH88" s="632"/>
      <c r="CI88" s="632"/>
      <c r="CJ88" s="632"/>
      <c r="CK88" s="632"/>
      <c r="CL88" s="632"/>
      <c r="CM88" s="632"/>
      <c r="CN88" s="632"/>
      <c r="CO88" s="632"/>
      <c r="CP88" s="632"/>
      <c r="CQ88" s="632"/>
      <c r="CR88" s="632"/>
      <c r="CS88" s="632"/>
      <c r="CT88" s="632"/>
      <c r="CU88" s="632"/>
      <c r="CV88" s="632"/>
      <c r="CW88" s="632"/>
      <c r="CX88" s="632"/>
      <c r="CY88" s="632"/>
      <c r="CZ88" s="632"/>
      <c r="DA88" s="632"/>
      <c r="DB88" s="632"/>
      <c r="DC88" s="632"/>
      <c r="DD88" s="632"/>
      <c r="DE88" s="632"/>
      <c r="DF88" s="632"/>
      <c r="DG88" s="632"/>
      <c r="DH88" s="632"/>
      <c r="DI88" s="632"/>
      <c r="DJ88" s="632"/>
      <c r="DK88" s="632"/>
      <c r="DL88" s="632"/>
      <c r="DM88" s="632"/>
      <c r="DN88" s="632"/>
      <c r="DO88" s="632"/>
      <c r="DP88" s="632"/>
      <c r="DQ88" s="632"/>
      <c r="DR88" s="632"/>
      <c r="DS88" s="632"/>
      <c r="DT88" s="632"/>
      <c r="DU88" s="632"/>
      <c r="DV88" s="632"/>
      <c r="DW88" s="632"/>
      <c r="DX88" s="632"/>
      <c r="DY88" s="632"/>
      <c r="DZ88" s="632"/>
      <c r="EA88" s="632"/>
      <c r="EB88" s="632"/>
      <c r="EC88" s="632"/>
      <c r="ED88" s="632"/>
      <c r="EE88" s="632"/>
      <c r="EF88" s="632"/>
      <c r="EG88" s="632"/>
      <c r="EH88" s="632"/>
      <c r="EI88" s="632"/>
      <c r="EJ88" s="632"/>
      <c r="EK88" s="632"/>
      <c r="EL88" s="632"/>
      <c r="EM88" s="632"/>
      <c r="EN88" s="632"/>
      <c r="EO88" s="632"/>
      <c r="EP88" s="632"/>
      <c r="EQ88" s="632"/>
      <c r="ER88" s="632"/>
      <c r="ES88" s="632"/>
      <c r="ET88" s="632"/>
      <c r="EU88" s="632"/>
      <c r="EV88" s="632"/>
      <c r="EW88" s="632"/>
      <c r="EX88" s="632"/>
      <c r="EY88" s="632"/>
      <c r="EZ88" s="632"/>
      <c r="FA88" s="632"/>
      <c r="FB88" s="632"/>
      <c r="FC88" s="632"/>
      <c r="FD88" s="632"/>
      <c r="FE88" s="632"/>
      <c r="FF88" s="632"/>
      <c r="FG88" s="632"/>
      <c r="FH88" s="632"/>
      <c r="FI88" s="632"/>
      <c r="FJ88" s="632"/>
      <c r="FK88" s="632"/>
      <c r="FL88" s="632"/>
    </row>
    <row r="89" spans="1:168" ht="14.45" customHeight="1" x14ac:dyDescent="0.25">
      <c r="A89" s="192"/>
      <c r="B89" s="207"/>
      <c r="C89" s="113" t="s">
        <v>1463</v>
      </c>
      <c r="D89" s="113" t="s">
        <v>1491</v>
      </c>
      <c r="F89" s="209"/>
      <c r="G89" s="212"/>
      <c r="H89" s="416">
        <v>1575</v>
      </c>
      <c r="I89" s="80"/>
      <c r="J89" s="638" t="s">
        <v>2197</v>
      </c>
      <c r="K89" s="636"/>
      <c r="L89" s="639">
        <v>121</v>
      </c>
      <c r="M89" s="639"/>
      <c r="N89" s="639">
        <v>144</v>
      </c>
      <c r="O89" s="639"/>
      <c r="P89" s="639">
        <v>464</v>
      </c>
      <c r="Q89" s="639"/>
      <c r="R89" s="639">
        <v>318</v>
      </c>
      <c r="S89" s="639"/>
      <c r="T89" s="639">
        <v>258</v>
      </c>
      <c r="U89" s="639"/>
      <c r="V89" s="639">
        <v>270</v>
      </c>
      <c r="W89" s="632"/>
      <c r="X89" s="640"/>
      <c r="Y89" s="632"/>
      <c r="Z89" s="640"/>
      <c r="AA89" s="632"/>
      <c r="AB89" s="640"/>
      <c r="AC89" s="632"/>
      <c r="AD89" s="640"/>
      <c r="AE89" s="632"/>
      <c r="AF89" s="640"/>
      <c r="AG89" s="632"/>
      <c r="AH89" s="640"/>
      <c r="AI89" s="632"/>
      <c r="AJ89" s="640"/>
      <c r="AK89" s="632"/>
      <c r="AL89" s="632"/>
      <c r="AM89" s="632"/>
      <c r="AN89" s="632"/>
      <c r="AO89" s="632"/>
      <c r="AP89" s="632"/>
      <c r="AQ89" s="632"/>
      <c r="AR89" s="632"/>
      <c r="AS89" s="632"/>
      <c r="AT89" s="632"/>
      <c r="AU89" s="632"/>
      <c r="AV89" s="632"/>
      <c r="AW89" s="632"/>
      <c r="AX89" s="632"/>
      <c r="AY89" s="632"/>
      <c r="AZ89" s="632"/>
      <c r="BA89" s="632"/>
      <c r="BB89" s="632"/>
      <c r="BC89" s="632"/>
      <c r="BD89" s="632"/>
      <c r="BE89" s="632"/>
      <c r="BF89" s="632"/>
      <c r="BG89" s="632"/>
      <c r="BH89" s="632"/>
      <c r="BI89" s="632"/>
      <c r="BJ89" s="632"/>
      <c r="BK89" s="632"/>
      <c r="BL89" s="632"/>
      <c r="BM89" s="632"/>
      <c r="BN89" s="632"/>
      <c r="BO89" s="632"/>
      <c r="BP89" s="632"/>
      <c r="BQ89" s="632"/>
      <c r="BR89" s="632"/>
      <c r="BS89" s="632"/>
      <c r="BT89" s="632"/>
      <c r="BU89" s="632"/>
      <c r="BV89" s="632"/>
      <c r="BW89" s="632"/>
      <c r="BX89" s="632"/>
      <c r="BY89" s="632"/>
      <c r="BZ89" s="632"/>
      <c r="CA89" s="632"/>
      <c r="CB89" s="632"/>
      <c r="CC89" s="632"/>
      <c r="CD89" s="632"/>
      <c r="CE89" s="632"/>
      <c r="CF89" s="632"/>
      <c r="CG89" s="632"/>
      <c r="CH89" s="632"/>
      <c r="CI89" s="632"/>
      <c r="CJ89" s="632"/>
      <c r="CK89" s="632"/>
      <c r="CL89" s="632"/>
      <c r="CM89" s="632"/>
      <c r="CN89" s="632"/>
      <c r="CO89" s="632"/>
      <c r="CP89" s="632"/>
      <c r="CQ89" s="632"/>
      <c r="CR89" s="632"/>
      <c r="CS89" s="632"/>
      <c r="CT89" s="632"/>
      <c r="CU89" s="632"/>
      <c r="CV89" s="632"/>
      <c r="CW89" s="632"/>
      <c r="CX89" s="632"/>
      <c r="CY89" s="632"/>
      <c r="CZ89" s="632"/>
      <c r="DA89" s="632"/>
      <c r="DB89" s="632"/>
      <c r="DC89" s="632"/>
      <c r="DD89" s="632"/>
      <c r="DE89" s="632"/>
      <c r="DF89" s="632"/>
      <c r="DG89" s="632"/>
      <c r="DH89" s="632"/>
      <c r="DI89" s="632"/>
      <c r="DJ89" s="632"/>
      <c r="DK89" s="632"/>
      <c r="DL89" s="632"/>
      <c r="DM89" s="632"/>
      <c r="DN89" s="632"/>
      <c r="DO89" s="632"/>
      <c r="DP89" s="632"/>
      <c r="DQ89" s="632"/>
      <c r="DR89" s="632"/>
      <c r="DS89" s="632"/>
      <c r="DT89" s="632"/>
      <c r="DU89" s="632"/>
      <c r="DV89" s="632"/>
      <c r="DW89" s="632"/>
      <c r="DX89" s="632"/>
      <c r="DY89" s="632"/>
      <c r="DZ89" s="632"/>
      <c r="EA89" s="632"/>
      <c r="EB89" s="632"/>
      <c r="EC89" s="632"/>
      <c r="ED89" s="632"/>
      <c r="EE89" s="632"/>
      <c r="EF89" s="632"/>
      <c r="EG89" s="632"/>
      <c r="EH89" s="632"/>
      <c r="EI89" s="632"/>
      <c r="EJ89" s="632"/>
      <c r="EK89" s="632"/>
      <c r="EL89" s="632"/>
      <c r="EM89" s="632"/>
      <c r="EN89" s="632"/>
      <c r="EO89" s="632"/>
      <c r="EP89" s="632"/>
      <c r="EQ89" s="632"/>
      <c r="ER89" s="632"/>
      <c r="ES89" s="632"/>
      <c r="ET89" s="632"/>
      <c r="EU89" s="632"/>
      <c r="EV89" s="632"/>
      <c r="EW89" s="632"/>
      <c r="EX89" s="632"/>
      <c r="EY89" s="632"/>
      <c r="EZ89" s="632"/>
      <c r="FA89" s="632"/>
      <c r="FB89" s="632"/>
      <c r="FC89" s="632"/>
      <c r="FD89" s="632"/>
      <c r="FE89" s="632"/>
      <c r="FF89" s="632"/>
      <c r="FG89" s="632"/>
      <c r="FH89" s="632"/>
      <c r="FI89" s="632"/>
      <c r="FJ89" s="632"/>
      <c r="FK89" s="632"/>
      <c r="FL89" s="632"/>
    </row>
    <row r="90" spans="1:168" ht="14.45" customHeight="1" x14ac:dyDescent="0.25">
      <c r="A90" s="192"/>
      <c r="B90" s="207"/>
      <c r="C90" s="113" t="s">
        <v>1465</v>
      </c>
      <c r="D90" s="113" t="s">
        <v>1492</v>
      </c>
      <c r="F90" s="209"/>
      <c r="G90" s="212"/>
      <c r="H90" s="416">
        <v>1266</v>
      </c>
      <c r="I90" s="80"/>
      <c r="J90" s="638" t="s">
        <v>2102</v>
      </c>
      <c r="K90" s="636"/>
      <c r="L90" s="641" t="s">
        <v>1556</v>
      </c>
      <c r="M90" s="641"/>
      <c r="N90" s="641" t="s">
        <v>1556</v>
      </c>
      <c r="O90" s="639"/>
      <c r="P90" s="639">
        <v>366</v>
      </c>
      <c r="Q90" s="639"/>
      <c r="R90" s="639">
        <v>274</v>
      </c>
      <c r="S90" s="639"/>
      <c r="T90" s="639">
        <v>178</v>
      </c>
      <c r="U90" s="639"/>
      <c r="V90" s="639">
        <v>197</v>
      </c>
      <c r="W90" s="632"/>
      <c r="X90" s="640"/>
      <c r="Y90" s="632"/>
      <c r="Z90" s="640"/>
      <c r="AA90" s="632"/>
      <c r="AB90" s="640"/>
      <c r="AC90" s="632"/>
      <c r="AD90" s="640"/>
      <c r="AE90" s="632"/>
      <c r="AF90" s="640"/>
      <c r="AG90" s="632"/>
      <c r="AH90" s="640"/>
      <c r="AI90" s="632"/>
      <c r="AJ90" s="640"/>
      <c r="AK90" s="632"/>
      <c r="AL90" s="632"/>
      <c r="AM90" s="632"/>
      <c r="AN90" s="632"/>
      <c r="AO90" s="632"/>
      <c r="AP90" s="632"/>
      <c r="AQ90" s="632"/>
      <c r="AR90" s="632"/>
      <c r="AS90" s="632"/>
      <c r="AT90" s="632"/>
      <c r="AU90" s="632"/>
      <c r="AV90" s="632"/>
      <c r="AW90" s="632"/>
      <c r="AX90" s="632"/>
      <c r="AY90" s="632"/>
      <c r="AZ90" s="632"/>
      <c r="BA90" s="632"/>
      <c r="BB90" s="632"/>
      <c r="BC90" s="632"/>
      <c r="BD90" s="632"/>
      <c r="BE90" s="632"/>
      <c r="BF90" s="632"/>
      <c r="BG90" s="632"/>
      <c r="BH90" s="632"/>
      <c r="BI90" s="632"/>
      <c r="BJ90" s="632"/>
      <c r="BK90" s="632"/>
      <c r="BL90" s="632"/>
      <c r="BM90" s="632"/>
      <c r="BN90" s="632"/>
      <c r="BO90" s="632"/>
      <c r="BP90" s="632"/>
      <c r="BQ90" s="632"/>
      <c r="BR90" s="632"/>
      <c r="BS90" s="632"/>
      <c r="BT90" s="632"/>
      <c r="BU90" s="632"/>
      <c r="BV90" s="632"/>
      <c r="BW90" s="632"/>
      <c r="BX90" s="632"/>
      <c r="BY90" s="632"/>
      <c r="BZ90" s="632"/>
      <c r="CA90" s="632"/>
      <c r="CB90" s="632"/>
      <c r="CC90" s="632"/>
      <c r="CD90" s="632"/>
      <c r="CE90" s="632"/>
      <c r="CF90" s="632"/>
      <c r="CG90" s="632"/>
      <c r="CH90" s="632"/>
      <c r="CI90" s="632"/>
      <c r="CJ90" s="632"/>
      <c r="CK90" s="632"/>
      <c r="CL90" s="632"/>
      <c r="CM90" s="632"/>
      <c r="CN90" s="632"/>
      <c r="CO90" s="632"/>
      <c r="CP90" s="632"/>
      <c r="CQ90" s="632"/>
      <c r="CR90" s="632"/>
      <c r="CS90" s="632"/>
      <c r="CT90" s="632"/>
      <c r="CU90" s="632"/>
      <c r="CV90" s="632"/>
      <c r="CW90" s="632"/>
      <c r="CX90" s="632"/>
      <c r="CY90" s="632"/>
      <c r="CZ90" s="632"/>
      <c r="DA90" s="632"/>
      <c r="DB90" s="632"/>
      <c r="DC90" s="632"/>
      <c r="DD90" s="632"/>
      <c r="DE90" s="632"/>
      <c r="DF90" s="632"/>
      <c r="DG90" s="632"/>
      <c r="DH90" s="632"/>
      <c r="DI90" s="632"/>
      <c r="DJ90" s="632"/>
      <c r="DK90" s="632"/>
      <c r="DL90" s="632"/>
      <c r="DM90" s="632"/>
      <c r="DN90" s="632"/>
      <c r="DO90" s="632"/>
      <c r="DP90" s="632"/>
      <c r="DQ90" s="632"/>
      <c r="DR90" s="632"/>
      <c r="DS90" s="632"/>
      <c r="DT90" s="632"/>
      <c r="DU90" s="632"/>
      <c r="DV90" s="632"/>
      <c r="DW90" s="632"/>
      <c r="DX90" s="632"/>
      <c r="DY90" s="632"/>
      <c r="DZ90" s="632"/>
      <c r="EA90" s="632"/>
      <c r="EB90" s="632"/>
      <c r="EC90" s="632"/>
      <c r="ED90" s="632"/>
      <c r="EE90" s="632"/>
      <c r="EF90" s="632"/>
      <c r="EG90" s="632"/>
      <c r="EH90" s="632"/>
      <c r="EI90" s="632"/>
      <c r="EJ90" s="632"/>
      <c r="EK90" s="632"/>
      <c r="EL90" s="632"/>
      <c r="EM90" s="632"/>
      <c r="EN90" s="632"/>
      <c r="EO90" s="632"/>
      <c r="EP90" s="632"/>
      <c r="EQ90" s="632"/>
      <c r="ER90" s="632"/>
      <c r="ES90" s="632"/>
      <c r="ET90" s="632"/>
      <c r="EU90" s="632"/>
      <c r="EV90" s="632"/>
      <c r="EW90" s="632"/>
      <c r="EX90" s="632"/>
      <c r="EY90" s="632"/>
      <c r="EZ90" s="632"/>
      <c r="FA90" s="632"/>
      <c r="FB90" s="632"/>
      <c r="FC90" s="632"/>
      <c r="FD90" s="632"/>
      <c r="FE90" s="632"/>
      <c r="FF90" s="632"/>
      <c r="FG90" s="632"/>
      <c r="FH90" s="632"/>
      <c r="FI90" s="632"/>
      <c r="FJ90" s="632"/>
      <c r="FK90" s="632"/>
      <c r="FL90" s="632"/>
    </row>
    <row r="91" spans="1:168" ht="14.45" customHeight="1" x14ac:dyDescent="0.25">
      <c r="A91" s="192"/>
      <c r="B91" s="207"/>
      <c r="C91" s="113"/>
      <c r="D91" s="113"/>
      <c r="F91" s="209"/>
      <c r="G91" s="212"/>
      <c r="H91" s="416"/>
      <c r="I91" s="80"/>
      <c r="J91" s="638"/>
      <c r="K91" s="636"/>
      <c r="L91" s="639"/>
      <c r="M91" s="639"/>
      <c r="N91" s="639"/>
      <c r="O91" s="639"/>
      <c r="P91" s="639"/>
      <c r="Q91" s="639"/>
      <c r="R91" s="639"/>
      <c r="S91" s="639"/>
      <c r="T91" s="639"/>
      <c r="U91" s="639"/>
      <c r="V91" s="639"/>
      <c r="W91" s="632"/>
      <c r="X91" s="632"/>
      <c r="Y91" s="632"/>
      <c r="Z91" s="632"/>
      <c r="AA91" s="632"/>
      <c r="AB91" s="632"/>
      <c r="AC91" s="632"/>
      <c r="AD91" s="632"/>
      <c r="AE91" s="632"/>
      <c r="AF91" s="632"/>
      <c r="AG91" s="632"/>
      <c r="AH91" s="632"/>
      <c r="AI91" s="632"/>
      <c r="AJ91" s="632"/>
      <c r="AK91" s="632"/>
      <c r="AL91" s="632"/>
      <c r="AM91" s="632"/>
      <c r="AN91" s="632"/>
      <c r="AO91" s="632"/>
      <c r="AP91" s="632"/>
      <c r="AQ91" s="632"/>
      <c r="AR91" s="632"/>
      <c r="AS91" s="632"/>
      <c r="AT91" s="632"/>
      <c r="AU91" s="632"/>
      <c r="AV91" s="632"/>
      <c r="AW91" s="632"/>
      <c r="AX91" s="632"/>
      <c r="AY91" s="632"/>
      <c r="AZ91" s="632"/>
      <c r="BA91" s="632"/>
      <c r="BB91" s="632"/>
      <c r="BC91" s="632"/>
      <c r="BD91" s="632"/>
      <c r="BE91" s="632"/>
      <c r="BF91" s="632"/>
      <c r="BG91" s="632"/>
      <c r="BH91" s="632"/>
      <c r="BI91" s="632"/>
      <c r="BJ91" s="632"/>
      <c r="BK91" s="632"/>
      <c r="BL91" s="632"/>
      <c r="BM91" s="632"/>
      <c r="BN91" s="632"/>
      <c r="BO91" s="632"/>
      <c r="BP91" s="632"/>
      <c r="BQ91" s="632"/>
      <c r="BR91" s="632"/>
      <c r="BS91" s="632"/>
      <c r="BT91" s="632"/>
      <c r="BU91" s="632"/>
      <c r="BV91" s="632"/>
      <c r="BW91" s="632"/>
      <c r="BX91" s="632"/>
      <c r="BY91" s="632"/>
      <c r="BZ91" s="632"/>
      <c r="CA91" s="632"/>
      <c r="CB91" s="632"/>
      <c r="CC91" s="632"/>
      <c r="CD91" s="632"/>
      <c r="CE91" s="632"/>
      <c r="CF91" s="632"/>
      <c r="CG91" s="632"/>
      <c r="CH91" s="632"/>
      <c r="CI91" s="632"/>
      <c r="CJ91" s="632"/>
      <c r="CK91" s="632"/>
      <c r="CL91" s="632"/>
      <c r="CM91" s="632"/>
      <c r="CN91" s="632"/>
      <c r="CO91" s="632"/>
      <c r="CP91" s="632"/>
      <c r="CQ91" s="632"/>
      <c r="CR91" s="632"/>
      <c r="CS91" s="632"/>
      <c r="CT91" s="632"/>
      <c r="CU91" s="632"/>
      <c r="CV91" s="632"/>
      <c r="CW91" s="632"/>
      <c r="CX91" s="632"/>
      <c r="CY91" s="632"/>
      <c r="CZ91" s="632"/>
      <c r="DA91" s="632"/>
      <c r="DB91" s="632"/>
      <c r="DC91" s="632"/>
      <c r="DD91" s="632"/>
      <c r="DE91" s="632"/>
      <c r="DF91" s="632"/>
      <c r="DG91" s="632"/>
      <c r="DH91" s="632"/>
      <c r="DI91" s="632"/>
      <c r="DJ91" s="632"/>
      <c r="DK91" s="632"/>
      <c r="DL91" s="632"/>
      <c r="DM91" s="632"/>
      <c r="DN91" s="632"/>
      <c r="DO91" s="632"/>
      <c r="DP91" s="632"/>
      <c r="DQ91" s="632"/>
      <c r="DR91" s="632"/>
      <c r="DS91" s="632"/>
      <c r="DT91" s="632"/>
      <c r="DU91" s="632"/>
      <c r="DV91" s="632"/>
      <c r="DW91" s="632"/>
      <c r="DX91" s="632"/>
      <c r="DY91" s="632"/>
      <c r="DZ91" s="632"/>
      <c r="EA91" s="632"/>
      <c r="EB91" s="632"/>
      <c r="EC91" s="632"/>
      <c r="ED91" s="632"/>
      <c r="EE91" s="632"/>
      <c r="EF91" s="632"/>
      <c r="EG91" s="632"/>
      <c r="EH91" s="632"/>
      <c r="EI91" s="632"/>
      <c r="EJ91" s="632"/>
      <c r="EK91" s="632"/>
      <c r="EL91" s="632"/>
      <c r="EM91" s="632"/>
      <c r="EN91" s="632"/>
      <c r="EO91" s="632"/>
      <c r="EP91" s="632"/>
      <c r="EQ91" s="632"/>
      <c r="ER91" s="632"/>
      <c r="ES91" s="632"/>
      <c r="ET91" s="632"/>
      <c r="EU91" s="632"/>
      <c r="EV91" s="632"/>
      <c r="EW91" s="632"/>
      <c r="EX91" s="632"/>
      <c r="EY91" s="632"/>
      <c r="EZ91" s="632"/>
      <c r="FA91" s="632"/>
      <c r="FB91" s="632"/>
      <c r="FC91" s="632"/>
      <c r="FD91" s="632"/>
      <c r="FE91" s="632"/>
      <c r="FF91" s="632"/>
      <c r="FG91" s="632"/>
      <c r="FH91" s="632"/>
      <c r="FI91" s="632"/>
      <c r="FJ91" s="632"/>
      <c r="FK91" s="632"/>
      <c r="FL91" s="632"/>
    </row>
    <row r="92" spans="1:168" ht="14.45" customHeight="1" x14ac:dyDescent="0.25">
      <c r="A92" s="192"/>
      <c r="B92" s="207" t="s">
        <v>1314</v>
      </c>
      <c r="C92" s="113"/>
      <c r="D92" s="113"/>
      <c r="F92" s="209"/>
      <c r="G92" s="213"/>
      <c r="H92" s="416">
        <v>11674</v>
      </c>
      <c r="I92" s="102"/>
      <c r="J92" s="635" t="s">
        <v>2198</v>
      </c>
      <c r="K92" s="636"/>
      <c r="L92" s="637">
        <v>728</v>
      </c>
      <c r="M92" s="637"/>
      <c r="N92" s="637">
        <v>1127</v>
      </c>
      <c r="O92" s="637"/>
      <c r="P92" s="637">
        <v>3493</v>
      </c>
      <c r="Q92" s="637"/>
      <c r="R92" s="637">
        <v>2661</v>
      </c>
      <c r="S92" s="637"/>
      <c r="T92" s="637">
        <v>1943</v>
      </c>
      <c r="U92" s="637"/>
      <c r="V92" s="637">
        <v>1722</v>
      </c>
      <c r="W92" s="632"/>
      <c r="X92" s="632"/>
      <c r="Y92" s="632"/>
      <c r="Z92" s="632"/>
      <c r="AA92" s="632"/>
      <c r="AB92" s="632"/>
      <c r="AC92" s="632"/>
      <c r="AD92" s="632"/>
      <c r="AE92" s="632"/>
      <c r="AF92" s="632"/>
      <c r="AG92" s="632"/>
      <c r="AH92" s="632"/>
      <c r="AI92" s="632"/>
      <c r="AJ92" s="632"/>
      <c r="AK92" s="632"/>
      <c r="AL92" s="632"/>
      <c r="AM92" s="632"/>
      <c r="AN92" s="632"/>
      <c r="AO92" s="632"/>
      <c r="AP92" s="632"/>
      <c r="AQ92" s="632"/>
      <c r="AR92" s="632"/>
      <c r="AS92" s="632"/>
      <c r="AT92" s="632"/>
      <c r="AU92" s="632"/>
      <c r="AV92" s="632"/>
      <c r="AW92" s="632"/>
      <c r="AX92" s="632"/>
      <c r="AY92" s="632"/>
      <c r="AZ92" s="632"/>
      <c r="BA92" s="632"/>
      <c r="BB92" s="632"/>
      <c r="BC92" s="632"/>
      <c r="BD92" s="632"/>
      <c r="BE92" s="632"/>
      <c r="BF92" s="632"/>
      <c r="BG92" s="632"/>
      <c r="BH92" s="632"/>
      <c r="BI92" s="632"/>
      <c r="BJ92" s="632"/>
      <c r="BK92" s="632"/>
      <c r="BL92" s="632"/>
      <c r="BM92" s="632"/>
      <c r="BN92" s="632"/>
      <c r="BO92" s="632"/>
      <c r="BP92" s="632"/>
      <c r="BQ92" s="632"/>
      <c r="BR92" s="632"/>
      <c r="BS92" s="632"/>
      <c r="BT92" s="632"/>
      <c r="BU92" s="632"/>
      <c r="BV92" s="632"/>
      <c r="BW92" s="632"/>
      <c r="BX92" s="632"/>
      <c r="BY92" s="632"/>
      <c r="BZ92" s="632"/>
      <c r="CA92" s="632"/>
      <c r="CB92" s="632"/>
      <c r="CC92" s="632"/>
      <c r="CD92" s="632"/>
      <c r="CE92" s="632"/>
      <c r="CF92" s="632"/>
      <c r="CG92" s="632"/>
      <c r="CH92" s="632"/>
      <c r="CI92" s="632"/>
      <c r="CJ92" s="632"/>
      <c r="CK92" s="632"/>
      <c r="CL92" s="632"/>
      <c r="CM92" s="632"/>
      <c r="CN92" s="632"/>
      <c r="CO92" s="632"/>
      <c r="CP92" s="632"/>
      <c r="CQ92" s="632"/>
      <c r="CR92" s="632"/>
      <c r="CS92" s="632"/>
      <c r="CT92" s="632"/>
      <c r="CU92" s="632"/>
      <c r="CV92" s="632"/>
      <c r="CW92" s="632"/>
      <c r="CX92" s="632"/>
      <c r="CY92" s="632"/>
      <c r="CZ92" s="632"/>
      <c r="DA92" s="632"/>
      <c r="DB92" s="632"/>
      <c r="DC92" s="632"/>
      <c r="DD92" s="632"/>
      <c r="DE92" s="632"/>
      <c r="DF92" s="632"/>
      <c r="DG92" s="632"/>
      <c r="DH92" s="632"/>
      <c r="DI92" s="632"/>
      <c r="DJ92" s="632"/>
      <c r="DK92" s="632"/>
      <c r="DL92" s="632"/>
      <c r="DM92" s="632"/>
      <c r="DN92" s="632"/>
      <c r="DO92" s="632"/>
      <c r="DP92" s="632"/>
      <c r="DQ92" s="632"/>
      <c r="DR92" s="632"/>
      <c r="DS92" s="632"/>
      <c r="DT92" s="632"/>
      <c r="DU92" s="632"/>
      <c r="DV92" s="632"/>
      <c r="DW92" s="632"/>
      <c r="DX92" s="632"/>
      <c r="DY92" s="632"/>
      <c r="DZ92" s="632"/>
      <c r="EA92" s="632"/>
      <c r="EB92" s="632"/>
      <c r="EC92" s="632"/>
      <c r="ED92" s="632"/>
      <c r="EE92" s="632"/>
      <c r="EF92" s="632"/>
      <c r="EG92" s="632"/>
      <c r="EH92" s="632"/>
      <c r="EI92" s="632"/>
      <c r="EJ92" s="632"/>
      <c r="EK92" s="632"/>
      <c r="EL92" s="632"/>
      <c r="EM92" s="632"/>
      <c r="EN92" s="632"/>
      <c r="EO92" s="632"/>
      <c r="EP92" s="632"/>
      <c r="EQ92" s="632"/>
      <c r="ER92" s="632"/>
      <c r="ES92" s="632"/>
      <c r="ET92" s="632"/>
      <c r="EU92" s="632"/>
      <c r="EV92" s="632"/>
      <c r="EW92" s="632"/>
      <c r="EX92" s="632"/>
      <c r="EY92" s="632"/>
      <c r="EZ92" s="632"/>
      <c r="FA92" s="632"/>
      <c r="FB92" s="632"/>
      <c r="FC92" s="632"/>
      <c r="FD92" s="632"/>
      <c r="FE92" s="632"/>
      <c r="FF92" s="632"/>
      <c r="FG92" s="632"/>
      <c r="FH92" s="632"/>
      <c r="FI92" s="632"/>
      <c r="FJ92" s="632"/>
      <c r="FK92" s="632"/>
      <c r="FL92" s="632"/>
    </row>
    <row r="93" spans="1:168" ht="14.45" customHeight="1" x14ac:dyDescent="0.25">
      <c r="A93" s="192"/>
      <c r="B93" s="207"/>
      <c r="C93" s="113"/>
      <c r="D93" s="113"/>
      <c r="F93" s="209"/>
      <c r="G93" s="212"/>
      <c r="H93" s="416"/>
      <c r="I93" s="80"/>
      <c r="J93" s="638"/>
      <c r="K93" s="636"/>
      <c r="L93" s="639"/>
      <c r="M93" s="639"/>
      <c r="N93" s="639"/>
      <c r="O93" s="639"/>
      <c r="P93" s="639"/>
      <c r="Q93" s="639"/>
      <c r="R93" s="639"/>
      <c r="S93" s="639"/>
      <c r="T93" s="639"/>
      <c r="U93" s="639"/>
      <c r="V93" s="639"/>
      <c r="W93" s="632"/>
      <c r="X93" s="632"/>
      <c r="Y93" s="632"/>
      <c r="Z93" s="632"/>
      <c r="AA93" s="632"/>
      <c r="AB93" s="632"/>
      <c r="AC93" s="632"/>
      <c r="AD93" s="632"/>
      <c r="AE93" s="632"/>
      <c r="AF93" s="632"/>
      <c r="AG93" s="632"/>
      <c r="AH93" s="632"/>
      <c r="AI93" s="632"/>
      <c r="AJ93" s="632"/>
      <c r="AK93" s="632"/>
      <c r="AL93" s="632"/>
      <c r="AM93" s="632"/>
      <c r="AN93" s="632"/>
      <c r="AO93" s="632"/>
      <c r="AP93" s="632"/>
      <c r="AQ93" s="632"/>
      <c r="AR93" s="632"/>
      <c r="AS93" s="632"/>
      <c r="AT93" s="632"/>
      <c r="AU93" s="632"/>
      <c r="AV93" s="632"/>
      <c r="AW93" s="632"/>
      <c r="AX93" s="632"/>
      <c r="AY93" s="632"/>
      <c r="AZ93" s="632"/>
      <c r="BA93" s="632"/>
      <c r="BB93" s="632"/>
      <c r="BC93" s="632"/>
      <c r="BD93" s="632"/>
      <c r="BE93" s="632"/>
      <c r="BF93" s="632"/>
      <c r="BG93" s="632"/>
      <c r="BH93" s="632"/>
      <c r="BI93" s="632"/>
      <c r="BJ93" s="632"/>
      <c r="BK93" s="632"/>
      <c r="BL93" s="632"/>
      <c r="BM93" s="632"/>
      <c r="BN93" s="632"/>
      <c r="BO93" s="632"/>
      <c r="BP93" s="632"/>
      <c r="BQ93" s="632"/>
      <c r="BR93" s="632"/>
      <c r="BS93" s="632"/>
      <c r="BT93" s="632"/>
      <c r="BU93" s="632"/>
      <c r="BV93" s="632"/>
      <c r="BW93" s="632"/>
      <c r="BX93" s="632"/>
      <c r="BY93" s="632"/>
      <c r="BZ93" s="632"/>
      <c r="CA93" s="632"/>
      <c r="CB93" s="632"/>
      <c r="CC93" s="632"/>
      <c r="CD93" s="632"/>
      <c r="CE93" s="632"/>
      <c r="CF93" s="632"/>
      <c r="CG93" s="632"/>
      <c r="CH93" s="632"/>
      <c r="CI93" s="632"/>
      <c r="CJ93" s="632"/>
      <c r="CK93" s="632"/>
      <c r="CL93" s="632"/>
      <c r="CM93" s="632"/>
      <c r="CN93" s="632"/>
      <c r="CO93" s="632"/>
      <c r="CP93" s="632"/>
      <c r="CQ93" s="632"/>
      <c r="CR93" s="632"/>
      <c r="CS93" s="632"/>
      <c r="CT93" s="632"/>
      <c r="CU93" s="632"/>
      <c r="CV93" s="632"/>
      <c r="CW93" s="632"/>
      <c r="CX93" s="632"/>
      <c r="CY93" s="632"/>
      <c r="CZ93" s="632"/>
      <c r="DA93" s="632"/>
      <c r="DB93" s="632"/>
      <c r="DC93" s="632"/>
      <c r="DD93" s="632"/>
      <c r="DE93" s="632"/>
      <c r="DF93" s="632"/>
      <c r="DG93" s="632"/>
      <c r="DH93" s="632"/>
      <c r="DI93" s="632"/>
      <c r="DJ93" s="632"/>
      <c r="DK93" s="632"/>
      <c r="DL93" s="632"/>
      <c r="DM93" s="632"/>
      <c r="DN93" s="632"/>
      <c r="DO93" s="632"/>
      <c r="DP93" s="632"/>
      <c r="DQ93" s="632"/>
      <c r="DR93" s="632"/>
      <c r="DS93" s="632"/>
      <c r="DT93" s="632"/>
      <c r="DU93" s="632"/>
      <c r="DV93" s="632"/>
      <c r="DW93" s="632"/>
      <c r="DX93" s="632"/>
      <c r="DY93" s="632"/>
      <c r="DZ93" s="632"/>
      <c r="EA93" s="632"/>
      <c r="EB93" s="632"/>
      <c r="EC93" s="632"/>
      <c r="ED93" s="632"/>
      <c r="EE93" s="632"/>
      <c r="EF93" s="632"/>
      <c r="EG93" s="632"/>
      <c r="EH93" s="632"/>
      <c r="EI93" s="632"/>
      <c r="EJ93" s="632"/>
      <c r="EK93" s="632"/>
      <c r="EL93" s="632"/>
      <c r="EM93" s="632"/>
      <c r="EN93" s="632"/>
      <c r="EO93" s="632"/>
      <c r="EP93" s="632"/>
      <c r="EQ93" s="632"/>
      <c r="ER93" s="632"/>
      <c r="ES93" s="632"/>
      <c r="ET93" s="632"/>
      <c r="EU93" s="632"/>
      <c r="EV93" s="632"/>
      <c r="EW93" s="632"/>
      <c r="EX93" s="632"/>
      <c r="EY93" s="632"/>
      <c r="EZ93" s="632"/>
      <c r="FA93" s="632"/>
      <c r="FB93" s="632"/>
      <c r="FC93" s="632"/>
      <c r="FD93" s="632"/>
      <c r="FE93" s="632"/>
      <c r="FF93" s="632"/>
      <c r="FG93" s="632"/>
      <c r="FH93" s="632"/>
      <c r="FI93" s="632"/>
      <c r="FJ93" s="632"/>
      <c r="FK93" s="632"/>
      <c r="FL93" s="632"/>
    </row>
    <row r="94" spans="1:168" ht="14.45" customHeight="1" x14ac:dyDescent="0.25">
      <c r="A94" s="192"/>
      <c r="B94" s="207"/>
      <c r="C94" s="113" t="s">
        <v>1315</v>
      </c>
      <c r="D94" s="113" t="s">
        <v>1493</v>
      </c>
      <c r="F94" s="209"/>
      <c r="G94" s="212"/>
      <c r="H94" s="416">
        <v>762</v>
      </c>
      <c r="I94" s="80"/>
      <c r="J94" s="638" t="s">
        <v>1984</v>
      </c>
      <c r="K94" s="636"/>
      <c r="L94" s="639">
        <v>35</v>
      </c>
      <c r="M94" s="639"/>
      <c r="N94" s="639">
        <v>65</v>
      </c>
      <c r="O94" s="639"/>
      <c r="P94" s="639">
        <v>225</v>
      </c>
      <c r="Q94" s="639"/>
      <c r="R94" s="639">
        <v>205</v>
      </c>
      <c r="S94" s="639"/>
      <c r="T94" s="639">
        <v>137</v>
      </c>
      <c r="U94" s="639"/>
      <c r="V94" s="639">
        <v>95</v>
      </c>
      <c r="W94" s="632"/>
      <c r="X94" s="640"/>
      <c r="Y94" s="632"/>
      <c r="Z94" s="640"/>
      <c r="AA94" s="632"/>
      <c r="AB94" s="640"/>
      <c r="AC94" s="632"/>
      <c r="AD94" s="640"/>
      <c r="AE94" s="632"/>
      <c r="AF94" s="640"/>
      <c r="AG94" s="632"/>
      <c r="AH94" s="640"/>
      <c r="AI94" s="632"/>
      <c r="AJ94" s="640"/>
      <c r="AK94" s="632"/>
      <c r="AL94" s="632"/>
      <c r="AM94" s="632"/>
      <c r="AN94" s="632"/>
      <c r="AO94" s="632"/>
      <c r="AP94" s="632"/>
      <c r="AQ94" s="632"/>
      <c r="AR94" s="632"/>
      <c r="AS94" s="632"/>
      <c r="AT94" s="632"/>
      <c r="AU94" s="632"/>
      <c r="AV94" s="632"/>
      <c r="AW94" s="632"/>
      <c r="AX94" s="632"/>
      <c r="AY94" s="632"/>
      <c r="AZ94" s="632"/>
      <c r="BA94" s="632"/>
      <c r="BB94" s="632"/>
      <c r="BC94" s="632"/>
      <c r="BD94" s="632"/>
      <c r="BE94" s="632"/>
      <c r="BF94" s="632"/>
      <c r="BG94" s="632"/>
      <c r="BH94" s="632"/>
      <c r="BI94" s="632"/>
      <c r="BJ94" s="632"/>
      <c r="BK94" s="632"/>
      <c r="BL94" s="632"/>
      <c r="BM94" s="632"/>
      <c r="BN94" s="632"/>
      <c r="BO94" s="632"/>
      <c r="BP94" s="632"/>
      <c r="BQ94" s="632"/>
      <c r="BR94" s="632"/>
      <c r="BS94" s="632"/>
      <c r="BT94" s="632"/>
      <c r="BU94" s="632"/>
      <c r="BV94" s="632"/>
      <c r="BW94" s="632"/>
      <c r="BX94" s="632"/>
      <c r="BY94" s="632"/>
      <c r="BZ94" s="632"/>
      <c r="CA94" s="632"/>
      <c r="CB94" s="632"/>
      <c r="CC94" s="632"/>
      <c r="CD94" s="632"/>
      <c r="CE94" s="632"/>
      <c r="CF94" s="632"/>
      <c r="CG94" s="632"/>
      <c r="CH94" s="632"/>
      <c r="CI94" s="632"/>
      <c r="CJ94" s="632"/>
      <c r="CK94" s="632"/>
      <c r="CL94" s="632"/>
      <c r="CM94" s="632"/>
      <c r="CN94" s="632"/>
      <c r="CO94" s="632"/>
      <c r="CP94" s="632"/>
      <c r="CQ94" s="632"/>
      <c r="CR94" s="632"/>
      <c r="CS94" s="632"/>
      <c r="CT94" s="632"/>
      <c r="CU94" s="632"/>
      <c r="CV94" s="632"/>
      <c r="CW94" s="632"/>
      <c r="CX94" s="632"/>
      <c r="CY94" s="632"/>
      <c r="CZ94" s="632"/>
      <c r="DA94" s="632"/>
      <c r="DB94" s="632"/>
      <c r="DC94" s="632"/>
      <c r="DD94" s="632"/>
      <c r="DE94" s="632"/>
      <c r="DF94" s="632"/>
      <c r="DG94" s="632"/>
      <c r="DH94" s="632"/>
      <c r="DI94" s="632"/>
      <c r="DJ94" s="632"/>
      <c r="DK94" s="632"/>
      <c r="DL94" s="632"/>
      <c r="DM94" s="632"/>
      <c r="DN94" s="632"/>
      <c r="DO94" s="632"/>
      <c r="DP94" s="632"/>
      <c r="DQ94" s="632"/>
      <c r="DR94" s="632"/>
      <c r="DS94" s="632"/>
      <c r="DT94" s="632"/>
      <c r="DU94" s="632"/>
      <c r="DV94" s="632"/>
      <c r="DW94" s="632"/>
      <c r="DX94" s="632"/>
      <c r="DY94" s="632"/>
      <c r="DZ94" s="632"/>
      <c r="EA94" s="632"/>
      <c r="EB94" s="632"/>
      <c r="EC94" s="632"/>
      <c r="ED94" s="632"/>
      <c r="EE94" s="632"/>
      <c r="EF94" s="632"/>
      <c r="EG94" s="632"/>
      <c r="EH94" s="632"/>
      <c r="EI94" s="632"/>
      <c r="EJ94" s="632"/>
      <c r="EK94" s="632"/>
      <c r="EL94" s="632"/>
      <c r="EM94" s="632"/>
      <c r="EN94" s="632"/>
      <c r="EO94" s="632"/>
      <c r="EP94" s="632"/>
      <c r="EQ94" s="632"/>
      <c r="ER94" s="632"/>
      <c r="ES94" s="632"/>
      <c r="ET94" s="632"/>
      <c r="EU94" s="632"/>
      <c r="EV94" s="632"/>
      <c r="EW94" s="632"/>
      <c r="EX94" s="632"/>
      <c r="EY94" s="632"/>
      <c r="EZ94" s="632"/>
      <c r="FA94" s="632"/>
      <c r="FB94" s="632"/>
      <c r="FC94" s="632"/>
      <c r="FD94" s="632"/>
      <c r="FE94" s="632"/>
      <c r="FF94" s="632"/>
      <c r="FG94" s="632"/>
      <c r="FH94" s="632"/>
      <c r="FI94" s="632"/>
      <c r="FJ94" s="632"/>
      <c r="FK94" s="632"/>
      <c r="FL94" s="632"/>
    </row>
    <row r="95" spans="1:168" s="208" customFormat="1" ht="14.45" customHeight="1" x14ac:dyDescent="0.25">
      <c r="A95" s="192"/>
      <c r="B95" s="207"/>
      <c r="C95" s="113" t="s">
        <v>1316</v>
      </c>
      <c r="D95" s="113" t="s">
        <v>1494</v>
      </c>
      <c r="F95" s="209"/>
      <c r="G95" s="212"/>
      <c r="H95" s="416">
        <v>1294</v>
      </c>
      <c r="I95" s="80"/>
      <c r="J95" s="638" t="s">
        <v>2057</v>
      </c>
      <c r="K95" s="636"/>
      <c r="L95" s="639">
        <v>48</v>
      </c>
      <c r="M95" s="639"/>
      <c r="N95" s="639">
        <v>111</v>
      </c>
      <c r="O95" s="639"/>
      <c r="P95" s="639">
        <v>375</v>
      </c>
      <c r="Q95" s="639"/>
      <c r="R95" s="639">
        <v>322</v>
      </c>
      <c r="S95" s="639"/>
      <c r="T95" s="639">
        <v>245</v>
      </c>
      <c r="U95" s="639"/>
      <c r="V95" s="639">
        <v>193</v>
      </c>
      <c r="W95" s="632"/>
      <c r="X95" s="640"/>
      <c r="Y95" s="632"/>
      <c r="Z95" s="640"/>
      <c r="AA95" s="632"/>
      <c r="AB95" s="640"/>
      <c r="AC95" s="632"/>
      <c r="AD95" s="640"/>
      <c r="AE95" s="632"/>
      <c r="AF95" s="640"/>
      <c r="AG95" s="632"/>
      <c r="AH95" s="640"/>
      <c r="AI95" s="632"/>
      <c r="AJ95" s="640"/>
      <c r="AK95" s="632"/>
      <c r="AL95" s="632"/>
      <c r="AM95" s="632"/>
      <c r="AN95" s="632"/>
      <c r="AO95" s="632"/>
      <c r="AP95" s="632"/>
      <c r="AQ95" s="632"/>
      <c r="AR95" s="632"/>
      <c r="AS95" s="632"/>
      <c r="AT95" s="632"/>
      <c r="AU95" s="632"/>
      <c r="AV95" s="632"/>
      <c r="AW95" s="632"/>
      <c r="AX95" s="632"/>
      <c r="AY95" s="632"/>
      <c r="AZ95" s="632"/>
      <c r="BA95" s="632"/>
      <c r="BB95" s="632"/>
      <c r="BC95" s="632"/>
      <c r="BD95" s="632"/>
      <c r="BE95" s="632"/>
      <c r="BF95" s="632"/>
      <c r="BG95" s="632"/>
      <c r="BH95" s="632"/>
      <c r="BI95" s="632"/>
      <c r="BJ95" s="632"/>
      <c r="BK95" s="632"/>
      <c r="BL95" s="632"/>
      <c r="BM95" s="632"/>
      <c r="BN95" s="632"/>
      <c r="BO95" s="632"/>
      <c r="BP95" s="632"/>
      <c r="BQ95" s="632"/>
      <c r="BR95" s="632"/>
      <c r="BS95" s="632"/>
      <c r="BT95" s="632"/>
      <c r="BU95" s="632"/>
      <c r="BV95" s="632"/>
      <c r="BW95" s="632"/>
      <c r="BX95" s="632"/>
      <c r="BY95" s="632"/>
      <c r="BZ95" s="632"/>
      <c r="CA95" s="632"/>
      <c r="CB95" s="632"/>
      <c r="CC95" s="632"/>
      <c r="CD95" s="632"/>
      <c r="CE95" s="632"/>
      <c r="CF95" s="632"/>
      <c r="CG95" s="632"/>
      <c r="CH95" s="632"/>
      <c r="CI95" s="632"/>
      <c r="CJ95" s="632"/>
      <c r="CK95" s="632"/>
      <c r="CL95" s="632"/>
      <c r="CM95" s="632"/>
      <c r="CN95" s="632"/>
      <c r="CO95" s="632"/>
      <c r="CP95" s="632"/>
      <c r="CQ95" s="632"/>
      <c r="CR95" s="632"/>
      <c r="CS95" s="632"/>
      <c r="CT95" s="632"/>
      <c r="CU95" s="632"/>
      <c r="CV95" s="632"/>
      <c r="CW95" s="632"/>
      <c r="CX95" s="632"/>
      <c r="CY95" s="632"/>
      <c r="CZ95" s="632"/>
      <c r="DA95" s="632"/>
      <c r="DB95" s="632"/>
      <c r="DC95" s="632"/>
      <c r="DD95" s="632"/>
      <c r="DE95" s="632"/>
      <c r="DF95" s="632"/>
      <c r="DG95" s="632"/>
      <c r="DH95" s="632"/>
      <c r="DI95" s="632"/>
      <c r="DJ95" s="632"/>
      <c r="DK95" s="632"/>
      <c r="DL95" s="632"/>
      <c r="DM95" s="632"/>
      <c r="DN95" s="632"/>
      <c r="DO95" s="632"/>
      <c r="DP95" s="632"/>
      <c r="DQ95" s="632"/>
      <c r="DR95" s="632"/>
      <c r="DS95" s="632"/>
      <c r="DT95" s="632"/>
      <c r="DU95" s="632"/>
      <c r="DV95" s="632"/>
      <c r="DW95" s="632"/>
      <c r="DX95" s="632"/>
      <c r="DY95" s="632"/>
      <c r="DZ95" s="632"/>
      <c r="EA95" s="632"/>
      <c r="EB95" s="632"/>
      <c r="EC95" s="632"/>
      <c r="ED95" s="632"/>
      <c r="EE95" s="632"/>
      <c r="EF95" s="632"/>
      <c r="EG95" s="632"/>
      <c r="EH95" s="632"/>
      <c r="EI95" s="632"/>
      <c r="EJ95" s="632"/>
      <c r="EK95" s="632"/>
      <c r="EL95" s="632"/>
      <c r="EM95" s="632"/>
      <c r="EN95" s="632"/>
      <c r="EO95" s="632"/>
      <c r="EP95" s="632"/>
      <c r="EQ95" s="632"/>
      <c r="ER95" s="632"/>
      <c r="ES95" s="632"/>
      <c r="ET95" s="632"/>
      <c r="EU95" s="632"/>
      <c r="EV95" s="632"/>
      <c r="EW95" s="632"/>
      <c r="EX95" s="632"/>
      <c r="EY95" s="632"/>
      <c r="EZ95" s="632"/>
      <c r="FA95" s="632"/>
      <c r="FB95" s="632"/>
      <c r="FC95" s="632"/>
      <c r="FD95" s="632"/>
      <c r="FE95" s="632"/>
      <c r="FF95" s="632"/>
      <c r="FG95" s="632"/>
      <c r="FH95" s="632"/>
      <c r="FI95" s="632"/>
      <c r="FJ95" s="632"/>
      <c r="FK95" s="632"/>
      <c r="FL95" s="632"/>
    </row>
    <row r="96" spans="1:168" ht="14.45" customHeight="1" x14ac:dyDescent="0.25">
      <c r="A96" s="192"/>
      <c r="B96" s="207"/>
      <c r="C96" s="113" t="s">
        <v>1317</v>
      </c>
      <c r="D96" s="113" t="s">
        <v>1495</v>
      </c>
      <c r="F96" s="209"/>
      <c r="G96" s="212"/>
      <c r="H96" s="416">
        <v>1252</v>
      </c>
      <c r="I96" s="80"/>
      <c r="J96" s="638" t="s">
        <v>2027</v>
      </c>
      <c r="K96" s="636"/>
      <c r="L96" s="639">
        <v>50</v>
      </c>
      <c r="M96" s="639"/>
      <c r="N96" s="639">
        <v>126</v>
      </c>
      <c r="O96" s="639"/>
      <c r="P96" s="639">
        <v>457</v>
      </c>
      <c r="Q96" s="639"/>
      <c r="R96" s="639">
        <v>285</v>
      </c>
      <c r="S96" s="639"/>
      <c r="T96" s="639">
        <v>201</v>
      </c>
      <c r="U96" s="639"/>
      <c r="V96" s="639">
        <v>133</v>
      </c>
      <c r="W96" s="632"/>
      <c r="X96" s="640"/>
      <c r="Y96" s="632"/>
      <c r="Z96" s="640"/>
      <c r="AA96" s="632"/>
      <c r="AB96" s="640"/>
      <c r="AC96" s="632"/>
      <c r="AD96" s="640"/>
      <c r="AE96" s="632"/>
      <c r="AF96" s="640"/>
      <c r="AG96" s="632"/>
      <c r="AH96" s="640"/>
      <c r="AI96" s="632"/>
      <c r="AJ96" s="640"/>
      <c r="AK96" s="632"/>
      <c r="AL96" s="632"/>
      <c r="AM96" s="632"/>
      <c r="AN96" s="632"/>
      <c r="AO96" s="632"/>
      <c r="AP96" s="632"/>
      <c r="AQ96" s="632"/>
      <c r="AR96" s="632"/>
      <c r="AS96" s="632"/>
      <c r="AT96" s="632"/>
      <c r="AU96" s="632"/>
      <c r="AV96" s="632"/>
      <c r="AW96" s="632"/>
      <c r="AX96" s="632"/>
      <c r="AY96" s="632"/>
      <c r="AZ96" s="632"/>
      <c r="BA96" s="632"/>
      <c r="BB96" s="632"/>
      <c r="BC96" s="632"/>
      <c r="BD96" s="632"/>
      <c r="BE96" s="632"/>
      <c r="BF96" s="632"/>
      <c r="BG96" s="632"/>
      <c r="BH96" s="632"/>
      <c r="BI96" s="632"/>
      <c r="BJ96" s="632"/>
      <c r="BK96" s="632"/>
      <c r="BL96" s="632"/>
      <c r="BM96" s="632"/>
      <c r="BN96" s="632"/>
      <c r="BO96" s="632"/>
      <c r="BP96" s="632"/>
      <c r="BQ96" s="632"/>
      <c r="BR96" s="632"/>
      <c r="BS96" s="632"/>
      <c r="BT96" s="632"/>
      <c r="BU96" s="632"/>
      <c r="BV96" s="632"/>
      <c r="BW96" s="632"/>
      <c r="BX96" s="632"/>
      <c r="BY96" s="632"/>
      <c r="BZ96" s="632"/>
      <c r="CA96" s="632"/>
      <c r="CB96" s="632"/>
      <c r="CC96" s="632"/>
      <c r="CD96" s="632"/>
      <c r="CE96" s="632"/>
      <c r="CF96" s="632"/>
      <c r="CG96" s="632"/>
      <c r="CH96" s="632"/>
      <c r="CI96" s="632"/>
      <c r="CJ96" s="632"/>
      <c r="CK96" s="632"/>
      <c r="CL96" s="632"/>
      <c r="CM96" s="632"/>
      <c r="CN96" s="632"/>
      <c r="CO96" s="632"/>
      <c r="CP96" s="632"/>
      <c r="CQ96" s="632"/>
      <c r="CR96" s="632"/>
      <c r="CS96" s="632"/>
      <c r="CT96" s="632"/>
      <c r="CU96" s="632"/>
      <c r="CV96" s="632"/>
      <c r="CW96" s="632"/>
      <c r="CX96" s="632"/>
      <c r="CY96" s="632"/>
      <c r="CZ96" s="632"/>
      <c r="DA96" s="632"/>
      <c r="DB96" s="632"/>
      <c r="DC96" s="632"/>
      <c r="DD96" s="632"/>
      <c r="DE96" s="632"/>
      <c r="DF96" s="632"/>
      <c r="DG96" s="632"/>
      <c r="DH96" s="632"/>
      <c r="DI96" s="632"/>
      <c r="DJ96" s="632"/>
      <c r="DK96" s="632"/>
      <c r="DL96" s="632"/>
      <c r="DM96" s="632"/>
      <c r="DN96" s="632"/>
      <c r="DO96" s="632"/>
      <c r="DP96" s="632"/>
      <c r="DQ96" s="632"/>
      <c r="DR96" s="632"/>
      <c r="DS96" s="632"/>
      <c r="DT96" s="632"/>
      <c r="DU96" s="632"/>
      <c r="DV96" s="632"/>
      <c r="DW96" s="632"/>
      <c r="DX96" s="632"/>
      <c r="DY96" s="632"/>
      <c r="DZ96" s="632"/>
      <c r="EA96" s="632"/>
      <c r="EB96" s="632"/>
      <c r="EC96" s="632"/>
      <c r="ED96" s="632"/>
      <c r="EE96" s="632"/>
      <c r="EF96" s="632"/>
      <c r="EG96" s="632"/>
      <c r="EH96" s="632"/>
      <c r="EI96" s="632"/>
      <c r="EJ96" s="632"/>
      <c r="EK96" s="632"/>
      <c r="EL96" s="632"/>
      <c r="EM96" s="632"/>
      <c r="EN96" s="632"/>
      <c r="EO96" s="632"/>
      <c r="EP96" s="632"/>
      <c r="EQ96" s="632"/>
      <c r="ER96" s="632"/>
      <c r="ES96" s="632"/>
      <c r="ET96" s="632"/>
      <c r="EU96" s="632"/>
      <c r="EV96" s="632"/>
      <c r="EW96" s="632"/>
      <c r="EX96" s="632"/>
      <c r="EY96" s="632"/>
      <c r="EZ96" s="632"/>
      <c r="FA96" s="632"/>
      <c r="FB96" s="632"/>
      <c r="FC96" s="632"/>
      <c r="FD96" s="632"/>
      <c r="FE96" s="632"/>
      <c r="FF96" s="632"/>
      <c r="FG96" s="632"/>
      <c r="FH96" s="632"/>
      <c r="FI96" s="632"/>
      <c r="FJ96" s="632"/>
      <c r="FK96" s="632"/>
      <c r="FL96" s="632"/>
    </row>
    <row r="97" spans="1:168" ht="14.45" customHeight="1" x14ac:dyDescent="0.25">
      <c r="A97" s="192"/>
      <c r="B97" s="207"/>
      <c r="C97" s="113" t="s">
        <v>1318</v>
      </c>
      <c r="D97" s="113" t="s">
        <v>1496</v>
      </c>
      <c r="F97" s="209"/>
      <c r="G97" s="212"/>
      <c r="H97" s="416">
        <v>55</v>
      </c>
      <c r="I97" s="80"/>
      <c r="J97" s="638" t="s">
        <v>2199</v>
      </c>
      <c r="K97" s="636"/>
      <c r="L97" s="641" t="s">
        <v>1556</v>
      </c>
      <c r="M97" s="641"/>
      <c r="N97" s="641" t="s">
        <v>1556</v>
      </c>
      <c r="O97" s="639"/>
      <c r="P97" s="639">
        <v>22</v>
      </c>
      <c r="Q97" s="639"/>
      <c r="R97" s="639">
        <v>11</v>
      </c>
      <c r="S97" s="639"/>
      <c r="T97" s="639">
        <v>8</v>
      </c>
      <c r="U97" s="639"/>
      <c r="V97" s="639">
        <v>8</v>
      </c>
      <c r="W97" s="632"/>
      <c r="X97" s="640"/>
      <c r="Y97" s="632"/>
      <c r="Z97" s="640"/>
      <c r="AA97" s="632"/>
      <c r="AB97" s="640"/>
      <c r="AC97" s="632"/>
      <c r="AD97" s="640"/>
      <c r="AE97" s="632"/>
      <c r="AF97" s="640"/>
      <c r="AG97" s="632"/>
      <c r="AH97" s="640"/>
      <c r="AI97" s="632"/>
      <c r="AJ97" s="640"/>
      <c r="AK97" s="632"/>
      <c r="AL97" s="632"/>
      <c r="AM97" s="632"/>
      <c r="AN97" s="632"/>
      <c r="AO97" s="632"/>
      <c r="AP97" s="632"/>
      <c r="AQ97" s="632"/>
      <c r="AR97" s="632"/>
      <c r="AS97" s="632"/>
      <c r="AT97" s="632"/>
      <c r="AU97" s="632"/>
      <c r="AV97" s="632"/>
      <c r="AW97" s="632"/>
      <c r="AX97" s="632"/>
      <c r="AY97" s="632"/>
      <c r="AZ97" s="632"/>
      <c r="BA97" s="632"/>
      <c r="BB97" s="632"/>
      <c r="BC97" s="632"/>
      <c r="BD97" s="632"/>
      <c r="BE97" s="632"/>
      <c r="BF97" s="632"/>
      <c r="BG97" s="632"/>
      <c r="BH97" s="632"/>
      <c r="BI97" s="632"/>
      <c r="BJ97" s="632"/>
      <c r="BK97" s="632"/>
      <c r="BL97" s="632"/>
      <c r="BM97" s="632"/>
      <c r="BN97" s="632"/>
      <c r="BO97" s="632"/>
      <c r="BP97" s="632"/>
      <c r="BQ97" s="632"/>
      <c r="BR97" s="632"/>
      <c r="BS97" s="632"/>
      <c r="BT97" s="632"/>
      <c r="BU97" s="632"/>
      <c r="BV97" s="632"/>
      <c r="BW97" s="632"/>
      <c r="BX97" s="632"/>
      <c r="BY97" s="632"/>
      <c r="BZ97" s="632"/>
      <c r="CA97" s="632"/>
      <c r="CB97" s="632"/>
      <c r="CC97" s="632"/>
      <c r="CD97" s="632"/>
      <c r="CE97" s="632"/>
      <c r="CF97" s="632"/>
      <c r="CG97" s="632"/>
      <c r="CH97" s="632"/>
      <c r="CI97" s="632"/>
      <c r="CJ97" s="632"/>
      <c r="CK97" s="632"/>
      <c r="CL97" s="632"/>
      <c r="CM97" s="632"/>
      <c r="CN97" s="632"/>
      <c r="CO97" s="632"/>
      <c r="CP97" s="632"/>
      <c r="CQ97" s="632"/>
      <c r="CR97" s="632"/>
      <c r="CS97" s="632"/>
      <c r="CT97" s="632"/>
      <c r="CU97" s="632"/>
      <c r="CV97" s="632"/>
      <c r="CW97" s="632"/>
      <c r="CX97" s="632"/>
      <c r="CY97" s="632"/>
      <c r="CZ97" s="632"/>
      <c r="DA97" s="632"/>
      <c r="DB97" s="632"/>
      <c r="DC97" s="632"/>
      <c r="DD97" s="632"/>
      <c r="DE97" s="632"/>
      <c r="DF97" s="632"/>
      <c r="DG97" s="632"/>
      <c r="DH97" s="632"/>
      <c r="DI97" s="632"/>
      <c r="DJ97" s="632"/>
      <c r="DK97" s="632"/>
      <c r="DL97" s="632"/>
      <c r="DM97" s="632"/>
      <c r="DN97" s="632"/>
      <c r="DO97" s="632"/>
      <c r="DP97" s="632"/>
      <c r="DQ97" s="632"/>
      <c r="DR97" s="632"/>
      <c r="DS97" s="632"/>
      <c r="DT97" s="632"/>
      <c r="DU97" s="632"/>
      <c r="DV97" s="632"/>
      <c r="DW97" s="632"/>
      <c r="DX97" s="632"/>
      <c r="DY97" s="632"/>
      <c r="DZ97" s="632"/>
      <c r="EA97" s="632"/>
      <c r="EB97" s="632"/>
      <c r="EC97" s="632"/>
      <c r="ED97" s="632"/>
      <c r="EE97" s="632"/>
      <c r="EF97" s="632"/>
      <c r="EG97" s="632"/>
      <c r="EH97" s="632"/>
      <c r="EI97" s="632"/>
      <c r="EJ97" s="632"/>
      <c r="EK97" s="632"/>
      <c r="EL97" s="632"/>
      <c r="EM97" s="632"/>
      <c r="EN97" s="632"/>
      <c r="EO97" s="632"/>
      <c r="EP97" s="632"/>
      <c r="EQ97" s="632"/>
      <c r="ER97" s="632"/>
      <c r="ES97" s="632"/>
      <c r="ET97" s="632"/>
      <c r="EU97" s="632"/>
      <c r="EV97" s="632"/>
      <c r="EW97" s="632"/>
      <c r="EX97" s="632"/>
      <c r="EY97" s="632"/>
      <c r="EZ97" s="632"/>
      <c r="FA97" s="632"/>
      <c r="FB97" s="632"/>
      <c r="FC97" s="632"/>
      <c r="FD97" s="632"/>
      <c r="FE97" s="632"/>
      <c r="FF97" s="632"/>
      <c r="FG97" s="632"/>
      <c r="FH97" s="632"/>
      <c r="FI97" s="632"/>
      <c r="FJ97" s="632"/>
      <c r="FK97" s="632"/>
      <c r="FL97" s="632"/>
    </row>
    <row r="98" spans="1:168" ht="14.45" customHeight="1" x14ac:dyDescent="0.25">
      <c r="A98" s="192"/>
      <c r="B98" s="207"/>
      <c r="C98" s="113" t="s">
        <v>1442</v>
      </c>
      <c r="D98" s="113" t="s">
        <v>1497</v>
      </c>
      <c r="F98" s="209"/>
      <c r="G98" s="212"/>
      <c r="H98" s="416">
        <v>1366</v>
      </c>
      <c r="I98" s="80"/>
      <c r="J98" s="638" t="s">
        <v>2200</v>
      </c>
      <c r="K98" s="636"/>
      <c r="L98" s="641" t="s">
        <v>1556</v>
      </c>
      <c r="M98" s="641"/>
      <c r="N98" s="641" t="s">
        <v>1556</v>
      </c>
      <c r="O98" s="639"/>
      <c r="P98" s="639">
        <v>404</v>
      </c>
      <c r="Q98" s="639"/>
      <c r="R98" s="639">
        <v>278</v>
      </c>
      <c r="S98" s="639"/>
      <c r="T98" s="639">
        <v>229</v>
      </c>
      <c r="U98" s="639"/>
      <c r="V98" s="639">
        <v>224</v>
      </c>
      <c r="W98" s="632"/>
      <c r="X98" s="640"/>
      <c r="Y98" s="632"/>
      <c r="Z98" s="640"/>
      <c r="AA98" s="632"/>
      <c r="AB98" s="640"/>
      <c r="AC98" s="632"/>
      <c r="AD98" s="640"/>
      <c r="AE98" s="632"/>
      <c r="AF98" s="640"/>
      <c r="AG98" s="632"/>
      <c r="AH98" s="640"/>
      <c r="AI98" s="632"/>
      <c r="AJ98" s="640"/>
      <c r="AK98" s="632"/>
      <c r="AL98" s="632"/>
      <c r="AM98" s="632"/>
      <c r="AN98" s="632"/>
      <c r="AO98" s="632"/>
      <c r="AP98" s="632"/>
      <c r="AQ98" s="632"/>
      <c r="AR98" s="632"/>
      <c r="AS98" s="632"/>
      <c r="AT98" s="632"/>
      <c r="AU98" s="632"/>
      <c r="AV98" s="632"/>
      <c r="AW98" s="632"/>
      <c r="AX98" s="632"/>
      <c r="AY98" s="632"/>
      <c r="AZ98" s="632"/>
      <c r="BA98" s="632"/>
      <c r="BB98" s="632"/>
      <c r="BC98" s="632"/>
      <c r="BD98" s="632"/>
      <c r="BE98" s="632"/>
      <c r="BF98" s="632"/>
      <c r="BG98" s="632"/>
      <c r="BH98" s="632"/>
      <c r="BI98" s="632"/>
      <c r="BJ98" s="632"/>
      <c r="BK98" s="632"/>
      <c r="BL98" s="632"/>
      <c r="BM98" s="632"/>
      <c r="BN98" s="632"/>
      <c r="BO98" s="632"/>
      <c r="BP98" s="632"/>
      <c r="BQ98" s="632"/>
      <c r="BR98" s="632"/>
      <c r="BS98" s="632"/>
      <c r="BT98" s="632"/>
      <c r="BU98" s="632"/>
      <c r="BV98" s="632"/>
      <c r="BW98" s="632"/>
      <c r="BX98" s="632"/>
      <c r="BY98" s="632"/>
      <c r="BZ98" s="632"/>
      <c r="CA98" s="632"/>
      <c r="CB98" s="632"/>
      <c r="CC98" s="632"/>
      <c r="CD98" s="632"/>
      <c r="CE98" s="632"/>
      <c r="CF98" s="632"/>
      <c r="CG98" s="632"/>
      <c r="CH98" s="632"/>
      <c r="CI98" s="632"/>
      <c r="CJ98" s="632"/>
      <c r="CK98" s="632"/>
      <c r="CL98" s="632"/>
      <c r="CM98" s="632"/>
      <c r="CN98" s="632"/>
      <c r="CO98" s="632"/>
      <c r="CP98" s="632"/>
      <c r="CQ98" s="632"/>
      <c r="CR98" s="632"/>
      <c r="CS98" s="632"/>
      <c r="CT98" s="632"/>
      <c r="CU98" s="632"/>
      <c r="CV98" s="632"/>
      <c r="CW98" s="632"/>
      <c r="CX98" s="632"/>
      <c r="CY98" s="632"/>
      <c r="CZ98" s="632"/>
      <c r="DA98" s="632"/>
      <c r="DB98" s="632"/>
      <c r="DC98" s="632"/>
      <c r="DD98" s="632"/>
      <c r="DE98" s="632"/>
      <c r="DF98" s="632"/>
      <c r="DG98" s="632"/>
      <c r="DH98" s="632"/>
      <c r="DI98" s="632"/>
      <c r="DJ98" s="632"/>
      <c r="DK98" s="632"/>
      <c r="DL98" s="632"/>
      <c r="DM98" s="632"/>
      <c r="DN98" s="632"/>
      <c r="DO98" s="632"/>
      <c r="DP98" s="632"/>
      <c r="DQ98" s="632"/>
      <c r="DR98" s="632"/>
      <c r="DS98" s="632"/>
      <c r="DT98" s="632"/>
      <c r="DU98" s="632"/>
      <c r="DV98" s="632"/>
      <c r="DW98" s="632"/>
      <c r="DX98" s="632"/>
      <c r="DY98" s="632"/>
      <c r="DZ98" s="632"/>
      <c r="EA98" s="632"/>
      <c r="EB98" s="632"/>
      <c r="EC98" s="632"/>
      <c r="ED98" s="632"/>
      <c r="EE98" s="632"/>
      <c r="EF98" s="632"/>
      <c r="EG98" s="632"/>
      <c r="EH98" s="632"/>
      <c r="EI98" s="632"/>
      <c r="EJ98" s="632"/>
      <c r="EK98" s="632"/>
      <c r="EL98" s="632"/>
      <c r="EM98" s="632"/>
      <c r="EN98" s="632"/>
      <c r="EO98" s="632"/>
      <c r="EP98" s="632"/>
      <c r="EQ98" s="632"/>
      <c r="ER98" s="632"/>
      <c r="ES98" s="632"/>
      <c r="ET98" s="632"/>
      <c r="EU98" s="632"/>
      <c r="EV98" s="632"/>
      <c r="EW98" s="632"/>
      <c r="EX98" s="632"/>
      <c r="EY98" s="632"/>
      <c r="EZ98" s="632"/>
      <c r="FA98" s="632"/>
      <c r="FB98" s="632"/>
      <c r="FC98" s="632"/>
      <c r="FD98" s="632"/>
      <c r="FE98" s="632"/>
      <c r="FF98" s="632"/>
      <c r="FG98" s="632"/>
      <c r="FH98" s="632"/>
      <c r="FI98" s="632"/>
      <c r="FJ98" s="632"/>
      <c r="FK98" s="632"/>
      <c r="FL98" s="632"/>
    </row>
    <row r="99" spans="1:168" ht="14.45" customHeight="1" x14ac:dyDescent="0.25">
      <c r="A99" s="192"/>
      <c r="B99" s="207"/>
      <c r="C99" s="113" t="s">
        <v>1452</v>
      </c>
      <c r="D99" s="113" t="s">
        <v>1498</v>
      </c>
      <c r="F99" s="209"/>
      <c r="G99" s="212"/>
      <c r="H99" s="416">
        <v>1439</v>
      </c>
      <c r="I99" s="80"/>
      <c r="J99" s="638" t="s">
        <v>2201</v>
      </c>
      <c r="K99" s="636"/>
      <c r="L99" s="639">
        <v>114</v>
      </c>
      <c r="M99" s="639"/>
      <c r="N99" s="639">
        <v>143</v>
      </c>
      <c r="O99" s="639"/>
      <c r="P99" s="639">
        <v>404</v>
      </c>
      <c r="Q99" s="639"/>
      <c r="R99" s="639">
        <v>294</v>
      </c>
      <c r="S99" s="639"/>
      <c r="T99" s="639">
        <v>237</v>
      </c>
      <c r="U99" s="639"/>
      <c r="V99" s="639">
        <v>247</v>
      </c>
      <c r="W99" s="632"/>
      <c r="X99" s="640"/>
      <c r="Y99" s="632"/>
      <c r="Z99" s="640"/>
      <c r="AA99" s="632"/>
      <c r="AB99" s="640"/>
      <c r="AC99" s="632"/>
      <c r="AD99" s="640"/>
      <c r="AE99" s="632"/>
      <c r="AF99" s="640"/>
      <c r="AG99" s="632"/>
      <c r="AH99" s="640"/>
      <c r="AI99" s="632"/>
      <c r="AJ99" s="640"/>
      <c r="AK99" s="632"/>
      <c r="AL99" s="632"/>
      <c r="AM99" s="632"/>
      <c r="AN99" s="632"/>
      <c r="AO99" s="632"/>
      <c r="AP99" s="632"/>
      <c r="AQ99" s="632"/>
      <c r="AR99" s="632"/>
      <c r="AS99" s="632"/>
      <c r="AT99" s="632"/>
      <c r="AU99" s="632"/>
      <c r="AV99" s="632"/>
      <c r="AW99" s="632"/>
      <c r="AX99" s="632"/>
      <c r="AY99" s="632"/>
      <c r="AZ99" s="632"/>
      <c r="BA99" s="632"/>
      <c r="BB99" s="632"/>
      <c r="BC99" s="632"/>
      <c r="BD99" s="632"/>
      <c r="BE99" s="632"/>
      <c r="BF99" s="632"/>
      <c r="BG99" s="632"/>
      <c r="BH99" s="632"/>
      <c r="BI99" s="632"/>
      <c r="BJ99" s="632"/>
      <c r="BK99" s="632"/>
      <c r="BL99" s="632"/>
      <c r="BM99" s="632"/>
      <c r="BN99" s="632"/>
      <c r="BO99" s="632"/>
      <c r="BP99" s="632"/>
      <c r="BQ99" s="632"/>
      <c r="BR99" s="632"/>
      <c r="BS99" s="632"/>
      <c r="BT99" s="632"/>
      <c r="BU99" s="632"/>
      <c r="BV99" s="632"/>
      <c r="BW99" s="632"/>
      <c r="BX99" s="632"/>
      <c r="BY99" s="632"/>
      <c r="BZ99" s="632"/>
      <c r="CA99" s="632"/>
      <c r="CB99" s="632"/>
      <c r="CC99" s="632"/>
      <c r="CD99" s="632"/>
      <c r="CE99" s="632"/>
      <c r="CF99" s="632"/>
      <c r="CG99" s="632"/>
      <c r="CH99" s="632"/>
      <c r="CI99" s="632"/>
      <c r="CJ99" s="632"/>
      <c r="CK99" s="632"/>
      <c r="CL99" s="632"/>
      <c r="CM99" s="632"/>
      <c r="CN99" s="632"/>
      <c r="CO99" s="632"/>
      <c r="CP99" s="632"/>
      <c r="CQ99" s="632"/>
      <c r="CR99" s="632"/>
      <c r="CS99" s="632"/>
      <c r="CT99" s="632"/>
      <c r="CU99" s="632"/>
      <c r="CV99" s="632"/>
      <c r="CW99" s="632"/>
      <c r="CX99" s="632"/>
      <c r="CY99" s="632"/>
      <c r="CZ99" s="632"/>
      <c r="DA99" s="632"/>
      <c r="DB99" s="632"/>
      <c r="DC99" s="632"/>
      <c r="DD99" s="632"/>
      <c r="DE99" s="632"/>
      <c r="DF99" s="632"/>
      <c r="DG99" s="632"/>
      <c r="DH99" s="632"/>
      <c r="DI99" s="632"/>
      <c r="DJ99" s="632"/>
      <c r="DK99" s="632"/>
      <c r="DL99" s="632"/>
      <c r="DM99" s="632"/>
      <c r="DN99" s="632"/>
      <c r="DO99" s="632"/>
      <c r="DP99" s="632"/>
      <c r="DQ99" s="632"/>
      <c r="DR99" s="632"/>
      <c r="DS99" s="632"/>
      <c r="DT99" s="632"/>
      <c r="DU99" s="632"/>
      <c r="DV99" s="632"/>
      <c r="DW99" s="632"/>
      <c r="DX99" s="632"/>
      <c r="DY99" s="632"/>
      <c r="DZ99" s="632"/>
      <c r="EA99" s="632"/>
      <c r="EB99" s="632"/>
      <c r="EC99" s="632"/>
      <c r="ED99" s="632"/>
      <c r="EE99" s="632"/>
      <c r="EF99" s="632"/>
      <c r="EG99" s="632"/>
      <c r="EH99" s="632"/>
      <c r="EI99" s="632"/>
      <c r="EJ99" s="632"/>
      <c r="EK99" s="632"/>
      <c r="EL99" s="632"/>
      <c r="EM99" s="632"/>
      <c r="EN99" s="632"/>
      <c r="EO99" s="632"/>
      <c r="EP99" s="632"/>
      <c r="EQ99" s="632"/>
      <c r="ER99" s="632"/>
      <c r="ES99" s="632"/>
      <c r="ET99" s="632"/>
      <c r="EU99" s="632"/>
      <c r="EV99" s="632"/>
      <c r="EW99" s="632"/>
      <c r="EX99" s="632"/>
      <c r="EY99" s="632"/>
      <c r="EZ99" s="632"/>
      <c r="FA99" s="632"/>
      <c r="FB99" s="632"/>
      <c r="FC99" s="632"/>
      <c r="FD99" s="632"/>
      <c r="FE99" s="632"/>
      <c r="FF99" s="632"/>
      <c r="FG99" s="632"/>
      <c r="FH99" s="632"/>
      <c r="FI99" s="632"/>
      <c r="FJ99" s="632"/>
      <c r="FK99" s="632"/>
      <c r="FL99" s="632"/>
    </row>
    <row r="100" spans="1:168" ht="14.45" customHeight="1" x14ac:dyDescent="0.25">
      <c r="A100" s="192"/>
      <c r="B100" s="207"/>
      <c r="C100" s="113" t="s">
        <v>1453</v>
      </c>
      <c r="D100" s="113" t="s">
        <v>1499</v>
      </c>
      <c r="F100" s="209"/>
      <c r="G100" s="212"/>
      <c r="H100" s="416">
        <v>1480</v>
      </c>
      <c r="I100" s="80"/>
      <c r="J100" s="638" t="s">
        <v>1993</v>
      </c>
      <c r="K100" s="636"/>
      <c r="L100" s="639">
        <v>124</v>
      </c>
      <c r="M100" s="639"/>
      <c r="N100" s="639">
        <v>142</v>
      </c>
      <c r="O100" s="639"/>
      <c r="P100" s="639">
        <v>432</v>
      </c>
      <c r="Q100" s="639"/>
      <c r="R100" s="639">
        <v>333</v>
      </c>
      <c r="S100" s="639"/>
      <c r="T100" s="639">
        <v>228</v>
      </c>
      <c r="U100" s="639"/>
      <c r="V100" s="639">
        <v>221</v>
      </c>
      <c r="W100" s="632"/>
      <c r="X100" s="640"/>
      <c r="Y100" s="632"/>
      <c r="Z100" s="640"/>
      <c r="AA100" s="632"/>
      <c r="AB100" s="640"/>
      <c r="AC100" s="632"/>
      <c r="AD100" s="640"/>
      <c r="AE100" s="632"/>
      <c r="AF100" s="640"/>
      <c r="AG100" s="632"/>
      <c r="AH100" s="640"/>
      <c r="AI100" s="632"/>
      <c r="AJ100" s="640"/>
      <c r="AK100" s="632"/>
      <c r="AL100" s="632"/>
      <c r="AM100" s="632"/>
      <c r="AN100" s="632"/>
      <c r="AO100" s="632"/>
      <c r="AP100" s="632"/>
      <c r="AQ100" s="632"/>
      <c r="AR100" s="632"/>
      <c r="AS100" s="632"/>
      <c r="AT100" s="632"/>
      <c r="AU100" s="632"/>
      <c r="AV100" s="632"/>
      <c r="AW100" s="632"/>
      <c r="AX100" s="632"/>
      <c r="AY100" s="632"/>
      <c r="AZ100" s="632"/>
      <c r="BA100" s="632"/>
      <c r="BB100" s="632"/>
      <c r="BC100" s="632"/>
      <c r="BD100" s="632"/>
      <c r="BE100" s="632"/>
      <c r="BF100" s="632"/>
      <c r="BG100" s="632"/>
      <c r="BH100" s="632"/>
      <c r="BI100" s="632"/>
      <c r="BJ100" s="632"/>
      <c r="BK100" s="632"/>
      <c r="BL100" s="632"/>
      <c r="BM100" s="632"/>
      <c r="BN100" s="632"/>
      <c r="BO100" s="632"/>
      <c r="BP100" s="632"/>
      <c r="BQ100" s="632"/>
      <c r="BR100" s="632"/>
      <c r="BS100" s="632"/>
      <c r="BT100" s="632"/>
      <c r="BU100" s="632"/>
      <c r="BV100" s="632"/>
      <c r="BW100" s="632"/>
      <c r="BX100" s="632"/>
      <c r="BY100" s="632"/>
      <c r="BZ100" s="632"/>
      <c r="CA100" s="632"/>
      <c r="CB100" s="632"/>
      <c r="CC100" s="632"/>
      <c r="CD100" s="632"/>
      <c r="CE100" s="632"/>
      <c r="CF100" s="632"/>
      <c r="CG100" s="632"/>
      <c r="CH100" s="632"/>
      <c r="CI100" s="632"/>
      <c r="CJ100" s="632"/>
      <c r="CK100" s="632"/>
      <c r="CL100" s="632"/>
      <c r="CM100" s="632"/>
      <c r="CN100" s="632"/>
      <c r="CO100" s="632"/>
      <c r="CP100" s="632"/>
      <c r="CQ100" s="632"/>
      <c r="CR100" s="632"/>
      <c r="CS100" s="632"/>
      <c r="CT100" s="632"/>
      <c r="CU100" s="632"/>
      <c r="CV100" s="632"/>
      <c r="CW100" s="632"/>
      <c r="CX100" s="632"/>
      <c r="CY100" s="632"/>
      <c r="CZ100" s="632"/>
      <c r="DA100" s="632"/>
      <c r="DB100" s="632"/>
      <c r="DC100" s="632"/>
      <c r="DD100" s="632"/>
      <c r="DE100" s="632"/>
      <c r="DF100" s="632"/>
      <c r="DG100" s="632"/>
      <c r="DH100" s="632"/>
      <c r="DI100" s="632"/>
      <c r="DJ100" s="632"/>
      <c r="DK100" s="632"/>
      <c r="DL100" s="632"/>
      <c r="DM100" s="632"/>
      <c r="DN100" s="632"/>
      <c r="DO100" s="632"/>
      <c r="DP100" s="632"/>
      <c r="DQ100" s="632"/>
      <c r="DR100" s="632"/>
      <c r="DS100" s="632"/>
      <c r="DT100" s="632"/>
      <c r="DU100" s="632"/>
      <c r="DV100" s="632"/>
      <c r="DW100" s="632"/>
      <c r="DX100" s="632"/>
      <c r="DY100" s="632"/>
      <c r="DZ100" s="632"/>
      <c r="EA100" s="632"/>
      <c r="EB100" s="632"/>
      <c r="EC100" s="632"/>
      <c r="ED100" s="632"/>
      <c r="EE100" s="632"/>
      <c r="EF100" s="632"/>
      <c r="EG100" s="632"/>
      <c r="EH100" s="632"/>
      <c r="EI100" s="632"/>
      <c r="EJ100" s="632"/>
      <c r="EK100" s="632"/>
      <c r="EL100" s="632"/>
      <c r="EM100" s="632"/>
      <c r="EN100" s="632"/>
      <c r="EO100" s="632"/>
      <c r="EP100" s="632"/>
      <c r="EQ100" s="632"/>
      <c r="ER100" s="632"/>
      <c r="ES100" s="632"/>
      <c r="ET100" s="632"/>
      <c r="EU100" s="632"/>
      <c r="EV100" s="632"/>
      <c r="EW100" s="632"/>
      <c r="EX100" s="632"/>
      <c r="EY100" s="632"/>
      <c r="EZ100" s="632"/>
      <c r="FA100" s="632"/>
      <c r="FB100" s="632"/>
      <c r="FC100" s="632"/>
      <c r="FD100" s="632"/>
      <c r="FE100" s="632"/>
      <c r="FF100" s="632"/>
      <c r="FG100" s="632"/>
      <c r="FH100" s="632"/>
      <c r="FI100" s="632"/>
      <c r="FJ100" s="632"/>
      <c r="FK100" s="632"/>
      <c r="FL100" s="632"/>
    </row>
    <row r="101" spans="1:168" ht="14.45" customHeight="1" x14ac:dyDescent="0.25">
      <c r="A101" s="192"/>
      <c r="B101" s="207"/>
      <c r="C101" s="113" t="s">
        <v>1455</v>
      </c>
      <c r="D101" s="113" t="s">
        <v>1500</v>
      </c>
      <c r="F101" s="209"/>
      <c r="G101" s="212"/>
      <c r="H101" s="416">
        <v>2090</v>
      </c>
      <c r="I101" s="80"/>
      <c r="J101" s="638" t="s">
        <v>2202</v>
      </c>
      <c r="K101" s="636"/>
      <c r="L101" s="641" t="s">
        <v>1556</v>
      </c>
      <c r="M101" s="641"/>
      <c r="N101" s="641" t="s">
        <v>1556</v>
      </c>
      <c r="O101" s="639"/>
      <c r="P101" s="639">
        <v>622</v>
      </c>
      <c r="Q101" s="639"/>
      <c r="R101" s="639">
        <v>492</v>
      </c>
      <c r="S101" s="639"/>
      <c r="T101" s="639">
        <v>340</v>
      </c>
      <c r="U101" s="639"/>
      <c r="V101" s="639">
        <v>309</v>
      </c>
      <c r="W101" s="632"/>
      <c r="X101" s="640"/>
      <c r="Y101" s="632"/>
      <c r="Z101" s="640"/>
      <c r="AA101" s="632"/>
      <c r="AB101" s="640"/>
      <c r="AC101" s="632"/>
      <c r="AD101" s="640"/>
      <c r="AE101" s="632"/>
      <c r="AF101" s="640"/>
      <c r="AG101" s="632"/>
      <c r="AH101" s="640"/>
      <c r="AI101" s="632"/>
      <c r="AJ101" s="640"/>
      <c r="AK101" s="632"/>
      <c r="AL101" s="632"/>
      <c r="AM101" s="632"/>
      <c r="AN101" s="632"/>
      <c r="AO101" s="632"/>
      <c r="AP101" s="632"/>
      <c r="AQ101" s="632"/>
      <c r="AR101" s="632"/>
      <c r="AS101" s="632"/>
      <c r="AT101" s="632"/>
      <c r="AU101" s="632"/>
      <c r="AV101" s="632"/>
      <c r="AW101" s="632"/>
      <c r="AX101" s="632"/>
      <c r="AY101" s="632"/>
      <c r="AZ101" s="632"/>
      <c r="BA101" s="632"/>
      <c r="BB101" s="632"/>
      <c r="BC101" s="632"/>
      <c r="BD101" s="632"/>
      <c r="BE101" s="632"/>
      <c r="BF101" s="632"/>
      <c r="BG101" s="632"/>
      <c r="BH101" s="632"/>
      <c r="BI101" s="632"/>
      <c r="BJ101" s="632"/>
      <c r="BK101" s="632"/>
      <c r="BL101" s="632"/>
      <c r="BM101" s="632"/>
      <c r="BN101" s="632"/>
      <c r="BO101" s="632"/>
      <c r="BP101" s="632"/>
      <c r="BQ101" s="632"/>
      <c r="BR101" s="632"/>
      <c r="BS101" s="632"/>
      <c r="BT101" s="632"/>
      <c r="BU101" s="632"/>
      <c r="BV101" s="632"/>
      <c r="BW101" s="632"/>
      <c r="BX101" s="632"/>
      <c r="BY101" s="632"/>
      <c r="BZ101" s="632"/>
      <c r="CA101" s="632"/>
      <c r="CB101" s="632"/>
      <c r="CC101" s="632"/>
      <c r="CD101" s="632"/>
      <c r="CE101" s="632"/>
      <c r="CF101" s="632"/>
      <c r="CG101" s="632"/>
      <c r="CH101" s="632"/>
      <c r="CI101" s="632"/>
      <c r="CJ101" s="632"/>
      <c r="CK101" s="632"/>
      <c r="CL101" s="632"/>
      <c r="CM101" s="632"/>
      <c r="CN101" s="632"/>
      <c r="CO101" s="632"/>
      <c r="CP101" s="632"/>
      <c r="CQ101" s="632"/>
      <c r="CR101" s="632"/>
      <c r="CS101" s="632"/>
      <c r="CT101" s="632"/>
      <c r="CU101" s="632"/>
      <c r="CV101" s="632"/>
      <c r="CW101" s="632"/>
      <c r="CX101" s="632"/>
      <c r="CY101" s="632"/>
      <c r="CZ101" s="632"/>
      <c r="DA101" s="632"/>
      <c r="DB101" s="632"/>
      <c r="DC101" s="632"/>
      <c r="DD101" s="632"/>
      <c r="DE101" s="632"/>
      <c r="DF101" s="632"/>
      <c r="DG101" s="632"/>
      <c r="DH101" s="632"/>
      <c r="DI101" s="632"/>
      <c r="DJ101" s="632"/>
      <c r="DK101" s="632"/>
      <c r="DL101" s="632"/>
      <c r="DM101" s="632"/>
      <c r="DN101" s="632"/>
      <c r="DO101" s="632"/>
      <c r="DP101" s="632"/>
      <c r="DQ101" s="632"/>
      <c r="DR101" s="632"/>
      <c r="DS101" s="632"/>
      <c r="DT101" s="632"/>
      <c r="DU101" s="632"/>
      <c r="DV101" s="632"/>
      <c r="DW101" s="632"/>
      <c r="DX101" s="632"/>
      <c r="DY101" s="632"/>
      <c r="DZ101" s="632"/>
      <c r="EA101" s="632"/>
      <c r="EB101" s="632"/>
      <c r="EC101" s="632"/>
      <c r="ED101" s="632"/>
      <c r="EE101" s="632"/>
      <c r="EF101" s="632"/>
      <c r="EG101" s="632"/>
      <c r="EH101" s="632"/>
      <c r="EI101" s="632"/>
      <c r="EJ101" s="632"/>
      <c r="EK101" s="632"/>
      <c r="EL101" s="632"/>
      <c r="EM101" s="632"/>
      <c r="EN101" s="632"/>
      <c r="EO101" s="632"/>
      <c r="EP101" s="632"/>
      <c r="EQ101" s="632"/>
      <c r="ER101" s="632"/>
      <c r="ES101" s="632"/>
      <c r="ET101" s="632"/>
      <c r="EU101" s="632"/>
      <c r="EV101" s="632"/>
      <c r="EW101" s="632"/>
      <c r="EX101" s="632"/>
      <c r="EY101" s="632"/>
      <c r="EZ101" s="632"/>
      <c r="FA101" s="632"/>
      <c r="FB101" s="632"/>
      <c r="FC101" s="632"/>
      <c r="FD101" s="632"/>
      <c r="FE101" s="632"/>
      <c r="FF101" s="632"/>
      <c r="FG101" s="632"/>
      <c r="FH101" s="632"/>
      <c r="FI101" s="632"/>
      <c r="FJ101" s="632"/>
      <c r="FK101" s="632"/>
      <c r="FL101" s="632"/>
    </row>
    <row r="102" spans="1:168" ht="14.45" customHeight="1" x14ac:dyDescent="0.25">
      <c r="A102" s="192"/>
      <c r="B102" s="207"/>
      <c r="C102" s="113" t="s">
        <v>1457</v>
      </c>
      <c r="D102" s="113" t="s">
        <v>1501</v>
      </c>
      <c r="F102" s="209"/>
      <c r="G102" s="212"/>
      <c r="H102" s="416">
        <v>1936</v>
      </c>
      <c r="I102" s="80"/>
      <c r="J102" s="638" t="s">
        <v>2203</v>
      </c>
      <c r="K102" s="636"/>
      <c r="L102" s="639">
        <v>135</v>
      </c>
      <c r="M102" s="639"/>
      <c r="N102" s="639">
        <v>198</v>
      </c>
      <c r="O102" s="639"/>
      <c r="P102" s="639">
        <v>552</v>
      </c>
      <c r="Q102" s="639"/>
      <c r="R102" s="639">
        <v>441</v>
      </c>
      <c r="S102" s="639"/>
      <c r="T102" s="639">
        <v>318</v>
      </c>
      <c r="U102" s="639"/>
      <c r="V102" s="639">
        <v>292</v>
      </c>
      <c r="W102" s="632"/>
      <c r="X102" s="640"/>
      <c r="Y102" s="632"/>
      <c r="Z102" s="640"/>
      <c r="AA102" s="632"/>
      <c r="AB102" s="640"/>
      <c r="AC102" s="632"/>
      <c r="AD102" s="640"/>
      <c r="AE102" s="632"/>
      <c r="AF102" s="640"/>
      <c r="AG102" s="632"/>
      <c r="AH102" s="640"/>
      <c r="AI102" s="632"/>
      <c r="AJ102" s="640"/>
      <c r="AK102" s="632"/>
      <c r="AL102" s="632"/>
      <c r="AM102" s="632"/>
      <c r="AN102" s="632"/>
      <c r="AO102" s="632"/>
      <c r="AP102" s="632"/>
      <c r="AQ102" s="632"/>
      <c r="AR102" s="632"/>
      <c r="AS102" s="632"/>
      <c r="AT102" s="632"/>
      <c r="AU102" s="632"/>
      <c r="AV102" s="632"/>
      <c r="AW102" s="632"/>
      <c r="AX102" s="632"/>
      <c r="AY102" s="632"/>
      <c r="AZ102" s="632"/>
      <c r="BA102" s="632"/>
      <c r="BB102" s="632"/>
      <c r="BC102" s="632"/>
      <c r="BD102" s="632"/>
      <c r="BE102" s="632"/>
      <c r="BF102" s="632"/>
      <c r="BG102" s="632"/>
      <c r="BH102" s="632"/>
      <c r="BI102" s="632"/>
      <c r="BJ102" s="632"/>
      <c r="BK102" s="632"/>
      <c r="BL102" s="632"/>
      <c r="BM102" s="632"/>
      <c r="BN102" s="632"/>
      <c r="BO102" s="632"/>
      <c r="BP102" s="632"/>
      <c r="BQ102" s="632"/>
      <c r="BR102" s="632"/>
      <c r="BS102" s="632"/>
      <c r="BT102" s="632"/>
      <c r="BU102" s="632"/>
      <c r="BV102" s="632"/>
      <c r="BW102" s="632"/>
      <c r="BX102" s="632"/>
      <c r="BY102" s="632"/>
      <c r="BZ102" s="632"/>
      <c r="CA102" s="632"/>
      <c r="CB102" s="632"/>
      <c r="CC102" s="632"/>
      <c r="CD102" s="632"/>
      <c r="CE102" s="632"/>
      <c r="CF102" s="632"/>
      <c r="CG102" s="632"/>
      <c r="CH102" s="632"/>
      <c r="CI102" s="632"/>
      <c r="CJ102" s="632"/>
      <c r="CK102" s="632"/>
      <c r="CL102" s="632"/>
      <c r="CM102" s="632"/>
      <c r="CN102" s="632"/>
      <c r="CO102" s="632"/>
      <c r="CP102" s="632"/>
      <c r="CQ102" s="632"/>
      <c r="CR102" s="632"/>
      <c r="CS102" s="632"/>
      <c r="CT102" s="632"/>
      <c r="CU102" s="632"/>
      <c r="CV102" s="632"/>
      <c r="CW102" s="632"/>
      <c r="CX102" s="632"/>
      <c r="CY102" s="632"/>
      <c r="CZ102" s="632"/>
      <c r="DA102" s="632"/>
      <c r="DB102" s="632"/>
      <c r="DC102" s="632"/>
      <c r="DD102" s="632"/>
      <c r="DE102" s="632"/>
      <c r="DF102" s="632"/>
      <c r="DG102" s="632"/>
      <c r="DH102" s="632"/>
      <c r="DI102" s="632"/>
      <c r="DJ102" s="632"/>
      <c r="DK102" s="632"/>
      <c r="DL102" s="632"/>
      <c r="DM102" s="632"/>
      <c r="DN102" s="632"/>
      <c r="DO102" s="632"/>
      <c r="DP102" s="632"/>
      <c r="DQ102" s="632"/>
      <c r="DR102" s="632"/>
      <c r="DS102" s="632"/>
      <c r="DT102" s="632"/>
      <c r="DU102" s="632"/>
      <c r="DV102" s="632"/>
      <c r="DW102" s="632"/>
      <c r="DX102" s="632"/>
      <c r="DY102" s="632"/>
      <c r="DZ102" s="632"/>
      <c r="EA102" s="632"/>
      <c r="EB102" s="632"/>
      <c r="EC102" s="632"/>
      <c r="ED102" s="632"/>
      <c r="EE102" s="632"/>
      <c r="EF102" s="632"/>
      <c r="EG102" s="632"/>
      <c r="EH102" s="632"/>
      <c r="EI102" s="632"/>
      <c r="EJ102" s="632"/>
      <c r="EK102" s="632"/>
      <c r="EL102" s="632"/>
      <c r="EM102" s="632"/>
      <c r="EN102" s="632"/>
      <c r="EO102" s="632"/>
      <c r="EP102" s="632"/>
      <c r="EQ102" s="632"/>
      <c r="ER102" s="632"/>
      <c r="ES102" s="632"/>
      <c r="ET102" s="632"/>
      <c r="EU102" s="632"/>
      <c r="EV102" s="632"/>
      <c r="EW102" s="632"/>
      <c r="EX102" s="632"/>
      <c r="EY102" s="632"/>
      <c r="EZ102" s="632"/>
      <c r="FA102" s="632"/>
      <c r="FB102" s="632"/>
      <c r="FC102" s="632"/>
      <c r="FD102" s="632"/>
      <c r="FE102" s="632"/>
      <c r="FF102" s="632"/>
      <c r="FG102" s="632"/>
      <c r="FH102" s="632"/>
      <c r="FI102" s="632"/>
      <c r="FJ102" s="632"/>
      <c r="FK102" s="632"/>
      <c r="FL102" s="632"/>
    </row>
    <row r="103" spans="1:168" ht="14.45" customHeight="1" x14ac:dyDescent="0.25">
      <c r="A103" s="192"/>
      <c r="B103" s="207"/>
      <c r="C103" s="113"/>
      <c r="D103" s="113"/>
      <c r="F103" s="209"/>
      <c r="G103" s="212"/>
      <c r="H103" s="416"/>
      <c r="I103" s="80"/>
      <c r="J103" s="638"/>
      <c r="K103" s="636"/>
      <c r="L103" s="639"/>
      <c r="M103" s="639"/>
      <c r="N103" s="639"/>
      <c r="O103" s="639"/>
      <c r="P103" s="639"/>
      <c r="Q103" s="639"/>
      <c r="R103" s="639"/>
      <c r="S103" s="639"/>
      <c r="T103" s="639"/>
      <c r="U103" s="639"/>
      <c r="V103" s="639"/>
      <c r="W103" s="632"/>
      <c r="X103" s="632"/>
      <c r="Y103" s="632"/>
      <c r="Z103" s="632"/>
      <c r="AA103" s="632"/>
      <c r="AB103" s="632"/>
      <c r="AC103" s="632"/>
      <c r="AD103" s="632"/>
      <c r="AE103" s="632"/>
      <c r="AF103" s="632"/>
      <c r="AG103" s="632"/>
      <c r="AH103" s="632"/>
      <c r="AI103" s="632"/>
      <c r="AJ103" s="632"/>
      <c r="AK103" s="632"/>
      <c r="AL103" s="632"/>
      <c r="AM103" s="632"/>
      <c r="AN103" s="632"/>
      <c r="AO103" s="632"/>
      <c r="AP103" s="632"/>
      <c r="AQ103" s="632"/>
      <c r="AR103" s="632"/>
      <c r="AS103" s="632"/>
      <c r="AT103" s="632"/>
      <c r="AU103" s="632"/>
      <c r="AV103" s="632"/>
      <c r="AW103" s="632"/>
      <c r="AX103" s="632"/>
      <c r="AY103" s="632"/>
      <c r="AZ103" s="632"/>
      <c r="BA103" s="632"/>
      <c r="BB103" s="632"/>
      <c r="BC103" s="632"/>
      <c r="BD103" s="632"/>
      <c r="BE103" s="632"/>
      <c r="BF103" s="632"/>
      <c r="BG103" s="632"/>
      <c r="BH103" s="632"/>
      <c r="BI103" s="632"/>
      <c r="BJ103" s="632"/>
      <c r="BK103" s="632"/>
      <c r="BL103" s="632"/>
      <c r="BM103" s="632"/>
      <c r="BN103" s="632"/>
      <c r="BO103" s="632"/>
      <c r="BP103" s="632"/>
      <c r="BQ103" s="632"/>
      <c r="BR103" s="632"/>
      <c r="BS103" s="632"/>
      <c r="BT103" s="632"/>
      <c r="BU103" s="632"/>
      <c r="BV103" s="632"/>
      <c r="BW103" s="632"/>
      <c r="BX103" s="632"/>
      <c r="BY103" s="632"/>
      <c r="BZ103" s="632"/>
      <c r="CA103" s="632"/>
      <c r="CB103" s="632"/>
      <c r="CC103" s="632"/>
      <c r="CD103" s="632"/>
      <c r="CE103" s="632"/>
      <c r="CF103" s="632"/>
      <c r="CG103" s="632"/>
      <c r="CH103" s="632"/>
      <c r="CI103" s="632"/>
      <c r="CJ103" s="632"/>
      <c r="CK103" s="632"/>
      <c r="CL103" s="632"/>
      <c r="CM103" s="632"/>
      <c r="CN103" s="632"/>
      <c r="CO103" s="632"/>
      <c r="CP103" s="632"/>
      <c r="CQ103" s="632"/>
      <c r="CR103" s="632"/>
      <c r="CS103" s="632"/>
      <c r="CT103" s="632"/>
      <c r="CU103" s="632"/>
      <c r="CV103" s="632"/>
      <c r="CW103" s="632"/>
      <c r="CX103" s="632"/>
      <c r="CY103" s="632"/>
      <c r="CZ103" s="632"/>
      <c r="DA103" s="632"/>
      <c r="DB103" s="632"/>
      <c r="DC103" s="632"/>
      <c r="DD103" s="632"/>
      <c r="DE103" s="632"/>
      <c r="DF103" s="632"/>
      <c r="DG103" s="632"/>
      <c r="DH103" s="632"/>
      <c r="DI103" s="632"/>
      <c r="DJ103" s="632"/>
      <c r="DK103" s="632"/>
      <c r="DL103" s="632"/>
      <c r="DM103" s="632"/>
      <c r="DN103" s="632"/>
      <c r="DO103" s="632"/>
      <c r="DP103" s="632"/>
      <c r="DQ103" s="632"/>
      <c r="DR103" s="632"/>
      <c r="DS103" s="632"/>
      <c r="DT103" s="632"/>
      <c r="DU103" s="632"/>
      <c r="DV103" s="632"/>
      <c r="DW103" s="632"/>
      <c r="DX103" s="632"/>
      <c r="DY103" s="632"/>
      <c r="DZ103" s="632"/>
      <c r="EA103" s="632"/>
      <c r="EB103" s="632"/>
      <c r="EC103" s="632"/>
      <c r="ED103" s="632"/>
      <c r="EE103" s="632"/>
      <c r="EF103" s="632"/>
      <c r="EG103" s="632"/>
      <c r="EH103" s="632"/>
      <c r="EI103" s="632"/>
      <c r="EJ103" s="632"/>
      <c r="EK103" s="632"/>
      <c r="EL103" s="632"/>
      <c r="EM103" s="632"/>
      <c r="EN103" s="632"/>
      <c r="EO103" s="632"/>
      <c r="EP103" s="632"/>
      <c r="EQ103" s="632"/>
      <c r="ER103" s="632"/>
      <c r="ES103" s="632"/>
      <c r="ET103" s="632"/>
      <c r="EU103" s="632"/>
      <c r="EV103" s="632"/>
      <c r="EW103" s="632"/>
      <c r="EX103" s="632"/>
      <c r="EY103" s="632"/>
      <c r="EZ103" s="632"/>
      <c r="FA103" s="632"/>
      <c r="FB103" s="632"/>
      <c r="FC103" s="632"/>
      <c r="FD103" s="632"/>
      <c r="FE103" s="632"/>
      <c r="FF103" s="632"/>
      <c r="FG103" s="632"/>
      <c r="FH103" s="632"/>
      <c r="FI103" s="632"/>
      <c r="FJ103" s="632"/>
      <c r="FK103" s="632"/>
      <c r="FL103" s="632"/>
    </row>
    <row r="104" spans="1:168" ht="14.45" customHeight="1" x14ac:dyDescent="0.25">
      <c r="A104" s="192"/>
      <c r="B104" s="207" t="s">
        <v>1319</v>
      </c>
      <c r="C104" s="113"/>
      <c r="D104" s="113" t="s">
        <v>1241</v>
      </c>
      <c r="F104" s="209"/>
      <c r="G104" s="213"/>
      <c r="H104" s="416">
        <v>16326</v>
      </c>
      <c r="I104" s="80"/>
      <c r="J104" s="638" t="s">
        <v>2204</v>
      </c>
      <c r="K104" s="636"/>
      <c r="L104" s="639">
        <v>988</v>
      </c>
      <c r="M104" s="639"/>
      <c r="N104" s="639">
        <v>1616</v>
      </c>
      <c r="O104" s="639"/>
      <c r="P104" s="639">
        <v>4543</v>
      </c>
      <c r="Q104" s="639"/>
      <c r="R104" s="639">
        <v>3657</v>
      </c>
      <c r="S104" s="639"/>
      <c r="T104" s="639">
        <v>2837</v>
      </c>
      <c r="U104" s="639"/>
      <c r="V104" s="639">
        <v>2685</v>
      </c>
      <c r="W104" s="632"/>
      <c r="X104" s="632"/>
      <c r="Y104" s="632"/>
      <c r="Z104" s="632"/>
      <c r="AA104" s="632"/>
      <c r="AB104" s="632"/>
      <c r="AC104" s="632"/>
      <c r="AD104" s="632"/>
      <c r="AE104" s="632"/>
      <c r="AF104" s="632"/>
      <c r="AG104" s="632"/>
      <c r="AH104" s="632"/>
      <c r="AI104" s="632"/>
      <c r="AJ104" s="632"/>
      <c r="AK104" s="632"/>
      <c r="AL104" s="632"/>
      <c r="AM104" s="632"/>
      <c r="AN104" s="632"/>
      <c r="AO104" s="632"/>
      <c r="AP104" s="632"/>
      <c r="AQ104" s="632"/>
      <c r="AR104" s="632"/>
      <c r="AS104" s="632"/>
      <c r="AT104" s="632"/>
      <c r="AU104" s="632"/>
      <c r="AV104" s="632"/>
      <c r="AW104" s="632"/>
      <c r="AX104" s="632"/>
      <c r="AY104" s="632"/>
      <c r="AZ104" s="632"/>
      <c r="BA104" s="632"/>
      <c r="BB104" s="632"/>
      <c r="BC104" s="632"/>
      <c r="BD104" s="632"/>
      <c r="BE104" s="632"/>
      <c r="BF104" s="632"/>
      <c r="BG104" s="632"/>
      <c r="BH104" s="632"/>
      <c r="BI104" s="632"/>
      <c r="BJ104" s="632"/>
      <c r="BK104" s="632"/>
      <c r="BL104" s="632"/>
      <c r="BM104" s="632"/>
      <c r="BN104" s="632"/>
      <c r="BO104" s="632"/>
      <c r="BP104" s="632"/>
      <c r="BQ104" s="632"/>
      <c r="BR104" s="632"/>
      <c r="BS104" s="632"/>
      <c r="BT104" s="632"/>
      <c r="BU104" s="632"/>
      <c r="BV104" s="632"/>
      <c r="BW104" s="632"/>
      <c r="BX104" s="632"/>
      <c r="BY104" s="632"/>
      <c r="BZ104" s="632"/>
      <c r="CA104" s="632"/>
      <c r="CB104" s="632"/>
      <c r="CC104" s="632"/>
      <c r="CD104" s="632"/>
      <c r="CE104" s="632"/>
      <c r="CF104" s="632"/>
      <c r="CG104" s="632"/>
      <c r="CH104" s="632"/>
      <c r="CI104" s="632"/>
      <c r="CJ104" s="632"/>
      <c r="CK104" s="632"/>
      <c r="CL104" s="632"/>
      <c r="CM104" s="632"/>
      <c r="CN104" s="632"/>
      <c r="CO104" s="632"/>
      <c r="CP104" s="632"/>
      <c r="CQ104" s="632"/>
      <c r="CR104" s="632"/>
      <c r="CS104" s="632"/>
      <c r="CT104" s="632"/>
      <c r="CU104" s="632"/>
      <c r="CV104" s="632"/>
      <c r="CW104" s="632"/>
      <c r="CX104" s="632"/>
      <c r="CY104" s="632"/>
      <c r="CZ104" s="632"/>
      <c r="DA104" s="632"/>
      <c r="DB104" s="632"/>
      <c r="DC104" s="632"/>
      <c r="DD104" s="632"/>
      <c r="DE104" s="632"/>
      <c r="DF104" s="632"/>
      <c r="DG104" s="632"/>
      <c r="DH104" s="632"/>
      <c r="DI104" s="632"/>
      <c r="DJ104" s="632"/>
      <c r="DK104" s="632"/>
      <c r="DL104" s="632"/>
      <c r="DM104" s="632"/>
      <c r="DN104" s="632"/>
      <c r="DO104" s="632"/>
      <c r="DP104" s="632"/>
      <c r="DQ104" s="632"/>
      <c r="DR104" s="632"/>
      <c r="DS104" s="632"/>
      <c r="DT104" s="632"/>
      <c r="DU104" s="632"/>
      <c r="DV104" s="632"/>
      <c r="DW104" s="632"/>
      <c r="DX104" s="632"/>
      <c r="DY104" s="632"/>
      <c r="DZ104" s="632"/>
      <c r="EA104" s="632"/>
      <c r="EB104" s="632"/>
      <c r="EC104" s="632"/>
      <c r="ED104" s="632"/>
      <c r="EE104" s="632"/>
      <c r="EF104" s="632"/>
      <c r="EG104" s="632"/>
      <c r="EH104" s="632"/>
      <c r="EI104" s="632"/>
      <c r="EJ104" s="632"/>
      <c r="EK104" s="632"/>
      <c r="EL104" s="632"/>
      <c r="EM104" s="632"/>
      <c r="EN104" s="632"/>
      <c r="EO104" s="632"/>
      <c r="EP104" s="632"/>
      <c r="EQ104" s="632"/>
      <c r="ER104" s="632"/>
      <c r="ES104" s="632"/>
      <c r="ET104" s="632"/>
      <c r="EU104" s="632"/>
      <c r="EV104" s="632"/>
      <c r="EW104" s="632"/>
      <c r="EX104" s="632"/>
      <c r="EY104" s="632"/>
      <c r="EZ104" s="632"/>
      <c r="FA104" s="632"/>
      <c r="FB104" s="632"/>
      <c r="FC104" s="632"/>
      <c r="FD104" s="632"/>
      <c r="FE104" s="632"/>
      <c r="FF104" s="632"/>
      <c r="FG104" s="632"/>
      <c r="FH104" s="632"/>
      <c r="FI104" s="632"/>
      <c r="FJ104" s="632"/>
      <c r="FK104" s="632"/>
      <c r="FL104" s="632"/>
    </row>
    <row r="105" spans="1:168" ht="14.45" customHeight="1" x14ac:dyDescent="0.25">
      <c r="A105" s="192"/>
      <c r="B105" s="207"/>
      <c r="C105" s="113"/>
      <c r="D105" s="113"/>
      <c r="F105" s="209"/>
      <c r="G105" s="212"/>
      <c r="H105" s="416"/>
      <c r="I105" s="80"/>
      <c r="J105" s="638"/>
      <c r="K105" s="636"/>
      <c r="L105" s="639"/>
      <c r="M105" s="639"/>
      <c r="N105" s="639"/>
      <c r="O105" s="639"/>
      <c r="P105" s="639"/>
      <c r="Q105" s="639"/>
      <c r="R105" s="639"/>
      <c r="S105" s="639"/>
      <c r="T105" s="639"/>
      <c r="U105" s="639"/>
      <c r="V105" s="639"/>
      <c r="W105" s="632"/>
      <c r="X105" s="632"/>
      <c r="Y105" s="632"/>
      <c r="Z105" s="632"/>
      <c r="AA105" s="632"/>
      <c r="AB105" s="632"/>
      <c r="AC105" s="632"/>
      <c r="AD105" s="632"/>
      <c r="AE105" s="632"/>
      <c r="AF105" s="632"/>
      <c r="AG105" s="632"/>
      <c r="AH105" s="632"/>
      <c r="AI105" s="632"/>
      <c r="AJ105" s="632"/>
      <c r="AK105" s="632"/>
      <c r="AL105" s="632"/>
      <c r="AM105" s="632"/>
      <c r="AN105" s="632"/>
      <c r="AO105" s="632"/>
      <c r="AP105" s="632"/>
      <c r="AQ105" s="632"/>
      <c r="AR105" s="632"/>
      <c r="AS105" s="632"/>
      <c r="AT105" s="632"/>
      <c r="AU105" s="632"/>
      <c r="AV105" s="632"/>
      <c r="AW105" s="632"/>
      <c r="AX105" s="632"/>
      <c r="AY105" s="632"/>
      <c r="AZ105" s="632"/>
      <c r="BA105" s="632"/>
      <c r="BB105" s="632"/>
      <c r="BC105" s="632"/>
      <c r="BD105" s="632"/>
      <c r="BE105" s="632"/>
      <c r="BF105" s="632"/>
      <c r="BG105" s="632"/>
      <c r="BH105" s="632"/>
      <c r="BI105" s="632"/>
      <c r="BJ105" s="632"/>
      <c r="BK105" s="632"/>
      <c r="BL105" s="632"/>
      <c r="BM105" s="632"/>
      <c r="BN105" s="632"/>
      <c r="BO105" s="632"/>
      <c r="BP105" s="632"/>
      <c r="BQ105" s="632"/>
      <c r="BR105" s="632"/>
      <c r="BS105" s="632"/>
      <c r="BT105" s="632"/>
      <c r="BU105" s="632"/>
      <c r="BV105" s="632"/>
      <c r="BW105" s="632"/>
      <c r="BX105" s="632"/>
      <c r="BY105" s="632"/>
      <c r="BZ105" s="632"/>
      <c r="CA105" s="632"/>
      <c r="CB105" s="632"/>
      <c r="CC105" s="632"/>
      <c r="CD105" s="632"/>
      <c r="CE105" s="632"/>
      <c r="CF105" s="632"/>
      <c r="CG105" s="632"/>
      <c r="CH105" s="632"/>
      <c r="CI105" s="632"/>
      <c r="CJ105" s="632"/>
      <c r="CK105" s="632"/>
      <c r="CL105" s="632"/>
      <c r="CM105" s="632"/>
      <c r="CN105" s="632"/>
      <c r="CO105" s="632"/>
      <c r="CP105" s="632"/>
      <c r="CQ105" s="632"/>
      <c r="CR105" s="632"/>
      <c r="CS105" s="632"/>
      <c r="CT105" s="632"/>
      <c r="CU105" s="632"/>
      <c r="CV105" s="632"/>
      <c r="CW105" s="632"/>
      <c r="CX105" s="632"/>
      <c r="CY105" s="632"/>
      <c r="CZ105" s="632"/>
      <c r="DA105" s="632"/>
      <c r="DB105" s="632"/>
      <c r="DC105" s="632"/>
      <c r="DD105" s="632"/>
      <c r="DE105" s="632"/>
      <c r="DF105" s="632"/>
      <c r="DG105" s="632"/>
      <c r="DH105" s="632"/>
      <c r="DI105" s="632"/>
      <c r="DJ105" s="632"/>
      <c r="DK105" s="632"/>
      <c r="DL105" s="632"/>
      <c r="DM105" s="632"/>
      <c r="DN105" s="632"/>
      <c r="DO105" s="632"/>
      <c r="DP105" s="632"/>
      <c r="DQ105" s="632"/>
      <c r="DR105" s="632"/>
      <c r="DS105" s="632"/>
      <c r="DT105" s="632"/>
      <c r="DU105" s="632"/>
      <c r="DV105" s="632"/>
      <c r="DW105" s="632"/>
      <c r="DX105" s="632"/>
      <c r="DY105" s="632"/>
      <c r="DZ105" s="632"/>
      <c r="EA105" s="632"/>
      <c r="EB105" s="632"/>
      <c r="EC105" s="632"/>
      <c r="ED105" s="632"/>
      <c r="EE105" s="632"/>
      <c r="EF105" s="632"/>
      <c r="EG105" s="632"/>
      <c r="EH105" s="632"/>
      <c r="EI105" s="632"/>
      <c r="EJ105" s="632"/>
      <c r="EK105" s="632"/>
      <c r="EL105" s="632"/>
      <c r="EM105" s="632"/>
      <c r="EN105" s="632"/>
      <c r="EO105" s="632"/>
      <c r="EP105" s="632"/>
      <c r="EQ105" s="632"/>
      <c r="ER105" s="632"/>
      <c r="ES105" s="632"/>
      <c r="ET105" s="632"/>
      <c r="EU105" s="632"/>
      <c r="EV105" s="632"/>
      <c r="EW105" s="632"/>
      <c r="EX105" s="632"/>
      <c r="EY105" s="632"/>
      <c r="EZ105" s="632"/>
      <c r="FA105" s="632"/>
      <c r="FB105" s="632"/>
      <c r="FC105" s="632"/>
      <c r="FD105" s="632"/>
      <c r="FE105" s="632"/>
      <c r="FF105" s="632"/>
      <c r="FG105" s="632"/>
      <c r="FH105" s="632"/>
      <c r="FI105" s="632"/>
      <c r="FJ105" s="632"/>
      <c r="FK105" s="632"/>
      <c r="FL105" s="632"/>
    </row>
    <row r="106" spans="1:168" ht="14.45" customHeight="1" x14ac:dyDescent="0.25">
      <c r="A106" s="192"/>
      <c r="B106" s="207"/>
      <c r="C106" s="113" t="s">
        <v>1320</v>
      </c>
      <c r="D106" s="113" t="s">
        <v>1557</v>
      </c>
      <c r="F106" s="209"/>
      <c r="G106" s="212"/>
      <c r="H106" s="416">
        <v>499</v>
      </c>
      <c r="I106" s="80"/>
      <c r="J106" s="638" t="s">
        <v>2205</v>
      </c>
      <c r="K106" s="636"/>
      <c r="L106" s="641" t="s">
        <v>1556</v>
      </c>
      <c r="M106" s="641"/>
      <c r="N106" s="641" t="s">
        <v>1556</v>
      </c>
      <c r="O106" s="639"/>
      <c r="P106" s="639">
        <v>146</v>
      </c>
      <c r="Q106" s="639"/>
      <c r="R106" s="639">
        <v>115</v>
      </c>
      <c r="S106" s="639"/>
      <c r="T106" s="639">
        <v>73</v>
      </c>
      <c r="U106" s="639"/>
      <c r="V106" s="639">
        <v>74</v>
      </c>
      <c r="W106" s="632"/>
      <c r="X106" s="640"/>
      <c r="Y106" s="632"/>
      <c r="Z106" s="640"/>
      <c r="AA106" s="632"/>
      <c r="AB106" s="640"/>
      <c r="AC106" s="632"/>
      <c r="AD106" s="640"/>
      <c r="AE106" s="632"/>
      <c r="AF106" s="640"/>
      <c r="AG106" s="632"/>
      <c r="AH106" s="640"/>
      <c r="AI106" s="632"/>
      <c r="AJ106" s="640"/>
      <c r="AK106" s="632"/>
      <c r="AL106" s="632"/>
      <c r="AM106" s="632"/>
      <c r="AN106" s="632"/>
      <c r="AO106" s="632"/>
      <c r="AP106" s="632"/>
      <c r="AQ106" s="632"/>
      <c r="AR106" s="632"/>
      <c r="AS106" s="632"/>
      <c r="AT106" s="632"/>
      <c r="AU106" s="632"/>
      <c r="AV106" s="632"/>
      <c r="AW106" s="632"/>
      <c r="AX106" s="632"/>
      <c r="AY106" s="632"/>
      <c r="AZ106" s="632"/>
      <c r="BA106" s="632"/>
      <c r="BB106" s="632"/>
      <c r="BC106" s="632"/>
      <c r="BD106" s="632"/>
      <c r="BE106" s="632"/>
      <c r="BF106" s="632"/>
      <c r="BG106" s="632"/>
      <c r="BH106" s="632"/>
      <c r="BI106" s="632"/>
      <c r="BJ106" s="632"/>
      <c r="BK106" s="632"/>
      <c r="BL106" s="632"/>
      <c r="BM106" s="632"/>
      <c r="BN106" s="632"/>
      <c r="BO106" s="632"/>
      <c r="BP106" s="632"/>
      <c r="BQ106" s="632"/>
      <c r="BR106" s="632"/>
      <c r="BS106" s="632"/>
      <c r="BT106" s="632"/>
      <c r="BU106" s="632"/>
      <c r="BV106" s="632"/>
      <c r="BW106" s="632"/>
      <c r="BX106" s="632"/>
      <c r="BY106" s="632"/>
      <c r="BZ106" s="632"/>
      <c r="CA106" s="632"/>
      <c r="CB106" s="632"/>
      <c r="CC106" s="632"/>
      <c r="CD106" s="632"/>
      <c r="CE106" s="632"/>
      <c r="CF106" s="632"/>
      <c r="CG106" s="632"/>
      <c r="CH106" s="632"/>
      <c r="CI106" s="632"/>
      <c r="CJ106" s="632"/>
      <c r="CK106" s="632"/>
      <c r="CL106" s="632"/>
      <c r="CM106" s="632"/>
      <c r="CN106" s="632"/>
      <c r="CO106" s="632"/>
      <c r="CP106" s="632"/>
      <c r="CQ106" s="632"/>
      <c r="CR106" s="632"/>
      <c r="CS106" s="632"/>
      <c r="CT106" s="632"/>
      <c r="CU106" s="632"/>
      <c r="CV106" s="632"/>
      <c r="CW106" s="632"/>
      <c r="CX106" s="632"/>
      <c r="CY106" s="632"/>
      <c r="CZ106" s="632"/>
      <c r="DA106" s="632"/>
      <c r="DB106" s="632"/>
      <c r="DC106" s="632"/>
      <c r="DD106" s="632"/>
      <c r="DE106" s="632"/>
      <c r="DF106" s="632"/>
      <c r="DG106" s="632"/>
      <c r="DH106" s="632"/>
      <c r="DI106" s="632"/>
      <c r="DJ106" s="632"/>
      <c r="DK106" s="632"/>
      <c r="DL106" s="632"/>
      <c r="DM106" s="632"/>
      <c r="DN106" s="632"/>
      <c r="DO106" s="632"/>
      <c r="DP106" s="632"/>
      <c r="DQ106" s="632"/>
      <c r="DR106" s="632"/>
      <c r="DS106" s="632"/>
      <c r="DT106" s="632"/>
      <c r="DU106" s="632"/>
      <c r="DV106" s="632"/>
      <c r="DW106" s="632"/>
      <c r="DX106" s="632"/>
      <c r="DY106" s="632"/>
      <c r="DZ106" s="632"/>
      <c r="EA106" s="632"/>
      <c r="EB106" s="632"/>
      <c r="EC106" s="632"/>
      <c r="ED106" s="632"/>
      <c r="EE106" s="632"/>
      <c r="EF106" s="632"/>
      <c r="EG106" s="632"/>
      <c r="EH106" s="632"/>
      <c r="EI106" s="632"/>
      <c r="EJ106" s="632"/>
      <c r="EK106" s="632"/>
      <c r="EL106" s="632"/>
      <c r="EM106" s="632"/>
      <c r="EN106" s="632"/>
      <c r="EO106" s="632"/>
      <c r="EP106" s="632"/>
      <c r="EQ106" s="632"/>
      <c r="ER106" s="632"/>
      <c r="ES106" s="632"/>
      <c r="ET106" s="632"/>
      <c r="EU106" s="632"/>
      <c r="EV106" s="632"/>
      <c r="EW106" s="632"/>
      <c r="EX106" s="632"/>
      <c r="EY106" s="632"/>
      <c r="EZ106" s="632"/>
      <c r="FA106" s="632"/>
      <c r="FB106" s="632"/>
      <c r="FC106" s="632"/>
      <c r="FD106" s="632"/>
      <c r="FE106" s="632"/>
      <c r="FF106" s="632"/>
      <c r="FG106" s="632"/>
      <c r="FH106" s="632"/>
      <c r="FI106" s="632"/>
      <c r="FJ106" s="632"/>
      <c r="FK106" s="632"/>
      <c r="FL106" s="632"/>
    </row>
    <row r="107" spans="1:168" ht="14.45" customHeight="1" x14ac:dyDescent="0.25">
      <c r="A107" s="192"/>
      <c r="B107" s="207"/>
      <c r="C107" s="113" t="s">
        <v>1321</v>
      </c>
      <c r="D107" s="113" t="s">
        <v>1558</v>
      </c>
      <c r="F107" s="209"/>
      <c r="G107" s="212"/>
      <c r="H107" s="416">
        <v>696</v>
      </c>
      <c r="I107" s="80"/>
      <c r="J107" s="638" t="s">
        <v>2206</v>
      </c>
      <c r="K107" s="636"/>
      <c r="L107" s="639">
        <v>45</v>
      </c>
      <c r="M107" s="639"/>
      <c r="N107" s="639">
        <v>86</v>
      </c>
      <c r="O107" s="639"/>
      <c r="P107" s="639">
        <v>170</v>
      </c>
      <c r="Q107" s="639"/>
      <c r="R107" s="639">
        <v>169</v>
      </c>
      <c r="S107" s="639"/>
      <c r="T107" s="639">
        <v>111</v>
      </c>
      <c r="U107" s="639"/>
      <c r="V107" s="639">
        <v>115</v>
      </c>
      <c r="W107" s="632"/>
      <c r="X107" s="640"/>
      <c r="Y107" s="632"/>
      <c r="Z107" s="640"/>
      <c r="AA107" s="632"/>
      <c r="AB107" s="640"/>
      <c r="AC107" s="632"/>
      <c r="AD107" s="640"/>
      <c r="AE107" s="632"/>
      <c r="AF107" s="640"/>
      <c r="AG107" s="632"/>
      <c r="AH107" s="640"/>
      <c r="AI107" s="632"/>
      <c r="AJ107" s="640"/>
      <c r="AK107" s="632"/>
      <c r="AL107" s="632"/>
      <c r="AM107" s="632"/>
      <c r="AN107" s="632"/>
      <c r="AO107" s="632"/>
      <c r="AP107" s="632"/>
      <c r="AQ107" s="632"/>
      <c r="AR107" s="632"/>
      <c r="AS107" s="632"/>
      <c r="AT107" s="632"/>
      <c r="AU107" s="632"/>
      <c r="AV107" s="632"/>
      <c r="AW107" s="632"/>
      <c r="AX107" s="632"/>
      <c r="AY107" s="632"/>
      <c r="AZ107" s="632"/>
      <c r="BA107" s="632"/>
      <c r="BB107" s="632"/>
      <c r="BC107" s="632"/>
      <c r="BD107" s="632"/>
      <c r="BE107" s="632"/>
      <c r="BF107" s="632"/>
      <c r="BG107" s="632"/>
      <c r="BH107" s="632"/>
      <c r="BI107" s="632"/>
      <c r="BJ107" s="632"/>
      <c r="BK107" s="632"/>
      <c r="BL107" s="632"/>
      <c r="BM107" s="632"/>
      <c r="BN107" s="632"/>
      <c r="BO107" s="632"/>
      <c r="BP107" s="632"/>
      <c r="BQ107" s="632"/>
      <c r="BR107" s="632"/>
      <c r="BS107" s="632"/>
      <c r="BT107" s="632"/>
      <c r="BU107" s="632"/>
      <c r="BV107" s="632"/>
      <c r="BW107" s="632"/>
      <c r="BX107" s="632"/>
      <c r="BY107" s="632"/>
      <c r="BZ107" s="632"/>
      <c r="CA107" s="632"/>
      <c r="CB107" s="632"/>
      <c r="CC107" s="632"/>
      <c r="CD107" s="632"/>
      <c r="CE107" s="632"/>
      <c r="CF107" s="632"/>
      <c r="CG107" s="632"/>
      <c r="CH107" s="632"/>
      <c r="CI107" s="632"/>
      <c r="CJ107" s="632"/>
      <c r="CK107" s="632"/>
      <c r="CL107" s="632"/>
      <c r="CM107" s="632"/>
      <c r="CN107" s="632"/>
      <c r="CO107" s="632"/>
      <c r="CP107" s="632"/>
      <c r="CQ107" s="632"/>
      <c r="CR107" s="632"/>
      <c r="CS107" s="632"/>
      <c r="CT107" s="632"/>
      <c r="CU107" s="632"/>
      <c r="CV107" s="632"/>
      <c r="CW107" s="632"/>
      <c r="CX107" s="632"/>
      <c r="CY107" s="632"/>
      <c r="CZ107" s="632"/>
      <c r="DA107" s="632"/>
      <c r="DB107" s="632"/>
      <c r="DC107" s="632"/>
      <c r="DD107" s="632"/>
      <c r="DE107" s="632"/>
      <c r="DF107" s="632"/>
      <c r="DG107" s="632"/>
      <c r="DH107" s="632"/>
      <c r="DI107" s="632"/>
      <c r="DJ107" s="632"/>
      <c r="DK107" s="632"/>
      <c r="DL107" s="632"/>
      <c r="DM107" s="632"/>
      <c r="DN107" s="632"/>
      <c r="DO107" s="632"/>
      <c r="DP107" s="632"/>
      <c r="DQ107" s="632"/>
      <c r="DR107" s="632"/>
      <c r="DS107" s="632"/>
      <c r="DT107" s="632"/>
      <c r="DU107" s="632"/>
      <c r="DV107" s="632"/>
      <c r="DW107" s="632"/>
      <c r="DX107" s="632"/>
      <c r="DY107" s="632"/>
      <c r="DZ107" s="632"/>
      <c r="EA107" s="632"/>
      <c r="EB107" s="632"/>
      <c r="EC107" s="632"/>
      <c r="ED107" s="632"/>
      <c r="EE107" s="632"/>
      <c r="EF107" s="632"/>
      <c r="EG107" s="632"/>
      <c r="EH107" s="632"/>
      <c r="EI107" s="632"/>
      <c r="EJ107" s="632"/>
      <c r="EK107" s="632"/>
      <c r="EL107" s="632"/>
      <c r="EM107" s="632"/>
      <c r="EN107" s="632"/>
      <c r="EO107" s="632"/>
      <c r="EP107" s="632"/>
      <c r="EQ107" s="632"/>
      <c r="ER107" s="632"/>
      <c r="ES107" s="632"/>
      <c r="ET107" s="632"/>
      <c r="EU107" s="632"/>
      <c r="EV107" s="632"/>
      <c r="EW107" s="632"/>
      <c r="EX107" s="632"/>
      <c r="EY107" s="632"/>
      <c r="EZ107" s="632"/>
      <c r="FA107" s="632"/>
      <c r="FB107" s="632"/>
      <c r="FC107" s="632"/>
      <c r="FD107" s="632"/>
      <c r="FE107" s="632"/>
      <c r="FF107" s="632"/>
      <c r="FG107" s="632"/>
      <c r="FH107" s="632"/>
      <c r="FI107" s="632"/>
      <c r="FJ107" s="632"/>
      <c r="FK107" s="632"/>
      <c r="FL107" s="632"/>
    </row>
    <row r="108" spans="1:168" ht="14.45" customHeight="1" x14ac:dyDescent="0.25">
      <c r="A108" s="192"/>
      <c r="B108" s="207"/>
      <c r="C108" s="113" t="s">
        <v>1322</v>
      </c>
      <c r="D108" s="113" t="s">
        <v>1323</v>
      </c>
      <c r="F108" s="209"/>
      <c r="G108" s="212"/>
      <c r="H108" s="416">
        <v>1083</v>
      </c>
      <c r="I108" s="80"/>
      <c r="J108" s="638" t="s">
        <v>2053</v>
      </c>
      <c r="K108" s="636"/>
      <c r="L108" s="639">
        <v>52</v>
      </c>
      <c r="M108" s="639"/>
      <c r="N108" s="639">
        <v>99</v>
      </c>
      <c r="O108" s="639"/>
      <c r="P108" s="639">
        <v>294</v>
      </c>
      <c r="Q108" s="639"/>
      <c r="R108" s="639">
        <v>242</v>
      </c>
      <c r="S108" s="639"/>
      <c r="T108" s="639">
        <v>227</v>
      </c>
      <c r="U108" s="639"/>
      <c r="V108" s="639">
        <v>169</v>
      </c>
      <c r="W108" s="632"/>
      <c r="X108" s="640"/>
      <c r="Y108" s="632"/>
      <c r="Z108" s="640"/>
      <c r="AA108" s="632"/>
      <c r="AB108" s="640"/>
      <c r="AC108" s="632"/>
      <c r="AD108" s="640"/>
      <c r="AE108" s="632"/>
      <c r="AF108" s="640"/>
      <c r="AG108" s="632"/>
      <c r="AH108" s="640"/>
      <c r="AI108" s="632"/>
      <c r="AJ108" s="640"/>
      <c r="AK108" s="632"/>
      <c r="AL108" s="632"/>
      <c r="AM108" s="632"/>
      <c r="AN108" s="632"/>
      <c r="AO108" s="632"/>
      <c r="AP108" s="632"/>
      <c r="AQ108" s="632"/>
      <c r="AR108" s="632"/>
      <c r="AS108" s="632"/>
      <c r="AT108" s="632"/>
      <c r="AU108" s="632"/>
      <c r="AV108" s="632"/>
      <c r="AW108" s="632"/>
      <c r="AX108" s="632"/>
      <c r="AY108" s="632"/>
      <c r="AZ108" s="632"/>
      <c r="BA108" s="632"/>
      <c r="BB108" s="632"/>
      <c r="BC108" s="632"/>
      <c r="BD108" s="632"/>
      <c r="BE108" s="632"/>
      <c r="BF108" s="632"/>
      <c r="BG108" s="632"/>
      <c r="BH108" s="632"/>
      <c r="BI108" s="632"/>
      <c r="BJ108" s="632"/>
      <c r="BK108" s="632"/>
      <c r="BL108" s="632"/>
      <c r="BM108" s="632"/>
      <c r="BN108" s="632"/>
      <c r="BO108" s="632"/>
      <c r="BP108" s="632"/>
      <c r="BQ108" s="632"/>
      <c r="BR108" s="632"/>
      <c r="BS108" s="632"/>
      <c r="BT108" s="632"/>
      <c r="BU108" s="632"/>
      <c r="BV108" s="632"/>
      <c r="BW108" s="632"/>
      <c r="BX108" s="632"/>
      <c r="BY108" s="632"/>
      <c r="BZ108" s="632"/>
      <c r="CA108" s="632"/>
      <c r="CB108" s="632"/>
      <c r="CC108" s="632"/>
      <c r="CD108" s="632"/>
      <c r="CE108" s="632"/>
      <c r="CF108" s="632"/>
      <c r="CG108" s="632"/>
      <c r="CH108" s="632"/>
      <c r="CI108" s="632"/>
      <c r="CJ108" s="632"/>
      <c r="CK108" s="632"/>
      <c r="CL108" s="632"/>
      <c r="CM108" s="632"/>
      <c r="CN108" s="632"/>
      <c r="CO108" s="632"/>
      <c r="CP108" s="632"/>
      <c r="CQ108" s="632"/>
      <c r="CR108" s="632"/>
      <c r="CS108" s="632"/>
      <c r="CT108" s="632"/>
      <c r="CU108" s="632"/>
      <c r="CV108" s="632"/>
      <c r="CW108" s="632"/>
      <c r="CX108" s="632"/>
      <c r="CY108" s="632"/>
      <c r="CZ108" s="632"/>
      <c r="DA108" s="632"/>
      <c r="DB108" s="632"/>
      <c r="DC108" s="632"/>
      <c r="DD108" s="632"/>
      <c r="DE108" s="632"/>
      <c r="DF108" s="632"/>
      <c r="DG108" s="632"/>
      <c r="DH108" s="632"/>
      <c r="DI108" s="632"/>
      <c r="DJ108" s="632"/>
      <c r="DK108" s="632"/>
      <c r="DL108" s="632"/>
      <c r="DM108" s="632"/>
      <c r="DN108" s="632"/>
      <c r="DO108" s="632"/>
      <c r="DP108" s="632"/>
      <c r="DQ108" s="632"/>
      <c r="DR108" s="632"/>
      <c r="DS108" s="632"/>
      <c r="DT108" s="632"/>
      <c r="DU108" s="632"/>
      <c r="DV108" s="632"/>
      <c r="DW108" s="632"/>
      <c r="DX108" s="632"/>
      <c r="DY108" s="632"/>
      <c r="DZ108" s="632"/>
      <c r="EA108" s="632"/>
      <c r="EB108" s="632"/>
      <c r="EC108" s="632"/>
      <c r="ED108" s="632"/>
      <c r="EE108" s="632"/>
      <c r="EF108" s="632"/>
      <c r="EG108" s="632"/>
      <c r="EH108" s="632"/>
      <c r="EI108" s="632"/>
      <c r="EJ108" s="632"/>
      <c r="EK108" s="632"/>
      <c r="EL108" s="632"/>
      <c r="EM108" s="632"/>
      <c r="EN108" s="632"/>
      <c r="EO108" s="632"/>
      <c r="EP108" s="632"/>
      <c r="EQ108" s="632"/>
      <c r="ER108" s="632"/>
      <c r="ES108" s="632"/>
      <c r="ET108" s="632"/>
      <c r="EU108" s="632"/>
      <c r="EV108" s="632"/>
      <c r="EW108" s="632"/>
      <c r="EX108" s="632"/>
      <c r="EY108" s="632"/>
      <c r="EZ108" s="632"/>
      <c r="FA108" s="632"/>
      <c r="FB108" s="632"/>
      <c r="FC108" s="632"/>
      <c r="FD108" s="632"/>
      <c r="FE108" s="632"/>
      <c r="FF108" s="632"/>
      <c r="FG108" s="632"/>
      <c r="FH108" s="632"/>
      <c r="FI108" s="632"/>
      <c r="FJ108" s="632"/>
      <c r="FK108" s="632"/>
      <c r="FL108" s="632"/>
    </row>
    <row r="109" spans="1:168" ht="14.45" customHeight="1" x14ac:dyDescent="0.25">
      <c r="A109" s="192"/>
      <c r="B109" s="207"/>
      <c r="C109" s="113" t="s">
        <v>1324</v>
      </c>
      <c r="D109" s="113" t="s">
        <v>1504</v>
      </c>
      <c r="F109" s="209"/>
      <c r="G109" s="212"/>
      <c r="H109" s="416">
        <v>754</v>
      </c>
      <c r="I109" s="80"/>
      <c r="J109" s="638" t="s">
        <v>2207</v>
      </c>
      <c r="K109" s="636"/>
      <c r="L109" s="639">
        <v>35</v>
      </c>
      <c r="M109" s="639"/>
      <c r="N109" s="639">
        <v>65</v>
      </c>
      <c r="O109" s="639"/>
      <c r="P109" s="639">
        <v>217</v>
      </c>
      <c r="Q109" s="639"/>
      <c r="R109" s="639">
        <v>189</v>
      </c>
      <c r="S109" s="639"/>
      <c r="T109" s="639">
        <v>127</v>
      </c>
      <c r="U109" s="639"/>
      <c r="V109" s="639">
        <v>121</v>
      </c>
      <c r="W109" s="632"/>
      <c r="X109" s="640"/>
      <c r="Y109" s="632"/>
      <c r="Z109" s="640"/>
      <c r="AA109" s="632"/>
      <c r="AB109" s="640"/>
      <c r="AC109" s="632"/>
      <c r="AD109" s="640"/>
      <c r="AE109" s="632"/>
      <c r="AF109" s="640"/>
      <c r="AG109" s="632"/>
      <c r="AH109" s="640"/>
      <c r="AI109" s="632"/>
      <c r="AJ109" s="640"/>
      <c r="AK109" s="632"/>
      <c r="AL109" s="632"/>
      <c r="AM109" s="632"/>
      <c r="AN109" s="632"/>
      <c r="AO109" s="632"/>
      <c r="AP109" s="632"/>
      <c r="AQ109" s="632"/>
      <c r="AR109" s="632"/>
      <c r="AS109" s="632"/>
      <c r="AT109" s="632"/>
      <c r="AU109" s="632"/>
      <c r="AV109" s="632"/>
      <c r="AW109" s="632"/>
      <c r="AX109" s="632"/>
      <c r="AY109" s="632"/>
      <c r="AZ109" s="632"/>
      <c r="BA109" s="632"/>
      <c r="BB109" s="632"/>
      <c r="BC109" s="632"/>
      <c r="BD109" s="632"/>
      <c r="BE109" s="632"/>
      <c r="BF109" s="632"/>
      <c r="BG109" s="632"/>
      <c r="BH109" s="632"/>
      <c r="BI109" s="632"/>
      <c r="BJ109" s="632"/>
      <c r="BK109" s="632"/>
      <c r="BL109" s="632"/>
      <c r="BM109" s="632"/>
      <c r="BN109" s="632"/>
      <c r="BO109" s="632"/>
      <c r="BP109" s="632"/>
      <c r="BQ109" s="632"/>
      <c r="BR109" s="632"/>
      <c r="BS109" s="632"/>
      <c r="BT109" s="632"/>
      <c r="BU109" s="632"/>
      <c r="BV109" s="632"/>
      <c r="BW109" s="632"/>
      <c r="BX109" s="632"/>
      <c r="BY109" s="632"/>
      <c r="BZ109" s="632"/>
      <c r="CA109" s="632"/>
      <c r="CB109" s="632"/>
      <c r="CC109" s="632"/>
      <c r="CD109" s="632"/>
      <c r="CE109" s="632"/>
      <c r="CF109" s="632"/>
      <c r="CG109" s="632"/>
      <c r="CH109" s="632"/>
      <c r="CI109" s="632"/>
      <c r="CJ109" s="632"/>
      <c r="CK109" s="632"/>
      <c r="CL109" s="632"/>
      <c r="CM109" s="632"/>
      <c r="CN109" s="632"/>
      <c r="CO109" s="632"/>
      <c r="CP109" s="632"/>
      <c r="CQ109" s="632"/>
      <c r="CR109" s="632"/>
      <c r="CS109" s="632"/>
      <c r="CT109" s="632"/>
      <c r="CU109" s="632"/>
      <c r="CV109" s="632"/>
      <c r="CW109" s="632"/>
      <c r="CX109" s="632"/>
      <c r="CY109" s="632"/>
      <c r="CZ109" s="632"/>
      <c r="DA109" s="632"/>
      <c r="DB109" s="632"/>
      <c r="DC109" s="632"/>
      <c r="DD109" s="632"/>
      <c r="DE109" s="632"/>
      <c r="DF109" s="632"/>
      <c r="DG109" s="632"/>
      <c r="DH109" s="632"/>
      <c r="DI109" s="632"/>
      <c r="DJ109" s="632"/>
      <c r="DK109" s="632"/>
      <c r="DL109" s="632"/>
      <c r="DM109" s="632"/>
      <c r="DN109" s="632"/>
      <c r="DO109" s="632"/>
      <c r="DP109" s="632"/>
      <c r="DQ109" s="632"/>
      <c r="DR109" s="632"/>
      <c r="DS109" s="632"/>
      <c r="DT109" s="632"/>
      <c r="DU109" s="632"/>
      <c r="DV109" s="632"/>
      <c r="DW109" s="632"/>
      <c r="DX109" s="632"/>
      <c r="DY109" s="632"/>
      <c r="DZ109" s="632"/>
      <c r="EA109" s="632"/>
      <c r="EB109" s="632"/>
      <c r="EC109" s="632"/>
      <c r="ED109" s="632"/>
      <c r="EE109" s="632"/>
      <c r="EF109" s="632"/>
      <c r="EG109" s="632"/>
      <c r="EH109" s="632"/>
      <c r="EI109" s="632"/>
      <c r="EJ109" s="632"/>
      <c r="EK109" s="632"/>
      <c r="EL109" s="632"/>
      <c r="EM109" s="632"/>
      <c r="EN109" s="632"/>
      <c r="EO109" s="632"/>
      <c r="EP109" s="632"/>
      <c r="EQ109" s="632"/>
      <c r="ER109" s="632"/>
      <c r="ES109" s="632"/>
      <c r="ET109" s="632"/>
      <c r="EU109" s="632"/>
      <c r="EV109" s="632"/>
      <c r="EW109" s="632"/>
      <c r="EX109" s="632"/>
      <c r="EY109" s="632"/>
      <c r="EZ109" s="632"/>
      <c r="FA109" s="632"/>
      <c r="FB109" s="632"/>
      <c r="FC109" s="632"/>
      <c r="FD109" s="632"/>
      <c r="FE109" s="632"/>
      <c r="FF109" s="632"/>
      <c r="FG109" s="632"/>
      <c r="FH109" s="632"/>
      <c r="FI109" s="632"/>
      <c r="FJ109" s="632"/>
      <c r="FK109" s="632"/>
      <c r="FL109" s="632"/>
    </row>
    <row r="110" spans="1:168" ht="14.45" customHeight="1" x14ac:dyDescent="0.25">
      <c r="A110" s="192"/>
      <c r="B110" s="207"/>
      <c r="C110" s="113" t="s">
        <v>1325</v>
      </c>
      <c r="D110" s="113" t="s">
        <v>1505</v>
      </c>
      <c r="F110" s="209"/>
      <c r="G110" s="212"/>
      <c r="H110" s="416">
        <v>571</v>
      </c>
      <c r="I110" s="80"/>
      <c r="J110" s="638" t="s">
        <v>2046</v>
      </c>
      <c r="K110" s="636"/>
      <c r="L110" s="639">
        <v>40</v>
      </c>
      <c r="M110" s="639"/>
      <c r="N110" s="639">
        <v>49</v>
      </c>
      <c r="O110" s="639"/>
      <c r="P110" s="639">
        <v>163</v>
      </c>
      <c r="Q110" s="639"/>
      <c r="R110" s="639">
        <v>128</v>
      </c>
      <c r="S110" s="639"/>
      <c r="T110" s="639">
        <v>100</v>
      </c>
      <c r="U110" s="639"/>
      <c r="V110" s="639">
        <v>91</v>
      </c>
      <c r="W110" s="632"/>
      <c r="X110" s="640"/>
      <c r="Y110" s="632"/>
      <c r="Z110" s="640"/>
      <c r="AA110" s="632"/>
      <c r="AB110" s="640"/>
      <c r="AC110" s="632"/>
      <c r="AD110" s="640"/>
      <c r="AE110" s="632"/>
      <c r="AF110" s="640"/>
      <c r="AG110" s="632"/>
      <c r="AH110" s="640"/>
      <c r="AI110" s="632"/>
      <c r="AJ110" s="640"/>
      <c r="AK110" s="632"/>
      <c r="AL110" s="632"/>
      <c r="AM110" s="632"/>
      <c r="AN110" s="632"/>
      <c r="AO110" s="632"/>
      <c r="AP110" s="632"/>
      <c r="AQ110" s="632"/>
      <c r="AR110" s="632"/>
      <c r="AS110" s="632"/>
      <c r="AT110" s="632"/>
      <c r="AU110" s="632"/>
      <c r="AV110" s="632"/>
      <c r="AW110" s="632"/>
      <c r="AX110" s="632"/>
      <c r="AY110" s="632"/>
      <c r="AZ110" s="632"/>
      <c r="BA110" s="632"/>
      <c r="BB110" s="632"/>
      <c r="BC110" s="632"/>
      <c r="BD110" s="632"/>
      <c r="BE110" s="632"/>
      <c r="BF110" s="632"/>
      <c r="BG110" s="632"/>
      <c r="BH110" s="632"/>
      <c r="BI110" s="632"/>
      <c r="BJ110" s="632"/>
      <c r="BK110" s="632"/>
      <c r="BL110" s="632"/>
      <c r="BM110" s="632"/>
      <c r="BN110" s="632"/>
      <c r="BO110" s="632"/>
      <c r="BP110" s="632"/>
      <c r="BQ110" s="632"/>
      <c r="BR110" s="632"/>
      <c r="BS110" s="632"/>
      <c r="BT110" s="632"/>
      <c r="BU110" s="632"/>
      <c r="BV110" s="632"/>
      <c r="BW110" s="632"/>
      <c r="BX110" s="632"/>
      <c r="BY110" s="632"/>
      <c r="BZ110" s="632"/>
      <c r="CA110" s="632"/>
      <c r="CB110" s="632"/>
      <c r="CC110" s="632"/>
      <c r="CD110" s="632"/>
      <c r="CE110" s="632"/>
      <c r="CF110" s="632"/>
      <c r="CG110" s="632"/>
      <c r="CH110" s="632"/>
      <c r="CI110" s="632"/>
      <c r="CJ110" s="632"/>
      <c r="CK110" s="632"/>
      <c r="CL110" s="632"/>
      <c r="CM110" s="632"/>
      <c r="CN110" s="632"/>
      <c r="CO110" s="632"/>
      <c r="CP110" s="632"/>
      <c r="CQ110" s="632"/>
      <c r="CR110" s="632"/>
      <c r="CS110" s="632"/>
      <c r="CT110" s="632"/>
      <c r="CU110" s="632"/>
      <c r="CV110" s="632"/>
      <c r="CW110" s="632"/>
      <c r="CX110" s="632"/>
      <c r="CY110" s="632"/>
      <c r="CZ110" s="632"/>
      <c r="DA110" s="632"/>
      <c r="DB110" s="632"/>
      <c r="DC110" s="632"/>
      <c r="DD110" s="632"/>
      <c r="DE110" s="632"/>
      <c r="DF110" s="632"/>
      <c r="DG110" s="632"/>
      <c r="DH110" s="632"/>
      <c r="DI110" s="632"/>
      <c r="DJ110" s="632"/>
      <c r="DK110" s="632"/>
      <c r="DL110" s="632"/>
      <c r="DM110" s="632"/>
      <c r="DN110" s="632"/>
      <c r="DO110" s="632"/>
      <c r="DP110" s="632"/>
      <c r="DQ110" s="632"/>
      <c r="DR110" s="632"/>
      <c r="DS110" s="632"/>
      <c r="DT110" s="632"/>
      <c r="DU110" s="632"/>
      <c r="DV110" s="632"/>
      <c r="DW110" s="632"/>
      <c r="DX110" s="632"/>
      <c r="DY110" s="632"/>
      <c r="DZ110" s="632"/>
      <c r="EA110" s="632"/>
      <c r="EB110" s="632"/>
      <c r="EC110" s="632"/>
      <c r="ED110" s="632"/>
      <c r="EE110" s="632"/>
      <c r="EF110" s="632"/>
      <c r="EG110" s="632"/>
      <c r="EH110" s="632"/>
      <c r="EI110" s="632"/>
      <c r="EJ110" s="632"/>
      <c r="EK110" s="632"/>
      <c r="EL110" s="632"/>
      <c r="EM110" s="632"/>
      <c r="EN110" s="632"/>
      <c r="EO110" s="632"/>
      <c r="EP110" s="632"/>
      <c r="EQ110" s="632"/>
      <c r="ER110" s="632"/>
      <c r="ES110" s="632"/>
      <c r="ET110" s="632"/>
      <c r="EU110" s="632"/>
      <c r="EV110" s="632"/>
      <c r="EW110" s="632"/>
      <c r="EX110" s="632"/>
      <c r="EY110" s="632"/>
      <c r="EZ110" s="632"/>
      <c r="FA110" s="632"/>
      <c r="FB110" s="632"/>
      <c r="FC110" s="632"/>
      <c r="FD110" s="632"/>
      <c r="FE110" s="632"/>
      <c r="FF110" s="632"/>
      <c r="FG110" s="632"/>
      <c r="FH110" s="632"/>
      <c r="FI110" s="632"/>
      <c r="FJ110" s="632"/>
      <c r="FK110" s="632"/>
      <c r="FL110" s="632"/>
    </row>
    <row r="111" spans="1:168" ht="14.45" customHeight="1" x14ac:dyDescent="0.25">
      <c r="A111" s="192"/>
      <c r="B111" s="207"/>
      <c r="C111" s="113" t="s">
        <v>1326</v>
      </c>
      <c r="D111" s="113" t="s">
        <v>1506</v>
      </c>
      <c r="F111" s="209"/>
      <c r="G111" s="212"/>
      <c r="H111" s="416">
        <v>732</v>
      </c>
      <c r="I111" s="80"/>
      <c r="J111" s="638" t="s">
        <v>2047</v>
      </c>
      <c r="K111" s="636"/>
      <c r="L111" s="639">
        <v>43</v>
      </c>
      <c r="M111" s="639"/>
      <c r="N111" s="639">
        <v>68</v>
      </c>
      <c r="O111" s="639"/>
      <c r="P111" s="639">
        <v>193</v>
      </c>
      <c r="Q111" s="639"/>
      <c r="R111" s="639">
        <v>157</v>
      </c>
      <c r="S111" s="639"/>
      <c r="T111" s="639">
        <v>139</v>
      </c>
      <c r="U111" s="639"/>
      <c r="V111" s="639">
        <v>132</v>
      </c>
      <c r="W111" s="632"/>
      <c r="X111" s="640"/>
      <c r="Y111" s="632"/>
      <c r="Z111" s="640"/>
      <c r="AA111" s="632"/>
      <c r="AB111" s="640"/>
      <c r="AC111" s="632"/>
      <c r="AD111" s="640"/>
      <c r="AE111" s="632"/>
      <c r="AF111" s="640"/>
      <c r="AG111" s="632"/>
      <c r="AH111" s="640"/>
      <c r="AI111" s="632"/>
      <c r="AJ111" s="640"/>
      <c r="AK111" s="632"/>
      <c r="AL111" s="632"/>
      <c r="AM111" s="632"/>
      <c r="AN111" s="632"/>
      <c r="AO111" s="632"/>
      <c r="AP111" s="632"/>
      <c r="AQ111" s="632"/>
      <c r="AR111" s="632"/>
      <c r="AS111" s="632"/>
      <c r="AT111" s="632"/>
      <c r="AU111" s="632"/>
      <c r="AV111" s="632"/>
      <c r="AW111" s="632"/>
      <c r="AX111" s="632"/>
      <c r="AY111" s="632"/>
      <c r="AZ111" s="632"/>
      <c r="BA111" s="632"/>
      <c r="BB111" s="632"/>
      <c r="BC111" s="632"/>
      <c r="BD111" s="632"/>
      <c r="BE111" s="632"/>
      <c r="BF111" s="632"/>
      <c r="BG111" s="632"/>
      <c r="BH111" s="632"/>
      <c r="BI111" s="632"/>
      <c r="BJ111" s="632"/>
      <c r="BK111" s="632"/>
      <c r="BL111" s="632"/>
      <c r="BM111" s="632"/>
      <c r="BN111" s="632"/>
      <c r="BO111" s="632"/>
      <c r="BP111" s="632"/>
      <c r="BQ111" s="632"/>
      <c r="BR111" s="632"/>
      <c r="BS111" s="632"/>
      <c r="BT111" s="632"/>
      <c r="BU111" s="632"/>
      <c r="BV111" s="632"/>
      <c r="BW111" s="632"/>
      <c r="BX111" s="632"/>
      <c r="BY111" s="632"/>
      <c r="BZ111" s="632"/>
      <c r="CA111" s="632"/>
      <c r="CB111" s="632"/>
      <c r="CC111" s="632"/>
      <c r="CD111" s="632"/>
      <c r="CE111" s="632"/>
      <c r="CF111" s="632"/>
      <c r="CG111" s="632"/>
      <c r="CH111" s="632"/>
      <c r="CI111" s="632"/>
      <c r="CJ111" s="632"/>
      <c r="CK111" s="632"/>
      <c r="CL111" s="632"/>
      <c r="CM111" s="632"/>
      <c r="CN111" s="632"/>
      <c r="CO111" s="632"/>
      <c r="CP111" s="632"/>
      <c r="CQ111" s="632"/>
      <c r="CR111" s="632"/>
      <c r="CS111" s="632"/>
      <c r="CT111" s="632"/>
      <c r="CU111" s="632"/>
      <c r="CV111" s="632"/>
      <c r="CW111" s="632"/>
      <c r="CX111" s="632"/>
      <c r="CY111" s="632"/>
      <c r="CZ111" s="632"/>
      <c r="DA111" s="632"/>
      <c r="DB111" s="632"/>
      <c r="DC111" s="632"/>
      <c r="DD111" s="632"/>
      <c r="DE111" s="632"/>
      <c r="DF111" s="632"/>
      <c r="DG111" s="632"/>
      <c r="DH111" s="632"/>
      <c r="DI111" s="632"/>
      <c r="DJ111" s="632"/>
      <c r="DK111" s="632"/>
      <c r="DL111" s="632"/>
      <c r="DM111" s="632"/>
      <c r="DN111" s="632"/>
      <c r="DO111" s="632"/>
      <c r="DP111" s="632"/>
      <c r="DQ111" s="632"/>
      <c r="DR111" s="632"/>
      <c r="DS111" s="632"/>
      <c r="DT111" s="632"/>
      <c r="DU111" s="632"/>
      <c r="DV111" s="632"/>
      <c r="DW111" s="632"/>
      <c r="DX111" s="632"/>
      <c r="DY111" s="632"/>
      <c r="DZ111" s="632"/>
      <c r="EA111" s="632"/>
      <c r="EB111" s="632"/>
      <c r="EC111" s="632"/>
      <c r="ED111" s="632"/>
      <c r="EE111" s="632"/>
      <c r="EF111" s="632"/>
      <c r="EG111" s="632"/>
      <c r="EH111" s="632"/>
      <c r="EI111" s="632"/>
      <c r="EJ111" s="632"/>
      <c r="EK111" s="632"/>
      <c r="EL111" s="632"/>
      <c r="EM111" s="632"/>
      <c r="EN111" s="632"/>
      <c r="EO111" s="632"/>
      <c r="EP111" s="632"/>
      <c r="EQ111" s="632"/>
      <c r="ER111" s="632"/>
      <c r="ES111" s="632"/>
      <c r="ET111" s="632"/>
      <c r="EU111" s="632"/>
      <c r="EV111" s="632"/>
      <c r="EW111" s="632"/>
      <c r="EX111" s="632"/>
      <c r="EY111" s="632"/>
      <c r="EZ111" s="632"/>
      <c r="FA111" s="632"/>
      <c r="FB111" s="632"/>
      <c r="FC111" s="632"/>
      <c r="FD111" s="632"/>
      <c r="FE111" s="632"/>
      <c r="FF111" s="632"/>
      <c r="FG111" s="632"/>
      <c r="FH111" s="632"/>
      <c r="FI111" s="632"/>
      <c r="FJ111" s="632"/>
      <c r="FK111" s="632"/>
      <c r="FL111" s="632"/>
    </row>
    <row r="112" spans="1:168" ht="14.45" customHeight="1" x14ac:dyDescent="0.25">
      <c r="A112" s="206"/>
      <c r="B112" s="207"/>
      <c r="C112" s="113" t="s">
        <v>1440</v>
      </c>
      <c r="D112" s="113" t="s">
        <v>1507</v>
      </c>
      <c r="F112" s="209"/>
      <c r="G112" s="212"/>
      <c r="H112" s="416">
        <v>1287</v>
      </c>
      <c r="I112" s="80"/>
      <c r="J112" s="638" t="s">
        <v>2208</v>
      </c>
      <c r="K112" s="636"/>
      <c r="L112" s="639">
        <v>84</v>
      </c>
      <c r="M112" s="639"/>
      <c r="N112" s="639">
        <v>133</v>
      </c>
      <c r="O112" s="639"/>
      <c r="P112" s="639">
        <v>354</v>
      </c>
      <c r="Q112" s="639"/>
      <c r="R112" s="639">
        <v>283</v>
      </c>
      <c r="S112" s="639"/>
      <c r="T112" s="639">
        <v>210</v>
      </c>
      <c r="U112" s="639"/>
      <c r="V112" s="639">
        <v>223</v>
      </c>
      <c r="W112" s="632"/>
      <c r="X112" s="640"/>
      <c r="Y112" s="632"/>
      <c r="Z112" s="640"/>
      <c r="AA112" s="632"/>
      <c r="AB112" s="640"/>
      <c r="AC112" s="632"/>
      <c r="AD112" s="640"/>
      <c r="AE112" s="632"/>
      <c r="AF112" s="640"/>
      <c r="AG112" s="632"/>
      <c r="AH112" s="640"/>
      <c r="AI112" s="632"/>
      <c r="AJ112" s="640"/>
      <c r="AK112" s="632"/>
      <c r="AL112" s="632"/>
      <c r="AM112" s="632"/>
      <c r="AN112" s="632"/>
      <c r="AO112" s="632"/>
      <c r="AP112" s="632"/>
      <c r="AQ112" s="632"/>
      <c r="AR112" s="632"/>
      <c r="AS112" s="632"/>
      <c r="AT112" s="632"/>
      <c r="AU112" s="632"/>
      <c r="AV112" s="632"/>
      <c r="AW112" s="632"/>
      <c r="AX112" s="632"/>
      <c r="AY112" s="632"/>
      <c r="AZ112" s="632"/>
      <c r="BA112" s="632"/>
      <c r="BB112" s="632"/>
      <c r="BC112" s="632"/>
      <c r="BD112" s="632"/>
      <c r="BE112" s="632"/>
      <c r="BF112" s="632"/>
      <c r="BG112" s="632"/>
      <c r="BH112" s="632"/>
      <c r="BI112" s="632"/>
      <c r="BJ112" s="632"/>
      <c r="BK112" s="632"/>
      <c r="BL112" s="632"/>
      <c r="BM112" s="632"/>
      <c r="BN112" s="632"/>
      <c r="BO112" s="632"/>
      <c r="BP112" s="632"/>
      <c r="BQ112" s="632"/>
      <c r="BR112" s="632"/>
      <c r="BS112" s="632"/>
      <c r="BT112" s="632"/>
      <c r="BU112" s="632"/>
      <c r="BV112" s="632"/>
      <c r="BW112" s="632"/>
      <c r="BX112" s="632"/>
      <c r="BY112" s="632"/>
      <c r="BZ112" s="632"/>
      <c r="CA112" s="632"/>
      <c r="CB112" s="632"/>
      <c r="CC112" s="632"/>
      <c r="CD112" s="632"/>
      <c r="CE112" s="632"/>
      <c r="CF112" s="632"/>
      <c r="CG112" s="632"/>
      <c r="CH112" s="632"/>
      <c r="CI112" s="632"/>
      <c r="CJ112" s="632"/>
      <c r="CK112" s="632"/>
      <c r="CL112" s="632"/>
      <c r="CM112" s="632"/>
      <c r="CN112" s="632"/>
      <c r="CO112" s="632"/>
      <c r="CP112" s="632"/>
      <c r="CQ112" s="632"/>
      <c r="CR112" s="632"/>
      <c r="CS112" s="632"/>
      <c r="CT112" s="632"/>
      <c r="CU112" s="632"/>
      <c r="CV112" s="632"/>
      <c r="CW112" s="632"/>
      <c r="CX112" s="632"/>
      <c r="CY112" s="632"/>
      <c r="CZ112" s="632"/>
      <c r="DA112" s="632"/>
      <c r="DB112" s="632"/>
      <c r="DC112" s="632"/>
      <c r="DD112" s="632"/>
      <c r="DE112" s="632"/>
      <c r="DF112" s="632"/>
      <c r="DG112" s="632"/>
      <c r="DH112" s="632"/>
      <c r="DI112" s="632"/>
      <c r="DJ112" s="632"/>
      <c r="DK112" s="632"/>
      <c r="DL112" s="632"/>
      <c r="DM112" s="632"/>
      <c r="DN112" s="632"/>
      <c r="DO112" s="632"/>
      <c r="DP112" s="632"/>
      <c r="DQ112" s="632"/>
      <c r="DR112" s="632"/>
      <c r="DS112" s="632"/>
      <c r="DT112" s="632"/>
      <c r="DU112" s="632"/>
      <c r="DV112" s="632"/>
      <c r="DW112" s="632"/>
      <c r="DX112" s="632"/>
      <c r="DY112" s="632"/>
      <c r="DZ112" s="632"/>
      <c r="EA112" s="632"/>
      <c r="EB112" s="632"/>
      <c r="EC112" s="632"/>
      <c r="ED112" s="632"/>
      <c r="EE112" s="632"/>
      <c r="EF112" s="632"/>
      <c r="EG112" s="632"/>
      <c r="EH112" s="632"/>
      <c r="EI112" s="632"/>
      <c r="EJ112" s="632"/>
      <c r="EK112" s="632"/>
      <c r="EL112" s="632"/>
      <c r="EM112" s="632"/>
      <c r="EN112" s="632"/>
      <c r="EO112" s="632"/>
      <c r="EP112" s="632"/>
      <c r="EQ112" s="632"/>
      <c r="ER112" s="632"/>
      <c r="ES112" s="632"/>
      <c r="ET112" s="632"/>
      <c r="EU112" s="632"/>
      <c r="EV112" s="632"/>
      <c r="EW112" s="632"/>
      <c r="EX112" s="632"/>
      <c r="EY112" s="632"/>
      <c r="EZ112" s="632"/>
      <c r="FA112" s="632"/>
      <c r="FB112" s="632"/>
      <c r="FC112" s="632"/>
      <c r="FD112" s="632"/>
      <c r="FE112" s="632"/>
      <c r="FF112" s="632"/>
      <c r="FG112" s="632"/>
      <c r="FH112" s="632"/>
      <c r="FI112" s="632"/>
      <c r="FJ112" s="632"/>
      <c r="FK112" s="632"/>
      <c r="FL112" s="632"/>
    </row>
    <row r="113" spans="1:168" ht="14.45" customHeight="1" x14ac:dyDescent="0.25">
      <c r="A113" s="192"/>
      <c r="B113" s="207"/>
      <c r="C113" s="113" t="s">
        <v>1446</v>
      </c>
      <c r="D113" s="113" t="s">
        <v>798</v>
      </c>
      <c r="F113" s="209"/>
      <c r="G113" s="212"/>
      <c r="H113" s="416">
        <v>3947</v>
      </c>
      <c r="I113" s="80"/>
      <c r="J113" s="638" t="s">
        <v>2209</v>
      </c>
      <c r="K113" s="636"/>
      <c r="L113" s="639">
        <v>257</v>
      </c>
      <c r="M113" s="639"/>
      <c r="N113" s="639">
        <v>404</v>
      </c>
      <c r="O113" s="639"/>
      <c r="P113" s="639">
        <v>1157</v>
      </c>
      <c r="Q113" s="639"/>
      <c r="R113" s="639">
        <v>869</v>
      </c>
      <c r="S113" s="639"/>
      <c r="T113" s="639">
        <v>647</v>
      </c>
      <c r="U113" s="639"/>
      <c r="V113" s="639">
        <v>613</v>
      </c>
      <c r="W113" s="632"/>
      <c r="X113" s="640"/>
      <c r="Y113" s="632"/>
      <c r="Z113" s="640"/>
      <c r="AA113" s="632"/>
      <c r="AB113" s="640"/>
      <c r="AC113" s="632"/>
      <c r="AD113" s="640"/>
      <c r="AE113" s="632"/>
      <c r="AF113" s="640"/>
      <c r="AG113" s="632"/>
      <c r="AH113" s="640"/>
      <c r="AI113" s="632"/>
      <c r="AJ113" s="640"/>
      <c r="AK113" s="632"/>
      <c r="AL113" s="632"/>
      <c r="AM113" s="632"/>
      <c r="AN113" s="632"/>
      <c r="AO113" s="632"/>
      <c r="AP113" s="632"/>
      <c r="AQ113" s="632"/>
      <c r="AR113" s="632"/>
      <c r="AS113" s="632"/>
      <c r="AT113" s="632"/>
      <c r="AU113" s="632"/>
      <c r="AV113" s="632"/>
      <c r="AW113" s="632"/>
      <c r="AX113" s="632"/>
      <c r="AY113" s="632"/>
      <c r="AZ113" s="632"/>
      <c r="BA113" s="632"/>
      <c r="BB113" s="632"/>
      <c r="BC113" s="632"/>
      <c r="BD113" s="632"/>
      <c r="BE113" s="632"/>
      <c r="BF113" s="632"/>
      <c r="BG113" s="632"/>
      <c r="BH113" s="632"/>
      <c r="BI113" s="632"/>
      <c r="BJ113" s="632"/>
      <c r="BK113" s="632"/>
      <c r="BL113" s="632"/>
      <c r="BM113" s="632"/>
      <c r="BN113" s="632"/>
      <c r="BO113" s="632"/>
      <c r="BP113" s="632"/>
      <c r="BQ113" s="632"/>
      <c r="BR113" s="632"/>
      <c r="BS113" s="632"/>
      <c r="BT113" s="632"/>
      <c r="BU113" s="632"/>
      <c r="BV113" s="632"/>
      <c r="BW113" s="632"/>
      <c r="BX113" s="632"/>
      <c r="BY113" s="632"/>
      <c r="BZ113" s="632"/>
      <c r="CA113" s="632"/>
      <c r="CB113" s="632"/>
      <c r="CC113" s="632"/>
      <c r="CD113" s="632"/>
      <c r="CE113" s="632"/>
      <c r="CF113" s="632"/>
      <c r="CG113" s="632"/>
      <c r="CH113" s="632"/>
      <c r="CI113" s="632"/>
      <c r="CJ113" s="632"/>
      <c r="CK113" s="632"/>
      <c r="CL113" s="632"/>
      <c r="CM113" s="632"/>
      <c r="CN113" s="632"/>
      <c r="CO113" s="632"/>
      <c r="CP113" s="632"/>
      <c r="CQ113" s="632"/>
      <c r="CR113" s="632"/>
      <c r="CS113" s="632"/>
      <c r="CT113" s="632"/>
      <c r="CU113" s="632"/>
      <c r="CV113" s="632"/>
      <c r="CW113" s="632"/>
      <c r="CX113" s="632"/>
      <c r="CY113" s="632"/>
      <c r="CZ113" s="632"/>
      <c r="DA113" s="632"/>
      <c r="DB113" s="632"/>
      <c r="DC113" s="632"/>
      <c r="DD113" s="632"/>
      <c r="DE113" s="632"/>
      <c r="DF113" s="632"/>
      <c r="DG113" s="632"/>
      <c r="DH113" s="632"/>
      <c r="DI113" s="632"/>
      <c r="DJ113" s="632"/>
      <c r="DK113" s="632"/>
      <c r="DL113" s="632"/>
      <c r="DM113" s="632"/>
      <c r="DN113" s="632"/>
      <c r="DO113" s="632"/>
      <c r="DP113" s="632"/>
      <c r="DQ113" s="632"/>
      <c r="DR113" s="632"/>
      <c r="DS113" s="632"/>
      <c r="DT113" s="632"/>
      <c r="DU113" s="632"/>
      <c r="DV113" s="632"/>
      <c r="DW113" s="632"/>
      <c r="DX113" s="632"/>
      <c r="DY113" s="632"/>
      <c r="DZ113" s="632"/>
      <c r="EA113" s="632"/>
      <c r="EB113" s="632"/>
      <c r="EC113" s="632"/>
      <c r="ED113" s="632"/>
      <c r="EE113" s="632"/>
      <c r="EF113" s="632"/>
      <c r="EG113" s="632"/>
      <c r="EH113" s="632"/>
      <c r="EI113" s="632"/>
      <c r="EJ113" s="632"/>
      <c r="EK113" s="632"/>
      <c r="EL113" s="632"/>
      <c r="EM113" s="632"/>
      <c r="EN113" s="632"/>
      <c r="EO113" s="632"/>
      <c r="EP113" s="632"/>
      <c r="EQ113" s="632"/>
      <c r="ER113" s="632"/>
      <c r="ES113" s="632"/>
      <c r="ET113" s="632"/>
      <c r="EU113" s="632"/>
      <c r="EV113" s="632"/>
      <c r="EW113" s="632"/>
      <c r="EX113" s="632"/>
      <c r="EY113" s="632"/>
      <c r="EZ113" s="632"/>
      <c r="FA113" s="632"/>
      <c r="FB113" s="632"/>
      <c r="FC113" s="632"/>
      <c r="FD113" s="632"/>
      <c r="FE113" s="632"/>
      <c r="FF113" s="632"/>
      <c r="FG113" s="632"/>
      <c r="FH113" s="632"/>
      <c r="FI113" s="632"/>
      <c r="FJ113" s="632"/>
      <c r="FK113" s="632"/>
      <c r="FL113" s="632"/>
    </row>
    <row r="114" spans="1:168" ht="14.45" customHeight="1" x14ac:dyDescent="0.25">
      <c r="A114" s="192"/>
      <c r="B114" s="207"/>
      <c r="C114" s="113" t="s">
        <v>1449</v>
      </c>
      <c r="D114" s="113" t="s">
        <v>1508</v>
      </c>
      <c r="F114" s="209"/>
      <c r="G114" s="212"/>
      <c r="H114" s="416">
        <v>3533</v>
      </c>
      <c r="I114" s="80"/>
      <c r="J114" s="638" t="s">
        <v>2062</v>
      </c>
      <c r="K114" s="636"/>
      <c r="L114" s="641" t="s">
        <v>1556</v>
      </c>
      <c r="M114" s="641"/>
      <c r="N114" s="641" t="s">
        <v>1556</v>
      </c>
      <c r="O114" s="639"/>
      <c r="P114" s="639">
        <v>925</v>
      </c>
      <c r="Q114" s="639"/>
      <c r="R114" s="639">
        <v>755</v>
      </c>
      <c r="S114" s="639"/>
      <c r="T114" s="639">
        <v>684</v>
      </c>
      <c r="U114" s="639"/>
      <c r="V114" s="639">
        <v>656</v>
      </c>
      <c r="W114" s="632"/>
      <c r="X114" s="640"/>
      <c r="Y114" s="632"/>
      <c r="Z114" s="640"/>
      <c r="AA114" s="632"/>
      <c r="AB114" s="640"/>
      <c r="AC114" s="632"/>
      <c r="AD114" s="640"/>
      <c r="AE114" s="632"/>
      <c r="AF114" s="640"/>
      <c r="AG114" s="632"/>
      <c r="AH114" s="640"/>
      <c r="AI114" s="632"/>
      <c r="AJ114" s="640"/>
      <c r="AK114" s="632"/>
      <c r="AL114" s="632"/>
      <c r="AM114" s="632"/>
      <c r="AN114" s="632"/>
      <c r="AO114" s="632"/>
      <c r="AP114" s="632"/>
      <c r="AQ114" s="632"/>
      <c r="AR114" s="632"/>
      <c r="AS114" s="632"/>
      <c r="AT114" s="632"/>
      <c r="AU114" s="632"/>
      <c r="AV114" s="632"/>
      <c r="AW114" s="632"/>
      <c r="AX114" s="632"/>
      <c r="AY114" s="632"/>
      <c r="AZ114" s="632"/>
      <c r="BA114" s="632"/>
      <c r="BB114" s="632"/>
      <c r="BC114" s="632"/>
      <c r="BD114" s="632"/>
      <c r="BE114" s="632"/>
      <c r="BF114" s="632"/>
      <c r="BG114" s="632"/>
      <c r="BH114" s="632"/>
      <c r="BI114" s="632"/>
      <c r="BJ114" s="632"/>
      <c r="BK114" s="632"/>
      <c r="BL114" s="632"/>
      <c r="BM114" s="632"/>
      <c r="BN114" s="632"/>
      <c r="BO114" s="632"/>
      <c r="BP114" s="632"/>
      <c r="BQ114" s="632"/>
      <c r="BR114" s="632"/>
      <c r="BS114" s="632"/>
      <c r="BT114" s="632"/>
      <c r="BU114" s="632"/>
      <c r="BV114" s="632"/>
      <c r="BW114" s="632"/>
      <c r="BX114" s="632"/>
      <c r="BY114" s="632"/>
      <c r="BZ114" s="632"/>
      <c r="CA114" s="632"/>
      <c r="CB114" s="632"/>
      <c r="CC114" s="632"/>
      <c r="CD114" s="632"/>
      <c r="CE114" s="632"/>
      <c r="CF114" s="632"/>
      <c r="CG114" s="632"/>
      <c r="CH114" s="632"/>
      <c r="CI114" s="632"/>
      <c r="CJ114" s="632"/>
      <c r="CK114" s="632"/>
      <c r="CL114" s="632"/>
      <c r="CM114" s="632"/>
      <c r="CN114" s="632"/>
      <c r="CO114" s="632"/>
      <c r="CP114" s="632"/>
      <c r="CQ114" s="632"/>
      <c r="CR114" s="632"/>
      <c r="CS114" s="632"/>
      <c r="CT114" s="632"/>
      <c r="CU114" s="632"/>
      <c r="CV114" s="632"/>
      <c r="CW114" s="632"/>
      <c r="CX114" s="632"/>
      <c r="CY114" s="632"/>
      <c r="CZ114" s="632"/>
      <c r="DA114" s="632"/>
      <c r="DB114" s="632"/>
      <c r="DC114" s="632"/>
      <c r="DD114" s="632"/>
      <c r="DE114" s="632"/>
      <c r="DF114" s="632"/>
      <c r="DG114" s="632"/>
      <c r="DH114" s="632"/>
      <c r="DI114" s="632"/>
      <c r="DJ114" s="632"/>
      <c r="DK114" s="632"/>
      <c r="DL114" s="632"/>
      <c r="DM114" s="632"/>
      <c r="DN114" s="632"/>
      <c r="DO114" s="632"/>
      <c r="DP114" s="632"/>
      <c r="DQ114" s="632"/>
      <c r="DR114" s="632"/>
      <c r="DS114" s="632"/>
      <c r="DT114" s="632"/>
      <c r="DU114" s="632"/>
      <c r="DV114" s="632"/>
      <c r="DW114" s="632"/>
      <c r="DX114" s="632"/>
      <c r="DY114" s="632"/>
      <c r="DZ114" s="632"/>
      <c r="EA114" s="632"/>
      <c r="EB114" s="632"/>
      <c r="EC114" s="632"/>
      <c r="ED114" s="632"/>
      <c r="EE114" s="632"/>
      <c r="EF114" s="632"/>
      <c r="EG114" s="632"/>
      <c r="EH114" s="632"/>
      <c r="EI114" s="632"/>
      <c r="EJ114" s="632"/>
      <c r="EK114" s="632"/>
      <c r="EL114" s="632"/>
      <c r="EM114" s="632"/>
      <c r="EN114" s="632"/>
      <c r="EO114" s="632"/>
      <c r="EP114" s="632"/>
      <c r="EQ114" s="632"/>
      <c r="ER114" s="632"/>
      <c r="ES114" s="632"/>
      <c r="ET114" s="632"/>
      <c r="EU114" s="632"/>
      <c r="EV114" s="632"/>
      <c r="EW114" s="632"/>
      <c r="EX114" s="632"/>
      <c r="EY114" s="632"/>
      <c r="EZ114" s="632"/>
      <c r="FA114" s="632"/>
      <c r="FB114" s="632"/>
      <c r="FC114" s="632"/>
      <c r="FD114" s="632"/>
      <c r="FE114" s="632"/>
      <c r="FF114" s="632"/>
      <c r="FG114" s="632"/>
      <c r="FH114" s="632"/>
      <c r="FI114" s="632"/>
      <c r="FJ114" s="632"/>
      <c r="FK114" s="632"/>
      <c r="FL114" s="632"/>
    </row>
    <row r="115" spans="1:168" ht="14.45" customHeight="1" x14ac:dyDescent="0.25">
      <c r="A115" s="192"/>
      <c r="B115" s="207"/>
      <c r="C115" s="113" t="s">
        <v>1454</v>
      </c>
      <c r="D115" s="113" t="s">
        <v>1509</v>
      </c>
      <c r="F115" s="209"/>
      <c r="G115" s="212"/>
      <c r="H115" s="416">
        <v>1735</v>
      </c>
      <c r="I115" s="80"/>
      <c r="J115" s="638" t="s">
        <v>2210</v>
      </c>
      <c r="K115" s="636"/>
      <c r="L115" s="639">
        <v>100</v>
      </c>
      <c r="M115" s="639"/>
      <c r="N115" s="639">
        <v>194</v>
      </c>
      <c r="O115" s="639"/>
      <c r="P115" s="639">
        <v>511</v>
      </c>
      <c r="Q115" s="639"/>
      <c r="R115" s="639">
        <v>397</v>
      </c>
      <c r="S115" s="639"/>
      <c r="T115" s="639">
        <v>271</v>
      </c>
      <c r="U115" s="639"/>
      <c r="V115" s="639">
        <v>262</v>
      </c>
      <c r="W115" s="632"/>
      <c r="X115" s="640"/>
      <c r="Y115" s="632"/>
      <c r="Z115" s="640"/>
      <c r="AA115" s="632"/>
      <c r="AB115" s="640"/>
      <c r="AC115" s="632"/>
      <c r="AD115" s="640"/>
      <c r="AE115" s="632"/>
      <c r="AF115" s="640"/>
      <c r="AG115" s="632"/>
      <c r="AH115" s="640"/>
      <c r="AI115" s="632"/>
      <c r="AJ115" s="640"/>
      <c r="AK115" s="632"/>
      <c r="AL115" s="632"/>
      <c r="AM115" s="632"/>
      <c r="AN115" s="632"/>
      <c r="AO115" s="632"/>
      <c r="AP115" s="632"/>
      <c r="AQ115" s="632"/>
      <c r="AR115" s="632"/>
      <c r="AS115" s="632"/>
      <c r="AT115" s="632"/>
      <c r="AU115" s="632"/>
      <c r="AV115" s="632"/>
      <c r="AW115" s="632"/>
      <c r="AX115" s="632"/>
      <c r="AY115" s="632"/>
      <c r="AZ115" s="632"/>
      <c r="BA115" s="632"/>
      <c r="BB115" s="632"/>
      <c r="BC115" s="632"/>
      <c r="BD115" s="632"/>
      <c r="BE115" s="632"/>
      <c r="BF115" s="632"/>
      <c r="BG115" s="632"/>
      <c r="BH115" s="632"/>
      <c r="BI115" s="632"/>
      <c r="BJ115" s="632"/>
      <c r="BK115" s="632"/>
      <c r="BL115" s="632"/>
      <c r="BM115" s="632"/>
      <c r="BN115" s="632"/>
      <c r="BO115" s="632"/>
      <c r="BP115" s="632"/>
      <c r="BQ115" s="632"/>
      <c r="BR115" s="632"/>
      <c r="BS115" s="632"/>
      <c r="BT115" s="632"/>
      <c r="BU115" s="632"/>
      <c r="BV115" s="632"/>
      <c r="BW115" s="632"/>
      <c r="BX115" s="632"/>
      <c r="BY115" s="632"/>
      <c r="BZ115" s="632"/>
      <c r="CA115" s="632"/>
      <c r="CB115" s="632"/>
      <c r="CC115" s="632"/>
      <c r="CD115" s="632"/>
      <c r="CE115" s="632"/>
      <c r="CF115" s="632"/>
      <c r="CG115" s="632"/>
      <c r="CH115" s="632"/>
      <c r="CI115" s="632"/>
      <c r="CJ115" s="632"/>
      <c r="CK115" s="632"/>
      <c r="CL115" s="632"/>
      <c r="CM115" s="632"/>
      <c r="CN115" s="632"/>
      <c r="CO115" s="632"/>
      <c r="CP115" s="632"/>
      <c r="CQ115" s="632"/>
      <c r="CR115" s="632"/>
      <c r="CS115" s="632"/>
      <c r="CT115" s="632"/>
      <c r="CU115" s="632"/>
      <c r="CV115" s="632"/>
      <c r="CW115" s="632"/>
      <c r="CX115" s="632"/>
      <c r="CY115" s="632"/>
      <c r="CZ115" s="632"/>
      <c r="DA115" s="632"/>
      <c r="DB115" s="632"/>
      <c r="DC115" s="632"/>
      <c r="DD115" s="632"/>
      <c r="DE115" s="632"/>
      <c r="DF115" s="632"/>
      <c r="DG115" s="632"/>
      <c r="DH115" s="632"/>
      <c r="DI115" s="632"/>
      <c r="DJ115" s="632"/>
      <c r="DK115" s="632"/>
      <c r="DL115" s="632"/>
      <c r="DM115" s="632"/>
      <c r="DN115" s="632"/>
      <c r="DO115" s="632"/>
      <c r="DP115" s="632"/>
      <c r="DQ115" s="632"/>
      <c r="DR115" s="632"/>
      <c r="DS115" s="632"/>
      <c r="DT115" s="632"/>
      <c r="DU115" s="632"/>
      <c r="DV115" s="632"/>
      <c r="DW115" s="632"/>
      <c r="DX115" s="632"/>
      <c r="DY115" s="632"/>
      <c r="DZ115" s="632"/>
      <c r="EA115" s="632"/>
      <c r="EB115" s="632"/>
      <c r="EC115" s="632"/>
      <c r="ED115" s="632"/>
      <c r="EE115" s="632"/>
      <c r="EF115" s="632"/>
      <c r="EG115" s="632"/>
      <c r="EH115" s="632"/>
      <c r="EI115" s="632"/>
      <c r="EJ115" s="632"/>
      <c r="EK115" s="632"/>
      <c r="EL115" s="632"/>
      <c r="EM115" s="632"/>
      <c r="EN115" s="632"/>
      <c r="EO115" s="632"/>
      <c r="EP115" s="632"/>
      <c r="EQ115" s="632"/>
      <c r="ER115" s="632"/>
      <c r="ES115" s="632"/>
      <c r="ET115" s="632"/>
      <c r="EU115" s="632"/>
      <c r="EV115" s="632"/>
      <c r="EW115" s="632"/>
      <c r="EX115" s="632"/>
      <c r="EY115" s="632"/>
      <c r="EZ115" s="632"/>
      <c r="FA115" s="632"/>
      <c r="FB115" s="632"/>
      <c r="FC115" s="632"/>
      <c r="FD115" s="632"/>
      <c r="FE115" s="632"/>
      <c r="FF115" s="632"/>
      <c r="FG115" s="632"/>
      <c r="FH115" s="632"/>
      <c r="FI115" s="632"/>
      <c r="FJ115" s="632"/>
      <c r="FK115" s="632"/>
      <c r="FL115" s="632"/>
    </row>
    <row r="116" spans="1:168" ht="14.45" customHeight="1" x14ac:dyDescent="0.25">
      <c r="A116" s="192"/>
      <c r="B116" s="207"/>
      <c r="C116" s="113" t="s">
        <v>1461</v>
      </c>
      <c r="D116" s="113" t="s">
        <v>1510</v>
      </c>
      <c r="F116" s="209"/>
      <c r="G116" s="212"/>
      <c r="H116" s="416">
        <v>1489</v>
      </c>
      <c r="I116" s="80"/>
      <c r="J116" s="638" t="s">
        <v>2211</v>
      </c>
      <c r="K116" s="636"/>
      <c r="L116" s="639">
        <v>79</v>
      </c>
      <c r="M116" s="639"/>
      <c r="N116" s="639">
        <v>167</v>
      </c>
      <c r="O116" s="639"/>
      <c r="P116" s="639">
        <v>413</v>
      </c>
      <c r="Q116" s="639"/>
      <c r="R116" s="639">
        <v>353</v>
      </c>
      <c r="S116" s="639"/>
      <c r="T116" s="639">
        <v>248</v>
      </c>
      <c r="U116" s="639"/>
      <c r="V116" s="639">
        <v>229</v>
      </c>
      <c r="W116" s="632"/>
      <c r="X116" s="640"/>
      <c r="Y116" s="632"/>
      <c r="Z116" s="640"/>
      <c r="AA116" s="632"/>
      <c r="AB116" s="640"/>
      <c r="AC116" s="632"/>
      <c r="AD116" s="640"/>
      <c r="AE116" s="632"/>
      <c r="AF116" s="640"/>
      <c r="AG116" s="632"/>
      <c r="AH116" s="640"/>
      <c r="AI116" s="632"/>
      <c r="AJ116" s="640"/>
      <c r="AK116" s="632"/>
      <c r="AL116" s="632"/>
      <c r="AM116" s="632"/>
      <c r="AN116" s="632"/>
      <c r="AO116" s="632"/>
      <c r="AP116" s="632"/>
      <c r="AQ116" s="632"/>
      <c r="AR116" s="632"/>
      <c r="AS116" s="632"/>
      <c r="AT116" s="632"/>
      <c r="AU116" s="632"/>
      <c r="AV116" s="632"/>
      <c r="AW116" s="632"/>
      <c r="AX116" s="632"/>
      <c r="AY116" s="632"/>
      <c r="AZ116" s="632"/>
      <c r="BA116" s="632"/>
      <c r="BB116" s="632"/>
      <c r="BC116" s="632"/>
      <c r="BD116" s="632"/>
      <c r="BE116" s="632"/>
      <c r="BF116" s="632"/>
      <c r="BG116" s="632"/>
      <c r="BH116" s="632"/>
      <c r="BI116" s="632"/>
      <c r="BJ116" s="632"/>
      <c r="BK116" s="632"/>
      <c r="BL116" s="632"/>
      <c r="BM116" s="632"/>
      <c r="BN116" s="632"/>
      <c r="BO116" s="632"/>
      <c r="BP116" s="632"/>
      <c r="BQ116" s="632"/>
      <c r="BR116" s="632"/>
      <c r="BS116" s="632"/>
      <c r="BT116" s="632"/>
      <c r="BU116" s="632"/>
      <c r="BV116" s="632"/>
      <c r="BW116" s="632"/>
      <c r="BX116" s="632"/>
      <c r="BY116" s="632"/>
      <c r="BZ116" s="632"/>
      <c r="CA116" s="632"/>
      <c r="CB116" s="632"/>
      <c r="CC116" s="632"/>
      <c r="CD116" s="632"/>
      <c r="CE116" s="632"/>
      <c r="CF116" s="632"/>
      <c r="CG116" s="632"/>
      <c r="CH116" s="632"/>
      <c r="CI116" s="632"/>
      <c r="CJ116" s="632"/>
      <c r="CK116" s="632"/>
      <c r="CL116" s="632"/>
      <c r="CM116" s="632"/>
      <c r="CN116" s="632"/>
      <c r="CO116" s="632"/>
      <c r="CP116" s="632"/>
      <c r="CQ116" s="632"/>
      <c r="CR116" s="632"/>
      <c r="CS116" s="632"/>
      <c r="CT116" s="632"/>
      <c r="CU116" s="632"/>
      <c r="CV116" s="632"/>
      <c r="CW116" s="632"/>
      <c r="CX116" s="632"/>
      <c r="CY116" s="632"/>
      <c r="CZ116" s="632"/>
      <c r="DA116" s="632"/>
      <c r="DB116" s="632"/>
      <c r="DC116" s="632"/>
      <c r="DD116" s="632"/>
      <c r="DE116" s="632"/>
      <c r="DF116" s="632"/>
      <c r="DG116" s="632"/>
      <c r="DH116" s="632"/>
      <c r="DI116" s="632"/>
      <c r="DJ116" s="632"/>
      <c r="DK116" s="632"/>
      <c r="DL116" s="632"/>
      <c r="DM116" s="632"/>
      <c r="DN116" s="632"/>
      <c r="DO116" s="632"/>
      <c r="DP116" s="632"/>
      <c r="DQ116" s="632"/>
      <c r="DR116" s="632"/>
      <c r="DS116" s="632"/>
      <c r="DT116" s="632"/>
      <c r="DU116" s="632"/>
      <c r="DV116" s="632"/>
      <c r="DW116" s="632"/>
      <c r="DX116" s="632"/>
      <c r="DY116" s="632"/>
      <c r="DZ116" s="632"/>
      <c r="EA116" s="632"/>
      <c r="EB116" s="632"/>
      <c r="EC116" s="632"/>
      <c r="ED116" s="632"/>
      <c r="EE116" s="632"/>
      <c r="EF116" s="632"/>
      <c r="EG116" s="632"/>
      <c r="EH116" s="632"/>
      <c r="EI116" s="632"/>
      <c r="EJ116" s="632"/>
      <c r="EK116" s="632"/>
      <c r="EL116" s="632"/>
      <c r="EM116" s="632"/>
      <c r="EN116" s="632"/>
      <c r="EO116" s="632"/>
      <c r="EP116" s="632"/>
      <c r="EQ116" s="632"/>
      <c r="ER116" s="632"/>
      <c r="ES116" s="632"/>
      <c r="ET116" s="632"/>
      <c r="EU116" s="632"/>
      <c r="EV116" s="632"/>
      <c r="EW116" s="632"/>
      <c r="EX116" s="632"/>
      <c r="EY116" s="632"/>
      <c r="EZ116" s="632"/>
      <c r="FA116" s="632"/>
      <c r="FB116" s="632"/>
      <c r="FC116" s="632"/>
      <c r="FD116" s="632"/>
      <c r="FE116" s="632"/>
      <c r="FF116" s="632"/>
      <c r="FG116" s="632"/>
      <c r="FH116" s="632"/>
      <c r="FI116" s="632"/>
      <c r="FJ116" s="632"/>
      <c r="FK116" s="632"/>
      <c r="FL116" s="632"/>
    </row>
    <row r="117" spans="1:168" ht="14.45" customHeight="1" x14ac:dyDescent="0.25">
      <c r="A117" s="192"/>
      <c r="B117" s="207"/>
      <c r="C117" s="113"/>
      <c r="D117" s="113"/>
      <c r="F117" s="209"/>
      <c r="G117" s="212"/>
      <c r="H117" s="416"/>
      <c r="I117" s="80"/>
      <c r="J117" s="638"/>
      <c r="K117" s="636"/>
      <c r="L117" s="639"/>
      <c r="M117" s="639"/>
      <c r="N117" s="639"/>
      <c r="O117" s="639"/>
      <c r="P117" s="639"/>
      <c r="Q117" s="639"/>
      <c r="R117" s="639"/>
      <c r="S117" s="639"/>
      <c r="T117" s="639"/>
      <c r="U117" s="639"/>
      <c r="V117" s="639"/>
    </row>
    <row r="118" spans="1:168" ht="14.45" customHeight="1" x14ac:dyDescent="0.25">
      <c r="A118" s="192"/>
      <c r="B118" s="207" t="s">
        <v>897</v>
      </c>
      <c r="C118" s="113"/>
      <c r="D118" s="113" t="s">
        <v>1241</v>
      </c>
      <c r="F118" s="209"/>
      <c r="G118" s="213"/>
      <c r="H118" s="416">
        <v>43761</v>
      </c>
      <c r="I118" s="102"/>
      <c r="J118" s="635" t="s">
        <v>2069</v>
      </c>
      <c r="K118" s="636"/>
      <c r="L118" s="637">
        <v>1784</v>
      </c>
      <c r="M118" s="637"/>
      <c r="N118" s="637">
        <v>2885</v>
      </c>
      <c r="O118" s="637"/>
      <c r="P118" s="637">
        <v>11168</v>
      </c>
      <c r="Q118" s="637"/>
      <c r="R118" s="637">
        <v>11507</v>
      </c>
      <c r="S118" s="637"/>
      <c r="T118" s="637">
        <v>8804</v>
      </c>
      <c r="U118" s="637"/>
      <c r="V118" s="637">
        <v>7613</v>
      </c>
      <c r="X118" s="640"/>
      <c r="Z118" s="640"/>
      <c r="AB118" s="640"/>
      <c r="AD118" s="640"/>
      <c r="AF118" s="640"/>
      <c r="AH118" s="640"/>
      <c r="AJ118" s="640"/>
    </row>
    <row r="119" spans="1:168" ht="14.45" customHeight="1" x14ac:dyDescent="0.25">
      <c r="A119" s="192"/>
      <c r="B119" s="207"/>
      <c r="C119" s="113"/>
      <c r="D119" s="113"/>
      <c r="F119" s="209"/>
      <c r="G119" s="212"/>
      <c r="H119" s="416"/>
      <c r="I119" s="80"/>
      <c r="J119" s="638"/>
      <c r="K119" s="636"/>
      <c r="L119" s="639"/>
      <c r="M119" s="639"/>
      <c r="N119" s="639"/>
      <c r="O119" s="639"/>
      <c r="P119" s="639"/>
      <c r="Q119" s="639"/>
      <c r="R119" s="639"/>
      <c r="S119" s="639"/>
      <c r="T119" s="639"/>
      <c r="U119" s="639"/>
      <c r="V119" s="639"/>
    </row>
    <row r="120" spans="1:168" ht="14.45" customHeight="1" x14ac:dyDescent="0.25">
      <c r="A120" s="192"/>
      <c r="B120" s="207"/>
      <c r="C120" s="113" t="s">
        <v>1327</v>
      </c>
      <c r="D120" s="113" t="s">
        <v>1511</v>
      </c>
      <c r="F120" s="209"/>
      <c r="G120" s="212"/>
      <c r="H120" s="416">
        <v>1385</v>
      </c>
      <c r="I120" s="80"/>
      <c r="J120" s="638" t="s">
        <v>2070</v>
      </c>
      <c r="K120" s="636"/>
      <c r="L120" s="639">
        <v>76</v>
      </c>
      <c r="M120" s="639"/>
      <c r="N120" s="639">
        <v>101</v>
      </c>
      <c r="O120" s="639"/>
      <c r="P120" s="639">
        <v>350</v>
      </c>
      <c r="Q120" s="639"/>
      <c r="R120" s="639">
        <v>341</v>
      </c>
      <c r="S120" s="639"/>
      <c r="T120" s="639">
        <v>276</v>
      </c>
      <c r="U120" s="639"/>
      <c r="V120" s="639">
        <v>241</v>
      </c>
      <c r="X120" s="640"/>
      <c r="Y120" s="632"/>
      <c r="Z120" s="640"/>
      <c r="AA120" s="632"/>
      <c r="AB120" s="640"/>
      <c r="AC120" s="632"/>
      <c r="AD120" s="640"/>
      <c r="AE120" s="632"/>
      <c r="AF120" s="640"/>
      <c r="AG120" s="632"/>
      <c r="AH120" s="640"/>
      <c r="AI120" s="632"/>
      <c r="AJ120" s="640"/>
    </row>
    <row r="121" spans="1:168" ht="14.45" customHeight="1" x14ac:dyDescent="0.25">
      <c r="A121" s="192"/>
      <c r="B121" s="207"/>
      <c r="C121" s="113" t="s">
        <v>1328</v>
      </c>
      <c r="D121" s="113" t="s">
        <v>1329</v>
      </c>
      <c r="F121" s="209"/>
      <c r="G121" s="212"/>
      <c r="H121" s="416">
        <v>1438</v>
      </c>
      <c r="I121" s="80"/>
      <c r="J121" s="638" t="s">
        <v>2071</v>
      </c>
      <c r="K121" s="636"/>
      <c r="L121" s="639">
        <v>53</v>
      </c>
      <c r="M121" s="639"/>
      <c r="N121" s="639">
        <v>87</v>
      </c>
      <c r="O121" s="639"/>
      <c r="P121" s="639">
        <v>363</v>
      </c>
      <c r="Q121" s="639"/>
      <c r="R121" s="639">
        <v>360</v>
      </c>
      <c r="S121" s="639"/>
      <c r="T121" s="639">
        <v>295</v>
      </c>
      <c r="U121" s="639"/>
      <c r="V121" s="639">
        <v>280</v>
      </c>
      <c r="X121" s="640"/>
      <c r="Y121" s="632"/>
      <c r="Z121" s="640"/>
      <c r="AA121" s="632"/>
      <c r="AB121" s="640"/>
      <c r="AC121" s="632"/>
      <c r="AD121" s="640"/>
      <c r="AE121" s="632"/>
      <c r="AF121" s="640"/>
      <c r="AG121" s="632"/>
      <c r="AH121" s="640"/>
      <c r="AI121" s="632"/>
      <c r="AJ121" s="640"/>
    </row>
    <row r="122" spans="1:168" ht="14.45" customHeight="1" x14ac:dyDescent="0.25">
      <c r="A122" s="192"/>
      <c r="B122" s="207"/>
      <c r="C122" s="113" t="s">
        <v>1330</v>
      </c>
      <c r="D122" s="113" t="s">
        <v>1331</v>
      </c>
      <c r="F122" s="209"/>
      <c r="G122" s="212"/>
      <c r="H122" s="416">
        <v>974</v>
      </c>
      <c r="I122" s="80"/>
      <c r="J122" s="638" t="s">
        <v>2089</v>
      </c>
      <c r="K122" s="636"/>
      <c r="L122" s="639">
        <v>67</v>
      </c>
      <c r="M122" s="639"/>
      <c r="N122" s="639">
        <v>82</v>
      </c>
      <c r="O122" s="639"/>
      <c r="P122" s="639">
        <v>259</v>
      </c>
      <c r="Q122" s="639"/>
      <c r="R122" s="639">
        <v>221</v>
      </c>
      <c r="S122" s="639"/>
      <c r="T122" s="639">
        <v>185</v>
      </c>
      <c r="U122" s="639"/>
      <c r="V122" s="639">
        <v>160</v>
      </c>
      <c r="X122" s="640"/>
      <c r="Y122" s="632"/>
      <c r="Z122" s="640"/>
      <c r="AA122" s="632"/>
      <c r="AB122" s="640"/>
      <c r="AC122" s="632"/>
      <c r="AD122" s="640"/>
      <c r="AE122" s="632"/>
      <c r="AF122" s="640"/>
      <c r="AG122" s="632"/>
      <c r="AH122" s="640"/>
      <c r="AI122" s="632"/>
      <c r="AJ122" s="640"/>
    </row>
    <row r="123" spans="1:168" ht="14.45" customHeight="1" x14ac:dyDescent="0.25">
      <c r="A123" s="192"/>
      <c r="B123" s="207"/>
      <c r="C123" s="113" t="s">
        <v>1332</v>
      </c>
      <c r="D123" s="113" t="s">
        <v>1333</v>
      </c>
      <c r="F123" s="209"/>
      <c r="G123" s="212"/>
      <c r="H123" s="416">
        <v>1821</v>
      </c>
      <c r="I123" s="80"/>
      <c r="J123" s="638" t="s">
        <v>2082</v>
      </c>
      <c r="K123" s="636"/>
      <c r="L123" s="639">
        <v>53</v>
      </c>
      <c r="M123" s="639"/>
      <c r="N123" s="639">
        <v>102</v>
      </c>
      <c r="O123" s="639"/>
      <c r="P123" s="639">
        <v>417</v>
      </c>
      <c r="Q123" s="639"/>
      <c r="R123" s="639">
        <v>527</v>
      </c>
      <c r="S123" s="639"/>
      <c r="T123" s="639">
        <v>387</v>
      </c>
      <c r="U123" s="639"/>
      <c r="V123" s="639">
        <v>335</v>
      </c>
      <c r="X123" s="640"/>
      <c r="Y123" s="632"/>
      <c r="Z123" s="640"/>
      <c r="AA123" s="632"/>
      <c r="AB123" s="640"/>
      <c r="AC123" s="632"/>
      <c r="AD123" s="640"/>
      <c r="AE123" s="632"/>
      <c r="AF123" s="640"/>
      <c r="AG123" s="632"/>
      <c r="AH123" s="640"/>
      <c r="AI123" s="632"/>
      <c r="AJ123" s="640"/>
    </row>
    <row r="124" spans="1:168" ht="14.45" customHeight="1" x14ac:dyDescent="0.25">
      <c r="A124" s="192"/>
      <c r="B124" s="207"/>
      <c r="C124" s="113" t="s">
        <v>1334</v>
      </c>
      <c r="D124" s="113" t="s">
        <v>1335</v>
      </c>
      <c r="F124" s="209"/>
      <c r="G124" s="212"/>
      <c r="H124" s="416">
        <v>1136</v>
      </c>
      <c r="I124" s="80"/>
      <c r="J124" s="638" t="s">
        <v>2090</v>
      </c>
      <c r="K124" s="636"/>
      <c r="L124" s="639">
        <v>55</v>
      </c>
      <c r="M124" s="639"/>
      <c r="N124" s="639">
        <v>89</v>
      </c>
      <c r="O124" s="639"/>
      <c r="P124" s="639">
        <v>299</v>
      </c>
      <c r="Q124" s="639"/>
      <c r="R124" s="639">
        <v>276</v>
      </c>
      <c r="S124" s="639"/>
      <c r="T124" s="639">
        <v>192</v>
      </c>
      <c r="U124" s="639"/>
      <c r="V124" s="639">
        <v>225</v>
      </c>
      <c r="X124" s="640"/>
      <c r="Y124" s="632"/>
      <c r="Z124" s="640"/>
      <c r="AA124" s="632"/>
      <c r="AB124" s="640"/>
      <c r="AC124" s="632"/>
      <c r="AD124" s="640"/>
      <c r="AE124" s="632"/>
      <c r="AF124" s="640"/>
      <c r="AG124" s="632"/>
      <c r="AH124" s="640"/>
      <c r="AI124" s="632"/>
      <c r="AJ124" s="640"/>
    </row>
    <row r="125" spans="1:168" ht="14.45" customHeight="1" x14ac:dyDescent="0.25">
      <c r="A125" s="192"/>
      <c r="B125" s="207"/>
      <c r="C125" s="113" t="s">
        <v>1336</v>
      </c>
      <c r="D125" s="113" t="s">
        <v>1337</v>
      </c>
      <c r="F125" s="209"/>
      <c r="G125" s="212"/>
      <c r="H125" s="416">
        <v>897</v>
      </c>
      <c r="I125" s="80"/>
      <c r="J125" s="638" t="s">
        <v>2212</v>
      </c>
      <c r="K125" s="636"/>
      <c r="L125" s="639">
        <v>31</v>
      </c>
      <c r="M125" s="639"/>
      <c r="N125" s="639">
        <v>63</v>
      </c>
      <c r="O125" s="639"/>
      <c r="P125" s="639">
        <v>241</v>
      </c>
      <c r="Q125" s="639"/>
      <c r="R125" s="639">
        <v>204</v>
      </c>
      <c r="S125" s="639"/>
      <c r="T125" s="639">
        <v>184</v>
      </c>
      <c r="U125" s="639"/>
      <c r="V125" s="639">
        <v>174</v>
      </c>
      <c r="X125" s="640"/>
      <c r="Y125" s="632"/>
      <c r="Z125" s="640"/>
      <c r="AA125" s="632"/>
      <c r="AB125" s="640"/>
      <c r="AC125" s="632"/>
      <c r="AD125" s="640"/>
      <c r="AE125" s="632"/>
      <c r="AF125" s="640"/>
      <c r="AG125" s="632"/>
      <c r="AH125" s="640"/>
      <c r="AI125" s="632"/>
      <c r="AJ125" s="640"/>
    </row>
    <row r="126" spans="1:168" ht="14.45" customHeight="1" x14ac:dyDescent="0.25">
      <c r="A126" s="192"/>
      <c r="B126" s="207"/>
      <c r="C126" s="113" t="s">
        <v>1338</v>
      </c>
      <c r="D126" s="113" t="s">
        <v>1512</v>
      </c>
      <c r="F126" s="209"/>
      <c r="G126" s="212"/>
      <c r="H126" s="416">
        <v>26</v>
      </c>
      <c r="I126" s="80"/>
      <c r="J126" s="638" t="s">
        <v>2213</v>
      </c>
      <c r="K126" s="636"/>
      <c r="L126" s="641" t="s">
        <v>1556</v>
      </c>
      <c r="M126" s="641"/>
      <c r="N126" s="641" t="s">
        <v>1556</v>
      </c>
      <c r="O126" s="639"/>
      <c r="P126" s="639">
        <v>6</v>
      </c>
      <c r="Q126" s="639"/>
      <c r="R126" s="639">
        <v>8</v>
      </c>
      <c r="S126" s="639"/>
      <c r="T126" s="639">
        <v>5</v>
      </c>
      <c r="U126" s="639"/>
      <c r="V126" s="639">
        <v>5</v>
      </c>
      <c r="X126" s="640"/>
      <c r="Y126" s="632"/>
      <c r="Z126" s="640"/>
      <c r="AA126" s="632"/>
      <c r="AB126" s="640"/>
      <c r="AC126" s="632"/>
      <c r="AD126" s="640"/>
      <c r="AE126" s="632"/>
      <c r="AF126" s="640"/>
      <c r="AG126" s="632"/>
      <c r="AH126" s="640"/>
      <c r="AI126" s="632"/>
      <c r="AJ126" s="640"/>
    </row>
    <row r="127" spans="1:168" ht="14.45" customHeight="1" x14ac:dyDescent="0.25">
      <c r="A127" s="192"/>
      <c r="B127" s="207"/>
      <c r="C127" s="113" t="s">
        <v>1339</v>
      </c>
      <c r="D127" s="113" t="s">
        <v>1340</v>
      </c>
      <c r="F127" s="209"/>
      <c r="G127" s="212"/>
      <c r="H127" s="416">
        <v>2102</v>
      </c>
      <c r="I127" s="80"/>
      <c r="J127" s="638" t="s">
        <v>2091</v>
      </c>
      <c r="K127" s="636"/>
      <c r="L127" s="639">
        <v>126</v>
      </c>
      <c r="M127" s="639"/>
      <c r="N127" s="639">
        <v>171</v>
      </c>
      <c r="O127" s="639"/>
      <c r="P127" s="639">
        <v>543</v>
      </c>
      <c r="Q127" s="639"/>
      <c r="R127" s="639">
        <v>508</v>
      </c>
      <c r="S127" s="639"/>
      <c r="T127" s="639">
        <v>397</v>
      </c>
      <c r="U127" s="639"/>
      <c r="V127" s="639">
        <v>357</v>
      </c>
      <c r="X127" s="640"/>
      <c r="Y127" s="632"/>
      <c r="Z127" s="640"/>
      <c r="AA127" s="632"/>
      <c r="AB127" s="640"/>
      <c r="AC127" s="632"/>
      <c r="AD127" s="640"/>
      <c r="AE127" s="632"/>
      <c r="AF127" s="640"/>
      <c r="AG127" s="632"/>
      <c r="AH127" s="640"/>
      <c r="AI127" s="632"/>
      <c r="AJ127" s="640"/>
    </row>
    <row r="128" spans="1:168" ht="14.45" customHeight="1" x14ac:dyDescent="0.25">
      <c r="A128" s="192"/>
      <c r="B128" s="207"/>
      <c r="C128" s="113" t="s">
        <v>1341</v>
      </c>
      <c r="D128" s="113" t="s">
        <v>1342</v>
      </c>
      <c r="F128" s="209"/>
      <c r="G128" s="212"/>
      <c r="H128" s="416">
        <v>1869</v>
      </c>
      <c r="I128" s="80"/>
      <c r="J128" s="638" t="s">
        <v>2083</v>
      </c>
      <c r="K128" s="636"/>
      <c r="L128" s="639">
        <v>55</v>
      </c>
      <c r="M128" s="639"/>
      <c r="N128" s="639">
        <v>104</v>
      </c>
      <c r="O128" s="639"/>
      <c r="P128" s="639">
        <v>437</v>
      </c>
      <c r="Q128" s="639"/>
      <c r="R128" s="639">
        <v>497</v>
      </c>
      <c r="S128" s="639"/>
      <c r="T128" s="639">
        <v>404</v>
      </c>
      <c r="U128" s="639"/>
      <c r="V128" s="639">
        <v>372</v>
      </c>
      <c r="X128" s="640"/>
      <c r="Y128" s="632"/>
      <c r="Z128" s="640"/>
      <c r="AA128" s="632"/>
      <c r="AB128" s="640"/>
      <c r="AC128" s="632"/>
      <c r="AD128" s="640"/>
      <c r="AE128" s="632"/>
      <c r="AF128" s="640"/>
      <c r="AG128" s="632"/>
      <c r="AH128" s="640"/>
      <c r="AI128" s="632"/>
      <c r="AJ128" s="640"/>
    </row>
    <row r="129" spans="1:36" ht="14.45" customHeight="1" x14ac:dyDescent="0.25">
      <c r="A129" s="192"/>
      <c r="B129" s="207"/>
      <c r="C129" s="113" t="s">
        <v>1343</v>
      </c>
      <c r="D129" s="113" t="s">
        <v>1344</v>
      </c>
      <c r="F129" s="209"/>
      <c r="G129" s="212"/>
      <c r="H129" s="416">
        <v>1661</v>
      </c>
      <c r="I129" s="80"/>
      <c r="J129" s="638" t="s">
        <v>2074</v>
      </c>
      <c r="K129" s="636"/>
      <c r="L129" s="639">
        <v>86</v>
      </c>
      <c r="M129" s="639"/>
      <c r="N129" s="639">
        <v>135</v>
      </c>
      <c r="O129" s="639"/>
      <c r="P129" s="639">
        <v>443</v>
      </c>
      <c r="Q129" s="639"/>
      <c r="R129" s="639">
        <v>431</v>
      </c>
      <c r="S129" s="639"/>
      <c r="T129" s="639">
        <v>299</v>
      </c>
      <c r="U129" s="639"/>
      <c r="V129" s="639">
        <v>267</v>
      </c>
      <c r="X129" s="640"/>
      <c r="Y129" s="632"/>
      <c r="Z129" s="640"/>
      <c r="AA129" s="632"/>
      <c r="AB129" s="640"/>
      <c r="AC129" s="632"/>
      <c r="AD129" s="640"/>
      <c r="AE129" s="632"/>
      <c r="AF129" s="640"/>
      <c r="AG129" s="632"/>
      <c r="AH129" s="640"/>
      <c r="AI129" s="632"/>
      <c r="AJ129" s="640"/>
    </row>
    <row r="130" spans="1:36" ht="14.45" customHeight="1" x14ac:dyDescent="0.25">
      <c r="A130" s="192"/>
      <c r="B130" s="207"/>
      <c r="C130" s="113" t="s">
        <v>1345</v>
      </c>
      <c r="D130" s="113" t="s">
        <v>1346</v>
      </c>
      <c r="F130" s="209"/>
      <c r="G130" s="212"/>
      <c r="H130" s="416">
        <v>1587</v>
      </c>
      <c r="I130" s="80"/>
      <c r="J130" s="638" t="s">
        <v>2092</v>
      </c>
      <c r="K130" s="636"/>
      <c r="L130" s="639">
        <v>64</v>
      </c>
      <c r="M130" s="639"/>
      <c r="N130" s="639">
        <v>132</v>
      </c>
      <c r="O130" s="639"/>
      <c r="P130" s="639">
        <v>418</v>
      </c>
      <c r="Q130" s="639"/>
      <c r="R130" s="639">
        <v>396</v>
      </c>
      <c r="S130" s="639"/>
      <c r="T130" s="639">
        <v>318</v>
      </c>
      <c r="U130" s="639"/>
      <c r="V130" s="639">
        <v>259</v>
      </c>
      <c r="X130" s="640"/>
      <c r="Y130" s="632"/>
      <c r="Z130" s="640"/>
      <c r="AA130" s="632"/>
      <c r="AB130" s="640"/>
      <c r="AC130" s="632"/>
      <c r="AD130" s="640"/>
      <c r="AE130" s="632"/>
      <c r="AF130" s="640"/>
      <c r="AG130" s="632"/>
      <c r="AH130" s="640"/>
      <c r="AI130" s="632"/>
      <c r="AJ130" s="640"/>
    </row>
    <row r="131" spans="1:36" ht="14.45" customHeight="1" x14ac:dyDescent="0.25">
      <c r="A131" s="192"/>
      <c r="B131" s="207"/>
      <c r="C131" s="113" t="s">
        <v>1347</v>
      </c>
      <c r="D131" s="113" t="s">
        <v>1348</v>
      </c>
      <c r="F131" s="209"/>
      <c r="G131" s="212"/>
      <c r="H131" s="416">
        <v>1529</v>
      </c>
      <c r="I131" s="80"/>
      <c r="J131" s="638" t="s">
        <v>2214</v>
      </c>
      <c r="K131" s="636"/>
      <c r="L131" s="639">
        <v>61</v>
      </c>
      <c r="M131" s="639"/>
      <c r="N131" s="639">
        <v>89</v>
      </c>
      <c r="O131" s="639"/>
      <c r="P131" s="639">
        <v>357</v>
      </c>
      <c r="Q131" s="639"/>
      <c r="R131" s="639">
        <v>442</v>
      </c>
      <c r="S131" s="639"/>
      <c r="T131" s="639">
        <v>326</v>
      </c>
      <c r="U131" s="639"/>
      <c r="V131" s="639">
        <v>254</v>
      </c>
      <c r="X131" s="640"/>
      <c r="Y131" s="632"/>
      <c r="Z131" s="640"/>
      <c r="AA131" s="632"/>
      <c r="AB131" s="640"/>
      <c r="AC131" s="632"/>
      <c r="AD131" s="640"/>
      <c r="AE131" s="632"/>
      <c r="AF131" s="640"/>
      <c r="AG131" s="632"/>
      <c r="AH131" s="640"/>
      <c r="AI131" s="632"/>
      <c r="AJ131" s="640"/>
    </row>
    <row r="132" spans="1:36" ht="14.45" customHeight="1" x14ac:dyDescent="0.25">
      <c r="A132" s="192"/>
      <c r="B132" s="207"/>
      <c r="C132" s="113" t="s">
        <v>1349</v>
      </c>
      <c r="D132" s="113" t="s">
        <v>1513</v>
      </c>
      <c r="F132" s="209"/>
      <c r="G132" s="212"/>
      <c r="H132" s="416">
        <v>1016</v>
      </c>
      <c r="I132" s="80"/>
      <c r="J132" s="638" t="s">
        <v>2084</v>
      </c>
      <c r="K132" s="636"/>
      <c r="L132" s="639">
        <v>31</v>
      </c>
      <c r="M132" s="639"/>
      <c r="N132" s="639">
        <v>50</v>
      </c>
      <c r="O132" s="639"/>
      <c r="P132" s="639">
        <v>243</v>
      </c>
      <c r="Q132" s="639"/>
      <c r="R132" s="639">
        <v>334</v>
      </c>
      <c r="S132" s="639"/>
      <c r="T132" s="639">
        <v>206</v>
      </c>
      <c r="U132" s="639"/>
      <c r="V132" s="639">
        <v>152</v>
      </c>
      <c r="X132" s="640"/>
      <c r="Y132" s="632"/>
      <c r="Z132" s="640"/>
      <c r="AA132" s="632"/>
      <c r="AB132" s="640"/>
      <c r="AC132" s="632"/>
      <c r="AD132" s="640"/>
      <c r="AE132" s="632"/>
      <c r="AF132" s="640"/>
      <c r="AG132" s="632"/>
      <c r="AH132" s="640"/>
      <c r="AI132" s="632"/>
      <c r="AJ132" s="640"/>
    </row>
    <row r="133" spans="1:36" ht="14.45" customHeight="1" x14ac:dyDescent="0.25">
      <c r="A133" s="192"/>
      <c r="B133" s="207"/>
      <c r="C133" s="113" t="s">
        <v>1350</v>
      </c>
      <c r="D133" s="113" t="s">
        <v>1351</v>
      </c>
      <c r="F133" s="209"/>
      <c r="G133" s="212"/>
      <c r="H133" s="416">
        <v>1458</v>
      </c>
      <c r="I133" s="80"/>
      <c r="J133" s="638" t="s">
        <v>2075</v>
      </c>
      <c r="K133" s="636"/>
      <c r="L133" s="639">
        <v>58</v>
      </c>
      <c r="M133" s="639"/>
      <c r="N133" s="639">
        <v>79</v>
      </c>
      <c r="O133" s="639"/>
      <c r="P133" s="639">
        <v>415</v>
      </c>
      <c r="Q133" s="639"/>
      <c r="R133" s="639">
        <v>382</v>
      </c>
      <c r="S133" s="639"/>
      <c r="T133" s="639">
        <v>280</v>
      </c>
      <c r="U133" s="639"/>
      <c r="V133" s="639">
        <v>244</v>
      </c>
      <c r="X133" s="640"/>
      <c r="Y133" s="632"/>
      <c r="Z133" s="640"/>
      <c r="AA133" s="632"/>
      <c r="AB133" s="640"/>
      <c r="AC133" s="632"/>
      <c r="AD133" s="640"/>
      <c r="AE133" s="632"/>
      <c r="AF133" s="640"/>
      <c r="AG133" s="632"/>
      <c r="AH133" s="640"/>
      <c r="AI133" s="632"/>
      <c r="AJ133" s="640"/>
    </row>
    <row r="134" spans="1:36" ht="14.45" customHeight="1" x14ac:dyDescent="0.25">
      <c r="A134" s="192"/>
      <c r="B134" s="207"/>
      <c r="C134" s="113" t="s">
        <v>1352</v>
      </c>
      <c r="D134" s="113" t="s">
        <v>1353</v>
      </c>
      <c r="F134" s="209"/>
      <c r="G134" s="212"/>
      <c r="H134" s="416">
        <v>1045</v>
      </c>
      <c r="I134" s="80"/>
      <c r="J134" s="638" t="s">
        <v>2085</v>
      </c>
      <c r="K134" s="636"/>
      <c r="L134" s="639">
        <v>29</v>
      </c>
      <c r="M134" s="639"/>
      <c r="N134" s="639">
        <v>56</v>
      </c>
      <c r="O134" s="639"/>
      <c r="P134" s="639">
        <v>248</v>
      </c>
      <c r="Q134" s="639"/>
      <c r="R134" s="639">
        <v>240</v>
      </c>
      <c r="S134" s="639"/>
      <c r="T134" s="639">
        <v>255</v>
      </c>
      <c r="U134" s="639"/>
      <c r="V134" s="639">
        <v>217</v>
      </c>
      <c r="X134" s="640"/>
      <c r="Y134" s="632"/>
      <c r="Z134" s="640"/>
      <c r="AA134" s="632"/>
      <c r="AB134" s="640"/>
      <c r="AC134" s="632"/>
      <c r="AD134" s="640"/>
      <c r="AE134" s="632"/>
      <c r="AF134" s="640"/>
      <c r="AG134" s="632"/>
      <c r="AH134" s="640"/>
      <c r="AI134" s="632"/>
      <c r="AJ134" s="640"/>
    </row>
    <row r="135" spans="1:36" ht="14.45" customHeight="1" x14ac:dyDescent="0.25">
      <c r="A135" s="192"/>
      <c r="B135" s="207"/>
      <c r="C135" s="113" t="s">
        <v>1354</v>
      </c>
      <c r="D135" s="113" t="s">
        <v>1355</v>
      </c>
      <c r="F135" s="209"/>
      <c r="G135" s="212"/>
      <c r="H135" s="416">
        <v>1057</v>
      </c>
      <c r="I135" s="80"/>
      <c r="J135" s="638" t="s">
        <v>2076</v>
      </c>
      <c r="K135" s="636"/>
      <c r="L135" s="639">
        <v>60</v>
      </c>
      <c r="M135" s="639"/>
      <c r="N135" s="639">
        <v>102</v>
      </c>
      <c r="O135" s="639"/>
      <c r="P135" s="639">
        <v>298</v>
      </c>
      <c r="Q135" s="639"/>
      <c r="R135" s="639">
        <v>251</v>
      </c>
      <c r="S135" s="639"/>
      <c r="T135" s="639">
        <v>191</v>
      </c>
      <c r="U135" s="639"/>
      <c r="V135" s="639">
        <v>155</v>
      </c>
      <c r="X135" s="640"/>
      <c r="Y135" s="632"/>
      <c r="Z135" s="640"/>
      <c r="AA135" s="632"/>
      <c r="AB135" s="640"/>
      <c r="AC135" s="632"/>
      <c r="AD135" s="640"/>
      <c r="AE135" s="632"/>
      <c r="AF135" s="640"/>
      <c r="AG135" s="632"/>
      <c r="AH135" s="640"/>
      <c r="AI135" s="632"/>
      <c r="AJ135" s="640"/>
    </row>
    <row r="136" spans="1:36" ht="14.45" customHeight="1" x14ac:dyDescent="0.25">
      <c r="A136" s="192"/>
      <c r="B136" s="207"/>
      <c r="C136" s="113" t="s">
        <v>1356</v>
      </c>
      <c r="D136" s="113" t="s">
        <v>1357</v>
      </c>
      <c r="F136" s="209"/>
      <c r="G136" s="212"/>
      <c r="H136" s="416">
        <v>1486</v>
      </c>
      <c r="I136" s="80"/>
      <c r="J136" s="638" t="s">
        <v>2086</v>
      </c>
      <c r="K136" s="636"/>
      <c r="L136" s="639">
        <v>68</v>
      </c>
      <c r="M136" s="639"/>
      <c r="N136" s="639">
        <v>126</v>
      </c>
      <c r="O136" s="639"/>
      <c r="P136" s="639">
        <v>371</v>
      </c>
      <c r="Q136" s="639"/>
      <c r="R136" s="639">
        <v>375</v>
      </c>
      <c r="S136" s="639"/>
      <c r="T136" s="639">
        <v>279</v>
      </c>
      <c r="U136" s="639"/>
      <c r="V136" s="639">
        <v>267</v>
      </c>
      <c r="X136" s="640"/>
      <c r="Y136" s="632"/>
      <c r="Z136" s="640"/>
      <c r="AA136" s="632"/>
      <c r="AB136" s="640"/>
      <c r="AC136" s="632"/>
      <c r="AD136" s="640"/>
      <c r="AE136" s="632"/>
      <c r="AF136" s="640"/>
      <c r="AG136" s="632"/>
      <c r="AH136" s="640"/>
      <c r="AI136" s="632"/>
      <c r="AJ136" s="640"/>
    </row>
    <row r="137" spans="1:36" ht="14.45" customHeight="1" x14ac:dyDescent="0.25">
      <c r="A137" s="192"/>
      <c r="B137" s="207"/>
      <c r="C137" s="113" t="s">
        <v>1358</v>
      </c>
      <c r="D137" s="113" t="s">
        <v>1359</v>
      </c>
      <c r="F137" s="209"/>
      <c r="G137" s="212"/>
      <c r="H137" s="416">
        <v>1503</v>
      </c>
      <c r="I137" s="80"/>
      <c r="J137" s="638" t="s">
        <v>2087</v>
      </c>
      <c r="K137" s="636"/>
      <c r="L137" s="639">
        <v>70</v>
      </c>
      <c r="M137" s="639"/>
      <c r="N137" s="639">
        <v>86</v>
      </c>
      <c r="O137" s="639"/>
      <c r="P137" s="639">
        <v>362</v>
      </c>
      <c r="Q137" s="639"/>
      <c r="R137" s="639">
        <v>406</v>
      </c>
      <c r="S137" s="639"/>
      <c r="T137" s="639">
        <v>313</v>
      </c>
      <c r="U137" s="639"/>
      <c r="V137" s="639">
        <v>266</v>
      </c>
      <c r="X137" s="640"/>
      <c r="Y137" s="632"/>
      <c r="Z137" s="640"/>
      <c r="AA137" s="632"/>
      <c r="AB137" s="640"/>
      <c r="AC137" s="632"/>
      <c r="AD137" s="640"/>
      <c r="AE137" s="632"/>
      <c r="AF137" s="640"/>
      <c r="AG137" s="632"/>
      <c r="AH137" s="640"/>
      <c r="AI137" s="632"/>
      <c r="AJ137" s="640"/>
    </row>
    <row r="138" spans="1:36" ht="14.45" customHeight="1" x14ac:dyDescent="0.25">
      <c r="A138" s="192"/>
      <c r="B138" s="207"/>
      <c r="C138" s="113" t="s">
        <v>1360</v>
      </c>
      <c r="D138" s="113" t="s">
        <v>1361</v>
      </c>
      <c r="F138" s="209"/>
      <c r="G138" s="212"/>
      <c r="H138" s="416">
        <v>1164</v>
      </c>
      <c r="I138" s="80"/>
      <c r="J138" s="638" t="s">
        <v>2077</v>
      </c>
      <c r="K138" s="636"/>
      <c r="L138" s="639">
        <v>33</v>
      </c>
      <c r="M138" s="639"/>
      <c r="N138" s="639">
        <v>70</v>
      </c>
      <c r="O138" s="639"/>
      <c r="P138" s="639">
        <v>330</v>
      </c>
      <c r="Q138" s="639"/>
      <c r="R138" s="639">
        <v>342</v>
      </c>
      <c r="S138" s="639"/>
      <c r="T138" s="639">
        <v>238</v>
      </c>
      <c r="U138" s="639"/>
      <c r="V138" s="639">
        <v>151</v>
      </c>
      <c r="X138" s="640"/>
      <c r="Y138" s="632"/>
      <c r="Z138" s="640"/>
      <c r="AA138" s="632"/>
      <c r="AB138" s="640"/>
      <c r="AC138" s="632"/>
      <c r="AD138" s="640"/>
      <c r="AE138" s="632"/>
      <c r="AF138" s="640"/>
      <c r="AG138" s="632"/>
      <c r="AH138" s="640"/>
      <c r="AI138" s="632"/>
      <c r="AJ138" s="640"/>
    </row>
    <row r="139" spans="1:36" ht="14.45" customHeight="1" x14ac:dyDescent="0.25">
      <c r="A139" s="192"/>
      <c r="B139" s="207"/>
      <c r="C139" s="113" t="s">
        <v>1362</v>
      </c>
      <c r="D139" s="113" t="s">
        <v>1514</v>
      </c>
      <c r="F139" s="209"/>
      <c r="G139" s="212"/>
      <c r="H139" s="416">
        <v>674</v>
      </c>
      <c r="I139" s="80"/>
      <c r="J139" s="638" t="s">
        <v>2215</v>
      </c>
      <c r="K139" s="636"/>
      <c r="L139" s="641" t="s">
        <v>1556</v>
      </c>
      <c r="M139" s="641"/>
      <c r="N139" s="641" t="s">
        <v>1556</v>
      </c>
      <c r="O139" s="639"/>
      <c r="P139" s="639">
        <v>192</v>
      </c>
      <c r="Q139" s="639"/>
      <c r="R139" s="639">
        <v>173</v>
      </c>
      <c r="S139" s="639"/>
      <c r="T139" s="639">
        <v>123</v>
      </c>
      <c r="U139" s="639"/>
      <c r="V139" s="639">
        <v>124</v>
      </c>
      <c r="X139" s="640"/>
      <c r="Y139" s="632"/>
      <c r="Z139" s="640"/>
      <c r="AA139" s="632"/>
      <c r="AB139" s="640"/>
      <c r="AC139" s="632"/>
      <c r="AD139" s="640"/>
      <c r="AE139" s="632"/>
      <c r="AF139" s="640"/>
      <c r="AG139" s="632"/>
      <c r="AH139" s="640"/>
      <c r="AI139" s="632"/>
      <c r="AJ139" s="640"/>
    </row>
    <row r="140" spans="1:36" ht="14.45" customHeight="1" x14ac:dyDescent="0.25">
      <c r="A140" s="192"/>
      <c r="B140" s="207"/>
      <c r="C140" s="113" t="s">
        <v>1363</v>
      </c>
      <c r="D140" s="113" t="s">
        <v>1515</v>
      </c>
      <c r="F140" s="209"/>
      <c r="G140" s="212"/>
      <c r="H140" s="416">
        <v>575</v>
      </c>
      <c r="I140" s="80"/>
      <c r="J140" s="638" t="s">
        <v>2093</v>
      </c>
      <c r="K140" s="636"/>
      <c r="L140" s="639">
        <v>29</v>
      </c>
      <c r="M140" s="639"/>
      <c r="N140" s="639">
        <v>48</v>
      </c>
      <c r="O140" s="639"/>
      <c r="P140" s="639">
        <v>160</v>
      </c>
      <c r="Q140" s="639"/>
      <c r="R140" s="639">
        <v>116</v>
      </c>
      <c r="S140" s="639"/>
      <c r="T140" s="639">
        <v>111</v>
      </c>
      <c r="U140" s="639"/>
      <c r="V140" s="639">
        <v>111</v>
      </c>
      <c r="X140" s="640"/>
      <c r="Y140" s="632"/>
      <c r="Z140" s="640"/>
      <c r="AA140" s="632"/>
      <c r="AB140" s="640"/>
      <c r="AC140" s="632"/>
      <c r="AD140" s="640"/>
      <c r="AE140" s="632"/>
      <c r="AF140" s="640"/>
      <c r="AG140" s="632"/>
      <c r="AH140" s="640"/>
      <c r="AI140" s="632"/>
      <c r="AJ140" s="640"/>
    </row>
    <row r="141" spans="1:36" ht="14.45" customHeight="1" x14ac:dyDescent="0.25">
      <c r="A141" s="192"/>
      <c r="B141" s="207"/>
      <c r="C141" s="113" t="s">
        <v>1364</v>
      </c>
      <c r="D141" s="113" t="s">
        <v>1365</v>
      </c>
      <c r="F141" s="209"/>
      <c r="G141" s="212"/>
      <c r="H141" s="416">
        <v>2086</v>
      </c>
      <c r="I141" s="80"/>
      <c r="J141" s="638" t="s">
        <v>2094</v>
      </c>
      <c r="K141" s="636"/>
      <c r="L141" s="639">
        <v>88</v>
      </c>
      <c r="M141" s="639"/>
      <c r="N141" s="639">
        <v>127</v>
      </c>
      <c r="O141" s="639"/>
      <c r="P141" s="639">
        <v>482</v>
      </c>
      <c r="Q141" s="639"/>
      <c r="R141" s="639">
        <v>611</v>
      </c>
      <c r="S141" s="639"/>
      <c r="T141" s="639">
        <v>408</v>
      </c>
      <c r="U141" s="639"/>
      <c r="V141" s="639">
        <v>370</v>
      </c>
      <c r="X141" s="640"/>
      <c r="Y141" s="632"/>
      <c r="Z141" s="640"/>
      <c r="AA141" s="632"/>
      <c r="AB141" s="640"/>
      <c r="AC141" s="632"/>
      <c r="AD141" s="640"/>
      <c r="AE141" s="632"/>
      <c r="AF141" s="640"/>
      <c r="AG141" s="632"/>
      <c r="AH141" s="640"/>
      <c r="AI141" s="632"/>
      <c r="AJ141" s="640"/>
    </row>
    <row r="142" spans="1:36" ht="14.45" customHeight="1" x14ac:dyDescent="0.25">
      <c r="A142" s="192"/>
      <c r="B142" s="207"/>
      <c r="C142" s="113" t="s">
        <v>1366</v>
      </c>
      <c r="D142" s="113" t="s">
        <v>1367</v>
      </c>
      <c r="F142" s="209"/>
      <c r="G142" s="212"/>
      <c r="H142" s="416">
        <v>1774</v>
      </c>
      <c r="I142" s="80"/>
      <c r="J142" s="638" t="s">
        <v>2095</v>
      </c>
      <c r="K142" s="636"/>
      <c r="L142" s="639">
        <v>82</v>
      </c>
      <c r="M142" s="639"/>
      <c r="N142" s="639">
        <v>106</v>
      </c>
      <c r="O142" s="639"/>
      <c r="P142" s="639">
        <v>451</v>
      </c>
      <c r="Q142" s="639"/>
      <c r="R142" s="639">
        <v>458</v>
      </c>
      <c r="S142" s="639"/>
      <c r="T142" s="639">
        <v>339</v>
      </c>
      <c r="U142" s="639"/>
      <c r="V142" s="639">
        <v>338</v>
      </c>
      <c r="X142" s="640"/>
      <c r="Y142" s="632"/>
      <c r="Z142" s="640"/>
      <c r="AA142" s="632"/>
      <c r="AB142" s="640"/>
      <c r="AC142" s="632"/>
      <c r="AD142" s="640"/>
      <c r="AE142" s="632"/>
      <c r="AF142" s="640"/>
      <c r="AG142" s="632"/>
      <c r="AH142" s="640"/>
      <c r="AI142" s="632"/>
      <c r="AJ142" s="640"/>
    </row>
    <row r="143" spans="1:36" ht="14.45" customHeight="1" x14ac:dyDescent="0.25">
      <c r="A143" s="192"/>
      <c r="B143" s="207"/>
      <c r="C143" s="113" t="s">
        <v>1368</v>
      </c>
      <c r="D143" s="113" t="s">
        <v>1369</v>
      </c>
      <c r="F143" s="209"/>
      <c r="G143" s="212"/>
      <c r="H143" s="416">
        <v>907</v>
      </c>
      <c r="I143" s="80"/>
      <c r="J143" s="638" t="s">
        <v>2096</v>
      </c>
      <c r="K143" s="636"/>
      <c r="L143" s="639">
        <v>32</v>
      </c>
      <c r="M143" s="639"/>
      <c r="N143" s="639">
        <v>61</v>
      </c>
      <c r="O143" s="639"/>
      <c r="P143" s="639">
        <v>232</v>
      </c>
      <c r="Q143" s="639"/>
      <c r="R143" s="639">
        <v>230</v>
      </c>
      <c r="S143" s="639"/>
      <c r="T143" s="639">
        <v>179</v>
      </c>
      <c r="U143" s="639"/>
      <c r="V143" s="639">
        <v>173</v>
      </c>
      <c r="X143" s="640"/>
      <c r="Y143" s="632"/>
      <c r="Z143" s="640"/>
      <c r="AA143" s="632"/>
      <c r="AB143" s="640"/>
      <c r="AC143" s="632"/>
      <c r="AD143" s="640"/>
      <c r="AE143" s="632"/>
      <c r="AF143" s="640"/>
      <c r="AG143" s="632"/>
      <c r="AH143" s="640"/>
      <c r="AI143" s="632"/>
      <c r="AJ143" s="640"/>
    </row>
    <row r="144" spans="1:36" ht="14.45" customHeight="1" x14ac:dyDescent="0.25">
      <c r="A144" s="192"/>
      <c r="B144" s="207"/>
      <c r="C144" s="113" t="s">
        <v>1370</v>
      </c>
      <c r="D144" s="113" t="s">
        <v>1371</v>
      </c>
      <c r="F144" s="209"/>
      <c r="G144" s="212"/>
      <c r="H144" s="416">
        <v>2087</v>
      </c>
      <c r="I144" s="80"/>
      <c r="J144" s="638" t="s">
        <v>2078</v>
      </c>
      <c r="K144" s="636"/>
      <c r="L144" s="639">
        <v>73</v>
      </c>
      <c r="M144" s="639"/>
      <c r="N144" s="639">
        <v>119</v>
      </c>
      <c r="O144" s="639"/>
      <c r="P144" s="639">
        <v>541</v>
      </c>
      <c r="Q144" s="639"/>
      <c r="R144" s="639">
        <v>594</v>
      </c>
      <c r="S144" s="639"/>
      <c r="T144" s="639">
        <v>433</v>
      </c>
      <c r="U144" s="639"/>
      <c r="V144" s="639">
        <v>327</v>
      </c>
      <c r="X144" s="640"/>
      <c r="Y144" s="632"/>
      <c r="Z144" s="640"/>
      <c r="AA144" s="632"/>
      <c r="AB144" s="640"/>
      <c r="AC144" s="632"/>
      <c r="AD144" s="640"/>
      <c r="AE144" s="632"/>
      <c r="AF144" s="640"/>
      <c r="AG144" s="632"/>
      <c r="AH144" s="640"/>
      <c r="AI144" s="632"/>
      <c r="AJ144" s="640"/>
    </row>
    <row r="145" spans="1:36" ht="14.45" customHeight="1" x14ac:dyDescent="0.25">
      <c r="A145" s="192"/>
      <c r="B145" s="207"/>
      <c r="C145" s="113" t="s">
        <v>1372</v>
      </c>
      <c r="D145" s="113" t="s">
        <v>1373</v>
      </c>
      <c r="F145" s="209"/>
      <c r="G145" s="212"/>
      <c r="H145" s="416">
        <v>1577</v>
      </c>
      <c r="I145" s="80"/>
      <c r="J145" s="638" t="s">
        <v>2079</v>
      </c>
      <c r="K145" s="636"/>
      <c r="L145" s="639">
        <v>59</v>
      </c>
      <c r="M145" s="639"/>
      <c r="N145" s="639">
        <v>90</v>
      </c>
      <c r="O145" s="639"/>
      <c r="P145" s="639">
        <v>364</v>
      </c>
      <c r="Q145" s="639"/>
      <c r="R145" s="639">
        <v>405</v>
      </c>
      <c r="S145" s="639"/>
      <c r="T145" s="639">
        <v>347</v>
      </c>
      <c r="U145" s="639"/>
      <c r="V145" s="639">
        <v>312</v>
      </c>
      <c r="X145" s="640"/>
      <c r="Y145" s="632"/>
      <c r="Z145" s="640"/>
      <c r="AA145" s="632"/>
      <c r="AB145" s="640"/>
      <c r="AC145" s="632"/>
      <c r="AD145" s="640"/>
      <c r="AE145" s="632"/>
      <c r="AF145" s="640"/>
      <c r="AG145" s="632"/>
      <c r="AH145" s="640"/>
      <c r="AI145" s="632"/>
      <c r="AJ145" s="640"/>
    </row>
    <row r="146" spans="1:36" ht="14.45" customHeight="1" x14ac:dyDescent="0.25">
      <c r="A146" s="192"/>
      <c r="B146" s="207"/>
      <c r="C146" s="113" t="s">
        <v>1374</v>
      </c>
      <c r="D146" s="113" t="s">
        <v>1516</v>
      </c>
      <c r="F146" s="209"/>
      <c r="G146" s="212"/>
      <c r="H146" s="416">
        <v>559</v>
      </c>
      <c r="I146" s="80"/>
      <c r="J146" s="638" t="s">
        <v>2097</v>
      </c>
      <c r="K146" s="636"/>
      <c r="L146" s="639">
        <v>20</v>
      </c>
      <c r="M146" s="639"/>
      <c r="N146" s="639">
        <v>39</v>
      </c>
      <c r="O146" s="639"/>
      <c r="P146" s="639">
        <v>149</v>
      </c>
      <c r="Q146" s="639"/>
      <c r="R146" s="639">
        <v>114</v>
      </c>
      <c r="S146" s="639"/>
      <c r="T146" s="639">
        <v>111</v>
      </c>
      <c r="U146" s="639"/>
      <c r="V146" s="639">
        <v>126</v>
      </c>
      <c r="X146" s="640"/>
      <c r="Y146" s="632"/>
      <c r="Z146" s="640"/>
      <c r="AA146" s="632"/>
      <c r="AB146" s="640"/>
      <c r="AC146" s="632"/>
      <c r="AD146" s="640"/>
      <c r="AE146" s="632"/>
      <c r="AF146" s="640"/>
      <c r="AG146" s="632"/>
      <c r="AH146" s="640"/>
      <c r="AI146" s="632"/>
      <c r="AJ146" s="640"/>
    </row>
    <row r="147" spans="1:36" ht="14.45" customHeight="1" x14ac:dyDescent="0.25">
      <c r="A147" s="192"/>
      <c r="B147" s="207"/>
      <c r="C147" s="113" t="s">
        <v>1375</v>
      </c>
      <c r="D147" s="113" t="s">
        <v>1376</v>
      </c>
      <c r="F147" s="209"/>
      <c r="G147" s="212"/>
      <c r="H147" s="416">
        <v>2011</v>
      </c>
      <c r="I147" s="80"/>
      <c r="J147" s="638" t="s">
        <v>2083</v>
      </c>
      <c r="K147" s="636"/>
      <c r="L147" s="639">
        <v>77</v>
      </c>
      <c r="M147" s="639"/>
      <c r="N147" s="639">
        <v>142</v>
      </c>
      <c r="O147" s="639"/>
      <c r="P147" s="639">
        <v>542</v>
      </c>
      <c r="Q147" s="639"/>
      <c r="R147" s="639">
        <v>518</v>
      </c>
      <c r="S147" s="639"/>
      <c r="T147" s="639">
        <v>410</v>
      </c>
      <c r="U147" s="639"/>
      <c r="V147" s="639">
        <v>322</v>
      </c>
      <c r="X147" s="640"/>
      <c r="Y147" s="632"/>
      <c r="Z147" s="640"/>
      <c r="AA147" s="632"/>
      <c r="AB147" s="640"/>
      <c r="AC147" s="632"/>
      <c r="AD147" s="640"/>
      <c r="AE147" s="632"/>
      <c r="AF147" s="640"/>
      <c r="AG147" s="632"/>
      <c r="AH147" s="640"/>
      <c r="AI147" s="632"/>
      <c r="AJ147" s="640"/>
    </row>
    <row r="148" spans="1:36" ht="14.45" customHeight="1" x14ac:dyDescent="0.25">
      <c r="A148" s="192"/>
      <c r="B148" s="207"/>
      <c r="C148" s="113" t="s">
        <v>1377</v>
      </c>
      <c r="D148" s="113" t="s">
        <v>1378</v>
      </c>
      <c r="F148" s="209"/>
      <c r="G148" s="212"/>
      <c r="H148" s="416">
        <v>741</v>
      </c>
      <c r="I148" s="80"/>
      <c r="J148" s="638" t="s">
        <v>2098</v>
      </c>
      <c r="K148" s="636"/>
      <c r="L148" s="639">
        <v>42</v>
      </c>
      <c r="M148" s="639"/>
      <c r="N148" s="639">
        <v>53</v>
      </c>
      <c r="O148" s="639"/>
      <c r="P148" s="639">
        <v>181</v>
      </c>
      <c r="Q148" s="639"/>
      <c r="R148" s="639">
        <v>164</v>
      </c>
      <c r="S148" s="639"/>
      <c r="T148" s="639">
        <v>150</v>
      </c>
      <c r="U148" s="639"/>
      <c r="V148" s="639">
        <v>151</v>
      </c>
      <c r="X148" s="640"/>
      <c r="Y148" s="632"/>
      <c r="Z148" s="640"/>
      <c r="AA148" s="632"/>
      <c r="AB148" s="640"/>
      <c r="AC148" s="632"/>
      <c r="AD148" s="640"/>
      <c r="AE148" s="632"/>
      <c r="AF148" s="640"/>
      <c r="AG148" s="632"/>
      <c r="AH148" s="640"/>
      <c r="AI148" s="632"/>
      <c r="AJ148" s="640"/>
    </row>
    <row r="149" spans="1:36" ht="14.45" customHeight="1" x14ac:dyDescent="0.25">
      <c r="A149" s="192"/>
      <c r="B149" s="207"/>
      <c r="C149" s="113" t="s">
        <v>1379</v>
      </c>
      <c r="D149" s="113" t="s">
        <v>1380</v>
      </c>
      <c r="F149" s="209"/>
      <c r="G149" s="212"/>
      <c r="H149" s="416">
        <v>1514</v>
      </c>
      <c r="I149" s="80"/>
      <c r="J149" s="638" t="s">
        <v>2080</v>
      </c>
      <c r="K149" s="636"/>
      <c r="L149" s="639">
        <v>47</v>
      </c>
      <c r="M149" s="639"/>
      <c r="N149" s="639">
        <v>96</v>
      </c>
      <c r="O149" s="639"/>
      <c r="P149" s="639">
        <v>425</v>
      </c>
      <c r="Q149" s="639"/>
      <c r="R149" s="639">
        <v>461</v>
      </c>
      <c r="S149" s="639"/>
      <c r="T149" s="639">
        <v>312</v>
      </c>
      <c r="U149" s="639"/>
      <c r="V149" s="639">
        <v>173</v>
      </c>
      <c r="X149" s="640"/>
      <c r="Y149" s="632"/>
      <c r="Z149" s="640"/>
      <c r="AA149" s="632"/>
      <c r="AB149" s="640"/>
      <c r="AC149" s="632"/>
      <c r="AD149" s="640"/>
      <c r="AE149" s="632"/>
      <c r="AF149" s="640"/>
      <c r="AG149" s="632"/>
      <c r="AH149" s="640"/>
      <c r="AI149" s="632"/>
      <c r="AJ149" s="640"/>
    </row>
    <row r="150" spans="1:36" ht="14.45" customHeight="1" x14ac:dyDescent="0.25">
      <c r="A150" s="192"/>
      <c r="B150" s="207"/>
      <c r="C150" s="113" t="s">
        <v>1381</v>
      </c>
      <c r="D150" s="113" t="s">
        <v>1382</v>
      </c>
      <c r="F150" s="209"/>
      <c r="G150" s="212"/>
      <c r="H150" s="416">
        <v>1632</v>
      </c>
      <c r="I150" s="80"/>
      <c r="J150" s="638" t="s">
        <v>2081</v>
      </c>
      <c r="K150" s="636"/>
      <c r="L150" s="639">
        <v>64</v>
      </c>
      <c r="M150" s="639"/>
      <c r="N150" s="639">
        <v>114</v>
      </c>
      <c r="O150" s="639"/>
      <c r="P150" s="639">
        <v>461</v>
      </c>
      <c r="Q150" s="639"/>
      <c r="R150" s="639">
        <v>432</v>
      </c>
      <c r="S150" s="639"/>
      <c r="T150" s="639">
        <v>325</v>
      </c>
      <c r="U150" s="639"/>
      <c r="V150" s="639">
        <v>236</v>
      </c>
      <c r="X150" s="640"/>
      <c r="Y150" s="632"/>
      <c r="Z150" s="640"/>
      <c r="AA150" s="632"/>
      <c r="AB150" s="640"/>
      <c r="AC150" s="632"/>
      <c r="AD150" s="640"/>
      <c r="AE150" s="632"/>
      <c r="AF150" s="640"/>
      <c r="AG150" s="632"/>
      <c r="AH150" s="640"/>
      <c r="AI150" s="632"/>
      <c r="AJ150" s="640"/>
    </row>
    <row r="151" spans="1:36" ht="14.45" customHeight="1" x14ac:dyDescent="0.25">
      <c r="A151" s="192"/>
      <c r="B151" s="207"/>
      <c r="C151" s="113" t="s">
        <v>1383</v>
      </c>
      <c r="D151" s="113" t="s">
        <v>1384</v>
      </c>
      <c r="F151" s="209"/>
      <c r="G151" s="212"/>
      <c r="H151" s="416">
        <v>1503</v>
      </c>
      <c r="I151" s="80"/>
      <c r="J151" s="638" t="s">
        <v>2099</v>
      </c>
      <c r="K151" s="636"/>
      <c r="L151" s="639">
        <v>46</v>
      </c>
      <c r="M151" s="639"/>
      <c r="N151" s="639">
        <v>66</v>
      </c>
      <c r="O151" s="639"/>
      <c r="P151" s="639">
        <v>350</v>
      </c>
      <c r="Q151" s="639"/>
      <c r="R151" s="639">
        <v>453</v>
      </c>
      <c r="S151" s="639"/>
      <c r="T151" s="639">
        <v>311</v>
      </c>
      <c r="U151" s="639"/>
      <c r="V151" s="639">
        <v>277</v>
      </c>
      <c r="X151" s="640"/>
      <c r="Y151" s="632"/>
      <c r="Z151" s="640"/>
      <c r="AA151" s="632"/>
      <c r="AB151" s="640"/>
      <c r="AC151" s="632"/>
      <c r="AD151" s="640"/>
      <c r="AE151" s="632"/>
      <c r="AF151" s="640"/>
      <c r="AG151" s="632"/>
      <c r="AH151" s="640"/>
      <c r="AI151" s="632"/>
      <c r="AJ151" s="640"/>
    </row>
    <row r="152" spans="1:36" ht="14.45" customHeight="1" x14ac:dyDescent="0.25">
      <c r="A152" s="192"/>
      <c r="B152" s="207"/>
      <c r="C152" s="113" t="s">
        <v>1385</v>
      </c>
      <c r="D152" s="113" t="s">
        <v>1386</v>
      </c>
      <c r="F152" s="209"/>
      <c r="G152" s="212"/>
      <c r="H152" s="416">
        <v>967</v>
      </c>
      <c r="I152" s="80"/>
      <c r="J152" s="638" t="s">
        <v>2216</v>
      </c>
      <c r="K152" s="636"/>
      <c r="L152" s="641" t="s">
        <v>1556</v>
      </c>
      <c r="M152" s="641"/>
      <c r="N152" s="641" t="s">
        <v>1556</v>
      </c>
      <c r="O152" s="639"/>
      <c r="P152" s="639">
        <v>238</v>
      </c>
      <c r="Q152" s="639"/>
      <c r="R152" s="639">
        <v>237</v>
      </c>
      <c r="S152" s="639"/>
      <c r="T152" s="639">
        <v>215</v>
      </c>
      <c r="U152" s="639"/>
      <c r="V152" s="639">
        <v>192</v>
      </c>
      <c r="X152" s="640"/>
      <c r="Y152" s="632"/>
      <c r="Z152" s="640"/>
      <c r="AA152" s="632"/>
      <c r="AB152" s="640"/>
      <c r="AC152" s="632"/>
      <c r="AD152" s="640"/>
      <c r="AE152" s="632"/>
      <c r="AF152" s="640"/>
      <c r="AG152" s="632"/>
      <c r="AH152" s="640"/>
      <c r="AI152" s="632"/>
      <c r="AJ152" s="640"/>
    </row>
    <row r="153" spans="1:36" ht="14.45" customHeight="1" x14ac:dyDescent="0.25">
      <c r="A153" s="192"/>
      <c r="B153" s="207"/>
      <c r="C153" s="113"/>
      <c r="D153" s="113"/>
      <c r="F153" s="209"/>
      <c r="G153" s="212"/>
      <c r="H153" s="416"/>
      <c r="I153" s="80"/>
      <c r="J153" s="638"/>
      <c r="K153" s="636"/>
      <c r="L153" s="639"/>
      <c r="M153" s="639"/>
      <c r="N153" s="639"/>
      <c r="O153" s="639"/>
      <c r="P153" s="639"/>
      <c r="Q153" s="639"/>
      <c r="R153" s="639"/>
      <c r="S153" s="639"/>
      <c r="T153" s="639"/>
      <c r="U153" s="639"/>
      <c r="V153" s="639"/>
    </row>
    <row r="154" spans="1:36" ht="14.45" customHeight="1" x14ac:dyDescent="0.25">
      <c r="A154" s="192"/>
      <c r="B154" s="207" t="s">
        <v>1387</v>
      </c>
      <c r="C154" s="113"/>
      <c r="D154" s="113"/>
      <c r="F154" s="209"/>
      <c r="G154" s="213"/>
      <c r="H154" s="416">
        <v>24723</v>
      </c>
      <c r="I154" s="102"/>
      <c r="J154" s="635" t="s">
        <v>2217</v>
      </c>
      <c r="K154" s="636"/>
      <c r="L154" s="637">
        <v>1458</v>
      </c>
      <c r="M154" s="637"/>
      <c r="N154" s="637">
        <v>2378</v>
      </c>
      <c r="O154" s="637"/>
      <c r="P154" s="637">
        <v>6919</v>
      </c>
      <c r="Q154" s="637"/>
      <c r="R154" s="637">
        <v>5483</v>
      </c>
      <c r="S154" s="637"/>
      <c r="T154" s="637">
        <v>4286</v>
      </c>
      <c r="U154" s="637"/>
      <c r="V154" s="637">
        <v>4199</v>
      </c>
      <c r="X154" s="640"/>
      <c r="Z154" s="640"/>
      <c r="AB154" s="640"/>
      <c r="AD154" s="640"/>
      <c r="AF154" s="640"/>
      <c r="AH154" s="640"/>
      <c r="AJ154" s="640"/>
    </row>
    <row r="155" spans="1:36" ht="14.45" customHeight="1" x14ac:dyDescent="0.25">
      <c r="A155" s="192"/>
      <c r="B155" s="207"/>
      <c r="C155" s="113"/>
      <c r="D155" s="113"/>
      <c r="F155" s="209"/>
      <c r="G155" s="212"/>
      <c r="H155" s="416"/>
      <c r="I155" s="102"/>
      <c r="J155" s="635"/>
      <c r="K155" s="636"/>
      <c r="L155" s="637"/>
      <c r="M155" s="637"/>
      <c r="N155" s="637"/>
      <c r="O155" s="637"/>
      <c r="P155" s="637"/>
      <c r="Q155" s="637"/>
      <c r="R155" s="637"/>
      <c r="S155" s="637"/>
      <c r="T155" s="637"/>
      <c r="U155" s="637"/>
      <c r="V155" s="637"/>
    </row>
    <row r="156" spans="1:36" ht="14.45" customHeight="1" x14ac:dyDescent="0.25">
      <c r="A156" s="192"/>
      <c r="B156" s="207"/>
      <c r="C156" s="113" t="s">
        <v>1388</v>
      </c>
      <c r="D156" s="113" t="s">
        <v>1517</v>
      </c>
      <c r="F156" s="209"/>
      <c r="G156" s="212"/>
      <c r="H156" s="416">
        <v>342</v>
      </c>
      <c r="I156" s="80"/>
      <c r="J156" s="638" t="s">
        <v>2218</v>
      </c>
      <c r="K156" s="636"/>
      <c r="L156" s="639">
        <v>23</v>
      </c>
      <c r="M156" s="639"/>
      <c r="N156" s="639">
        <v>31</v>
      </c>
      <c r="O156" s="639"/>
      <c r="P156" s="639">
        <v>76</v>
      </c>
      <c r="Q156" s="639"/>
      <c r="R156" s="639">
        <v>81</v>
      </c>
      <c r="S156" s="639"/>
      <c r="T156" s="639">
        <v>68</v>
      </c>
      <c r="U156" s="639"/>
      <c r="V156" s="639">
        <v>63</v>
      </c>
      <c r="X156" s="640"/>
      <c r="Y156" s="632"/>
      <c r="Z156" s="640"/>
      <c r="AA156" s="632"/>
      <c r="AB156" s="640"/>
      <c r="AC156" s="632"/>
      <c r="AD156" s="640"/>
      <c r="AE156" s="632"/>
      <c r="AF156" s="640"/>
      <c r="AG156" s="632"/>
      <c r="AH156" s="640"/>
      <c r="AI156" s="632"/>
      <c r="AJ156" s="640"/>
    </row>
    <row r="157" spans="1:36" ht="14.45" customHeight="1" x14ac:dyDescent="0.25">
      <c r="A157" s="192"/>
      <c r="B157" s="207"/>
      <c r="C157" s="113" t="s">
        <v>1389</v>
      </c>
      <c r="D157" s="113" t="s">
        <v>1518</v>
      </c>
      <c r="F157" s="209"/>
      <c r="G157" s="212"/>
      <c r="H157" s="416">
        <v>1073</v>
      </c>
      <c r="I157" s="80"/>
      <c r="J157" s="638" t="s">
        <v>2122</v>
      </c>
      <c r="K157" s="636"/>
      <c r="L157" s="639">
        <v>59</v>
      </c>
      <c r="M157" s="639"/>
      <c r="N157" s="639">
        <v>96</v>
      </c>
      <c r="O157" s="639"/>
      <c r="P157" s="639">
        <v>301</v>
      </c>
      <c r="Q157" s="639"/>
      <c r="R157" s="639">
        <v>257</v>
      </c>
      <c r="S157" s="639"/>
      <c r="T157" s="639">
        <v>175</v>
      </c>
      <c r="U157" s="639"/>
      <c r="V157" s="639">
        <v>185</v>
      </c>
      <c r="X157" s="640"/>
      <c r="Y157" s="632"/>
      <c r="Z157" s="640"/>
      <c r="AA157" s="632"/>
      <c r="AB157" s="640"/>
      <c r="AC157" s="632"/>
      <c r="AD157" s="640"/>
      <c r="AE157" s="632"/>
      <c r="AF157" s="640"/>
      <c r="AG157" s="632"/>
      <c r="AH157" s="640"/>
      <c r="AI157" s="632"/>
      <c r="AJ157" s="640"/>
    </row>
    <row r="158" spans="1:36" ht="14.45" customHeight="1" x14ac:dyDescent="0.25">
      <c r="A158" s="192"/>
      <c r="B158" s="207"/>
      <c r="C158" s="113" t="s">
        <v>1390</v>
      </c>
      <c r="D158" s="113" t="s">
        <v>1519</v>
      </c>
      <c r="F158" s="209"/>
      <c r="G158" s="212"/>
      <c r="H158" s="416">
        <v>233</v>
      </c>
      <c r="I158" s="80"/>
      <c r="J158" s="638" t="s">
        <v>2145</v>
      </c>
      <c r="K158" s="636"/>
      <c r="L158" s="639">
        <v>21</v>
      </c>
      <c r="M158" s="639"/>
      <c r="N158" s="639">
        <v>33</v>
      </c>
      <c r="O158" s="639"/>
      <c r="P158" s="639">
        <v>65</v>
      </c>
      <c r="Q158" s="639"/>
      <c r="R158" s="639">
        <v>54</v>
      </c>
      <c r="S158" s="639"/>
      <c r="T158" s="639">
        <v>34</v>
      </c>
      <c r="U158" s="639"/>
      <c r="V158" s="639">
        <v>26</v>
      </c>
      <c r="X158" s="640"/>
      <c r="Y158" s="632"/>
      <c r="Z158" s="640"/>
      <c r="AA158" s="632"/>
      <c r="AB158" s="640"/>
      <c r="AC158" s="632"/>
      <c r="AD158" s="640"/>
      <c r="AE158" s="632"/>
      <c r="AF158" s="640"/>
      <c r="AG158" s="632"/>
      <c r="AH158" s="640"/>
      <c r="AI158" s="632"/>
      <c r="AJ158" s="640"/>
    </row>
    <row r="159" spans="1:36" ht="14.45" customHeight="1" x14ac:dyDescent="0.25">
      <c r="A159" s="192"/>
      <c r="B159" s="207"/>
      <c r="C159" s="113" t="s">
        <v>1391</v>
      </c>
      <c r="D159" s="113" t="s">
        <v>1392</v>
      </c>
      <c r="F159" s="209"/>
      <c r="G159" s="212"/>
      <c r="H159" s="416">
        <v>1052</v>
      </c>
      <c r="I159" s="80"/>
      <c r="J159" s="638" t="s">
        <v>2116</v>
      </c>
      <c r="K159" s="636"/>
      <c r="L159" s="639">
        <v>71</v>
      </c>
      <c r="M159" s="639"/>
      <c r="N159" s="639">
        <v>98</v>
      </c>
      <c r="O159" s="639"/>
      <c r="P159" s="639">
        <v>311</v>
      </c>
      <c r="Q159" s="639"/>
      <c r="R159" s="639">
        <v>227</v>
      </c>
      <c r="S159" s="639"/>
      <c r="T159" s="639">
        <v>194</v>
      </c>
      <c r="U159" s="639"/>
      <c r="V159" s="639">
        <v>151</v>
      </c>
      <c r="X159" s="640"/>
      <c r="Y159" s="632"/>
      <c r="Z159" s="640"/>
      <c r="AA159" s="632"/>
      <c r="AB159" s="640"/>
      <c r="AC159" s="632"/>
      <c r="AD159" s="640"/>
      <c r="AE159" s="632"/>
      <c r="AF159" s="640"/>
      <c r="AG159" s="632"/>
      <c r="AH159" s="640"/>
      <c r="AI159" s="632"/>
      <c r="AJ159" s="640"/>
    </row>
    <row r="160" spans="1:36" ht="14.45" customHeight="1" x14ac:dyDescent="0.25">
      <c r="A160" s="192"/>
      <c r="B160" s="207"/>
      <c r="C160" s="113" t="s">
        <v>1393</v>
      </c>
      <c r="D160" s="113" t="s">
        <v>1520</v>
      </c>
      <c r="F160" s="209"/>
      <c r="G160" s="212"/>
      <c r="H160" s="416">
        <v>928</v>
      </c>
      <c r="I160" s="80"/>
      <c r="J160" s="638" t="s">
        <v>2054</v>
      </c>
      <c r="K160" s="636"/>
      <c r="L160" s="639">
        <v>46</v>
      </c>
      <c r="M160" s="639"/>
      <c r="N160" s="639">
        <v>72</v>
      </c>
      <c r="O160" s="639"/>
      <c r="P160" s="639">
        <v>228</v>
      </c>
      <c r="Q160" s="639"/>
      <c r="R160" s="639">
        <v>215</v>
      </c>
      <c r="S160" s="639"/>
      <c r="T160" s="639">
        <v>196</v>
      </c>
      <c r="U160" s="639"/>
      <c r="V160" s="639">
        <v>171</v>
      </c>
      <c r="X160" s="640"/>
      <c r="Y160" s="632"/>
      <c r="Z160" s="640"/>
      <c r="AA160" s="632"/>
      <c r="AB160" s="640"/>
      <c r="AC160" s="632"/>
      <c r="AD160" s="640"/>
      <c r="AE160" s="632"/>
      <c r="AF160" s="640"/>
      <c r="AG160" s="632"/>
      <c r="AH160" s="640"/>
      <c r="AI160" s="632"/>
      <c r="AJ160" s="640"/>
    </row>
    <row r="161" spans="1:36" ht="14.45" customHeight="1" x14ac:dyDescent="0.25">
      <c r="A161" s="192"/>
      <c r="B161" s="207"/>
      <c r="C161" s="113" t="s">
        <v>1394</v>
      </c>
      <c r="D161" s="113" t="s">
        <v>1521</v>
      </c>
      <c r="F161" s="209"/>
      <c r="G161" s="212"/>
      <c r="H161" s="416">
        <v>800</v>
      </c>
      <c r="I161" s="80"/>
      <c r="J161" s="638" t="s">
        <v>2148</v>
      </c>
      <c r="K161" s="636"/>
      <c r="L161" s="639">
        <v>30</v>
      </c>
      <c r="M161" s="639"/>
      <c r="N161" s="639">
        <v>81</v>
      </c>
      <c r="O161" s="639"/>
      <c r="P161" s="639">
        <v>270</v>
      </c>
      <c r="Q161" s="639"/>
      <c r="R161" s="639">
        <v>195</v>
      </c>
      <c r="S161" s="639"/>
      <c r="T161" s="639">
        <v>126</v>
      </c>
      <c r="U161" s="639"/>
      <c r="V161" s="639">
        <v>98</v>
      </c>
      <c r="X161" s="640"/>
      <c r="Y161" s="632"/>
      <c r="Z161" s="640"/>
      <c r="AA161" s="632"/>
      <c r="AB161" s="640"/>
      <c r="AC161" s="632"/>
      <c r="AD161" s="640"/>
      <c r="AE161" s="632"/>
      <c r="AF161" s="640"/>
      <c r="AG161" s="632"/>
      <c r="AH161" s="640"/>
      <c r="AI161" s="632"/>
      <c r="AJ161" s="640"/>
    </row>
    <row r="162" spans="1:36" ht="14.45" customHeight="1" x14ac:dyDescent="0.25">
      <c r="A162" s="192"/>
      <c r="B162" s="207"/>
      <c r="C162" s="113" t="s">
        <v>1395</v>
      </c>
      <c r="D162" s="113" t="s">
        <v>1522</v>
      </c>
      <c r="F162" s="209"/>
      <c r="G162" s="212"/>
      <c r="H162" s="416">
        <v>756</v>
      </c>
      <c r="I162" s="80"/>
      <c r="J162" s="638" t="s">
        <v>2098</v>
      </c>
      <c r="K162" s="636"/>
      <c r="L162" s="641" t="s">
        <v>1556</v>
      </c>
      <c r="M162" s="641"/>
      <c r="N162" s="641" t="s">
        <v>1556</v>
      </c>
      <c r="O162" s="639"/>
      <c r="P162" s="639">
        <v>214</v>
      </c>
      <c r="Q162" s="639"/>
      <c r="R162" s="639">
        <v>169</v>
      </c>
      <c r="S162" s="639"/>
      <c r="T162" s="639">
        <v>165</v>
      </c>
      <c r="U162" s="639"/>
      <c r="V162" s="639">
        <v>119</v>
      </c>
      <c r="X162" s="640"/>
      <c r="Y162" s="632"/>
      <c r="Z162" s="640"/>
      <c r="AA162" s="632"/>
      <c r="AB162" s="640"/>
      <c r="AC162" s="632"/>
      <c r="AD162" s="640"/>
      <c r="AE162" s="632"/>
      <c r="AF162" s="640"/>
      <c r="AG162" s="632"/>
      <c r="AH162" s="640"/>
      <c r="AI162" s="632"/>
      <c r="AJ162" s="640"/>
    </row>
    <row r="163" spans="1:36" ht="14.45" customHeight="1" x14ac:dyDescent="0.25">
      <c r="A163" s="192"/>
      <c r="B163" s="207"/>
      <c r="C163" s="113" t="s">
        <v>1396</v>
      </c>
      <c r="D163" s="113" t="s">
        <v>1523</v>
      </c>
      <c r="F163" s="209"/>
      <c r="G163" s="212"/>
      <c r="H163" s="416">
        <v>707</v>
      </c>
      <c r="I163" s="80"/>
      <c r="J163" s="638" t="s">
        <v>2138</v>
      </c>
      <c r="K163" s="636"/>
      <c r="L163" s="639">
        <v>24</v>
      </c>
      <c r="M163" s="639"/>
      <c r="N163" s="639">
        <v>44</v>
      </c>
      <c r="O163" s="639"/>
      <c r="P163" s="639">
        <v>169</v>
      </c>
      <c r="Q163" s="639"/>
      <c r="R163" s="639">
        <v>185</v>
      </c>
      <c r="S163" s="639"/>
      <c r="T163" s="639">
        <v>168</v>
      </c>
      <c r="U163" s="639"/>
      <c r="V163" s="639">
        <v>117</v>
      </c>
      <c r="X163" s="640"/>
      <c r="Y163" s="632"/>
      <c r="Z163" s="640"/>
      <c r="AA163" s="632"/>
      <c r="AB163" s="640"/>
      <c r="AC163" s="632"/>
      <c r="AD163" s="640"/>
      <c r="AE163" s="632"/>
      <c r="AF163" s="640"/>
      <c r="AG163" s="632"/>
      <c r="AH163" s="640"/>
      <c r="AI163" s="632"/>
      <c r="AJ163" s="640"/>
    </row>
    <row r="164" spans="1:36" ht="14.45" customHeight="1" x14ac:dyDescent="0.25">
      <c r="A164" s="192"/>
      <c r="B164" s="207"/>
      <c r="C164" s="113" t="s">
        <v>1397</v>
      </c>
      <c r="D164" s="113" t="s">
        <v>1524</v>
      </c>
      <c r="F164" s="209"/>
      <c r="G164" s="212"/>
      <c r="H164" s="416">
        <v>905</v>
      </c>
      <c r="I164" s="80"/>
      <c r="J164" s="638" t="s">
        <v>2150</v>
      </c>
      <c r="K164" s="636"/>
      <c r="L164" s="639">
        <v>45</v>
      </c>
      <c r="M164" s="639"/>
      <c r="N164" s="639">
        <v>76</v>
      </c>
      <c r="O164" s="639"/>
      <c r="P164" s="639">
        <v>284</v>
      </c>
      <c r="Q164" s="639"/>
      <c r="R164" s="639">
        <v>217</v>
      </c>
      <c r="S164" s="639"/>
      <c r="T164" s="639">
        <v>170</v>
      </c>
      <c r="U164" s="639"/>
      <c r="V164" s="639">
        <v>113</v>
      </c>
      <c r="X164" s="640"/>
      <c r="Y164" s="632"/>
      <c r="Z164" s="640"/>
      <c r="AA164" s="632"/>
      <c r="AB164" s="640"/>
      <c r="AC164" s="632"/>
      <c r="AD164" s="640"/>
      <c r="AE164" s="632"/>
      <c r="AF164" s="640"/>
      <c r="AG164" s="632"/>
      <c r="AH164" s="640"/>
      <c r="AI164" s="632"/>
      <c r="AJ164" s="640"/>
    </row>
    <row r="165" spans="1:36" ht="14.45" customHeight="1" x14ac:dyDescent="0.25">
      <c r="A165" s="192"/>
      <c r="B165" s="207"/>
      <c r="C165" s="113" t="s">
        <v>1398</v>
      </c>
      <c r="D165" s="113" t="s">
        <v>1525</v>
      </c>
      <c r="F165" s="209"/>
      <c r="G165" s="212"/>
      <c r="H165" s="416">
        <v>352</v>
      </c>
      <c r="I165" s="80"/>
      <c r="J165" s="638" t="s">
        <v>2219</v>
      </c>
      <c r="K165" s="636"/>
      <c r="L165" s="641" t="s">
        <v>1556</v>
      </c>
      <c r="M165" s="641"/>
      <c r="N165" s="641" t="s">
        <v>1556</v>
      </c>
      <c r="O165" s="639"/>
      <c r="P165" s="639">
        <v>108</v>
      </c>
      <c r="Q165" s="639"/>
      <c r="R165" s="639">
        <v>67</v>
      </c>
      <c r="S165" s="639"/>
      <c r="T165" s="639">
        <v>58</v>
      </c>
      <c r="U165" s="639"/>
      <c r="V165" s="639">
        <v>56</v>
      </c>
      <c r="X165" s="640"/>
      <c r="Y165" s="632"/>
      <c r="Z165" s="640"/>
      <c r="AA165" s="632"/>
      <c r="AB165" s="640"/>
      <c r="AC165" s="632"/>
      <c r="AD165" s="640"/>
      <c r="AE165" s="632"/>
      <c r="AF165" s="640"/>
      <c r="AG165" s="632"/>
      <c r="AH165" s="640"/>
      <c r="AI165" s="632"/>
      <c r="AJ165" s="640"/>
    </row>
    <row r="166" spans="1:36" ht="14.45" customHeight="1" x14ac:dyDescent="0.25">
      <c r="A166" s="192"/>
      <c r="B166" s="207"/>
      <c r="C166" s="113" t="s">
        <v>1399</v>
      </c>
      <c r="D166" s="113" t="s">
        <v>1526</v>
      </c>
      <c r="F166" s="209"/>
      <c r="G166" s="212"/>
      <c r="H166" s="416">
        <v>372</v>
      </c>
      <c r="I166" s="80"/>
      <c r="J166" s="638" t="s">
        <v>2220</v>
      </c>
      <c r="K166" s="636"/>
      <c r="L166" s="641" t="s">
        <v>1556</v>
      </c>
      <c r="M166" s="641"/>
      <c r="N166" s="641" t="s">
        <v>1556</v>
      </c>
      <c r="O166" s="639"/>
      <c r="P166" s="639">
        <v>85</v>
      </c>
      <c r="Q166" s="639"/>
      <c r="R166" s="639">
        <v>80</v>
      </c>
      <c r="S166" s="639"/>
      <c r="T166" s="639">
        <v>72</v>
      </c>
      <c r="U166" s="639"/>
      <c r="V166" s="639">
        <v>83</v>
      </c>
      <c r="X166" s="640"/>
      <c r="Y166" s="632"/>
      <c r="Z166" s="640"/>
      <c r="AA166" s="632"/>
      <c r="AB166" s="640"/>
      <c r="AC166" s="632"/>
      <c r="AD166" s="640"/>
      <c r="AE166" s="632"/>
      <c r="AF166" s="640"/>
      <c r="AG166" s="632"/>
      <c r="AH166" s="640"/>
      <c r="AI166" s="632"/>
      <c r="AJ166" s="640"/>
    </row>
    <row r="167" spans="1:36" ht="14.45" customHeight="1" x14ac:dyDescent="0.25">
      <c r="A167" s="192"/>
      <c r="B167" s="207"/>
      <c r="C167" s="113" t="s">
        <v>1400</v>
      </c>
      <c r="D167" s="113" t="s">
        <v>1527</v>
      </c>
      <c r="F167" s="209"/>
      <c r="G167" s="212"/>
      <c r="H167" s="416">
        <v>369</v>
      </c>
      <c r="I167" s="80"/>
      <c r="J167" s="638" t="s">
        <v>2141</v>
      </c>
      <c r="K167" s="636"/>
      <c r="L167" s="639">
        <v>12</v>
      </c>
      <c r="M167" s="639"/>
      <c r="N167" s="639">
        <v>34</v>
      </c>
      <c r="O167" s="639"/>
      <c r="P167" s="639">
        <v>85</v>
      </c>
      <c r="Q167" s="639"/>
      <c r="R167" s="639">
        <v>85</v>
      </c>
      <c r="S167" s="639"/>
      <c r="T167" s="639">
        <v>69</v>
      </c>
      <c r="U167" s="639"/>
      <c r="V167" s="639">
        <v>84</v>
      </c>
      <c r="X167" s="640"/>
      <c r="Y167" s="632"/>
      <c r="Z167" s="640"/>
      <c r="AA167" s="632"/>
      <c r="AB167" s="640"/>
      <c r="AC167" s="632"/>
      <c r="AD167" s="640"/>
      <c r="AE167" s="632"/>
      <c r="AF167" s="640"/>
      <c r="AG167" s="632"/>
      <c r="AH167" s="640"/>
      <c r="AI167" s="632"/>
      <c r="AJ167" s="640"/>
    </row>
    <row r="168" spans="1:36" ht="14.45" customHeight="1" x14ac:dyDescent="0.25">
      <c r="A168" s="192"/>
      <c r="B168" s="207"/>
      <c r="C168" s="113" t="s">
        <v>1439</v>
      </c>
      <c r="D168" s="113" t="s">
        <v>1528</v>
      </c>
      <c r="F168" s="209"/>
      <c r="G168" s="212"/>
      <c r="H168" s="642" t="s">
        <v>1556</v>
      </c>
      <c r="I168" s="641"/>
      <c r="J168" s="638" t="s">
        <v>1556</v>
      </c>
      <c r="K168" s="636"/>
      <c r="L168" s="641" t="s">
        <v>1556</v>
      </c>
      <c r="M168" s="641"/>
      <c r="N168" s="641" t="s">
        <v>1556</v>
      </c>
      <c r="O168" s="639"/>
      <c r="P168" s="641" t="s">
        <v>1556</v>
      </c>
      <c r="Q168" s="641"/>
      <c r="R168" s="641" t="s">
        <v>1556</v>
      </c>
      <c r="S168" s="639"/>
      <c r="T168" s="641" t="s">
        <v>1556</v>
      </c>
      <c r="U168" s="641"/>
      <c r="V168" s="641" t="s">
        <v>1556</v>
      </c>
      <c r="X168" s="640"/>
      <c r="Y168" s="632"/>
      <c r="Z168" s="640"/>
      <c r="AA168" s="632"/>
      <c r="AB168" s="640"/>
      <c r="AC168" s="632"/>
      <c r="AD168" s="640"/>
      <c r="AE168" s="632"/>
      <c r="AF168" s="640"/>
      <c r="AG168" s="632"/>
      <c r="AH168" s="640"/>
      <c r="AI168" s="632"/>
      <c r="AJ168" s="640"/>
    </row>
    <row r="169" spans="1:36" ht="14.45" customHeight="1" x14ac:dyDescent="0.25">
      <c r="A169" s="192"/>
      <c r="B169" s="207"/>
      <c r="C169" s="113" t="s">
        <v>1445</v>
      </c>
      <c r="D169" s="113" t="s">
        <v>1529</v>
      </c>
      <c r="F169" s="209"/>
      <c r="G169" s="212"/>
      <c r="H169" s="416">
        <v>1315</v>
      </c>
      <c r="I169" s="80"/>
      <c r="J169" s="638" t="s">
        <v>2221</v>
      </c>
      <c r="K169" s="636"/>
      <c r="L169" s="639">
        <v>92</v>
      </c>
      <c r="M169" s="639"/>
      <c r="N169" s="639">
        <v>143</v>
      </c>
      <c r="O169" s="639"/>
      <c r="P169" s="639">
        <v>408</v>
      </c>
      <c r="Q169" s="639"/>
      <c r="R169" s="639">
        <v>263</v>
      </c>
      <c r="S169" s="639"/>
      <c r="T169" s="639">
        <v>188</v>
      </c>
      <c r="U169" s="639"/>
      <c r="V169" s="639">
        <v>221</v>
      </c>
      <c r="X169" s="640"/>
      <c r="Y169" s="632"/>
      <c r="Z169" s="640"/>
      <c r="AA169" s="632"/>
      <c r="AB169" s="640"/>
      <c r="AC169" s="632"/>
      <c r="AD169" s="640"/>
      <c r="AE169" s="632"/>
      <c r="AF169" s="640"/>
      <c r="AG169" s="632"/>
      <c r="AH169" s="640"/>
      <c r="AI169" s="632"/>
      <c r="AJ169" s="640"/>
    </row>
    <row r="170" spans="1:36" ht="14.45" customHeight="1" x14ac:dyDescent="0.25">
      <c r="A170" s="192"/>
      <c r="B170" s="207"/>
      <c r="C170" s="113" t="s">
        <v>1448</v>
      </c>
      <c r="D170" s="113" t="s">
        <v>1530</v>
      </c>
      <c r="F170" s="209"/>
      <c r="G170" s="212"/>
      <c r="H170" s="416">
        <v>3205</v>
      </c>
      <c r="I170" s="80"/>
      <c r="J170" s="638" t="s">
        <v>2222</v>
      </c>
      <c r="K170" s="636"/>
      <c r="L170" s="639">
        <v>208</v>
      </c>
      <c r="M170" s="639"/>
      <c r="N170" s="639">
        <v>337</v>
      </c>
      <c r="O170" s="639"/>
      <c r="P170" s="639">
        <v>897</v>
      </c>
      <c r="Q170" s="639"/>
      <c r="R170" s="639">
        <v>702</v>
      </c>
      <c r="S170" s="639"/>
      <c r="T170" s="639">
        <v>522</v>
      </c>
      <c r="U170" s="639"/>
      <c r="V170" s="639">
        <v>539</v>
      </c>
      <c r="X170" s="640"/>
      <c r="Y170" s="632"/>
      <c r="Z170" s="640"/>
      <c r="AA170" s="632"/>
      <c r="AB170" s="640"/>
      <c r="AC170" s="632"/>
      <c r="AD170" s="640"/>
      <c r="AE170" s="632"/>
      <c r="AF170" s="640"/>
      <c r="AG170" s="632"/>
      <c r="AH170" s="640"/>
      <c r="AI170" s="632"/>
      <c r="AJ170" s="640"/>
    </row>
    <row r="171" spans="1:36" ht="14.45" customHeight="1" x14ac:dyDescent="0.25">
      <c r="A171" s="192"/>
      <c r="B171" s="207"/>
      <c r="C171" s="113" t="s">
        <v>1450</v>
      </c>
      <c r="D171" s="113" t="s">
        <v>1531</v>
      </c>
      <c r="F171" s="209"/>
      <c r="G171" s="212"/>
      <c r="H171" s="416">
        <v>4323</v>
      </c>
      <c r="I171" s="80"/>
      <c r="J171" s="638" t="s">
        <v>2223</v>
      </c>
      <c r="K171" s="636"/>
      <c r="L171" s="639">
        <v>270</v>
      </c>
      <c r="M171" s="639"/>
      <c r="N171" s="639">
        <v>444</v>
      </c>
      <c r="O171" s="639"/>
      <c r="P171" s="639">
        <v>1235</v>
      </c>
      <c r="Q171" s="639"/>
      <c r="R171" s="639">
        <v>959</v>
      </c>
      <c r="S171" s="639"/>
      <c r="T171" s="639">
        <v>730</v>
      </c>
      <c r="U171" s="639"/>
      <c r="V171" s="639">
        <v>685</v>
      </c>
      <c r="X171" s="640"/>
      <c r="Y171" s="632"/>
      <c r="Z171" s="640"/>
      <c r="AA171" s="632"/>
      <c r="AB171" s="640"/>
      <c r="AC171" s="632"/>
      <c r="AD171" s="640"/>
      <c r="AE171" s="632"/>
      <c r="AF171" s="640"/>
      <c r="AG171" s="632"/>
      <c r="AH171" s="640"/>
      <c r="AI171" s="632"/>
      <c r="AJ171" s="640"/>
    </row>
    <row r="172" spans="1:36" ht="14.45" customHeight="1" x14ac:dyDescent="0.25">
      <c r="A172" s="192"/>
      <c r="B172" s="207"/>
      <c r="C172" s="113" t="s">
        <v>1458</v>
      </c>
      <c r="D172" s="113" t="s">
        <v>1532</v>
      </c>
      <c r="F172" s="209"/>
      <c r="G172" s="212"/>
      <c r="H172" s="642" t="s">
        <v>1556</v>
      </c>
      <c r="I172" s="641"/>
      <c r="J172" s="638" t="s">
        <v>1556</v>
      </c>
      <c r="K172" s="636"/>
      <c r="L172" s="641" t="s">
        <v>1556</v>
      </c>
      <c r="M172" s="641"/>
      <c r="N172" s="641" t="s">
        <v>1556</v>
      </c>
      <c r="O172" s="639"/>
      <c r="P172" s="641" t="s">
        <v>1556</v>
      </c>
      <c r="Q172" s="641"/>
      <c r="R172" s="641" t="s">
        <v>1556</v>
      </c>
      <c r="S172" s="639"/>
      <c r="T172" s="641" t="s">
        <v>1556</v>
      </c>
      <c r="U172" s="641"/>
      <c r="V172" s="641" t="s">
        <v>1556</v>
      </c>
      <c r="X172" s="640"/>
      <c r="Y172" s="632"/>
      <c r="Z172" s="640"/>
      <c r="AA172" s="632"/>
      <c r="AB172" s="640"/>
      <c r="AC172" s="632"/>
      <c r="AD172" s="640"/>
      <c r="AE172" s="632"/>
      <c r="AF172" s="640"/>
      <c r="AG172" s="632"/>
      <c r="AH172" s="640"/>
      <c r="AI172" s="632"/>
      <c r="AJ172" s="640"/>
    </row>
    <row r="173" spans="1:36" ht="14.45" customHeight="1" x14ac:dyDescent="0.25">
      <c r="A173" s="192"/>
      <c r="B173" s="207"/>
      <c r="C173" s="113" t="s">
        <v>1462</v>
      </c>
      <c r="D173" s="113" t="s">
        <v>1533</v>
      </c>
      <c r="F173" s="209"/>
      <c r="G173" s="212"/>
      <c r="H173" s="416">
        <v>2997</v>
      </c>
      <c r="I173" s="80"/>
      <c r="J173" s="638" t="s">
        <v>2224</v>
      </c>
      <c r="K173" s="636"/>
      <c r="L173" s="641" t="s">
        <v>1556</v>
      </c>
      <c r="M173" s="641"/>
      <c r="N173" s="641" t="s">
        <v>1556</v>
      </c>
      <c r="O173" s="639"/>
      <c r="P173" s="639">
        <v>807</v>
      </c>
      <c r="Q173" s="639"/>
      <c r="R173" s="639">
        <v>581</v>
      </c>
      <c r="S173" s="639"/>
      <c r="T173" s="639">
        <v>522</v>
      </c>
      <c r="U173" s="639"/>
      <c r="V173" s="639">
        <v>626</v>
      </c>
      <c r="X173" s="640"/>
      <c r="Y173" s="632"/>
      <c r="Z173" s="640"/>
      <c r="AA173" s="632"/>
      <c r="AB173" s="640"/>
      <c r="AC173" s="632"/>
      <c r="AD173" s="640"/>
      <c r="AE173" s="632"/>
      <c r="AF173" s="640"/>
      <c r="AG173" s="632"/>
      <c r="AH173" s="640"/>
      <c r="AI173" s="632"/>
      <c r="AJ173" s="640"/>
    </row>
    <row r="174" spans="1:36" ht="14.45" customHeight="1" x14ac:dyDescent="0.25">
      <c r="A174" s="192"/>
      <c r="B174" s="207"/>
      <c r="C174" s="113" t="s">
        <v>1464</v>
      </c>
      <c r="D174" s="113" t="s">
        <v>1534</v>
      </c>
      <c r="F174" s="209"/>
      <c r="G174" s="212"/>
      <c r="H174" s="416">
        <v>2018</v>
      </c>
      <c r="I174" s="80"/>
      <c r="J174" s="638" t="s">
        <v>2225</v>
      </c>
      <c r="K174" s="636"/>
      <c r="L174" s="641" t="s">
        <v>1556</v>
      </c>
      <c r="M174" s="641"/>
      <c r="N174" s="641" t="s">
        <v>1556</v>
      </c>
      <c r="O174" s="639"/>
      <c r="P174" s="639">
        <v>553</v>
      </c>
      <c r="Q174" s="639"/>
      <c r="R174" s="639">
        <v>466</v>
      </c>
      <c r="S174" s="639"/>
      <c r="T174" s="639">
        <v>327</v>
      </c>
      <c r="U174" s="639"/>
      <c r="V174" s="639">
        <v>333</v>
      </c>
      <c r="X174" s="640"/>
      <c r="Y174" s="632"/>
      <c r="Z174" s="640"/>
      <c r="AA174" s="632"/>
      <c r="AB174" s="640"/>
      <c r="AC174" s="632"/>
      <c r="AD174" s="640"/>
      <c r="AE174" s="632"/>
      <c r="AF174" s="640"/>
      <c r="AG174" s="632"/>
      <c r="AH174" s="640"/>
      <c r="AI174" s="632"/>
      <c r="AJ174" s="640"/>
    </row>
    <row r="175" spans="1:36" ht="14.45" customHeight="1" x14ac:dyDescent="0.25">
      <c r="B175" s="207"/>
      <c r="C175" s="113"/>
      <c r="D175" s="113"/>
      <c r="F175" s="209"/>
      <c r="G175" s="212"/>
      <c r="H175" s="416"/>
      <c r="I175" s="80"/>
      <c r="J175" s="638"/>
      <c r="K175" s="636"/>
      <c r="L175" s="639"/>
      <c r="M175" s="639"/>
      <c r="N175" s="639"/>
      <c r="O175" s="639"/>
      <c r="P175" s="639"/>
      <c r="Q175" s="639"/>
      <c r="R175" s="639"/>
      <c r="S175" s="639"/>
      <c r="T175" s="639"/>
      <c r="U175" s="639"/>
      <c r="V175" s="639"/>
    </row>
    <row r="176" spans="1:36" ht="14.45" customHeight="1" x14ac:dyDescent="0.25">
      <c r="B176" s="207" t="s">
        <v>1401</v>
      </c>
      <c r="C176" s="113"/>
      <c r="D176" s="113"/>
      <c r="F176" s="209"/>
      <c r="G176" s="213"/>
      <c r="H176" s="416">
        <v>13149</v>
      </c>
      <c r="I176" s="80"/>
      <c r="J176" s="638" t="s">
        <v>2226</v>
      </c>
      <c r="K176" s="636"/>
      <c r="L176" s="639">
        <v>849</v>
      </c>
      <c r="M176" s="639"/>
      <c r="N176" s="639">
        <v>1310</v>
      </c>
      <c r="O176" s="639"/>
      <c r="P176" s="639">
        <v>3882</v>
      </c>
      <c r="Q176" s="639"/>
      <c r="R176" s="639">
        <v>2943</v>
      </c>
      <c r="S176" s="639"/>
      <c r="T176" s="639">
        <v>2137</v>
      </c>
      <c r="U176" s="639"/>
      <c r="V176" s="639">
        <v>2028</v>
      </c>
      <c r="X176" s="640"/>
      <c r="Z176" s="640"/>
      <c r="AB176" s="640"/>
      <c r="AD176" s="640"/>
      <c r="AF176" s="640"/>
      <c r="AH176" s="640"/>
      <c r="AJ176" s="640"/>
    </row>
    <row r="177" spans="2:36" ht="14.45" customHeight="1" x14ac:dyDescent="0.25">
      <c r="B177" s="207"/>
      <c r="C177" s="113"/>
      <c r="D177" s="113"/>
      <c r="F177" s="209"/>
      <c r="G177" s="212"/>
      <c r="H177" s="416"/>
      <c r="I177" s="80"/>
      <c r="J177" s="638"/>
      <c r="K177" s="636"/>
      <c r="L177" s="639"/>
      <c r="M177" s="639"/>
      <c r="N177" s="639"/>
      <c r="O177" s="639"/>
      <c r="P177" s="639"/>
      <c r="Q177" s="639"/>
      <c r="R177" s="639"/>
      <c r="S177" s="639"/>
      <c r="T177" s="639"/>
      <c r="U177" s="639"/>
      <c r="V177" s="639"/>
    </row>
    <row r="178" spans="2:36" ht="14.45" customHeight="1" x14ac:dyDescent="0.25">
      <c r="B178" s="207"/>
      <c r="C178" s="113" t="s">
        <v>1402</v>
      </c>
      <c r="D178" s="113" t="s">
        <v>1535</v>
      </c>
      <c r="F178" s="209"/>
      <c r="G178" s="212"/>
      <c r="H178" s="416">
        <v>385</v>
      </c>
      <c r="I178" s="80"/>
      <c r="J178" s="638" t="s">
        <v>1962</v>
      </c>
      <c r="K178" s="636"/>
      <c r="L178" s="639">
        <v>26</v>
      </c>
      <c r="M178" s="639"/>
      <c r="N178" s="639">
        <v>34</v>
      </c>
      <c r="O178" s="639"/>
      <c r="P178" s="639">
        <v>131</v>
      </c>
      <c r="Q178" s="639"/>
      <c r="R178" s="639">
        <v>75</v>
      </c>
      <c r="S178" s="639"/>
      <c r="T178" s="639">
        <v>54</v>
      </c>
      <c r="U178" s="639"/>
      <c r="V178" s="639">
        <v>65</v>
      </c>
      <c r="X178" s="640"/>
      <c r="Y178" s="632"/>
      <c r="Z178" s="640"/>
      <c r="AA178" s="632"/>
      <c r="AB178" s="640"/>
      <c r="AC178" s="632"/>
      <c r="AD178" s="640"/>
      <c r="AE178" s="632"/>
      <c r="AF178" s="640"/>
      <c r="AG178" s="632"/>
      <c r="AH178" s="640"/>
      <c r="AI178" s="632"/>
      <c r="AJ178" s="640"/>
    </row>
    <row r="179" spans="2:36" ht="14.45" customHeight="1" x14ac:dyDescent="0.25">
      <c r="B179" s="207"/>
      <c r="C179" s="113" t="s">
        <v>1403</v>
      </c>
      <c r="D179" s="113" t="s">
        <v>1536</v>
      </c>
      <c r="F179" s="209"/>
      <c r="G179" s="212"/>
      <c r="H179" s="416">
        <v>694</v>
      </c>
      <c r="I179" s="80"/>
      <c r="J179" s="638" t="s">
        <v>2227</v>
      </c>
      <c r="K179" s="636"/>
      <c r="L179" s="639">
        <v>29</v>
      </c>
      <c r="M179" s="639"/>
      <c r="N179" s="639">
        <v>72</v>
      </c>
      <c r="O179" s="639"/>
      <c r="P179" s="639">
        <v>219</v>
      </c>
      <c r="Q179" s="639"/>
      <c r="R179" s="639">
        <v>171</v>
      </c>
      <c r="S179" s="639"/>
      <c r="T179" s="639">
        <v>101</v>
      </c>
      <c r="U179" s="639"/>
      <c r="V179" s="639">
        <v>102</v>
      </c>
      <c r="X179" s="640"/>
      <c r="Y179" s="632"/>
      <c r="Z179" s="640"/>
      <c r="AA179" s="632"/>
      <c r="AB179" s="640"/>
      <c r="AC179" s="632"/>
      <c r="AD179" s="640"/>
      <c r="AE179" s="632"/>
      <c r="AF179" s="640"/>
      <c r="AG179" s="632"/>
      <c r="AH179" s="640"/>
      <c r="AI179" s="632"/>
      <c r="AJ179" s="640"/>
    </row>
    <row r="180" spans="2:36" ht="14.45" customHeight="1" x14ac:dyDescent="0.25">
      <c r="B180" s="207"/>
      <c r="C180" s="113" t="s">
        <v>1404</v>
      </c>
      <c r="D180" s="113" t="s">
        <v>1537</v>
      </c>
      <c r="F180" s="209"/>
      <c r="G180" s="212"/>
      <c r="H180" s="416">
        <v>1595</v>
      </c>
      <c r="I180" s="80"/>
      <c r="J180" s="638" t="s">
        <v>2106</v>
      </c>
      <c r="K180" s="636"/>
      <c r="L180" s="639">
        <v>73</v>
      </c>
      <c r="M180" s="639"/>
      <c r="N180" s="639">
        <v>106</v>
      </c>
      <c r="O180" s="639"/>
      <c r="P180" s="639">
        <v>479</v>
      </c>
      <c r="Q180" s="639"/>
      <c r="R180" s="639">
        <v>384</v>
      </c>
      <c r="S180" s="639"/>
      <c r="T180" s="639">
        <v>307</v>
      </c>
      <c r="U180" s="639"/>
      <c r="V180" s="639">
        <v>246</v>
      </c>
      <c r="X180" s="640"/>
      <c r="Y180" s="632"/>
      <c r="Z180" s="640"/>
      <c r="AA180" s="632"/>
      <c r="AB180" s="640"/>
      <c r="AC180" s="632"/>
      <c r="AD180" s="640"/>
      <c r="AE180" s="632"/>
      <c r="AF180" s="640"/>
      <c r="AG180" s="632"/>
      <c r="AH180" s="640"/>
      <c r="AI180" s="632"/>
      <c r="AJ180" s="640"/>
    </row>
    <row r="181" spans="2:36" ht="14.45" customHeight="1" x14ac:dyDescent="0.25">
      <c r="B181" s="207"/>
      <c r="C181" s="113" t="s">
        <v>1405</v>
      </c>
      <c r="D181" s="113" t="s">
        <v>1559</v>
      </c>
      <c r="F181" s="209"/>
      <c r="G181" s="212"/>
      <c r="H181" s="642" t="s">
        <v>1556</v>
      </c>
      <c r="I181" s="641"/>
      <c r="J181" s="638" t="s">
        <v>1556</v>
      </c>
      <c r="K181" s="636"/>
      <c r="L181" s="641" t="s">
        <v>1556</v>
      </c>
      <c r="M181" s="641"/>
      <c r="N181" s="641" t="s">
        <v>1556</v>
      </c>
      <c r="O181" s="639"/>
      <c r="P181" s="641" t="s">
        <v>1556</v>
      </c>
      <c r="Q181" s="641"/>
      <c r="R181" s="641" t="s">
        <v>1556</v>
      </c>
      <c r="S181" s="639"/>
      <c r="T181" s="641" t="s">
        <v>1556</v>
      </c>
      <c r="U181" s="641"/>
      <c r="V181" s="641" t="s">
        <v>1556</v>
      </c>
      <c r="X181" s="640"/>
      <c r="Y181" s="632"/>
      <c r="Z181" s="640"/>
      <c r="AA181" s="632"/>
      <c r="AB181" s="640"/>
      <c r="AC181" s="632"/>
      <c r="AD181" s="640"/>
      <c r="AE181" s="632"/>
      <c r="AF181" s="640"/>
      <c r="AG181" s="632"/>
      <c r="AH181" s="640"/>
      <c r="AI181" s="632"/>
      <c r="AJ181" s="640"/>
    </row>
    <row r="182" spans="2:36" ht="14.45" customHeight="1" x14ac:dyDescent="0.25">
      <c r="B182" s="207"/>
      <c r="C182" s="113" t="s">
        <v>1406</v>
      </c>
      <c r="D182" s="113" t="s">
        <v>1560</v>
      </c>
      <c r="F182" s="209"/>
      <c r="G182" s="212"/>
      <c r="H182" s="642" t="s">
        <v>1556</v>
      </c>
      <c r="I182" s="641"/>
      <c r="J182" s="638" t="s">
        <v>1556</v>
      </c>
      <c r="K182" s="636"/>
      <c r="L182" s="641" t="s">
        <v>1556</v>
      </c>
      <c r="M182" s="641"/>
      <c r="N182" s="641" t="s">
        <v>1556</v>
      </c>
      <c r="O182" s="639"/>
      <c r="P182" s="641" t="s">
        <v>1556</v>
      </c>
      <c r="Q182" s="641"/>
      <c r="R182" s="641" t="s">
        <v>1556</v>
      </c>
      <c r="S182" s="639"/>
      <c r="T182" s="641" t="s">
        <v>1556</v>
      </c>
      <c r="U182" s="641"/>
      <c r="V182" s="641" t="s">
        <v>1556</v>
      </c>
      <c r="X182" s="640"/>
      <c r="Y182" s="632"/>
      <c r="Z182" s="640"/>
      <c r="AA182" s="632"/>
      <c r="AB182" s="640"/>
      <c r="AC182" s="632"/>
      <c r="AD182" s="640"/>
      <c r="AE182" s="632"/>
      <c r="AF182" s="640"/>
      <c r="AG182" s="632"/>
      <c r="AH182" s="640"/>
      <c r="AI182" s="632"/>
      <c r="AJ182" s="640"/>
    </row>
    <row r="183" spans="2:36" ht="14.45" customHeight="1" x14ac:dyDescent="0.25">
      <c r="B183" s="207"/>
      <c r="C183" s="113" t="s">
        <v>1407</v>
      </c>
      <c r="D183" s="113" t="s">
        <v>1408</v>
      </c>
      <c r="F183" s="209"/>
      <c r="G183" s="212"/>
      <c r="H183" s="416">
        <v>494</v>
      </c>
      <c r="I183" s="80"/>
      <c r="J183" s="638" t="s">
        <v>1975</v>
      </c>
      <c r="K183" s="636"/>
      <c r="L183" s="639">
        <v>33</v>
      </c>
      <c r="M183" s="639"/>
      <c r="N183" s="639">
        <v>62</v>
      </c>
      <c r="O183" s="639"/>
      <c r="P183" s="639">
        <v>132</v>
      </c>
      <c r="Q183" s="639"/>
      <c r="R183" s="639">
        <v>109</v>
      </c>
      <c r="S183" s="639"/>
      <c r="T183" s="639">
        <v>68</v>
      </c>
      <c r="U183" s="639"/>
      <c r="V183" s="639">
        <v>90</v>
      </c>
      <c r="X183" s="640"/>
      <c r="Y183" s="632"/>
      <c r="Z183" s="640"/>
      <c r="AA183" s="632"/>
      <c r="AB183" s="640"/>
      <c r="AC183" s="632"/>
      <c r="AD183" s="640"/>
      <c r="AE183" s="632"/>
      <c r="AF183" s="640"/>
      <c r="AG183" s="632"/>
      <c r="AH183" s="640"/>
      <c r="AI183" s="632"/>
      <c r="AJ183" s="640"/>
    </row>
    <row r="184" spans="2:36" ht="14.45" customHeight="1" x14ac:dyDescent="0.25">
      <c r="B184" s="207"/>
      <c r="C184" s="113" t="s">
        <v>1409</v>
      </c>
      <c r="D184" s="113" t="s">
        <v>1540</v>
      </c>
      <c r="F184" s="209"/>
      <c r="G184" s="212"/>
      <c r="H184" s="416">
        <v>794</v>
      </c>
      <c r="I184" s="80"/>
      <c r="J184" s="638" t="s">
        <v>2228</v>
      </c>
      <c r="K184" s="636"/>
      <c r="L184" s="639">
        <v>65</v>
      </c>
      <c r="M184" s="639"/>
      <c r="N184" s="639">
        <v>79</v>
      </c>
      <c r="O184" s="639"/>
      <c r="P184" s="639">
        <v>256</v>
      </c>
      <c r="Q184" s="639"/>
      <c r="R184" s="639">
        <v>184</v>
      </c>
      <c r="S184" s="639"/>
      <c r="T184" s="639">
        <v>120</v>
      </c>
      <c r="U184" s="639"/>
      <c r="V184" s="639">
        <v>90</v>
      </c>
      <c r="X184" s="640"/>
      <c r="Y184" s="632"/>
      <c r="Z184" s="640"/>
      <c r="AA184" s="632"/>
      <c r="AB184" s="640"/>
      <c r="AC184" s="632"/>
      <c r="AD184" s="640"/>
      <c r="AE184" s="632"/>
      <c r="AF184" s="640"/>
      <c r="AG184" s="632"/>
      <c r="AH184" s="640"/>
      <c r="AI184" s="632"/>
      <c r="AJ184" s="640"/>
    </row>
    <row r="185" spans="2:36" ht="14.45" customHeight="1" x14ac:dyDescent="0.25">
      <c r="B185" s="207"/>
      <c r="C185" s="113" t="s">
        <v>1410</v>
      </c>
      <c r="D185" s="113" t="s">
        <v>1541</v>
      </c>
      <c r="F185" s="209"/>
      <c r="G185" s="212"/>
      <c r="H185" s="416">
        <v>425</v>
      </c>
      <c r="I185" s="80"/>
      <c r="J185" s="638" t="s">
        <v>2171</v>
      </c>
      <c r="K185" s="636"/>
      <c r="L185" s="639">
        <v>38</v>
      </c>
      <c r="M185" s="639"/>
      <c r="N185" s="639">
        <v>41</v>
      </c>
      <c r="O185" s="639"/>
      <c r="P185" s="639">
        <v>139</v>
      </c>
      <c r="Q185" s="639"/>
      <c r="R185" s="639">
        <v>95</v>
      </c>
      <c r="S185" s="639"/>
      <c r="T185" s="639">
        <v>59</v>
      </c>
      <c r="U185" s="639"/>
      <c r="V185" s="639">
        <v>53</v>
      </c>
      <c r="X185" s="640"/>
      <c r="Y185" s="632"/>
      <c r="Z185" s="640"/>
      <c r="AA185" s="632"/>
      <c r="AB185" s="640"/>
      <c r="AC185" s="632"/>
      <c r="AD185" s="640"/>
      <c r="AE185" s="632"/>
      <c r="AF185" s="640"/>
      <c r="AG185" s="632"/>
      <c r="AH185" s="640"/>
      <c r="AI185" s="632"/>
      <c r="AJ185" s="640"/>
    </row>
    <row r="186" spans="2:36" ht="14.45" customHeight="1" x14ac:dyDescent="0.25">
      <c r="B186" s="207"/>
      <c r="C186" s="113" t="s">
        <v>1411</v>
      </c>
      <c r="D186" s="113" t="s">
        <v>1542</v>
      </c>
      <c r="F186" s="209"/>
      <c r="G186" s="212"/>
      <c r="H186" s="416">
        <v>608</v>
      </c>
      <c r="I186" s="80"/>
      <c r="J186" s="638" t="s">
        <v>2108</v>
      </c>
      <c r="K186" s="636"/>
      <c r="L186" s="639">
        <v>35</v>
      </c>
      <c r="M186" s="639"/>
      <c r="N186" s="639">
        <v>55</v>
      </c>
      <c r="O186" s="639"/>
      <c r="P186" s="639">
        <v>177</v>
      </c>
      <c r="Q186" s="639"/>
      <c r="R186" s="639">
        <v>138</v>
      </c>
      <c r="S186" s="639"/>
      <c r="T186" s="639">
        <v>99</v>
      </c>
      <c r="U186" s="639"/>
      <c r="V186" s="639">
        <v>104</v>
      </c>
      <c r="X186" s="640"/>
      <c r="Y186" s="632"/>
      <c r="Z186" s="640"/>
      <c r="AA186" s="632"/>
      <c r="AB186" s="640"/>
      <c r="AC186" s="632"/>
      <c r="AD186" s="640"/>
      <c r="AE186" s="632"/>
      <c r="AF186" s="640"/>
      <c r="AG186" s="632"/>
      <c r="AH186" s="640"/>
      <c r="AI186" s="632"/>
      <c r="AJ186" s="640"/>
    </row>
    <row r="187" spans="2:36" ht="14.45" customHeight="1" x14ac:dyDescent="0.25">
      <c r="B187" s="207"/>
      <c r="C187" s="113" t="s">
        <v>1412</v>
      </c>
      <c r="D187" s="113" t="s">
        <v>1543</v>
      </c>
      <c r="F187" s="209"/>
      <c r="G187" s="212"/>
      <c r="H187" s="416">
        <v>702</v>
      </c>
      <c r="I187" s="80"/>
      <c r="J187" s="638" t="s">
        <v>2229</v>
      </c>
      <c r="K187" s="636"/>
      <c r="L187" s="639">
        <v>29</v>
      </c>
      <c r="M187" s="639"/>
      <c r="N187" s="639">
        <v>58</v>
      </c>
      <c r="O187" s="639"/>
      <c r="P187" s="639">
        <v>167</v>
      </c>
      <c r="Q187" s="639"/>
      <c r="R187" s="639">
        <v>185</v>
      </c>
      <c r="S187" s="639"/>
      <c r="T187" s="639">
        <v>131</v>
      </c>
      <c r="U187" s="639"/>
      <c r="V187" s="639">
        <v>132</v>
      </c>
      <c r="X187" s="640"/>
      <c r="Y187" s="632"/>
      <c r="Z187" s="640"/>
      <c r="AA187" s="632"/>
      <c r="AB187" s="640"/>
      <c r="AC187" s="632"/>
      <c r="AD187" s="640"/>
      <c r="AE187" s="632"/>
      <c r="AF187" s="640"/>
      <c r="AG187" s="632"/>
      <c r="AH187" s="640"/>
      <c r="AI187" s="632"/>
      <c r="AJ187" s="640"/>
    </row>
    <row r="188" spans="2:36" ht="14.45" customHeight="1" x14ac:dyDescent="0.25">
      <c r="B188" s="207"/>
      <c r="C188" s="113" t="s">
        <v>1413</v>
      </c>
      <c r="D188" s="113" t="s">
        <v>1414</v>
      </c>
      <c r="F188" s="209"/>
      <c r="G188" s="212"/>
      <c r="H188" s="416">
        <v>423</v>
      </c>
      <c r="I188" s="80"/>
      <c r="J188" s="638" t="s">
        <v>2230</v>
      </c>
      <c r="K188" s="636"/>
      <c r="L188" s="639">
        <v>34</v>
      </c>
      <c r="M188" s="639"/>
      <c r="N188" s="639">
        <v>41</v>
      </c>
      <c r="O188" s="639"/>
      <c r="P188" s="639">
        <v>145</v>
      </c>
      <c r="Q188" s="639"/>
      <c r="R188" s="639">
        <v>101</v>
      </c>
      <c r="S188" s="639"/>
      <c r="T188" s="639">
        <v>60</v>
      </c>
      <c r="U188" s="639"/>
      <c r="V188" s="639">
        <v>42</v>
      </c>
      <c r="X188" s="640"/>
      <c r="Y188" s="632"/>
      <c r="Z188" s="640"/>
      <c r="AA188" s="632"/>
      <c r="AB188" s="640"/>
      <c r="AC188" s="632"/>
      <c r="AD188" s="640"/>
      <c r="AE188" s="632"/>
      <c r="AF188" s="640"/>
      <c r="AG188" s="632"/>
      <c r="AH188" s="640"/>
      <c r="AI188" s="632"/>
      <c r="AJ188" s="640"/>
    </row>
    <row r="189" spans="2:36" ht="14.45" customHeight="1" x14ac:dyDescent="0.25">
      <c r="B189" s="207"/>
      <c r="C189" s="113" t="s">
        <v>1415</v>
      </c>
      <c r="D189" s="113" t="s">
        <v>1544</v>
      </c>
      <c r="F189" s="209"/>
      <c r="G189" s="212"/>
      <c r="H189" s="416">
        <v>1000</v>
      </c>
      <c r="I189" s="80"/>
      <c r="J189" s="638" t="s">
        <v>2104</v>
      </c>
      <c r="K189" s="636"/>
      <c r="L189" s="639">
        <v>59</v>
      </c>
      <c r="M189" s="639"/>
      <c r="N189" s="639">
        <v>106</v>
      </c>
      <c r="O189" s="639"/>
      <c r="P189" s="639">
        <v>282</v>
      </c>
      <c r="Q189" s="639"/>
      <c r="R189" s="639">
        <v>222</v>
      </c>
      <c r="S189" s="639"/>
      <c r="T189" s="639">
        <v>161</v>
      </c>
      <c r="U189" s="639"/>
      <c r="V189" s="639">
        <v>170</v>
      </c>
      <c r="X189" s="640"/>
      <c r="Y189" s="632"/>
      <c r="Z189" s="640"/>
      <c r="AA189" s="632"/>
      <c r="AB189" s="640"/>
      <c r="AC189" s="632"/>
      <c r="AD189" s="640"/>
      <c r="AE189" s="632"/>
      <c r="AF189" s="640"/>
      <c r="AG189" s="632"/>
      <c r="AH189" s="640"/>
      <c r="AI189" s="632"/>
      <c r="AJ189" s="640"/>
    </row>
    <row r="190" spans="2:36" ht="14.45" customHeight="1" x14ac:dyDescent="0.25">
      <c r="B190" s="207"/>
      <c r="C190" s="113" t="s">
        <v>1443</v>
      </c>
      <c r="D190" s="113" t="s">
        <v>1545</v>
      </c>
      <c r="F190" s="209"/>
      <c r="G190" s="212"/>
      <c r="H190" s="416">
        <v>1439</v>
      </c>
      <c r="I190" s="80"/>
      <c r="J190" s="638" t="s">
        <v>2231</v>
      </c>
      <c r="K190" s="636"/>
      <c r="L190" s="639">
        <v>106</v>
      </c>
      <c r="M190" s="639"/>
      <c r="N190" s="639">
        <v>178</v>
      </c>
      <c r="O190" s="639"/>
      <c r="P190" s="639">
        <v>434</v>
      </c>
      <c r="Q190" s="639"/>
      <c r="R190" s="639">
        <v>274</v>
      </c>
      <c r="S190" s="639"/>
      <c r="T190" s="639">
        <v>214</v>
      </c>
      <c r="U190" s="639"/>
      <c r="V190" s="639">
        <v>233</v>
      </c>
      <c r="X190" s="640"/>
      <c r="Y190" s="632"/>
      <c r="Z190" s="640"/>
      <c r="AA190" s="632"/>
      <c r="AB190" s="640"/>
      <c r="AC190" s="632"/>
      <c r="AD190" s="640"/>
      <c r="AE190" s="632"/>
      <c r="AF190" s="640"/>
      <c r="AG190" s="632"/>
      <c r="AH190" s="640"/>
      <c r="AI190" s="632"/>
      <c r="AJ190" s="640"/>
    </row>
    <row r="191" spans="2:36" ht="14.45" customHeight="1" x14ac:dyDescent="0.25">
      <c r="B191" s="207"/>
      <c r="C191" s="113" t="s">
        <v>1444</v>
      </c>
      <c r="D191" s="113" t="s">
        <v>1546</v>
      </c>
      <c r="F191" s="209"/>
      <c r="G191" s="212"/>
      <c r="H191" s="416">
        <v>860</v>
      </c>
      <c r="I191" s="80"/>
      <c r="J191" s="638" t="s">
        <v>2232</v>
      </c>
      <c r="K191" s="636"/>
      <c r="L191" s="639">
        <v>67</v>
      </c>
      <c r="M191" s="639"/>
      <c r="N191" s="639">
        <v>103</v>
      </c>
      <c r="O191" s="639"/>
      <c r="P191" s="639">
        <v>243</v>
      </c>
      <c r="Q191" s="639"/>
      <c r="R191" s="639">
        <v>180</v>
      </c>
      <c r="S191" s="639"/>
      <c r="T191" s="639">
        <v>139</v>
      </c>
      <c r="U191" s="639"/>
      <c r="V191" s="639">
        <v>128</v>
      </c>
      <c r="X191" s="640"/>
      <c r="Y191" s="632"/>
      <c r="Z191" s="640"/>
      <c r="AA191" s="632"/>
      <c r="AB191" s="640"/>
      <c r="AC191" s="632"/>
      <c r="AD191" s="640"/>
      <c r="AE191" s="632"/>
      <c r="AF191" s="640"/>
      <c r="AG191" s="632"/>
      <c r="AH191" s="640"/>
      <c r="AI191" s="632"/>
      <c r="AJ191" s="640"/>
    </row>
    <row r="192" spans="2:36" ht="14.45" customHeight="1" x14ac:dyDescent="0.25">
      <c r="B192" s="207"/>
      <c r="C192" s="113" t="s">
        <v>1447</v>
      </c>
      <c r="D192" s="113" t="s">
        <v>1547</v>
      </c>
      <c r="F192" s="209"/>
      <c r="G192" s="212"/>
      <c r="H192" s="416">
        <v>1352</v>
      </c>
      <c r="I192" s="80"/>
      <c r="J192" s="638" t="s">
        <v>2102</v>
      </c>
      <c r="K192" s="636"/>
      <c r="L192" s="639">
        <v>86</v>
      </c>
      <c r="M192" s="639"/>
      <c r="N192" s="639">
        <v>125</v>
      </c>
      <c r="O192" s="639"/>
      <c r="P192" s="639">
        <v>393</v>
      </c>
      <c r="Q192" s="639"/>
      <c r="R192" s="639">
        <v>314</v>
      </c>
      <c r="S192" s="639"/>
      <c r="T192" s="639">
        <v>240</v>
      </c>
      <c r="U192" s="639"/>
      <c r="V192" s="639">
        <v>194</v>
      </c>
      <c r="X192" s="640"/>
      <c r="Y192" s="632"/>
      <c r="Z192" s="640"/>
      <c r="AA192" s="632"/>
      <c r="AB192" s="640"/>
      <c r="AC192" s="632"/>
      <c r="AD192" s="640"/>
      <c r="AE192" s="632"/>
      <c r="AF192" s="640"/>
      <c r="AG192" s="632"/>
      <c r="AH192" s="640"/>
      <c r="AI192" s="632"/>
      <c r="AJ192" s="640"/>
    </row>
    <row r="193" spans="1:36" ht="14.45" customHeight="1" x14ac:dyDescent="0.25">
      <c r="B193" s="207"/>
      <c r="C193" s="113" t="s">
        <v>1459</v>
      </c>
      <c r="D193" s="113" t="s">
        <v>1548</v>
      </c>
      <c r="F193" s="209"/>
      <c r="G193" s="212"/>
      <c r="H193" s="416">
        <v>1224</v>
      </c>
      <c r="I193" s="80"/>
      <c r="J193" s="638" t="s">
        <v>2107</v>
      </c>
      <c r="K193" s="636"/>
      <c r="L193" s="639">
        <v>85</v>
      </c>
      <c r="M193" s="639"/>
      <c r="N193" s="639">
        <v>137</v>
      </c>
      <c r="O193" s="639"/>
      <c r="P193" s="639">
        <v>332</v>
      </c>
      <c r="Q193" s="639"/>
      <c r="R193" s="639">
        <v>266</v>
      </c>
      <c r="S193" s="639"/>
      <c r="T193" s="639">
        <v>196</v>
      </c>
      <c r="U193" s="639"/>
      <c r="V193" s="639">
        <v>208</v>
      </c>
      <c r="X193" s="640"/>
      <c r="Y193" s="632"/>
      <c r="Z193" s="640"/>
      <c r="AA193" s="632"/>
      <c r="AB193" s="640"/>
      <c r="AC193" s="632"/>
      <c r="AD193" s="640"/>
      <c r="AE193" s="632"/>
      <c r="AF193" s="640"/>
      <c r="AG193" s="632"/>
      <c r="AH193" s="640"/>
      <c r="AI193" s="632"/>
      <c r="AJ193" s="640"/>
    </row>
    <row r="194" spans="1:36" ht="14.45" customHeight="1" x14ac:dyDescent="0.25">
      <c r="A194" s="215"/>
      <c r="B194" s="215"/>
      <c r="C194" s="215"/>
      <c r="D194" s="215"/>
      <c r="E194" s="216"/>
      <c r="F194" s="215"/>
      <c r="G194" s="215"/>
      <c r="H194" s="415"/>
      <c r="I194" s="217"/>
      <c r="J194" s="427"/>
      <c r="K194" s="217"/>
      <c r="L194" s="118"/>
      <c r="M194" s="218"/>
      <c r="N194" s="118"/>
      <c r="O194" s="218"/>
      <c r="P194" s="118"/>
      <c r="Q194" s="218"/>
      <c r="R194" s="118"/>
      <c r="S194" s="218"/>
      <c r="T194" s="118"/>
      <c r="U194" s="218"/>
      <c r="V194" s="118"/>
    </row>
    <row r="195" spans="1:36" ht="15" x14ac:dyDescent="0.25">
      <c r="H195" s="416"/>
      <c r="I195" s="196"/>
      <c r="J195" s="428"/>
      <c r="K195" s="196"/>
      <c r="L195" s="441"/>
      <c r="M195" s="199"/>
      <c r="N195" s="441"/>
      <c r="O195" s="199"/>
      <c r="P195" s="441"/>
      <c r="Q195" s="199"/>
      <c r="R195" s="441"/>
      <c r="S195" s="199"/>
      <c r="T195" s="441"/>
      <c r="U195" s="199"/>
      <c r="V195" s="441"/>
    </row>
    <row r="196" spans="1:36" ht="14.25" x14ac:dyDescent="0.2">
      <c r="C196" s="361" t="s">
        <v>1562</v>
      </c>
    </row>
  </sheetData>
  <pageMargins left="0.70866141732283472" right="0.70866141732283472" top="0.74803149606299213" bottom="0.74803149606299213" header="0.31496062992125984" footer="0.31496062992125984"/>
  <pageSetup paperSize="9" scale="47" fitToHeight="2" orientation="portrait" r:id="rId1"/>
  <headerFooter>
    <oddFooter>&amp;R36</oddFooter>
  </headerFooter>
  <rowBreaks count="1" manualBreakCount="1">
    <brk id="117" max="2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F198"/>
  <sheetViews>
    <sheetView showGridLines="0" view="pageBreakPreview" topLeftCell="A113" zoomScale="90" zoomScaleNormal="100" zoomScaleSheetLayoutView="90" workbookViewId="0">
      <selection activeCell="C1" sqref="C1"/>
    </sheetView>
  </sheetViews>
  <sheetFormatPr defaultRowHeight="14.25" x14ac:dyDescent="0.2"/>
  <cols>
    <col min="1" max="2" width="0.5703125" style="170" customWidth="1"/>
    <col min="3" max="3" width="14" style="170" customWidth="1"/>
    <col min="4" max="4" width="4.28515625" style="170" customWidth="1"/>
    <col min="5" max="5" width="2.42578125" style="231" customWidth="1"/>
    <col min="6" max="6" width="16.140625" style="170" customWidth="1"/>
    <col min="7" max="7" width="23" style="170" customWidth="1"/>
    <col min="8" max="8" width="0.7109375" style="170" customWidth="1"/>
    <col min="9" max="9" width="6.42578125" style="222" customWidth="1"/>
    <col min="10" max="10" width="1.42578125" style="223" customWidth="1"/>
    <col min="11" max="11" width="0.5703125" style="223" customWidth="1"/>
    <col min="12" max="12" width="6.42578125" style="224" customWidth="1"/>
    <col min="13" max="13" width="1.7109375" style="224" customWidth="1"/>
    <col min="14" max="14" width="6.42578125" style="224" customWidth="1"/>
    <col min="15" max="15" width="1.7109375" style="224" customWidth="1"/>
    <col min="16" max="16" width="6.42578125" style="224" customWidth="1"/>
    <col min="17" max="17" width="1.7109375" style="224" customWidth="1"/>
    <col min="18" max="18" width="6.42578125" style="224" customWidth="1"/>
    <col min="19" max="19" width="1.7109375" style="224" customWidth="1"/>
    <col min="20" max="20" width="6.42578125" style="224" customWidth="1"/>
    <col min="21" max="21" width="1.7109375" style="224" customWidth="1"/>
    <col min="22" max="22" width="6.42578125" style="224" customWidth="1"/>
    <col min="23" max="204" width="9.140625" style="364"/>
    <col min="205" max="206" width="0.5703125" style="364" customWidth="1"/>
    <col min="207" max="207" width="10.7109375" style="364" customWidth="1"/>
    <col min="208" max="208" width="4.28515625" style="364" customWidth="1"/>
    <col min="209" max="209" width="2.42578125" style="364" customWidth="1"/>
    <col min="210" max="210" width="16.140625" style="364" customWidth="1"/>
    <col min="211" max="211" width="23" style="364" customWidth="1"/>
    <col min="212" max="212" width="0.7109375" style="364" customWidth="1"/>
    <col min="213" max="213" width="6.42578125" style="364" customWidth="1"/>
    <col min="214" max="215" width="0.5703125" style="364" customWidth="1"/>
    <col min="216" max="216" width="5.42578125" style="364" customWidth="1"/>
    <col min="217" max="217" width="0.5703125" style="364" customWidth="1"/>
    <col min="218" max="218" width="5.7109375" style="364" customWidth="1"/>
    <col min="219" max="219" width="0.5703125" style="364" customWidth="1"/>
    <col min="220" max="220" width="5.5703125" style="364" customWidth="1"/>
    <col min="221" max="221" width="0.5703125" style="364" customWidth="1"/>
    <col min="222" max="222" width="5.42578125" style="364" customWidth="1"/>
    <col min="223" max="223" width="0.5703125" style="364" customWidth="1"/>
    <col min="224" max="224" width="5.5703125" style="364" customWidth="1"/>
    <col min="225" max="225" width="0.7109375" style="364" customWidth="1"/>
    <col min="226" max="226" width="5.42578125" style="364" customWidth="1"/>
    <col min="227" max="460" width="9.140625" style="364"/>
    <col min="461" max="462" width="0.5703125" style="364" customWidth="1"/>
    <col min="463" max="463" width="10.7109375" style="364" customWidth="1"/>
    <col min="464" max="464" width="4.28515625" style="364" customWidth="1"/>
    <col min="465" max="465" width="2.42578125" style="364" customWidth="1"/>
    <col min="466" max="466" width="16.140625" style="364" customWidth="1"/>
    <col min="467" max="467" width="23" style="364" customWidth="1"/>
    <col min="468" max="468" width="0.7109375" style="364" customWidth="1"/>
    <col min="469" max="469" width="6.42578125" style="364" customWidth="1"/>
    <col min="470" max="471" width="0.5703125" style="364" customWidth="1"/>
    <col min="472" max="472" width="5.42578125" style="364" customWidth="1"/>
    <col min="473" max="473" width="0.5703125" style="364" customWidth="1"/>
    <col min="474" max="474" width="5.7109375" style="364" customWidth="1"/>
    <col min="475" max="475" width="0.5703125" style="364" customWidth="1"/>
    <col min="476" max="476" width="5.5703125" style="364" customWidth="1"/>
    <col min="477" max="477" width="0.5703125" style="364" customWidth="1"/>
    <col min="478" max="478" width="5.42578125" style="364" customWidth="1"/>
    <col min="479" max="479" width="0.5703125" style="364" customWidth="1"/>
    <col min="480" max="480" width="5.5703125" style="364" customWidth="1"/>
    <col min="481" max="481" width="0.7109375" style="364" customWidth="1"/>
    <col min="482" max="482" width="5.42578125" style="364" customWidth="1"/>
    <col min="483" max="716" width="9.140625" style="364"/>
    <col min="717" max="718" width="0.5703125" style="364" customWidth="1"/>
    <col min="719" max="719" width="10.7109375" style="364" customWidth="1"/>
    <col min="720" max="720" width="4.28515625" style="364" customWidth="1"/>
    <col min="721" max="721" width="2.42578125" style="364" customWidth="1"/>
    <col min="722" max="722" width="16.140625" style="364" customWidth="1"/>
    <col min="723" max="723" width="23" style="364" customWidth="1"/>
    <col min="724" max="724" width="0.7109375" style="364" customWidth="1"/>
    <col min="725" max="725" width="6.42578125" style="364" customWidth="1"/>
    <col min="726" max="727" width="0.5703125" style="364" customWidth="1"/>
    <col min="728" max="728" width="5.42578125" style="364" customWidth="1"/>
    <col min="729" max="729" width="0.5703125" style="364" customWidth="1"/>
    <col min="730" max="730" width="5.7109375" style="364" customWidth="1"/>
    <col min="731" max="731" width="0.5703125" style="364" customWidth="1"/>
    <col min="732" max="732" width="5.5703125" style="364" customWidth="1"/>
    <col min="733" max="733" width="0.5703125" style="364" customWidth="1"/>
    <col min="734" max="734" width="5.42578125" style="364" customWidth="1"/>
    <col min="735" max="735" width="0.5703125" style="364" customWidth="1"/>
    <col min="736" max="736" width="5.5703125" style="364" customWidth="1"/>
    <col min="737" max="737" width="0.7109375" style="364" customWidth="1"/>
    <col min="738" max="738" width="5.42578125" style="364" customWidth="1"/>
    <col min="739" max="972" width="9.140625" style="364"/>
    <col min="973" max="974" width="0.5703125" style="364" customWidth="1"/>
    <col min="975" max="975" width="10.7109375" style="364" customWidth="1"/>
    <col min="976" max="976" width="4.28515625" style="364" customWidth="1"/>
    <col min="977" max="977" width="2.42578125" style="364" customWidth="1"/>
    <col min="978" max="978" width="16.140625" style="364" customWidth="1"/>
    <col min="979" max="979" width="23" style="364" customWidth="1"/>
    <col min="980" max="980" width="0.7109375" style="364" customWidth="1"/>
    <col min="981" max="981" width="6.42578125" style="364" customWidth="1"/>
    <col min="982" max="983" width="0.5703125" style="364" customWidth="1"/>
    <col min="984" max="984" width="5.42578125" style="364" customWidth="1"/>
    <col min="985" max="985" width="0.5703125" style="364" customWidth="1"/>
    <col min="986" max="986" width="5.7109375" style="364" customWidth="1"/>
    <col min="987" max="987" width="0.5703125" style="364" customWidth="1"/>
    <col min="988" max="988" width="5.5703125" style="364" customWidth="1"/>
    <col min="989" max="989" width="0.5703125" style="364" customWidth="1"/>
    <col min="990" max="990" width="5.42578125" style="364" customWidth="1"/>
    <col min="991" max="991" width="0.5703125" style="364" customWidth="1"/>
    <col min="992" max="992" width="5.5703125" style="364" customWidth="1"/>
    <col min="993" max="993" width="0.7109375" style="364" customWidth="1"/>
    <col min="994" max="994" width="5.42578125" style="364" customWidth="1"/>
    <col min="995" max="1228" width="9.140625" style="364"/>
    <col min="1229" max="1230" width="0.5703125" style="364" customWidth="1"/>
    <col min="1231" max="1231" width="10.7109375" style="364" customWidth="1"/>
    <col min="1232" max="1232" width="4.28515625" style="364" customWidth="1"/>
    <col min="1233" max="1233" width="2.42578125" style="364" customWidth="1"/>
    <col min="1234" max="1234" width="16.140625" style="364" customWidth="1"/>
    <col min="1235" max="1235" width="23" style="364" customWidth="1"/>
    <col min="1236" max="1236" width="0.7109375" style="364" customWidth="1"/>
    <col min="1237" max="1237" width="6.42578125" style="364" customWidth="1"/>
    <col min="1238" max="1239" width="0.5703125" style="364" customWidth="1"/>
    <col min="1240" max="1240" width="5.42578125" style="364" customWidth="1"/>
    <col min="1241" max="1241" width="0.5703125" style="364" customWidth="1"/>
    <col min="1242" max="1242" width="5.7109375" style="364" customWidth="1"/>
    <col min="1243" max="1243" width="0.5703125" style="364" customWidth="1"/>
    <col min="1244" max="1244" width="5.5703125" style="364" customWidth="1"/>
    <col min="1245" max="1245" width="0.5703125" style="364" customWidth="1"/>
    <col min="1246" max="1246" width="5.42578125" style="364" customWidth="1"/>
    <col min="1247" max="1247" width="0.5703125" style="364" customWidth="1"/>
    <col min="1248" max="1248" width="5.5703125" style="364" customWidth="1"/>
    <col min="1249" max="1249" width="0.7109375" style="364" customWidth="1"/>
    <col min="1250" max="1250" width="5.42578125" style="364" customWidth="1"/>
    <col min="1251" max="1484" width="9.140625" style="364"/>
    <col min="1485" max="1486" width="0.5703125" style="364" customWidth="1"/>
    <col min="1487" max="1487" width="10.7109375" style="364" customWidth="1"/>
    <col min="1488" max="1488" width="4.28515625" style="364" customWidth="1"/>
    <col min="1489" max="1489" width="2.42578125" style="364" customWidth="1"/>
    <col min="1490" max="1490" width="16.140625" style="364" customWidth="1"/>
    <col min="1491" max="1491" width="23" style="364" customWidth="1"/>
    <col min="1492" max="1492" width="0.7109375" style="364" customWidth="1"/>
    <col min="1493" max="1493" width="6.42578125" style="364" customWidth="1"/>
    <col min="1494" max="1495" width="0.5703125" style="364" customWidth="1"/>
    <col min="1496" max="1496" width="5.42578125" style="364" customWidth="1"/>
    <col min="1497" max="1497" width="0.5703125" style="364" customWidth="1"/>
    <col min="1498" max="1498" width="5.7109375" style="364" customWidth="1"/>
    <col min="1499" max="1499" width="0.5703125" style="364" customWidth="1"/>
    <col min="1500" max="1500" width="5.5703125" style="364" customWidth="1"/>
    <col min="1501" max="1501" width="0.5703125" style="364" customWidth="1"/>
    <col min="1502" max="1502" width="5.42578125" style="364" customWidth="1"/>
    <col min="1503" max="1503" width="0.5703125" style="364" customWidth="1"/>
    <col min="1504" max="1504" width="5.5703125" style="364" customWidth="1"/>
    <col min="1505" max="1505" width="0.7109375" style="364" customWidth="1"/>
    <col min="1506" max="1506" width="5.42578125" style="364" customWidth="1"/>
    <col min="1507" max="1740" width="9.140625" style="364"/>
    <col min="1741" max="1742" width="0.5703125" style="364" customWidth="1"/>
    <col min="1743" max="1743" width="10.7109375" style="364" customWidth="1"/>
    <col min="1744" max="1744" width="4.28515625" style="364" customWidth="1"/>
    <col min="1745" max="1745" width="2.42578125" style="364" customWidth="1"/>
    <col min="1746" max="1746" width="16.140625" style="364" customWidth="1"/>
    <col min="1747" max="1747" width="23" style="364" customWidth="1"/>
    <col min="1748" max="1748" width="0.7109375" style="364" customWidth="1"/>
    <col min="1749" max="1749" width="6.42578125" style="364" customWidth="1"/>
    <col min="1750" max="1751" width="0.5703125" style="364" customWidth="1"/>
    <col min="1752" max="1752" width="5.42578125" style="364" customWidth="1"/>
    <col min="1753" max="1753" width="0.5703125" style="364" customWidth="1"/>
    <col min="1754" max="1754" width="5.7109375" style="364" customWidth="1"/>
    <col min="1755" max="1755" width="0.5703125" style="364" customWidth="1"/>
    <col min="1756" max="1756" width="5.5703125" style="364" customWidth="1"/>
    <col min="1757" max="1757" width="0.5703125" style="364" customWidth="1"/>
    <col min="1758" max="1758" width="5.42578125" style="364" customWidth="1"/>
    <col min="1759" max="1759" width="0.5703125" style="364" customWidth="1"/>
    <col min="1760" max="1760" width="5.5703125" style="364" customWidth="1"/>
    <col min="1761" max="1761" width="0.7109375" style="364" customWidth="1"/>
    <col min="1762" max="1762" width="5.42578125" style="364" customWidth="1"/>
    <col min="1763" max="1996" width="9.140625" style="364"/>
    <col min="1997" max="1998" width="0.5703125" style="364" customWidth="1"/>
    <col min="1999" max="1999" width="10.7109375" style="364" customWidth="1"/>
    <col min="2000" max="2000" width="4.28515625" style="364" customWidth="1"/>
    <col min="2001" max="2001" width="2.42578125" style="364" customWidth="1"/>
    <col min="2002" max="2002" width="16.140625" style="364" customWidth="1"/>
    <col min="2003" max="2003" width="23" style="364" customWidth="1"/>
    <col min="2004" max="2004" width="0.7109375" style="364" customWidth="1"/>
    <col min="2005" max="2005" width="6.42578125" style="364" customWidth="1"/>
    <col min="2006" max="2007" width="0.5703125" style="364" customWidth="1"/>
    <col min="2008" max="2008" width="5.42578125" style="364" customWidth="1"/>
    <col min="2009" max="2009" width="0.5703125" style="364" customWidth="1"/>
    <col min="2010" max="2010" width="5.7109375" style="364" customWidth="1"/>
    <col min="2011" max="2011" width="0.5703125" style="364" customWidth="1"/>
    <col min="2012" max="2012" width="5.5703125" style="364" customWidth="1"/>
    <col min="2013" max="2013" width="0.5703125" style="364" customWidth="1"/>
    <col min="2014" max="2014" width="5.42578125" style="364" customWidth="1"/>
    <col min="2015" max="2015" width="0.5703125" style="364" customWidth="1"/>
    <col min="2016" max="2016" width="5.5703125" style="364" customWidth="1"/>
    <col min="2017" max="2017" width="0.7109375" style="364" customWidth="1"/>
    <col min="2018" max="2018" width="5.42578125" style="364" customWidth="1"/>
    <col min="2019" max="2252" width="9.140625" style="364"/>
    <col min="2253" max="2254" width="0.5703125" style="364" customWidth="1"/>
    <col min="2255" max="2255" width="10.7109375" style="364" customWidth="1"/>
    <col min="2256" max="2256" width="4.28515625" style="364" customWidth="1"/>
    <col min="2257" max="2257" width="2.42578125" style="364" customWidth="1"/>
    <col min="2258" max="2258" width="16.140625" style="364" customWidth="1"/>
    <col min="2259" max="2259" width="23" style="364" customWidth="1"/>
    <col min="2260" max="2260" width="0.7109375" style="364" customWidth="1"/>
    <col min="2261" max="2261" width="6.42578125" style="364" customWidth="1"/>
    <col min="2262" max="2263" width="0.5703125" style="364" customWidth="1"/>
    <col min="2264" max="2264" width="5.42578125" style="364" customWidth="1"/>
    <col min="2265" max="2265" width="0.5703125" style="364" customWidth="1"/>
    <col min="2266" max="2266" width="5.7109375" style="364" customWidth="1"/>
    <col min="2267" max="2267" width="0.5703125" style="364" customWidth="1"/>
    <col min="2268" max="2268" width="5.5703125" style="364" customWidth="1"/>
    <col min="2269" max="2269" width="0.5703125" style="364" customWidth="1"/>
    <col min="2270" max="2270" width="5.42578125" style="364" customWidth="1"/>
    <col min="2271" max="2271" width="0.5703125" style="364" customWidth="1"/>
    <col min="2272" max="2272" width="5.5703125" style="364" customWidth="1"/>
    <col min="2273" max="2273" width="0.7109375" style="364" customWidth="1"/>
    <col min="2274" max="2274" width="5.42578125" style="364" customWidth="1"/>
    <col min="2275" max="2508" width="9.140625" style="364"/>
    <col min="2509" max="2510" width="0.5703125" style="364" customWidth="1"/>
    <col min="2511" max="2511" width="10.7109375" style="364" customWidth="1"/>
    <col min="2512" max="2512" width="4.28515625" style="364" customWidth="1"/>
    <col min="2513" max="2513" width="2.42578125" style="364" customWidth="1"/>
    <col min="2514" max="2514" width="16.140625" style="364" customWidth="1"/>
    <col min="2515" max="2515" width="23" style="364" customWidth="1"/>
    <col min="2516" max="2516" width="0.7109375" style="364" customWidth="1"/>
    <col min="2517" max="2517" width="6.42578125" style="364" customWidth="1"/>
    <col min="2518" max="2519" width="0.5703125" style="364" customWidth="1"/>
    <col min="2520" max="2520" width="5.42578125" style="364" customWidth="1"/>
    <col min="2521" max="2521" width="0.5703125" style="364" customWidth="1"/>
    <col min="2522" max="2522" width="5.7109375" style="364" customWidth="1"/>
    <col min="2523" max="2523" width="0.5703125" style="364" customWidth="1"/>
    <col min="2524" max="2524" width="5.5703125" style="364" customWidth="1"/>
    <col min="2525" max="2525" width="0.5703125" style="364" customWidth="1"/>
    <col min="2526" max="2526" width="5.42578125" style="364" customWidth="1"/>
    <col min="2527" max="2527" width="0.5703125" style="364" customWidth="1"/>
    <col min="2528" max="2528" width="5.5703125" style="364" customWidth="1"/>
    <col min="2529" max="2529" width="0.7109375" style="364" customWidth="1"/>
    <col min="2530" max="2530" width="5.42578125" style="364" customWidth="1"/>
    <col min="2531" max="2764" width="9.140625" style="364"/>
    <col min="2765" max="2766" width="0.5703125" style="364" customWidth="1"/>
    <col min="2767" max="2767" width="10.7109375" style="364" customWidth="1"/>
    <col min="2768" max="2768" width="4.28515625" style="364" customWidth="1"/>
    <col min="2769" max="2769" width="2.42578125" style="364" customWidth="1"/>
    <col min="2770" max="2770" width="16.140625" style="364" customWidth="1"/>
    <col min="2771" max="2771" width="23" style="364" customWidth="1"/>
    <col min="2772" max="2772" width="0.7109375" style="364" customWidth="1"/>
    <col min="2773" max="2773" width="6.42578125" style="364" customWidth="1"/>
    <col min="2774" max="2775" width="0.5703125" style="364" customWidth="1"/>
    <col min="2776" max="2776" width="5.42578125" style="364" customWidth="1"/>
    <col min="2777" max="2777" width="0.5703125" style="364" customWidth="1"/>
    <col min="2778" max="2778" width="5.7109375" style="364" customWidth="1"/>
    <col min="2779" max="2779" width="0.5703125" style="364" customWidth="1"/>
    <col min="2780" max="2780" width="5.5703125" style="364" customWidth="1"/>
    <col min="2781" max="2781" width="0.5703125" style="364" customWidth="1"/>
    <col min="2782" max="2782" width="5.42578125" style="364" customWidth="1"/>
    <col min="2783" max="2783" width="0.5703125" style="364" customWidth="1"/>
    <col min="2784" max="2784" width="5.5703125" style="364" customWidth="1"/>
    <col min="2785" max="2785" width="0.7109375" style="364" customWidth="1"/>
    <col min="2786" max="2786" width="5.42578125" style="364" customWidth="1"/>
    <col min="2787" max="3020" width="9.140625" style="364"/>
    <col min="3021" max="3022" width="0.5703125" style="364" customWidth="1"/>
    <col min="3023" max="3023" width="10.7109375" style="364" customWidth="1"/>
    <col min="3024" max="3024" width="4.28515625" style="364" customWidth="1"/>
    <col min="3025" max="3025" width="2.42578125" style="364" customWidth="1"/>
    <col min="3026" max="3026" width="16.140625" style="364" customWidth="1"/>
    <col min="3027" max="3027" width="23" style="364" customWidth="1"/>
    <col min="3028" max="3028" width="0.7109375" style="364" customWidth="1"/>
    <col min="3029" max="3029" width="6.42578125" style="364" customWidth="1"/>
    <col min="3030" max="3031" width="0.5703125" style="364" customWidth="1"/>
    <col min="3032" max="3032" width="5.42578125" style="364" customWidth="1"/>
    <col min="3033" max="3033" width="0.5703125" style="364" customWidth="1"/>
    <col min="3034" max="3034" width="5.7109375" style="364" customWidth="1"/>
    <col min="3035" max="3035" width="0.5703125" style="364" customWidth="1"/>
    <col min="3036" max="3036" width="5.5703125" style="364" customWidth="1"/>
    <col min="3037" max="3037" width="0.5703125" style="364" customWidth="1"/>
    <col min="3038" max="3038" width="5.42578125" style="364" customWidth="1"/>
    <col min="3039" max="3039" width="0.5703125" style="364" customWidth="1"/>
    <col min="3040" max="3040" width="5.5703125" style="364" customWidth="1"/>
    <col min="3041" max="3041" width="0.7109375" style="364" customWidth="1"/>
    <col min="3042" max="3042" width="5.42578125" style="364" customWidth="1"/>
    <col min="3043" max="3276" width="9.140625" style="364"/>
    <col min="3277" max="3278" width="0.5703125" style="364" customWidth="1"/>
    <col min="3279" max="3279" width="10.7109375" style="364" customWidth="1"/>
    <col min="3280" max="3280" width="4.28515625" style="364" customWidth="1"/>
    <col min="3281" max="3281" width="2.42578125" style="364" customWidth="1"/>
    <col min="3282" max="3282" width="16.140625" style="364" customWidth="1"/>
    <col min="3283" max="3283" width="23" style="364" customWidth="1"/>
    <col min="3284" max="3284" width="0.7109375" style="364" customWidth="1"/>
    <col min="3285" max="3285" width="6.42578125" style="364" customWidth="1"/>
    <col min="3286" max="3287" width="0.5703125" style="364" customWidth="1"/>
    <col min="3288" max="3288" width="5.42578125" style="364" customWidth="1"/>
    <col min="3289" max="3289" width="0.5703125" style="364" customWidth="1"/>
    <col min="3290" max="3290" width="5.7109375" style="364" customWidth="1"/>
    <col min="3291" max="3291" width="0.5703125" style="364" customWidth="1"/>
    <col min="3292" max="3292" width="5.5703125" style="364" customWidth="1"/>
    <col min="3293" max="3293" width="0.5703125" style="364" customWidth="1"/>
    <col min="3294" max="3294" width="5.42578125" style="364" customWidth="1"/>
    <col min="3295" max="3295" width="0.5703125" style="364" customWidth="1"/>
    <col min="3296" max="3296" width="5.5703125" style="364" customWidth="1"/>
    <col min="3297" max="3297" width="0.7109375" style="364" customWidth="1"/>
    <col min="3298" max="3298" width="5.42578125" style="364" customWidth="1"/>
    <col min="3299" max="3532" width="9.140625" style="364"/>
    <col min="3533" max="3534" width="0.5703125" style="364" customWidth="1"/>
    <col min="3535" max="3535" width="10.7109375" style="364" customWidth="1"/>
    <col min="3536" max="3536" width="4.28515625" style="364" customWidth="1"/>
    <col min="3537" max="3537" width="2.42578125" style="364" customWidth="1"/>
    <col min="3538" max="3538" width="16.140625" style="364" customWidth="1"/>
    <col min="3539" max="3539" width="23" style="364" customWidth="1"/>
    <col min="3540" max="3540" width="0.7109375" style="364" customWidth="1"/>
    <col min="3541" max="3541" width="6.42578125" style="364" customWidth="1"/>
    <col min="3542" max="3543" width="0.5703125" style="364" customWidth="1"/>
    <col min="3544" max="3544" width="5.42578125" style="364" customWidth="1"/>
    <col min="3545" max="3545" width="0.5703125" style="364" customWidth="1"/>
    <col min="3546" max="3546" width="5.7109375" style="364" customWidth="1"/>
    <col min="3547" max="3547" width="0.5703125" style="364" customWidth="1"/>
    <col min="3548" max="3548" width="5.5703125" style="364" customWidth="1"/>
    <col min="3549" max="3549" width="0.5703125" style="364" customWidth="1"/>
    <col min="3550" max="3550" width="5.42578125" style="364" customWidth="1"/>
    <col min="3551" max="3551" width="0.5703125" style="364" customWidth="1"/>
    <col min="3552" max="3552" width="5.5703125" style="364" customWidth="1"/>
    <col min="3553" max="3553" width="0.7109375" style="364" customWidth="1"/>
    <col min="3554" max="3554" width="5.42578125" style="364" customWidth="1"/>
    <col min="3555" max="3788" width="9.140625" style="364"/>
    <col min="3789" max="3790" width="0.5703125" style="364" customWidth="1"/>
    <col min="3791" max="3791" width="10.7109375" style="364" customWidth="1"/>
    <col min="3792" max="3792" width="4.28515625" style="364" customWidth="1"/>
    <col min="3793" max="3793" width="2.42578125" style="364" customWidth="1"/>
    <col min="3794" max="3794" width="16.140625" style="364" customWidth="1"/>
    <col min="3795" max="3795" width="23" style="364" customWidth="1"/>
    <col min="3796" max="3796" width="0.7109375" style="364" customWidth="1"/>
    <col min="3797" max="3797" width="6.42578125" style="364" customWidth="1"/>
    <col min="3798" max="3799" width="0.5703125" style="364" customWidth="1"/>
    <col min="3800" max="3800" width="5.42578125" style="364" customWidth="1"/>
    <col min="3801" max="3801" width="0.5703125" style="364" customWidth="1"/>
    <col min="3802" max="3802" width="5.7109375" style="364" customWidth="1"/>
    <col min="3803" max="3803" width="0.5703125" style="364" customWidth="1"/>
    <col min="3804" max="3804" width="5.5703125" style="364" customWidth="1"/>
    <col min="3805" max="3805" width="0.5703125" style="364" customWidth="1"/>
    <col min="3806" max="3806" width="5.42578125" style="364" customWidth="1"/>
    <col min="3807" max="3807" width="0.5703125" style="364" customWidth="1"/>
    <col min="3808" max="3808" width="5.5703125" style="364" customWidth="1"/>
    <col min="3809" max="3809" width="0.7109375" style="364" customWidth="1"/>
    <col min="3810" max="3810" width="5.42578125" style="364" customWidth="1"/>
    <col min="3811" max="4044" width="9.140625" style="364"/>
    <col min="4045" max="4046" width="0.5703125" style="364" customWidth="1"/>
    <col min="4047" max="4047" width="10.7109375" style="364" customWidth="1"/>
    <col min="4048" max="4048" width="4.28515625" style="364" customWidth="1"/>
    <col min="4049" max="4049" width="2.42578125" style="364" customWidth="1"/>
    <col min="4050" max="4050" width="16.140625" style="364" customWidth="1"/>
    <col min="4051" max="4051" width="23" style="364" customWidth="1"/>
    <col min="4052" max="4052" width="0.7109375" style="364" customWidth="1"/>
    <col min="4053" max="4053" width="6.42578125" style="364" customWidth="1"/>
    <col min="4054" max="4055" width="0.5703125" style="364" customWidth="1"/>
    <col min="4056" max="4056" width="5.42578125" style="364" customWidth="1"/>
    <col min="4057" max="4057" width="0.5703125" style="364" customWidth="1"/>
    <col min="4058" max="4058" width="5.7109375" style="364" customWidth="1"/>
    <col min="4059" max="4059" width="0.5703125" style="364" customWidth="1"/>
    <col min="4060" max="4060" width="5.5703125" style="364" customWidth="1"/>
    <col min="4061" max="4061" width="0.5703125" style="364" customWidth="1"/>
    <col min="4062" max="4062" width="5.42578125" style="364" customWidth="1"/>
    <col min="4063" max="4063" width="0.5703125" style="364" customWidth="1"/>
    <col min="4064" max="4064" width="5.5703125" style="364" customWidth="1"/>
    <col min="4065" max="4065" width="0.7109375" style="364" customWidth="1"/>
    <col min="4066" max="4066" width="5.42578125" style="364" customWidth="1"/>
    <col min="4067" max="4300" width="9.140625" style="364"/>
    <col min="4301" max="4302" width="0.5703125" style="364" customWidth="1"/>
    <col min="4303" max="4303" width="10.7109375" style="364" customWidth="1"/>
    <col min="4304" max="4304" width="4.28515625" style="364" customWidth="1"/>
    <col min="4305" max="4305" width="2.42578125" style="364" customWidth="1"/>
    <col min="4306" max="4306" width="16.140625" style="364" customWidth="1"/>
    <col min="4307" max="4307" width="23" style="364" customWidth="1"/>
    <col min="4308" max="4308" width="0.7109375" style="364" customWidth="1"/>
    <col min="4309" max="4309" width="6.42578125" style="364" customWidth="1"/>
    <col min="4310" max="4311" width="0.5703125" style="364" customWidth="1"/>
    <col min="4312" max="4312" width="5.42578125" style="364" customWidth="1"/>
    <col min="4313" max="4313" width="0.5703125" style="364" customWidth="1"/>
    <col min="4314" max="4314" width="5.7109375" style="364" customWidth="1"/>
    <col min="4315" max="4315" width="0.5703125" style="364" customWidth="1"/>
    <col min="4316" max="4316" width="5.5703125" style="364" customWidth="1"/>
    <col min="4317" max="4317" width="0.5703125" style="364" customWidth="1"/>
    <col min="4318" max="4318" width="5.42578125" style="364" customWidth="1"/>
    <col min="4319" max="4319" width="0.5703125" style="364" customWidth="1"/>
    <col min="4320" max="4320" width="5.5703125" style="364" customWidth="1"/>
    <col min="4321" max="4321" width="0.7109375" style="364" customWidth="1"/>
    <col min="4322" max="4322" width="5.42578125" style="364" customWidth="1"/>
    <col min="4323" max="4556" width="9.140625" style="364"/>
    <col min="4557" max="4558" width="0.5703125" style="364" customWidth="1"/>
    <col min="4559" max="4559" width="10.7109375" style="364" customWidth="1"/>
    <col min="4560" max="4560" width="4.28515625" style="364" customWidth="1"/>
    <col min="4561" max="4561" width="2.42578125" style="364" customWidth="1"/>
    <col min="4562" max="4562" width="16.140625" style="364" customWidth="1"/>
    <col min="4563" max="4563" width="23" style="364" customWidth="1"/>
    <col min="4564" max="4564" width="0.7109375" style="364" customWidth="1"/>
    <col min="4565" max="4565" width="6.42578125" style="364" customWidth="1"/>
    <col min="4566" max="4567" width="0.5703125" style="364" customWidth="1"/>
    <col min="4568" max="4568" width="5.42578125" style="364" customWidth="1"/>
    <col min="4569" max="4569" width="0.5703125" style="364" customWidth="1"/>
    <col min="4570" max="4570" width="5.7109375" style="364" customWidth="1"/>
    <col min="4571" max="4571" width="0.5703125" style="364" customWidth="1"/>
    <col min="4572" max="4572" width="5.5703125" style="364" customWidth="1"/>
    <col min="4573" max="4573" width="0.5703125" style="364" customWidth="1"/>
    <col min="4574" max="4574" width="5.42578125" style="364" customWidth="1"/>
    <col min="4575" max="4575" width="0.5703125" style="364" customWidth="1"/>
    <col min="4576" max="4576" width="5.5703125" style="364" customWidth="1"/>
    <col min="4577" max="4577" width="0.7109375" style="364" customWidth="1"/>
    <col min="4578" max="4578" width="5.42578125" style="364" customWidth="1"/>
    <col min="4579" max="4812" width="9.140625" style="364"/>
    <col min="4813" max="4814" width="0.5703125" style="364" customWidth="1"/>
    <col min="4815" max="4815" width="10.7109375" style="364" customWidth="1"/>
    <col min="4816" max="4816" width="4.28515625" style="364" customWidth="1"/>
    <col min="4817" max="4817" width="2.42578125" style="364" customWidth="1"/>
    <col min="4818" max="4818" width="16.140625" style="364" customWidth="1"/>
    <col min="4819" max="4819" width="23" style="364" customWidth="1"/>
    <col min="4820" max="4820" width="0.7109375" style="364" customWidth="1"/>
    <col min="4821" max="4821" width="6.42578125" style="364" customWidth="1"/>
    <col min="4822" max="4823" width="0.5703125" style="364" customWidth="1"/>
    <col min="4824" max="4824" width="5.42578125" style="364" customWidth="1"/>
    <col min="4825" max="4825" width="0.5703125" style="364" customWidth="1"/>
    <col min="4826" max="4826" width="5.7109375" style="364" customWidth="1"/>
    <col min="4827" max="4827" width="0.5703125" style="364" customWidth="1"/>
    <col min="4828" max="4828" width="5.5703125" style="364" customWidth="1"/>
    <col min="4829" max="4829" width="0.5703125" style="364" customWidth="1"/>
    <col min="4830" max="4830" width="5.42578125" style="364" customWidth="1"/>
    <col min="4831" max="4831" width="0.5703125" style="364" customWidth="1"/>
    <col min="4832" max="4832" width="5.5703125" style="364" customWidth="1"/>
    <col min="4833" max="4833" width="0.7109375" style="364" customWidth="1"/>
    <col min="4834" max="4834" width="5.42578125" style="364" customWidth="1"/>
    <col min="4835" max="5068" width="9.140625" style="364"/>
    <col min="5069" max="5070" width="0.5703125" style="364" customWidth="1"/>
    <col min="5071" max="5071" width="10.7109375" style="364" customWidth="1"/>
    <col min="5072" max="5072" width="4.28515625" style="364" customWidth="1"/>
    <col min="5073" max="5073" width="2.42578125" style="364" customWidth="1"/>
    <col min="5074" max="5074" width="16.140625" style="364" customWidth="1"/>
    <col min="5075" max="5075" width="23" style="364" customWidth="1"/>
    <col min="5076" max="5076" width="0.7109375" style="364" customWidth="1"/>
    <col min="5077" max="5077" width="6.42578125" style="364" customWidth="1"/>
    <col min="5078" max="5079" width="0.5703125" style="364" customWidth="1"/>
    <col min="5080" max="5080" width="5.42578125" style="364" customWidth="1"/>
    <col min="5081" max="5081" width="0.5703125" style="364" customWidth="1"/>
    <col min="5082" max="5082" width="5.7109375" style="364" customWidth="1"/>
    <col min="5083" max="5083" width="0.5703125" style="364" customWidth="1"/>
    <col min="5084" max="5084" width="5.5703125" style="364" customWidth="1"/>
    <col min="5085" max="5085" width="0.5703125" style="364" customWidth="1"/>
    <col min="5086" max="5086" width="5.42578125" style="364" customWidth="1"/>
    <col min="5087" max="5087" width="0.5703125" style="364" customWidth="1"/>
    <col min="5088" max="5088" width="5.5703125" style="364" customWidth="1"/>
    <col min="5089" max="5089" width="0.7109375" style="364" customWidth="1"/>
    <col min="5090" max="5090" width="5.42578125" style="364" customWidth="1"/>
    <col min="5091" max="5324" width="9.140625" style="364"/>
    <col min="5325" max="5326" width="0.5703125" style="364" customWidth="1"/>
    <col min="5327" max="5327" width="10.7109375" style="364" customWidth="1"/>
    <col min="5328" max="5328" width="4.28515625" style="364" customWidth="1"/>
    <col min="5329" max="5329" width="2.42578125" style="364" customWidth="1"/>
    <col min="5330" max="5330" width="16.140625" style="364" customWidth="1"/>
    <col min="5331" max="5331" width="23" style="364" customWidth="1"/>
    <col min="5332" max="5332" width="0.7109375" style="364" customWidth="1"/>
    <col min="5333" max="5333" width="6.42578125" style="364" customWidth="1"/>
    <col min="5334" max="5335" width="0.5703125" style="364" customWidth="1"/>
    <col min="5336" max="5336" width="5.42578125" style="364" customWidth="1"/>
    <col min="5337" max="5337" width="0.5703125" style="364" customWidth="1"/>
    <col min="5338" max="5338" width="5.7109375" style="364" customWidth="1"/>
    <col min="5339" max="5339" width="0.5703125" style="364" customWidth="1"/>
    <col min="5340" max="5340" width="5.5703125" style="364" customWidth="1"/>
    <col min="5341" max="5341" width="0.5703125" style="364" customWidth="1"/>
    <col min="5342" max="5342" width="5.42578125" style="364" customWidth="1"/>
    <col min="5343" max="5343" width="0.5703125" style="364" customWidth="1"/>
    <col min="5344" max="5344" width="5.5703125" style="364" customWidth="1"/>
    <col min="5345" max="5345" width="0.7109375" style="364" customWidth="1"/>
    <col min="5346" max="5346" width="5.42578125" style="364" customWidth="1"/>
    <col min="5347" max="5580" width="9.140625" style="364"/>
    <col min="5581" max="5582" width="0.5703125" style="364" customWidth="1"/>
    <col min="5583" max="5583" width="10.7109375" style="364" customWidth="1"/>
    <col min="5584" max="5584" width="4.28515625" style="364" customWidth="1"/>
    <col min="5585" max="5585" width="2.42578125" style="364" customWidth="1"/>
    <col min="5586" max="5586" width="16.140625" style="364" customWidth="1"/>
    <col min="5587" max="5587" width="23" style="364" customWidth="1"/>
    <col min="5588" max="5588" width="0.7109375" style="364" customWidth="1"/>
    <col min="5589" max="5589" width="6.42578125" style="364" customWidth="1"/>
    <col min="5590" max="5591" width="0.5703125" style="364" customWidth="1"/>
    <col min="5592" max="5592" width="5.42578125" style="364" customWidth="1"/>
    <col min="5593" max="5593" width="0.5703125" style="364" customWidth="1"/>
    <col min="5594" max="5594" width="5.7109375" style="364" customWidth="1"/>
    <col min="5595" max="5595" width="0.5703125" style="364" customWidth="1"/>
    <col min="5596" max="5596" width="5.5703125" style="364" customWidth="1"/>
    <col min="5597" max="5597" width="0.5703125" style="364" customWidth="1"/>
    <col min="5598" max="5598" width="5.42578125" style="364" customWidth="1"/>
    <col min="5599" max="5599" width="0.5703125" style="364" customWidth="1"/>
    <col min="5600" max="5600" width="5.5703125" style="364" customWidth="1"/>
    <col min="5601" max="5601" width="0.7109375" style="364" customWidth="1"/>
    <col min="5602" max="5602" width="5.42578125" style="364" customWidth="1"/>
    <col min="5603" max="5836" width="9.140625" style="364"/>
    <col min="5837" max="5838" width="0.5703125" style="364" customWidth="1"/>
    <col min="5839" max="5839" width="10.7109375" style="364" customWidth="1"/>
    <col min="5840" max="5840" width="4.28515625" style="364" customWidth="1"/>
    <col min="5841" max="5841" width="2.42578125" style="364" customWidth="1"/>
    <col min="5842" max="5842" width="16.140625" style="364" customWidth="1"/>
    <col min="5843" max="5843" width="23" style="364" customWidth="1"/>
    <col min="5844" max="5844" width="0.7109375" style="364" customWidth="1"/>
    <col min="5845" max="5845" width="6.42578125" style="364" customWidth="1"/>
    <col min="5846" max="5847" width="0.5703125" style="364" customWidth="1"/>
    <col min="5848" max="5848" width="5.42578125" style="364" customWidth="1"/>
    <col min="5849" max="5849" width="0.5703125" style="364" customWidth="1"/>
    <col min="5850" max="5850" width="5.7109375" style="364" customWidth="1"/>
    <col min="5851" max="5851" width="0.5703125" style="364" customWidth="1"/>
    <col min="5852" max="5852" width="5.5703125" style="364" customWidth="1"/>
    <col min="5853" max="5853" width="0.5703125" style="364" customWidth="1"/>
    <col min="5854" max="5854" width="5.42578125" style="364" customWidth="1"/>
    <col min="5855" max="5855" width="0.5703125" style="364" customWidth="1"/>
    <col min="5856" max="5856" width="5.5703125" style="364" customWidth="1"/>
    <col min="5857" max="5857" width="0.7109375" style="364" customWidth="1"/>
    <col min="5858" max="5858" width="5.42578125" style="364" customWidth="1"/>
    <col min="5859" max="6092" width="9.140625" style="364"/>
    <col min="6093" max="6094" width="0.5703125" style="364" customWidth="1"/>
    <col min="6095" max="6095" width="10.7109375" style="364" customWidth="1"/>
    <col min="6096" max="6096" width="4.28515625" style="364" customWidth="1"/>
    <col min="6097" max="6097" width="2.42578125" style="364" customWidth="1"/>
    <col min="6098" max="6098" width="16.140625" style="364" customWidth="1"/>
    <col min="6099" max="6099" width="23" style="364" customWidth="1"/>
    <col min="6100" max="6100" width="0.7109375" style="364" customWidth="1"/>
    <col min="6101" max="6101" width="6.42578125" style="364" customWidth="1"/>
    <col min="6102" max="6103" width="0.5703125" style="364" customWidth="1"/>
    <col min="6104" max="6104" width="5.42578125" style="364" customWidth="1"/>
    <col min="6105" max="6105" width="0.5703125" style="364" customWidth="1"/>
    <col min="6106" max="6106" width="5.7109375" style="364" customWidth="1"/>
    <col min="6107" max="6107" width="0.5703125" style="364" customWidth="1"/>
    <col min="6108" max="6108" width="5.5703125" style="364" customWidth="1"/>
    <col min="6109" max="6109" width="0.5703125" style="364" customWidth="1"/>
    <col min="6110" max="6110" width="5.42578125" style="364" customWidth="1"/>
    <col min="6111" max="6111" width="0.5703125" style="364" customWidth="1"/>
    <col min="6112" max="6112" width="5.5703125" style="364" customWidth="1"/>
    <col min="6113" max="6113" width="0.7109375" style="364" customWidth="1"/>
    <col min="6114" max="6114" width="5.42578125" style="364" customWidth="1"/>
    <col min="6115" max="6348" width="9.140625" style="364"/>
    <col min="6349" max="6350" width="0.5703125" style="364" customWidth="1"/>
    <col min="6351" max="6351" width="10.7109375" style="364" customWidth="1"/>
    <col min="6352" max="6352" width="4.28515625" style="364" customWidth="1"/>
    <col min="6353" max="6353" width="2.42578125" style="364" customWidth="1"/>
    <col min="6354" max="6354" width="16.140625" style="364" customWidth="1"/>
    <col min="6355" max="6355" width="23" style="364" customWidth="1"/>
    <col min="6356" max="6356" width="0.7109375" style="364" customWidth="1"/>
    <col min="6357" max="6357" width="6.42578125" style="364" customWidth="1"/>
    <col min="6358" max="6359" width="0.5703125" style="364" customWidth="1"/>
    <col min="6360" max="6360" width="5.42578125" style="364" customWidth="1"/>
    <col min="6361" max="6361" width="0.5703125" style="364" customWidth="1"/>
    <col min="6362" max="6362" width="5.7109375" style="364" customWidth="1"/>
    <col min="6363" max="6363" width="0.5703125" style="364" customWidth="1"/>
    <col min="6364" max="6364" width="5.5703125" style="364" customWidth="1"/>
    <col min="6365" max="6365" width="0.5703125" style="364" customWidth="1"/>
    <col min="6366" max="6366" width="5.42578125" style="364" customWidth="1"/>
    <col min="6367" max="6367" width="0.5703125" style="364" customWidth="1"/>
    <col min="6368" max="6368" width="5.5703125" style="364" customWidth="1"/>
    <col min="6369" max="6369" width="0.7109375" style="364" customWidth="1"/>
    <col min="6370" max="6370" width="5.42578125" style="364" customWidth="1"/>
    <col min="6371" max="6604" width="9.140625" style="364"/>
    <col min="6605" max="6606" width="0.5703125" style="364" customWidth="1"/>
    <col min="6607" max="6607" width="10.7109375" style="364" customWidth="1"/>
    <col min="6608" max="6608" width="4.28515625" style="364" customWidth="1"/>
    <col min="6609" max="6609" width="2.42578125" style="364" customWidth="1"/>
    <col min="6610" max="6610" width="16.140625" style="364" customWidth="1"/>
    <col min="6611" max="6611" width="23" style="364" customWidth="1"/>
    <col min="6612" max="6612" width="0.7109375" style="364" customWidth="1"/>
    <col min="6613" max="6613" width="6.42578125" style="364" customWidth="1"/>
    <col min="6614" max="6615" width="0.5703125" style="364" customWidth="1"/>
    <col min="6616" max="6616" width="5.42578125" style="364" customWidth="1"/>
    <col min="6617" max="6617" width="0.5703125" style="364" customWidth="1"/>
    <col min="6618" max="6618" width="5.7109375" style="364" customWidth="1"/>
    <col min="6619" max="6619" width="0.5703125" style="364" customWidth="1"/>
    <col min="6620" max="6620" width="5.5703125" style="364" customWidth="1"/>
    <col min="6621" max="6621" width="0.5703125" style="364" customWidth="1"/>
    <col min="6622" max="6622" width="5.42578125" style="364" customWidth="1"/>
    <col min="6623" max="6623" width="0.5703125" style="364" customWidth="1"/>
    <col min="6624" max="6624" width="5.5703125" style="364" customWidth="1"/>
    <col min="6625" max="6625" width="0.7109375" style="364" customWidth="1"/>
    <col min="6626" max="6626" width="5.42578125" style="364" customWidth="1"/>
    <col min="6627" max="6860" width="9.140625" style="364"/>
    <col min="6861" max="6862" width="0.5703125" style="364" customWidth="1"/>
    <col min="6863" max="6863" width="10.7109375" style="364" customWidth="1"/>
    <col min="6864" max="6864" width="4.28515625" style="364" customWidth="1"/>
    <col min="6865" max="6865" width="2.42578125" style="364" customWidth="1"/>
    <col min="6866" max="6866" width="16.140625" style="364" customWidth="1"/>
    <col min="6867" max="6867" width="23" style="364" customWidth="1"/>
    <col min="6868" max="6868" width="0.7109375" style="364" customWidth="1"/>
    <col min="6869" max="6869" width="6.42578125" style="364" customWidth="1"/>
    <col min="6870" max="6871" width="0.5703125" style="364" customWidth="1"/>
    <col min="6872" max="6872" width="5.42578125" style="364" customWidth="1"/>
    <col min="6873" max="6873" width="0.5703125" style="364" customWidth="1"/>
    <col min="6874" max="6874" width="5.7109375" style="364" customWidth="1"/>
    <col min="6875" max="6875" width="0.5703125" style="364" customWidth="1"/>
    <col min="6876" max="6876" width="5.5703125" style="364" customWidth="1"/>
    <col min="6877" max="6877" width="0.5703125" style="364" customWidth="1"/>
    <col min="6878" max="6878" width="5.42578125" style="364" customWidth="1"/>
    <col min="6879" max="6879" width="0.5703125" style="364" customWidth="1"/>
    <col min="6880" max="6880" width="5.5703125" style="364" customWidth="1"/>
    <col min="6881" max="6881" width="0.7109375" style="364" customWidth="1"/>
    <col min="6882" max="6882" width="5.42578125" style="364" customWidth="1"/>
    <col min="6883" max="7116" width="9.140625" style="364"/>
    <col min="7117" max="7118" width="0.5703125" style="364" customWidth="1"/>
    <col min="7119" max="7119" width="10.7109375" style="364" customWidth="1"/>
    <col min="7120" max="7120" width="4.28515625" style="364" customWidth="1"/>
    <col min="7121" max="7121" width="2.42578125" style="364" customWidth="1"/>
    <col min="7122" max="7122" width="16.140625" style="364" customWidth="1"/>
    <col min="7123" max="7123" width="23" style="364" customWidth="1"/>
    <col min="7124" max="7124" width="0.7109375" style="364" customWidth="1"/>
    <col min="7125" max="7125" width="6.42578125" style="364" customWidth="1"/>
    <col min="7126" max="7127" width="0.5703125" style="364" customWidth="1"/>
    <col min="7128" max="7128" width="5.42578125" style="364" customWidth="1"/>
    <col min="7129" max="7129" width="0.5703125" style="364" customWidth="1"/>
    <col min="7130" max="7130" width="5.7109375" style="364" customWidth="1"/>
    <col min="7131" max="7131" width="0.5703125" style="364" customWidth="1"/>
    <col min="7132" max="7132" width="5.5703125" style="364" customWidth="1"/>
    <col min="7133" max="7133" width="0.5703125" style="364" customWidth="1"/>
    <col min="7134" max="7134" width="5.42578125" style="364" customWidth="1"/>
    <col min="7135" max="7135" width="0.5703125" style="364" customWidth="1"/>
    <col min="7136" max="7136" width="5.5703125" style="364" customWidth="1"/>
    <col min="7137" max="7137" width="0.7109375" style="364" customWidth="1"/>
    <col min="7138" max="7138" width="5.42578125" style="364" customWidth="1"/>
    <col min="7139" max="7372" width="9.140625" style="364"/>
    <col min="7373" max="7374" width="0.5703125" style="364" customWidth="1"/>
    <col min="7375" max="7375" width="10.7109375" style="364" customWidth="1"/>
    <col min="7376" max="7376" width="4.28515625" style="364" customWidth="1"/>
    <col min="7377" max="7377" width="2.42578125" style="364" customWidth="1"/>
    <col min="7378" max="7378" width="16.140625" style="364" customWidth="1"/>
    <col min="7379" max="7379" width="23" style="364" customWidth="1"/>
    <col min="7380" max="7380" width="0.7109375" style="364" customWidth="1"/>
    <col min="7381" max="7381" width="6.42578125" style="364" customWidth="1"/>
    <col min="7382" max="7383" width="0.5703125" style="364" customWidth="1"/>
    <col min="7384" max="7384" width="5.42578125" style="364" customWidth="1"/>
    <col min="7385" max="7385" width="0.5703125" style="364" customWidth="1"/>
    <col min="7386" max="7386" width="5.7109375" style="364" customWidth="1"/>
    <col min="7387" max="7387" width="0.5703125" style="364" customWidth="1"/>
    <col min="7388" max="7388" width="5.5703125" style="364" customWidth="1"/>
    <col min="7389" max="7389" width="0.5703125" style="364" customWidth="1"/>
    <col min="7390" max="7390" width="5.42578125" style="364" customWidth="1"/>
    <col min="7391" max="7391" width="0.5703125" style="364" customWidth="1"/>
    <col min="7392" max="7392" width="5.5703125" style="364" customWidth="1"/>
    <col min="7393" max="7393" width="0.7109375" style="364" customWidth="1"/>
    <col min="7394" max="7394" width="5.42578125" style="364" customWidth="1"/>
    <col min="7395" max="7628" width="9.140625" style="364"/>
    <col min="7629" max="7630" width="0.5703125" style="364" customWidth="1"/>
    <col min="7631" max="7631" width="10.7109375" style="364" customWidth="1"/>
    <col min="7632" max="7632" width="4.28515625" style="364" customWidth="1"/>
    <col min="7633" max="7633" width="2.42578125" style="364" customWidth="1"/>
    <col min="7634" max="7634" width="16.140625" style="364" customWidth="1"/>
    <col min="7635" max="7635" width="23" style="364" customWidth="1"/>
    <col min="7636" max="7636" width="0.7109375" style="364" customWidth="1"/>
    <col min="7637" max="7637" width="6.42578125" style="364" customWidth="1"/>
    <col min="7638" max="7639" width="0.5703125" style="364" customWidth="1"/>
    <col min="7640" max="7640" width="5.42578125" style="364" customWidth="1"/>
    <col min="7641" max="7641" width="0.5703125" style="364" customWidth="1"/>
    <col min="7642" max="7642" width="5.7109375" style="364" customWidth="1"/>
    <col min="7643" max="7643" width="0.5703125" style="364" customWidth="1"/>
    <col min="7644" max="7644" width="5.5703125" style="364" customWidth="1"/>
    <col min="7645" max="7645" width="0.5703125" style="364" customWidth="1"/>
    <col min="7646" max="7646" width="5.42578125" style="364" customWidth="1"/>
    <col min="7647" max="7647" width="0.5703125" style="364" customWidth="1"/>
    <col min="7648" max="7648" width="5.5703125" style="364" customWidth="1"/>
    <col min="7649" max="7649" width="0.7109375" style="364" customWidth="1"/>
    <col min="7650" max="7650" width="5.42578125" style="364" customWidth="1"/>
    <col min="7651" max="7884" width="9.140625" style="364"/>
    <col min="7885" max="7886" width="0.5703125" style="364" customWidth="1"/>
    <col min="7887" max="7887" width="10.7109375" style="364" customWidth="1"/>
    <col min="7888" max="7888" width="4.28515625" style="364" customWidth="1"/>
    <col min="7889" max="7889" width="2.42578125" style="364" customWidth="1"/>
    <col min="7890" max="7890" width="16.140625" style="364" customWidth="1"/>
    <col min="7891" max="7891" width="23" style="364" customWidth="1"/>
    <col min="7892" max="7892" width="0.7109375" style="364" customWidth="1"/>
    <col min="7893" max="7893" width="6.42578125" style="364" customWidth="1"/>
    <col min="7894" max="7895" width="0.5703125" style="364" customWidth="1"/>
    <col min="7896" max="7896" width="5.42578125" style="364" customWidth="1"/>
    <col min="7897" max="7897" width="0.5703125" style="364" customWidth="1"/>
    <col min="7898" max="7898" width="5.7109375" style="364" customWidth="1"/>
    <col min="7899" max="7899" width="0.5703125" style="364" customWidth="1"/>
    <col min="7900" max="7900" width="5.5703125" style="364" customWidth="1"/>
    <col min="7901" max="7901" width="0.5703125" style="364" customWidth="1"/>
    <col min="7902" max="7902" width="5.42578125" style="364" customWidth="1"/>
    <col min="7903" max="7903" width="0.5703125" style="364" customWidth="1"/>
    <col min="7904" max="7904" width="5.5703125" style="364" customWidth="1"/>
    <col min="7905" max="7905" width="0.7109375" style="364" customWidth="1"/>
    <col min="7906" max="7906" width="5.42578125" style="364" customWidth="1"/>
    <col min="7907" max="8140" width="9.140625" style="364"/>
    <col min="8141" max="8142" width="0.5703125" style="364" customWidth="1"/>
    <col min="8143" max="8143" width="10.7109375" style="364" customWidth="1"/>
    <col min="8144" max="8144" width="4.28515625" style="364" customWidth="1"/>
    <col min="8145" max="8145" width="2.42578125" style="364" customWidth="1"/>
    <col min="8146" max="8146" width="16.140625" style="364" customWidth="1"/>
    <col min="8147" max="8147" width="23" style="364" customWidth="1"/>
    <col min="8148" max="8148" width="0.7109375" style="364" customWidth="1"/>
    <col min="8149" max="8149" width="6.42578125" style="364" customWidth="1"/>
    <col min="8150" max="8151" width="0.5703125" style="364" customWidth="1"/>
    <col min="8152" max="8152" width="5.42578125" style="364" customWidth="1"/>
    <col min="8153" max="8153" width="0.5703125" style="364" customWidth="1"/>
    <col min="8154" max="8154" width="5.7109375" style="364" customWidth="1"/>
    <col min="8155" max="8155" width="0.5703125" style="364" customWidth="1"/>
    <col min="8156" max="8156" width="5.5703125" style="364" customWidth="1"/>
    <col min="8157" max="8157" width="0.5703125" style="364" customWidth="1"/>
    <col min="8158" max="8158" width="5.42578125" style="364" customWidth="1"/>
    <col min="8159" max="8159" width="0.5703125" style="364" customWidth="1"/>
    <col min="8160" max="8160" width="5.5703125" style="364" customWidth="1"/>
    <col min="8161" max="8161" width="0.7109375" style="364" customWidth="1"/>
    <col min="8162" max="8162" width="5.42578125" style="364" customWidth="1"/>
    <col min="8163" max="8396" width="9.140625" style="364"/>
    <col min="8397" max="8398" width="0.5703125" style="364" customWidth="1"/>
    <col min="8399" max="8399" width="10.7109375" style="364" customWidth="1"/>
    <col min="8400" max="8400" width="4.28515625" style="364" customWidth="1"/>
    <col min="8401" max="8401" width="2.42578125" style="364" customWidth="1"/>
    <col min="8402" max="8402" width="16.140625" style="364" customWidth="1"/>
    <col min="8403" max="8403" width="23" style="364" customWidth="1"/>
    <col min="8404" max="8404" width="0.7109375" style="364" customWidth="1"/>
    <col min="8405" max="8405" width="6.42578125" style="364" customWidth="1"/>
    <col min="8406" max="8407" width="0.5703125" style="364" customWidth="1"/>
    <col min="8408" max="8408" width="5.42578125" style="364" customWidth="1"/>
    <col min="8409" max="8409" width="0.5703125" style="364" customWidth="1"/>
    <col min="8410" max="8410" width="5.7109375" style="364" customWidth="1"/>
    <col min="8411" max="8411" width="0.5703125" style="364" customWidth="1"/>
    <col min="8412" max="8412" width="5.5703125" style="364" customWidth="1"/>
    <col min="8413" max="8413" width="0.5703125" style="364" customWidth="1"/>
    <col min="8414" max="8414" width="5.42578125" style="364" customWidth="1"/>
    <col min="8415" max="8415" width="0.5703125" style="364" customWidth="1"/>
    <col min="8416" max="8416" width="5.5703125" style="364" customWidth="1"/>
    <col min="8417" max="8417" width="0.7109375" style="364" customWidth="1"/>
    <col min="8418" max="8418" width="5.42578125" style="364" customWidth="1"/>
    <col min="8419" max="8652" width="9.140625" style="364"/>
    <col min="8653" max="8654" width="0.5703125" style="364" customWidth="1"/>
    <col min="8655" max="8655" width="10.7109375" style="364" customWidth="1"/>
    <col min="8656" max="8656" width="4.28515625" style="364" customWidth="1"/>
    <col min="8657" max="8657" width="2.42578125" style="364" customWidth="1"/>
    <col min="8658" max="8658" width="16.140625" style="364" customWidth="1"/>
    <col min="8659" max="8659" width="23" style="364" customWidth="1"/>
    <col min="8660" max="8660" width="0.7109375" style="364" customWidth="1"/>
    <col min="8661" max="8661" width="6.42578125" style="364" customWidth="1"/>
    <col min="8662" max="8663" width="0.5703125" style="364" customWidth="1"/>
    <col min="8664" max="8664" width="5.42578125" style="364" customWidth="1"/>
    <col min="8665" max="8665" width="0.5703125" style="364" customWidth="1"/>
    <col min="8666" max="8666" width="5.7109375" style="364" customWidth="1"/>
    <col min="8667" max="8667" width="0.5703125" style="364" customWidth="1"/>
    <col min="8668" max="8668" width="5.5703125" style="364" customWidth="1"/>
    <col min="8669" max="8669" width="0.5703125" style="364" customWidth="1"/>
    <col min="8670" max="8670" width="5.42578125" style="364" customWidth="1"/>
    <col min="8671" max="8671" width="0.5703125" style="364" customWidth="1"/>
    <col min="8672" max="8672" width="5.5703125" style="364" customWidth="1"/>
    <col min="8673" max="8673" width="0.7109375" style="364" customWidth="1"/>
    <col min="8674" max="8674" width="5.42578125" style="364" customWidth="1"/>
    <col min="8675" max="8908" width="9.140625" style="364"/>
    <col min="8909" max="8910" width="0.5703125" style="364" customWidth="1"/>
    <col min="8911" max="8911" width="10.7109375" style="364" customWidth="1"/>
    <col min="8912" max="8912" width="4.28515625" style="364" customWidth="1"/>
    <col min="8913" max="8913" width="2.42578125" style="364" customWidth="1"/>
    <col min="8914" max="8914" width="16.140625" style="364" customWidth="1"/>
    <col min="8915" max="8915" width="23" style="364" customWidth="1"/>
    <col min="8916" max="8916" width="0.7109375" style="364" customWidth="1"/>
    <col min="8917" max="8917" width="6.42578125" style="364" customWidth="1"/>
    <col min="8918" max="8919" width="0.5703125" style="364" customWidth="1"/>
    <col min="8920" max="8920" width="5.42578125" style="364" customWidth="1"/>
    <col min="8921" max="8921" width="0.5703125" style="364" customWidth="1"/>
    <col min="8922" max="8922" width="5.7109375" style="364" customWidth="1"/>
    <col min="8923" max="8923" width="0.5703125" style="364" customWidth="1"/>
    <col min="8924" max="8924" width="5.5703125" style="364" customWidth="1"/>
    <col min="8925" max="8925" width="0.5703125" style="364" customWidth="1"/>
    <col min="8926" max="8926" width="5.42578125" style="364" customWidth="1"/>
    <col min="8927" max="8927" width="0.5703125" style="364" customWidth="1"/>
    <col min="8928" max="8928" width="5.5703125" style="364" customWidth="1"/>
    <col min="8929" max="8929" width="0.7109375" style="364" customWidth="1"/>
    <col min="8930" max="8930" width="5.42578125" style="364" customWidth="1"/>
    <col min="8931" max="9164" width="9.140625" style="364"/>
    <col min="9165" max="9166" width="0.5703125" style="364" customWidth="1"/>
    <col min="9167" max="9167" width="10.7109375" style="364" customWidth="1"/>
    <col min="9168" max="9168" width="4.28515625" style="364" customWidth="1"/>
    <col min="9169" max="9169" width="2.42578125" style="364" customWidth="1"/>
    <col min="9170" max="9170" width="16.140625" style="364" customWidth="1"/>
    <col min="9171" max="9171" width="23" style="364" customWidth="1"/>
    <col min="9172" max="9172" width="0.7109375" style="364" customWidth="1"/>
    <col min="9173" max="9173" width="6.42578125" style="364" customWidth="1"/>
    <col min="9174" max="9175" width="0.5703125" style="364" customWidth="1"/>
    <col min="9176" max="9176" width="5.42578125" style="364" customWidth="1"/>
    <col min="9177" max="9177" width="0.5703125" style="364" customWidth="1"/>
    <col min="9178" max="9178" width="5.7109375" style="364" customWidth="1"/>
    <col min="9179" max="9179" width="0.5703125" style="364" customWidth="1"/>
    <col min="9180" max="9180" width="5.5703125" style="364" customWidth="1"/>
    <col min="9181" max="9181" width="0.5703125" style="364" customWidth="1"/>
    <col min="9182" max="9182" width="5.42578125" style="364" customWidth="1"/>
    <col min="9183" max="9183" width="0.5703125" style="364" customWidth="1"/>
    <col min="9184" max="9184" width="5.5703125" style="364" customWidth="1"/>
    <col min="9185" max="9185" width="0.7109375" style="364" customWidth="1"/>
    <col min="9186" max="9186" width="5.42578125" style="364" customWidth="1"/>
    <col min="9187" max="9420" width="9.140625" style="364"/>
    <col min="9421" max="9422" width="0.5703125" style="364" customWidth="1"/>
    <col min="9423" max="9423" width="10.7109375" style="364" customWidth="1"/>
    <col min="9424" max="9424" width="4.28515625" style="364" customWidth="1"/>
    <col min="9425" max="9425" width="2.42578125" style="364" customWidth="1"/>
    <col min="9426" max="9426" width="16.140625" style="364" customWidth="1"/>
    <col min="9427" max="9427" width="23" style="364" customWidth="1"/>
    <col min="9428" max="9428" width="0.7109375" style="364" customWidth="1"/>
    <col min="9429" max="9429" width="6.42578125" style="364" customWidth="1"/>
    <col min="9430" max="9431" width="0.5703125" style="364" customWidth="1"/>
    <col min="9432" max="9432" width="5.42578125" style="364" customWidth="1"/>
    <col min="9433" max="9433" width="0.5703125" style="364" customWidth="1"/>
    <col min="9434" max="9434" width="5.7109375" style="364" customWidth="1"/>
    <col min="9435" max="9435" width="0.5703125" style="364" customWidth="1"/>
    <col min="9436" max="9436" width="5.5703125" style="364" customWidth="1"/>
    <col min="9437" max="9437" width="0.5703125" style="364" customWidth="1"/>
    <col min="9438" max="9438" width="5.42578125" style="364" customWidth="1"/>
    <col min="9439" max="9439" width="0.5703125" style="364" customWidth="1"/>
    <col min="9440" max="9440" width="5.5703125" style="364" customWidth="1"/>
    <col min="9441" max="9441" width="0.7109375" style="364" customWidth="1"/>
    <col min="9442" max="9442" width="5.42578125" style="364" customWidth="1"/>
    <col min="9443" max="9676" width="9.140625" style="364"/>
    <col min="9677" max="9678" width="0.5703125" style="364" customWidth="1"/>
    <col min="9679" max="9679" width="10.7109375" style="364" customWidth="1"/>
    <col min="9680" max="9680" width="4.28515625" style="364" customWidth="1"/>
    <col min="9681" max="9681" width="2.42578125" style="364" customWidth="1"/>
    <col min="9682" max="9682" width="16.140625" style="364" customWidth="1"/>
    <col min="9683" max="9683" width="23" style="364" customWidth="1"/>
    <col min="9684" max="9684" width="0.7109375" style="364" customWidth="1"/>
    <col min="9685" max="9685" width="6.42578125" style="364" customWidth="1"/>
    <col min="9686" max="9687" width="0.5703125" style="364" customWidth="1"/>
    <col min="9688" max="9688" width="5.42578125" style="364" customWidth="1"/>
    <col min="9689" max="9689" width="0.5703125" style="364" customWidth="1"/>
    <col min="9690" max="9690" width="5.7109375" style="364" customWidth="1"/>
    <col min="9691" max="9691" width="0.5703125" style="364" customWidth="1"/>
    <col min="9692" max="9692" width="5.5703125" style="364" customWidth="1"/>
    <col min="9693" max="9693" width="0.5703125" style="364" customWidth="1"/>
    <col min="9694" max="9694" width="5.42578125" style="364" customWidth="1"/>
    <col min="9695" max="9695" width="0.5703125" style="364" customWidth="1"/>
    <col min="9696" max="9696" width="5.5703125" style="364" customWidth="1"/>
    <col min="9697" max="9697" width="0.7109375" style="364" customWidth="1"/>
    <col min="9698" max="9698" width="5.42578125" style="364" customWidth="1"/>
    <col min="9699" max="9932" width="9.140625" style="364"/>
    <col min="9933" max="9934" width="0.5703125" style="364" customWidth="1"/>
    <col min="9935" max="9935" width="10.7109375" style="364" customWidth="1"/>
    <col min="9936" max="9936" width="4.28515625" style="364" customWidth="1"/>
    <col min="9937" max="9937" width="2.42578125" style="364" customWidth="1"/>
    <col min="9938" max="9938" width="16.140625" style="364" customWidth="1"/>
    <col min="9939" max="9939" width="23" style="364" customWidth="1"/>
    <col min="9940" max="9940" width="0.7109375" style="364" customWidth="1"/>
    <col min="9941" max="9941" width="6.42578125" style="364" customWidth="1"/>
    <col min="9942" max="9943" width="0.5703125" style="364" customWidth="1"/>
    <col min="9944" max="9944" width="5.42578125" style="364" customWidth="1"/>
    <col min="9945" max="9945" width="0.5703125" style="364" customWidth="1"/>
    <col min="9946" max="9946" width="5.7109375" style="364" customWidth="1"/>
    <col min="9947" max="9947" width="0.5703125" style="364" customWidth="1"/>
    <col min="9948" max="9948" width="5.5703125" style="364" customWidth="1"/>
    <col min="9949" max="9949" width="0.5703125" style="364" customWidth="1"/>
    <col min="9950" max="9950" width="5.42578125" style="364" customWidth="1"/>
    <col min="9951" max="9951" width="0.5703125" style="364" customWidth="1"/>
    <col min="9952" max="9952" width="5.5703125" style="364" customWidth="1"/>
    <col min="9953" max="9953" width="0.7109375" style="364" customWidth="1"/>
    <col min="9954" max="9954" width="5.42578125" style="364" customWidth="1"/>
    <col min="9955" max="10188" width="9.140625" style="364"/>
    <col min="10189" max="10190" width="0.5703125" style="364" customWidth="1"/>
    <col min="10191" max="10191" width="10.7109375" style="364" customWidth="1"/>
    <col min="10192" max="10192" width="4.28515625" style="364" customWidth="1"/>
    <col min="10193" max="10193" width="2.42578125" style="364" customWidth="1"/>
    <col min="10194" max="10194" width="16.140625" style="364" customWidth="1"/>
    <col min="10195" max="10195" width="23" style="364" customWidth="1"/>
    <col min="10196" max="10196" width="0.7109375" style="364" customWidth="1"/>
    <col min="10197" max="10197" width="6.42578125" style="364" customWidth="1"/>
    <col min="10198" max="10199" width="0.5703125" style="364" customWidth="1"/>
    <col min="10200" max="10200" width="5.42578125" style="364" customWidth="1"/>
    <col min="10201" max="10201" width="0.5703125" style="364" customWidth="1"/>
    <col min="10202" max="10202" width="5.7109375" style="364" customWidth="1"/>
    <col min="10203" max="10203" width="0.5703125" style="364" customWidth="1"/>
    <col min="10204" max="10204" width="5.5703125" style="364" customWidth="1"/>
    <col min="10205" max="10205" width="0.5703125" style="364" customWidth="1"/>
    <col min="10206" max="10206" width="5.42578125" style="364" customWidth="1"/>
    <col min="10207" max="10207" width="0.5703125" style="364" customWidth="1"/>
    <col min="10208" max="10208" width="5.5703125" style="364" customWidth="1"/>
    <col min="10209" max="10209" width="0.7109375" style="364" customWidth="1"/>
    <col min="10210" max="10210" width="5.42578125" style="364" customWidth="1"/>
    <col min="10211" max="10444" width="9.140625" style="364"/>
    <col min="10445" max="10446" width="0.5703125" style="364" customWidth="1"/>
    <col min="10447" max="10447" width="10.7109375" style="364" customWidth="1"/>
    <col min="10448" max="10448" width="4.28515625" style="364" customWidth="1"/>
    <col min="10449" max="10449" width="2.42578125" style="364" customWidth="1"/>
    <col min="10450" max="10450" width="16.140625" style="364" customWidth="1"/>
    <col min="10451" max="10451" width="23" style="364" customWidth="1"/>
    <col min="10452" max="10452" width="0.7109375" style="364" customWidth="1"/>
    <col min="10453" max="10453" width="6.42578125" style="364" customWidth="1"/>
    <col min="10454" max="10455" width="0.5703125" style="364" customWidth="1"/>
    <col min="10456" max="10456" width="5.42578125" style="364" customWidth="1"/>
    <col min="10457" max="10457" width="0.5703125" style="364" customWidth="1"/>
    <col min="10458" max="10458" width="5.7109375" style="364" customWidth="1"/>
    <col min="10459" max="10459" width="0.5703125" style="364" customWidth="1"/>
    <col min="10460" max="10460" width="5.5703125" style="364" customWidth="1"/>
    <col min="10461" max="10461" width="0.5703125" style="364" customWidth="1"/>
    <col min="10462" max="10462" width="5.42578125" style="364" customWidth="1"/>
    <col min="10463" max="10463" width="0.5703125" style="364" customWidth="1"/>
    <col min="10464" max="10464" width="5.5703125" style="364" customWidth="1"/>
    <col min="10465" max="10465" width="0.7109375" style="364" customWidth="1"/>
    <col min="10466" max="10466" width="5.42578125" style="364" customWidth="1"/>
    <col min="10467" max="10700" width="9.140625" style="364"/>
    <col min="10701" max="10702" width="0.5703125" style="364" customWidth="1"/>
    <col min="10703" max="10703" width="10.7109375" style="364" customWidth="1"/>
    <col min="10704" max="10704" width="4.28515625" style="364" customWidth="1"/>
    <col min="10705" max="10705" width="2.42578125" style="364" customWidth="1"/>
    <col min="10706" max="10706" width="16.140625" style="364" customWidth="1"/>
    <col min="10707" max="10707" width="23" style="364" customWidth="1"/>
    <col min="10708" max="10708" width="0.7109375" style="364" customWidth="1"/>
    <col min="10709" max="10709" width="6.42578125" style="364" customWidth="1"/>
    <col min="10710" max="10711" width="0.5703125" style="364" customWidth="1"/>
    <col min="10712" max="10712" width="5.42578125" style="364" customWidth="1"/>
    <col min="10713" max="10713" width="0.5703125" style="364" customWidth="1"/>
    <col min="10714" max="10714" width="5.7109375" style="364" customWidth="1"/>
    <col min="10715" max="10715" width="0.5703125" style="364" customWidth="1"/>
    <col min="10716" max="10716" width="5.5703125" style="364" customWidth="1"/>
    <col min="10717" max="10717" width="0.5703125" style="364" customWidth="1"/>
    <col min="10718" max="10718" width="5.42578125" style="364" customWidth="1"/>
    <col min="10719" max="10719" width="0.5703125" style="364" customWidth="1"/>
    <col min="10720" max="10720" width="5.5703125" style="364" customWidth="1"/>
    <col min="10721" max="10721" width="0.7109375" style="364" customWidth="1"/>
    <col min="10722" max="10722" width="5.42578125" style="364" customWidth="1"/>
    <col min="10723" max="10956" width="9.140625" style="364"/>
    <col min="10957" max="10958" width="0.5703125" style="364" customWidth="1"/>
    <col min="10959" max="10959" width="10.7109375" style="364" customWidth="1"/>
    <col min="10960" max="10960" width="4.28515625" style="364" customWidth="1"/>
    <col min="10961" max="10961" width="2.42578125" style="364" customWidth="1"/>
    <col min="10962" max="10962" width="16.140625" style="364" customWidth="1"/>
    <col min="10963" max="10963" width="23" style="364" customWidth="1"/>
    <col min="10964" max="10964" width="0.7109375" style="364" customWidth="1"/>
    <col min="10965" max="10965" width="6.42578125" style="364" customWidth="1"/>
    <col min="10966" max="10967" width="0.5703125" style="364" customWidth="1"/>
    <col min="10968" max="10968" width="5.42578125" style="364" customWidth="1"/>
    <col min="10969" max="10969" width="0.5703125" style="364" customWidth="1"/>
    <col min="10970" max="10970" width="5.7109375" style="364" customWidth="1"/>
    <col min="10971" max="10971" width="0.5703125" style="364" customWidth="1"/>
    <col min="10972" max="10972" width="5.5703125" style="364" customWidth="1"/>
    <col min="10973" max="10973" width="0.5703125" style="364" customWidth="1"/>
    <col min="10974" max="10974" width="5.42578125" style="364" customWidth="1"/>
    <col min="10975" max="10975" width="0.5703125" style="364" customWidth="1"/>
    <col min="10976" max="10976" width="5.5703125" style="364" customWidth="1"/>
    <col min="10977" max="10977" width="0.7109375" style="364" customWidth="1"/>
    <col min="10978" max="10978" width="5.42578125" style="364" customWidth="1"/>
    <col min="10979" max="11212" width="9.140625" style="364"/>
    <col min="11213" max="11214" width="0.5703125" style="364" customWidth="1"/>
    <col min="11215" max="11215" width="10.7109375" style="364" customWidth="1"/>
    <col min="11216" max="11216" width="4.28515625" style="364" customWidth="1"/>
    <col min="11217" max="11217" width="2.42578125" style="364" customWidth="1"/>
    <col min="11218" max="11218" width="16.140625" style="364" customWidth="1"/>
    <col min="11219" max="11219" width="23" style="364" customWidth="1"/>
    <col min="11220" max="11220" width="0.7109375" style="364" customWidth="1"/>
    <col min="11221" max="11221" width="6.42578125" style="364" customWidth="1"/>
    <col min="11222" max="11223" width="0.5703125" style="364" customWidth="1"/>
    <col min="11224" max="11224" width="5.42578125" style="364" customWidth="1"/>
    <col min="11225" max="11225" width="0.5703125" style="364" customWidth="1"/>
    <col min="11226" max="11226" width="5.7109375" style="364" customWidth="1"/>
    <col min="11227" max="11227" width="0.5703125" style="364" customWidth="1"/>
    <col min="11228" max="11228" width="5.5703125" style="364" customWidth="1"/>
    <col min="11229" max="11229" width="0.5703125" style="364" customWidth="1"/>
    <col min="11230" max="11230" width="5.42578125" style="364" customWidth="1"/>
    <col min="11231" max="11231" width="0.5703125" style="364" customWidth="1"/>
    <col min="11232" max="11232" width="5.5703125" style="364" customWidth="1"/>
    <col min="11233" max="11233" width="0.7109375" style="364" customWidth="1"/>
    <col min="11234" max="11234" width="5.42578125" style="364" customWidth="1"/>
    <col min="11235" max="11468" width="9.140625" style="364"/>
    <col min="11469" max="11470" width="0.5703125" style="364" customWidth="1"/>
    <col min="11471" max="11471" width="10.7109375" style="364" customWidth="1"/>
    <col min="11472" max="11472" width="4.28515625" style="364" customWidth="1"/>
    <col min="11473" max="11473" width="2.42578125" style="364" customWidth="1"/>
    <col min="11474" max="11474" width="16.140625" style="364" customWidth="1"/>
    <col min="11475" max="11475" width="23" style="364" customWidth="1"/>
    <col min="11476" max="11476" width="0.7109375" style="364" customWidth="1"/>
    <col min="11477" max="11477" width="6.42578125" style="364" customWidth="1"/>
    <col min="11478" max="11479" width="0.5703125" style="364" customWidth="1"/>
    <col min="11480" max="11480" width="5.42578125" style="364" customWidth="1"/>
    <col min="11481" max="11481" width="0.5703125" style="364" customWidth="1"/>
    <col min="11482" max="11482" width="5.7109375" style="364" customWidth="1"/>
    <col min="11483" max="11483" width="0.5703125" style="364" customWidth="1"/>
    <col min="11484" max="11484" width="5.5703125" style="364" customWidth="1"/>
    <col min="11485" max="11485" width="0.5703125" style="364" customWidth="1"/>
    <col min="11486" max="11486" width="5.42578125" style="364" customWidth="1"/>
    <col min="11487" max="11487" width="0.5703125" style="364" customWidth="1"/>
    <col min="11488" max="11488" width="5.5703125" style="364" customWidth="1"/>
    <col min="11489" max="11489" width="0.7109375" style="364" customWidth="1"/>
    <col min="11490" max="11490" width="5.42578125" style="364" customWidth="1"/>
    <col min="11491" max="11724" width="9.140625" style="364"/>
    <col min="11725" max="11726" width="0.5703125" style="364" customWidth="1"/>
    <col min="11727" max="11727" width="10.7109375" style="364" customWidth="1"/>
    <col min="11728" max="11728" width="4.28515625" style="364" customWidth="1"/>
    <col min="11729" max="11729" width="2.42578125" style="364" customWidth="1"/>
    <col min="11730" max="11730" width="16.140625" style="364" customWidth="1"/>
    <col min="11731" max="11731" width="23" style="364" customWidth="1"/>
    <col min="11732" max="11732" width="0.7109375" style="364" customWidth="1"/>
    <col min="11733" max="11733" width="6.42578125" style="364" customWidth="1"/>
    <col min="11734" max="11735" width="0.5703125" style="364" customWidth="1"/>
    <col min="11736" max="11736" width="5.42578125" style="364" customWidth="1"/>
    <col min="11737" max="11737" width="0.5703125" style="364" customWidth="1"/>
    <col min="11738" max="11738" width="5.7109375" style="364" customWidth="1"/>
    <col min="11739" max="11739" width="0.5703125" style="364" customWidth="1"/>
    <col min="11740" max="11740" width="5.5703125" style="364" customWidth="1"/>
    <col min="11741" max="11741" width="0.5703125" style="364" customWidth="1"/>
    <col min="11742" max="11742" width="5.42578125" style="364" customWidth="1"/>
    <col min="11743" max="11743" width="0.5703125" style="364" customWidth="1"/>
    <col min="11744" max="11744" width="5.5703125" style="364" customWidth="1"/>
    <col min="11745" max="11745" width="0.7109375" style="364" customWidth="1"/>
    <col min="11746" max="11746" width="5.42578125" style="364" customWidth="1"/>
    <col min="11747" max="11980" width="9.140625" style="364"/>
    <col min="11981" max="11982" width="0.5703125" style="364" customWidth="1"/>
    <col min="11983" max="11983" width="10.7109375" style="364" customWidth="1"/>
    <col min="11984" max="11984" width="4.28515625" style="364" customWidth="1"/>
    <col min="11985" max="11985" width="2.42578125" style="364" customWidth="1"/>
    <col min="11986" max="11986" width="16.140625" style="364" customWidth="1"/>
    <col min="11987" max="11987" width="23" style="364" customWidth="1"/>
    <col min="11988" max="11988" width="0.7109375" style="364" customWidth="1"/>
    <col min="11989" max="11989" width="6.42578125" style="364" customWidth="1"/>
    <col min="11990" max="11991" width="0.5703125" style="364" customWidth="1"/>
    <col min="11992" max="11992" width="5.42578125" style="364" customWidth="1"/>
    <col min="11993" max="11993" width="0.5703125" style="364" customWidth="1"/>
    <col min="11994" max="11994" width="5.7109375" style="364" customWidth="1"/>
    <col min="11995" max="11995" width="0.5703125" style="364" customWidth="1"/>
    <col min="11996" max="11996" width="5.5703125" style="364" customWidth="1"/>
    <col min="11997" max="11997" width="0.5703125" style="364" customWidth="1"/>
    <col min="11998" max="11998" width="5.42578125" style="364" customWidth="1"/>
    <col min="11999" max="11999" width="0.5703125" style="364" customWidth="1"/>
    <col min="12000" max="12000" width="5.5703125" style="364" customWidth="1"/>
    <col min="12001" max="12001" width="0.7109375" style="364" customWidth="1"/>
    <col min="12002" max="12002" width="5.42578125" style="364" customWidth="1"/>
    <col min="12003" max="12236" width="9.140625" style="364"/>
    <col min="12237" max="12238" width="0.5703125" style="364" customWidth="1"/>
    <col min="12239" max="12239" width="10.7109375" style="364" customWidth="1"/>
    <col min="12240" max="12240" width="4.28515625" style="364" customWidth="1"/>
    <col min="12241" max="12241" width="2.42578125" style="364" customWidth="1"/>
    <col min="12242" max="12242" width="16.140625" style="364" customWidth="1"/>
    <col min="12243" max="12243" width="23" style="364" customWidth="1"/>
    <col min="12244" max="12244" width="0.7109375" style="364" customWidth="1"/>
    <col min="12245" max="12245" width="6.42578125" style="364" customWidth="1"/>
    <col min="12246" max="12247" width="0.5703125" style="364" customWidth="1"/>
    <col min="12248" max="12248" width="5.42578125" style="364" customWidth="1"/>
    <col min="12249" max="12249" width="0.5703125" style="364" customWidth="1"/>
    <col min="12250" max="12250" width="5.7109375" style="364" customWidth="1"/>
    <col min="12251" max="12251" width="0.5703125" style="364" customWidth="1"/>
    <col min="12252" max="12252" width="5.5703125" style="364" customWidth="1"/>
    <col min="12253" max="12253" width="0.5703125" style="364" customWidth="1"/>
    <col min="12254" max="12254" width="5.42578125" style="364" customWidth="1"/>
    <col min="12255" max="12255" width="0.5703125" style="364" customWidth="1"/>
    <col min="12256" max="12256" width="5.5703125" style="364" customWidth="1"/>
    <col min="12257" max="12257" width="0.7109375" style="364" customWidth="1"/>
    <col min="12258" max="12258" width="5.42578125" style="364" customWidth="1"/>
    <col min="12259" max="12492" width="9.140625" style="364"/>
    <col min="12493" max="12494" width="0.5703125" style="364" customWidth="1"/>
    <col min="12495" max="12495" width="10.7109375" style="364" customWidth="1"/>
    <col min="12496" max="12496" width="4.28515625" style="364" customWidth="1"/>
    <col min="12497" max="12497" width="2.42578125" style="364" customWidth="1"/>
    <col min="12498" max="12498" width="16.140625" style="364" customWidth="1"/>
    <col min="12499" max="12499" width="23" style="364" customWidth="1"/>
    <col min="12500" max="12500" width="0.7109375" style="364" customWidth="1"/>
    <col min="12501" max="12501" width="6.42578125" style="364" customWidth="1"/>
    <col min="12502" max="12503" width="0.5703125" style="364" customWidth="1"/>
    <col min="12504" max="12504" width="5.42578125" style="364" customWidth="1"/>
    <col min="12505" max="12505" width="0.5703125" style="364" customWidth="1"/>
    <col min="12506" max="12506" width="5.7109375" style="364" customWidth="1"/>
    <col min="12507" max="12507" width="0.5703125" style="364" customWidth="1"/>
    <col min="12508" max="12508" width="5.5703125" style="364" customWidth="1"/>
    <col min="12509" max="12509" width="0.5703125" style="364" customWidth="1"/>
    <col min="12510" max="12510" width="5.42578125" style="364" customWidth="1"/>
    <col min="12511" max="12511" width="0.5703125" style="364" customWidth="1"/>
    <col min="12512" max="12512" width="5.5703125" style="364" customWidth="1"/>
    <col min="12513" max="12513" width="0.7109375" style="364" customWidth="1"/>
    <col min="12514" max="12514" width="5.42578125" style="364" customWidth="1"/>
    <col min="12515" max="12748" width="9.140625" style="364"/>
    <col min="12749" max="12750" width="0.5703125" style="364" customWidth="1"/>
    <col min="12751" max="12751" width="10.7109375" style="364" customWidth="1"/>
    <col min="12752" max="12752" width="4.28515625" style="364" customWidth="1"/>
    <col min="12753" max="12753" width="2.42578125" style="364" customWidth="1"/>
    <col min="12754" max="12754" width="16.140625" style="364" customWidth="1"/>
    <col min="12755" max="12755" width="23" style="364" customWidth="1"/>
    <col min="12756" max="12756" width="0.7109375" style="364" customWidth="1"/>
    <col min="12757" max="12757" width="6.42578125" style="364" customWidth="1"/>
    <col min="12758" max="12759" width="0.5703125" style="364" customWidth="1"/>
    <col min="12760" max="12760" width="5.42578125" style="364" customWidth="1"/>
    <col min="12761" max="12761" width="0.5703125" style="364" customWidth="1"/>
    <col min="12762" max="12762" width="5.7109375" style="364" customWidth="1"/>
    <col min="12763" max="12763" width="0.5703125" style="364" customWidth="1"/>
    <col min="12764" max="12764" width="5.5703125" style="364" customWidth="1"/>
    <col min="12765" max="12765" width="0.5703125" style="364" customWidth="1"/>
    <col min="12766" max="12766" width="5.42578125" style="364" customWidth="1"/>
    <col min="12767" max="12767" width="0.5703125" style="364" customWidth="1"/>
    <col min="12768" max="12768" width="5.5703125" style="364" customWidth="1"/>
    <col min="12769" max="12769" width="0.7109375" style="364" customWidth="1"/>
    <col min="12770" max="12770" width="5.42578125" style="364" customWidth="1"/>
    <col min="12771" max="13004" width="9.140625" style="364"/>
    <col min="13005" max="13006" width="0.5703125" style="364" customWidth="1"/>
    <col min="13007" max="13007" width="10.7109375" style="364" customWidth="1"/>
    <col min="13008" max="13008" width="4.28515625" style="364" customWidth="1"/>
    <col min="13009" max="13009" width="2.42578125" style="364" customWidth="1"/>
    <col min="13010" max="13010" width="16.140625" style="364" customWidth="1"/>
    <col min="13011" max="13011" width="23" style="364" customWidth="1"/>
    <col min="13012" max="13012" width="0.7109375" style="364" customWidth="1"/>
    <col min="13013" max="13013" width="6.42578125" style="364" customWidth="1"/>
    <col min="13014" max="13015" width="0.5703125" style="364" customWidth="1"/>
    <col min="13016" max="13016" width="5.42578125" style="364" customWidth="1"/>
    <col min="13017" max="13017" width="0.5703125" style="364" customWidth="1"/>
    <col min="13018" max="13018" width="5.7109375" style="364" customWidth="1"/>
    <col min="13019" max="13019" width="0.5703125" style="364" customWidth="1"/>
    <col min="13020" max="13020" width="5.5703125" style="364" customWidth="1"/>
    <col min="13021" max="13021" width="0.5703125" style="364" customWidth="1"/>
    <col min="13022" max="13022" width="5.42578125" style="364" customWidth="1"/>
    <col min="13023" max="13023" width="0.5703125" style="364" customWidth="1"/>
    <col min="13024" max="13024" width="5.5703125" style="364" customWidth="1"/>
    <col min="13025" max="13025" width="0.7109375" style="364" customWidth="1"/>
    <col min="13026" max="13026" width="5.42578125" style="364" customWidth="1"/>
    <col min="13027" max="13260" width="9.140625" style="364"/>
    <col min="13261" max="13262" width="0.5703125" style="364" customWidth="1"/>
    <col min="13263" max="13263" width="10.7109375" style="364" customWidth="1"/>
    <col min="13264" max="13264" width="4.28515625" style="364" customWidth="1"/>
    <col min="13265" max="13265" width="2.42578125" style="364" customWidth="1"/>
    <col min="13266" max="13266" width="16.140625" style="364" customWidth="1"/>
    <col min="13267" max="13267" width="23" style="364" customWidth="1"/>
    <col min="13268" max="13268" width="0.7109375" style="364" customWidth="1"/>
    <col min="13269" max="13269" width="6.42578125" style="364" customWidth="1"/>
    <col min="13270" max="13271" width="0.5703125" style="364" customWidth="1"/>
    <col min="13272" max="13272" width="5.42578125" style="364" customWidth="1"/>
    <col min="13273" max="13273" width="0.5703125" style="364" customWidth="1"/>
    <col min="13274" max="13274" width="5.7109375" style="364" customWidth="1"/>
    <col min="13275" max="13275" width="0.5703125" style="364" customWidth="1"/>
    <col min="13276" max="13276" width="5.5703125" style="364" customWidth="1"/>
    <col min="13277" max="13277" width="0.5703125" style="364" customWidth="1"/>
    <col min="13278" max="13278" width="5.42578125" style="364" customWidth="1"/>
    <col min="13279" max="13279" width="0.5703125" style="364" customWidth="1"/>
    <col min="13280" max="13280" width="5.5703125" style="364" customWidth="1"/>
    <col min="13281" max="13281" width="0.7109375" style="364" customWidth="1"/>
    <col min="13282" max="13282" width="5.42578125" style="364" customWidth="1"/>
    <col min="13283" max="13516" width="9.140625" style="364"/>
    <col min="13517" max="13518" width="0.5703125" style="364" customWidth="1"/>
    <col min="13519" max="13519" width="10.7109375" style="364" customWidth="1"/>
    <col min="13520" max="13520" width="4.28515625" style="364" customWidth="1"/>
    <col min="13521" max="13521" width="2.42578125" style="364" customWidth="1"/>
    <col min="13522" max="13522" width="16.140625" style="364" customWidth="1"/>
    <col min="13523" max="13523" width="23" style="364" customWidth="1"/>
    <col min="13524" max="13524" width="0.7109375" style="364" customWidth="1"/>
    <col min="13525" max="13525" width="6.42578125" style="364" customWidth="1"/>
    <col min="13526" max="13527" width="0.5703125" style="364" customWidth="1"/>
    <col min="13528" max="13528" width="5.42578125" style="364" customWidth="1"/>
    <col min="13529" max="13529" width="0.5703125" style="364" customWidth="1"/>
    <col min="13530" max="13530" width="5.7109375" style="364" customWidth="1"/>
    <col min="13531" max="13531" width="0.5703125" style="364" customWidth="1"/>
    <col min="13532" max="13532" width="5.5703125" style="364" customWidth="1"/>
    <col min="13533" max="13533" width="0.5703125" style="364" customWidth="1"/>
    <col min="13534" max="13534" width="5.42578125" style="364" customWidth="1"/>
    <col min="13535" max="13535" width="0.5703125" style="364" customWidth="1"/>
    <col min="13536" max="13536" width="5.5703125" style="364" customWidth="1"/>
    <col min="13537" max="13537" width="0.7109375" style="364" customWidth="1"/>
    <col min="13538" max="13538" width="5.42578125" style="364" customWidth="1"/>
    <col min="13539" max="13772" width="9.140625" style="364"/>
    <col min="13773" max="13774" width="0.5703125" style="364" customWidth="1"/>
    <col min="13775" max="13775" width="10.7109375" style="364" customWidth="1"/>
    <col min="13776" max="13776" width="4.28515625" style="364" customWidth="1"/>
    <col min="13777" max="13777" width="2.42578125" style="364" customWidth="1"/>
    <col min="13778" max="13778" width="16.140625" style="364" customWidth="1"/>
    <col min="13779" max="13779" width="23" style="364" customWidth="1"/>
    <col min="13780" max="13780" width="0.7109375" style="364" customWidth="1"/>
    <col min="13781" max="13781" width="6.42578125" style="364" customWidth="1"/>
    <col min="13782" max="13783" width="0.5703125" style="364" customWidth="1"/>
    <col min="13784" max="13784" width="5.42578125" style="364" customWidth="1"/>
    <col min="13785" max="13785" width="0.5703125" style="364" customWidth="1"/>
    <col min="13786" max="13786" width="5.7109375" style="364" customWidth="1"/>
    <col min="13787" max="13787" width="0.5703125" style="364" customWidth="1"/>
    <col min="13788" max="13788" width="5.5703125" style="364" customWidth="1"/>
    <col min="13789" max="13789" width="0.5703125" style="364" customWidth="1"/>
    <col min="13790" max="13790" width="5.42578125" style="364" customWidth="1"/>
    <col min="13791" max="13791" width="0.5703125" style="364" customWidth="1"/>
    <col min="13792" max="13792" width="5.5703125" style="364" customWidth="1"/>
    <col min="13793" max="13793" width="0.7109375" style="364" customWidth="1"/>
    <col min="13794" max="13794" width="5.42578125" style="364" customWidth="1"/>
    <col min="13795" max="14028" width="9.140625" style="364"/>
    <col min="14029" max="14030" width="0.5703125" style="364" customWidth="1"/>
    <col min="14031" max="14031" width="10.7109375" style="364" customWidth="1"/>
    <col min="14032" max="14032" width="4.28515625" style="364" customWidth="1"/>
    <col min="14033" max="14033" width="2.42578125" style="364" customWidth="1"/>
    <col min="14034" max="14034" width="16.140625" style="364" customWidth="1"/>
    <col min="14035" max="14035" width="23" style="364" customWidth="1"/>
    <col min="14036" max="14036" width="0.7109375" style="364" customWidth="1"/>
    <col min="14037" max="14037" width="6.42578125" style="364" customWidth="1"/>
    <col min="14038" max="14039" width="0.5703125" style="364" customWidth="1"/>
    <col min="14040" max="14040" width="5.42578125" style="364" customWidth="1"/>
    <col min="14041" max="14041" width="0.5703125" style="364" customWidth="1"/>
    <col min="14042" max="14042" width="5.7109375" style="364" customWidth="1"/>
    <col min="14043" max="14043" width="0.5703125" style="364" customWidth="1"/>
    <col min="14044" max="14044" width="5.5703125" style="364" customWidth="1"/>
    <col min="14045" max="14045" width="0.5703125" style="364" customWidth="1"/>
    <col min="14046" max="14046" width="5.42578125" style="364" customWidth="1"/>
    <col min="14047" max="14047" width="0.5703125" style="364" customWidth="1"/>
    <col min="14048" max="14048" width="5.5703125" style="364" customWidth="1"/>
    <col min="14049" max="14049" width="0.7109375" style="364" customWidth="1"/>
    <col min="14050" max="14050" width="5.42578125" style="364" customWidth="1"/>
    <col min="14051" max="14284" width="9.140625" style="364"/>
    <col min="14285" max="14286" width="0.5703125" style="364" customWidth="1"/>
    <col min="14287" max="14287" width="10.7109375" style="364" customWidth="1"/>
    <col min="14288" max="14288" width="4.28515625" style="364" customWidth="1"/>
    <col min="14289" max="14289" width="2.42578125" style="364" customWidth="1"/>
    <col min="14290" max="14290" width="16.140625" style="364" customWidth="1"/>
    <col min="14291" max="14291" width="23" style="364" customWidth="1"/>
    <col min="14292" max="14292" width="0.7109375" style="364" customWidth="1"/>
    <col min="14293" max="14293" width="6.42578125" style="364" customWidth="1"/>
    <col min="14294" max="14295" width="0.5703125" style="364" customWidth="1"/>
    <col min="14296" max="14296" width="5.42578125" style="364" customWidth="1"/>
    <col min="14297" max="14297" width="0.5703125" style="364" customWidth="1"/>
    <col min="14298" max="14298" width="5.7109375" style="364" customWidth="1"/>
    <col min="14299" max="14299" width="0.5703125" style="364" customWidth="1"/>
    <col min="14300" max="14300" width="5.5703125" style="364" customWidth="1"/>
    <col min="14301" max="14301" width="0.5703125" style="364" customWidth="1"/>
    <col min="14302" max="14302" width="5.42578125" style="364" customWidth="1"/>
    <col min="14303" max="14303" width="0.5703125" style="364" customWidth="1"/>
    <col min="14304" max="14304" width="5.5703125" style="364" customWidth="1"/>
    <col min="14305" max="14305" width="0.7109375" style="364" customWidth="1"/>
    <col min="14306" max="14306" width="5.42578125" style="364" customWidth="1"/>
    <col min="14307" max="14540" width="9.140625" style="364"/>
    <col min="14541" max="14542" width="0.5703125" style="364" customWidth="1"/>
    <col min="14543" max="14543" width="10.7109375" style="364" customWidth="1"/>
    <col min="14544" max="14544" width="4.28515625" style="364" customWidth="1"/>
    <col min="14545" max="14545" width="2.42578125" style="364" customWidth="1"/>
    <col min="14546" max="14546" width="16.140625" style="364" customWidth="1"/>
    <col min="14547" max="14547" width="23" style="364" customWidth="1"/>
    <col min="14548" max="14548" width="0.7109375" style="364" customWidth="1"/>
    <col min="14549" max="14549" width="6.42578125" style="364" customWidth="1"/>
    <col min="14550" max="14551" width="0.5703125" style="364" customWidth="1"/>
    <col min="14552" max="14552" width="5.42578125" style="364" customWidth="1"/>
    <col min="14553" max="14553" width="0.5703125" style="364" customWidth="1"/>
    <col min="14554" max="14554" width="5.7109375" style="364" customWidth="1"/>
    <col min="14555" max="14555" width="0.5703125" style="364" customWidth="1"/>
    <col min="14556" max="14556" width="5.5703125" style="364" customWidth="1"/>
    <col min="14557" max="14557" width="0.5703125" style="364" customWidth="1"/>
    <col min="14558" max="14558" width="5.42578125" style="364" customWidth="1"/>
    <col min="14559" max="14559" width="0.5703125" style="364" customWidth="1"/>
    <col min="14560" max="14560" width="5.5703125" style="364" customWidth="1"/>
    <col min="14561" max="14561" width="0.7109375" style="364" customWidth="1"/>
    <col min="14562" max="14562" width="5.42578125" style="364" customWidth="1"/>
    <col min="14563" max="14796" width="9.140625" style="364"/>
    <col min="14797" max="14798" width="0.5703125" style="364" customWidth="1"/>
    <col min="14799" max="14799" width="10.7109375" style="364" customWidth="1"/>
    <col min="14800" max="14800" width="4.28515625" style="364" customWidth="1"/>
    <col min="14801" max="14801" width="2.42578125" style="364" customWidth="1"/>
    <col min="14802" max="14802" width="16.140625" style="364" customWidth="1"/>
    <col min="14803" max="14803" width="23" style="364" customWidth="1"/>
    <col min="14804" max="14804" width="0.7109375" style="364" customWidth="1"/>
    <col min="14805" max="14805" width="6.42578125" style="364" customWidth="1"/>
    <col min="14806" max="14807" width="0.5703125" style="364" customWidth="1"/>
    <col min="14808" max="14808" width="5.42578125" style="364" customWidth="1"/>
    <col min="14809" max="14809" width="0.5703125" style="364" customWidth="1"/>
    <col min="14810" max="14810" width="5.7109375" style="364" customWidth="1"/>
    <col min="14811" max="14811" width="0.5703125" style="364" customWidth="1"/>
    <col min="14812" max="14812" width="5.5703125" style="364" customWidth="1"/>
    <col min="14813" max="14813" width="0.5703125" style="364" customWidth="1"/>
    <col min="14814" max="14814" width="5.42578125" style="364" customWidth="1"/>
    <col min="14815" max="14815" width="0.5703125" style="364" customWidth="1"/>
    <col min="14816" max="14816" width="5.5703125" style="364" customWidth="1"/>
    <col min="14817" max="14817" width="0.7109375" style="364" customWidth="1"/>
    <col min="14818" max="14818" width="5.42578125" style="364" customWidth="1"/>
    <col min="14819" max="15052" width="9.140625" style="364"/>
    <col min="15053" max="15054" width="0.5703125" style="364" customWidth="1"/>
    <col min="15055" max="15055" width="10.7109375" style="364" customWidth="1"/>
    <col min="15056" max="15056" width="4.28515625" style="364" customWidth="1"/>
    <col min="15057" max="15057" width="2.42578125" style="364" customWidth="1"/>
    <col min="15058" max="15058" width="16.140625" style="364" customWidth="1"/>
    <col min="15059" max="15059" width="23" style="364" customWidth="1"/>
    <col min="15060" max="15060" width="0.7109375" style="364" customWidth="1"/>
    <col min="15061" max="15061" width="6.42578125" style="364" customWidth="1"/>
    <col min="15062" max="15063" width="0.5703125" style="364" customWidth="1"/>
    <col min="15064" max="15064" width="5.42578125" style="364" customWidth="1"/>
    <col min="15065" max="15065" width="0.5703125" style="364" customWidth="1"/>
    <col min="15066" max="15066" width="5.7109375" style="364" customWidth="1"/>
    <col min="15067" max="15067" width="0.5703125" style="364" customWidth="1"/>
    <col min="15068" max="15068" width="5.5703125" style="364" customWidth="1"/>
    <col min="15069" max="15069" width="0.5703125" style="364" customWidth="1"/>
    <col min="15070" max="15070" width="5.42578125" style="364" customWidth="1"/>
    <col min="15071" max="15071" width="0.5703125" style="364" customWidth="1"/>
    <col min="15072" max="15072" width="5.5703125" style="364" customWidth="1"/>
    <col min="15073" max="15073" width="0.7109375" style="364" customWidth="1"/>
    <col min="15074" max="15074" width="5.42578125" style="364" customWidth="1"/>
    <col min="15075" max="15308" width="9.140625" style="364"/>
    <col min="15309" max="15310" width="0.5703125" style="364" customWidth="1"/>
    <col min="15311" max="15311" width="10.7109375" style="364" customWidth="1"/>
    <col min="15312" max="15312" width="4.28515625" style="364" customWidth="1"/>
    <col min="15313" max="15313" width="2.42578125" style="364" customWidth="1"/>
    <col min="15314" max="15314" width="16.140625" style="364" customWidth="1"/>
    <col min="15315" max="15315" width="23" style="364" customWidth="1"/>
    <col min="15316" max="15316" width="0.7109375" style="364" customWidth="1"/>
    <col min="15317" max="15317" width="6.42578125" style="364" customWidth="1"/>
    <col min="15318" max="15319" width="0.5703125" style="364" customWidth="1"/>
    <col min="15320" max="15320" width="5.42578125" style="364" customWidth="1"/>
    <col min="15321" max="15321" width="0.5703125" style="364" customWidth="1"/>
    <col min="15322" max="15322" width="5.7109375" style="364" customWidth="1"/>
    <col min="15323" max="15323" width="0.5703125" style="364" customWidth="1"/>
    <col min="15324" max="15324" width="5.5703125" style="364" customWidth="1"/>
    <col min="15325" max="15325" width="0.5703125" style="364" customWidth="1"/>
    <col min="15326" max="15326" width="5.42578125" style="364" customWidth="1"/>
    <col min="15327" max="15327" width="0.5703125" style="364" customWidth="1"/>
    <col min="15328" max="15328" width="5.5703125" style="364" customWidth="1"/>
    <col min="15329" max="15329" width="0.7109375" style="364" customWidth="1"/>
    <col min="15330" max="15330" width="5.42578125" style="364" customWidth="1"/>
    <col min="15331" max="15564" width="9.140625" style="364"/>
    <col min="15565" max="15566" width="0.5703125" style="364" customWidth="1"/>
    <col min="15567" max="15567" width="10.7109375" style="364" customWidth="1"/>
    <col min="15568" max="15568" width="4.28515625" style="364" customWidth="1"/>
    <col min="15569" max="15569" width="2.42578125" style="364" customWidth="1"/>
    <col min="15570" max="15570" width="16.140625" style="364" customWidth="1"/>
    <col min="15571" max="15571" width="23" style="364" customWidth="1"/>
    <col min="15572" max="15572" width="0.7109375" style="364" customWidth="1"/>
    <col min="15573" max="15573" width="6.42578125" style="364" customWidth="1"/>
    <col min="15574" max="15575" width="0.5703125" style="364" customWidth="1"/>
    <col min="15576" max="15576" width="5.42578125" style="364" customWidth="1"/>
    <col min="15577" max="15577" width="0.5703125" style="364" customWidth="1"/>
    <col min="15578" max="15578" width="5.7109375" style="364" customWidth="1"/>
    <col min="15579" max="15579" width="0.5703125" style="364" customWidth="1"/>
    <col min="15580" max="15580" width="5.5703125" style="364" customWidth="1"/>
    <col min="15581" max="15581" width="0.5703125" style="364" customWidth="1"/>
    <col min="15582" max="15582" width="5.42578125" style="364" customWidth="1"/>
    <col min="15583" max="15583" width="0.5703125" style="364" customWidth="1"/>
    <col min="15584" max="15584" width="5.5703125" style="364" customWidth="1"/>
    <col min="15585" max="15585" width="0.7109375" style="364" customWidth="1"/>
    <col min="15586" max="15586" width="5.42578125" style="364" customWidth="1"/>
    <col min="15587" max="15820" width="9.140625" style="364"/>
    <col min="15821" max="15822" width="0.5703125" style="364" customWidth="1"/>
    <col min="15823" max="15823" width="10.7109375" style="364" customWidth="1"/>
    <col min="15824" max="15824" width="4.28515625" style="364" customWidth="1"/>
    <col min="15825" max="15825" width="2.42578125" style="364" customWidth="1"/>
    <col min="15826" max="15826" width="16.140625" style="364" customWidth="1"/>
    <col min="15827" max="15827" width="23" style="364" customWidth="1"/>
    <col min="15828" max="15828" width="0.7109375" style="364" customWidth="1"/>
    <col min="15829" max="15829" width="6.42578125" style="364" customWidth="1"/>
    <col min="15830" max="15831" width="0.5703125" style="364" customWidth="1"/>
    <col min="15832" max="15832" width="5.42578125" style="364" customWidth="1"/>
    <col min="15833" max="15833" width="0.5703125" style="364" customWidth="1"/>
    <col min="15834" max="15834" width="5.7109375" style="364" customWidth="1"/>
    <col min="15835" max="15835" width="0.5703125" style="364" customWidth="1"/>
    <col min="15836" max="15836" width="5.5703125" style="364" customWidth="1"/>
    <col min="15837" max="15837" width="0.5703125" style="364" customWidth="1"/>
    <col min="15838" max="15838" width="5.42578125" style="364" customWidth="1"/>
    <col min="15839" max="15839" width="0.5703125" style="364" customWidth="1"/>
    <col min="15840" max="15840" width="5.5703125" style="364" customWidth="1"/>
    <col min="15841" max="15841" width="0.7109375" style="364" customWidth="1"/>
    <col min="15842" max="15842" width="5.42578125" style="364" customWidth="1"/>
    <col min="15843" max="16076" width="9.140625" style="364"/>
    <col min="16077" max="16078" width="0.5703125" style="364" customWidth="1"/>
    <col min="16079" max="16079" width="10.7109375" style="364" customWidth="1"/>
    <col min="16080" max="16080" width="4.28515625" style="364" customWidth="1"/>
    <col min="16081" max="16081" width="2.42578125" style="364" customWidth="1"/>
    <col min="16082" max="16082" width="16.140625" style="364" customWidth="1"/>
    <col min="16083" max="16083" width="23" style="364" customWidth="1"/>
    <col min="16084" max="16084" width="0.7109375" style="364" customWidth="1"/>
    <col min="16085" max="16085" width="6.42578125" style="364" customWidth="1"/>
    <col min="16086" max="16087" width="0.5703125" style="364" customWidth="1"/>
    <col min="16088" max="16088" width="5.42578125" style="364" customWidth="1"/>
    <col min="16089" max="16089" width="0.5703125" style="364" customWidth="1"/>
    <col min="16090" max="16090" width="5.7109375" style="364" customWidth="1"/>
    <col min="16091" max="16091" width="0.5703125" style="364" customWidth="1"/>
    <col min="16092" max="16092" width="5.5703125" style="364" customWidth="1"/>
    <col min="16093" max="16093" width="0.5703125" style="364" customWidth="1"/>
    <col min="16094" max="16094" width="5.42578125" style="364" customWidth="1"/>
    <col min="16095" max="16095" width="0.5703125" style="364" customWidth="1"/>
    <col min="16096" max="16096" width="5.5703125" style="364" customWidth="1"/>
    <col min="16097" max="16097" width="0.7109375" style="364" customWidth="1"/>
    <col min="16098" max="16098" width="5.42578125" style="364" customWidth="1"/>
    <col min="16099" max="16384" width="9.140625" style="364"/>
  </cols>
  <sheetData>
    <row r="1" spans="1:188" s="68" customFormat="1" ht="15" x14ac:dyDescent="0.25">
      <c r="A1" s="362" t="s">
        <v>1700</v>
      </c>
      <c r="B1" s="192"/>
      <c r="C1" s="192"/>
      <c r="D1" s="192"/>
      <c r="E1" s="192"/>
      <c r="F1" s="192"/>
      <c r="G1" s="192"/>
      <c r="H1" s="192"/>
      <c r="I1" s="219"/>
      <c r="J1" s="442"/>
      <c r="K1" s="442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3"/>
      <c r="AR1" s="363"/>
      <c r="AS1" s="363"/>
      <c r="AT1" s="363"/>
      <c r="AU1" s="363"/>
      <c r="AV1" s="363"/>
      <c r="AW1" s="363"/>
      <c r="AX1" s="363"/>
      <c r="AY1" s="363"/>
      <c r="AZ1" s="363"/>
      <c r="BA1" s="363"/>
      <c r="BB1" s="363"/>
      <c r="BC1" s="363"/>
      <c r="BD1" s="363"/>
      <c r="BE1" s="363"/>
      <c r="BF1" s="363"/>
      <c r="BG1" s="363"/>
      <c r="BH1" s="363"/>
      <c r="BI1" s="363"/>
      <c r="BJ1" s="363"/>
      <c r="BK1" s="363"/>
      <c r="BL1" s="363"/>
      <c r="BM1" s="363"/>
      <c r="BN1" s="363"/>
      <c r="BO1" s="363"/>
      <c r="BP1" s="363"/>
      <c r="BQ1" s="363"/>
      <c r="BR1" s="363"/>
      <c r="BS1" s="363"/>
      <c r="BT1" s="363"/>
      <c r="BU1" s="363"/>
      <c r="BV1" s="363"/>
      <c r="BW1" s="363"/>
      <c r="BX1" s="363"/>
      <c r="BY1" s="363"/>
      <c r="BZ1" s="363"/>
      <c r="CA1" s="363"/>
      <c r="CB1" s="363"/>
      <c r="CC1" s="363"/>
      <c r="CD1" s="363"/>
      <c r="CE1" s="363"/>
      <c r="CF1" s="363"/>
      <c r="CG1" s="363"/>
      <c r="CH1" s="363"/>
      <c r="CI1" s="363"/>
      <c r="CJ1" s="363"/>
      <c r="CK1" s="363"/>
      <c r="CL1" s="363"/>
      <c r="CM1" s="363"/>
      <c r="CN1" s="363"/>
      <c r="CO1" s="363"/>
      <c r="CP1" s="363"/>
      <c r="CQ1" s="363"/>
      <c r="CR1" s="363"/>
      <c r="CS1" s="363"/>
      <c r="CT1" s="363"/>
      <c r="CU1" s="363"/>
      <c r="CV1" s="363"/>
      <c r="CW1" s="363"/>
      <c r="CX1" s="363"/>
      <c r="CY1" s="363"/>
      <c r="CZ1" s="363"/>
      <c r="DA1" s="363"/>
      <c r="DB1" s="363"/>
      <c r="DC1" s="363"/>
      <c r="DD1" s="363"/>
      <c r="DE1" s="363"/>
      <c r="DF1" s="363"/>
      <c r="DG1" s="363"/>
      <c r="DH1" s="363"/>
      <c r="DI1" s="363"/>
      <c r="DJ1" s="363"/>
      <c r="DK1" s="363"/>
      <c r="DL1" s="363"/>
      <c r="DM1" s="363"/>
      <c r="DN1" s="363"/>
      <c r="DO1" s="363"/>
      <c r="DP1" s="363"/>
      <c r="DQ1" s="363"/>
      <c r="DR1" s="363"/>
      <c r="DS1" s="363"/>
      <c r="DT1" s="363"/>
      <c r="DU1" s="363"/>
      <c r="DV1" s="363"/>
      <c r="DW1" s="363"/>
      <c r="DX1" s="363"/>
      <c r="DY1" s="363"/>
      <c r="DZ1" s="363"/>
      <c r="EA1" s="363"/>
      <c r="EB1" s="363"/>
      <c r="EC1" s="363"/>
      <c r="ED1" s="363"/>
      <c r="EE1" s="363"/>
      <c r="EF1" s="363"/>
      <c r="EG1" s="363"/>
      <c r="EH1" s="363"/>
      <c r="EI1" s="363"/>
      <c r="EJ1" s="363"/>
      <c r="EK1" s="363"/>
      <c r="EL1" s="363"/>
      <c r="EM1" s="363"/>
      <c r="EN1" s="363"/>
      <c r="EO1" s="363"/>
      <c r="EP1" s="363"/>
      <c r="EQ1" s="363"/>
      <c r="ER1" s="363"/>
      <c r="ES1" s="363"/>
      <c r="ET1" s="363"/>
      <c r="EU1" s="363"/>
      <c r="EV1" s="363"/>
      <c r="EW1" s="363"/>
      <c r="EX1" s="363"/>
      <c r="EY1" s="363"/>
      <c r="EZ1" s="363"/>
      <c r="FA1" s="363"/>
      <c r="FB1" s="363"/>
      <c r="FC1" s="363"/>
      <c r="FD1" s="363"/>
      <c r="FE1" s="363"/>
      <c r="FF1" s="363"/>
      <c r="FG1" s="363"/>
      <c r="FH1" s="363"/>
      <c r="FI1" s="363"/>
      <c r="FJ1" s="363"/>
      <c r="FK1" s="363"/>
      <c r="FL1" s="363"/>
      <c r="FM1" s="363"/>
      <c r="FN1" s="363"/>
      <c r="FO1" s="363"/>
      <c r="FP1" s="363"/>
      <c r="FQ1" s="363"/>
      <c r="FR1" s="363"/>
      <c r="FS1" s="363"/>
      <c r="FT1" s="363"/>
      <c r="FU1" s="363"/>
      <c r="FV1" s="363"/>
      <c r="FW1" s="363"/>
      <c r="FX1" s="363"/>
      <c r="FY1" s="363"/>
      <c r="FZ1" s="363"/>
      <c r="GA1" s="363"/>
      <c r="GB1" s="363"/>
      <c r="GC1" s="363"/>
      <c r="GD1" s="363"/>
      <c r="GE1" s="363"/>
      <c r="GF1" s="363"/>
    </row>
    <row r="2" spans="1:188" s="68" customFormat="1" ht="12" customHeight="1" x14ac:dyDescent="0.25">
      <c r="A2" s="192"/>
      <c r="B2" s="192"/>
      <c r="C2" s="192"/>
      <c r="D2" s="192"/>
      <c r="E2" s="192"/>
      <c r="F2" s="192"/>
      <c r="G2" s="192"/>
      <c r="H2" s="192"/>
      <c r="I2" s="219"/>
      <c r="J2" s="442"/>
      <c r="K2" s="442"/>
      <c r="L2" s="161"/>
      <c r="M2" s="442"/>
      <c r="N2" s="161"/>
      <c r="O2" s="442"/>
      <c r="P2" s="161"/>
      <c r="Q2" s="161"/>
      <c r="R2" s="161"/>
      <c r="S2" s="161"/>
      <c r="T2" s="161"/>
      <c r="U2" s="161"/>
      <c r="V2" s="161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363"/>
      <c r="AM2" s="363"/>
      <c r="AN2" s="363"/>
      <c r="AO2" s="363"/>
      <c r="AP2" s="363"/>
      <c r="AQ2" s="363"/>
      <c r="AR2" s="363"/>
      <c r="AS2" s="363"/>
      <c r="AT2" s="363"/>
      <c r="AU2" s="363"/>
      <c r="AV2" s="363"/>
      <c r="AW2" s="363"/>
      <c r="AX2" s="363"/>
      <c r="AY2" s="363"/>
      <c r="AZ2" s="363"/>
      <c r="BA2" s="363"/>
      <c r="BB2" s="363"/>
      <c r="BC2" s="363"/>
      <c r="BD2" s="363"/>
      <c r="BE2" s="363"/>
      <c r="BF2" s="363"/>
      <c r="BG2" s="363"/>
      <c r="BH2" s="363"/>
      <c r="BI2" s="363"/>
      <c r="BJ2" s="363"/>
      <c r="BK2" s="363"/>
      <c r="BL2" s="363"/>
      <c r="BM2" s="363"/>
      <c r="BN2" s="363"/>
      <c r="BO2" s="363"/>
      <c r="BP2" s="363"/>
      <c r="BQ2" s="363"/>
      <c r="BR2" s="363"/>
      <c r="BS2" s="363"/>
      <c r="BT2" s="363"/>
      <c r="BU2" s="363"/>
      <c r="BV2" s="363"/>
      <c r="BW2" s="363"/>
      <c r="BX2" s="363"/>
      <c r="BY2" s="363"/>
      <c r="BZ2" s="363"/>
      <c r="CA2" s="363"/>
      <c r="CB2" s="363"/>
      <c r="CC2" s="363"/>
      <c r="CD2" s="363"/>
      <c r="CE2" s="363"/>
      <c r="CF2" s="363"/>
      <c r="CG2" s="363"/>
      <c r="CH2" s="363"/>
      <c r="CI2" s="363"/>
      <c r="CJ2" s="363"/>
      <c r="CK2" s="363"/>
      <c r="CL2" s="363"/>
      <c r="CM2" s="363"/>
      <c r="CN2" s="363"/>
      <c r="CO2" s="363"/>
      <c r="CP2" s="363"/>
      <c r="CQ2" s="363"/>
      <c r="CR2" s="363"/>
      <c r="CS2" s="363"/>
      <c r="CT2" s="363"/>
      <c r="CU2" s="363"/>
      <c r="CV2" s="363"/>
      <c r="CW2" s="363"/>
      <c r="CX2" s="363"/>
      <c r="CY2" s="363"/>
      <c r="CZ2" s="363"/>
      <c r="DA2" s="363"/>
      <c r="DB2" s="363"/>
      <c r="DC2" s="363"/>
      <c r="DD2" s="363"/>
      <c r="DE2" s="363"/>
      <c r="DF2" s="363"/>
      <c r="DG2" s="363"/>
      <c r="DH2" s="363"/>
      <c r="DI2" s="363"/>
      <c r="DJ2" s="363"/>
      <c r="DK2" s="363"/>
      <c r="DL2" s="363"/>
      <c r="DM2" s="363"/>
      <c r="DN2" s="363"/>
      <c r="DO2" s="363"/>
      <c r="DP2" s="363"/>
      <c r="DQ2" s="363"/>
      <c r="DR2" s="363"/>
      <c r="DS2" s="363"/>
      <c r="DT2" s="363"/>
      <c r="DU2" s="363"/>
      <c r="DV2" s="363"/>
      <c r="DW2" s="363"/>
      <c r="DX2" s="363"/>
      <c r="DY2" s="363"/>
      <c r="DZ2" s="363"/>
      <c r="EA2" s="363"/>
      <c r="EB2" s="363"/>
      <c r="EC2" s="363"/>
      <c r="ED2" s="363"/>
      <c r="EE2" s="363"/>
      <c r="EF2" s="363"/>
      <c r="EG2" s="363"/>
      <c r="EH2" s="363"/>
      <c r="EI2" s="363"/>
      <c r="EJ2" s="363"/>
      <c r="EK2" s="363"/>
      <c r="EL2" s="363"/>
      <c r="EM2" s="363"/>
      <c r="EN2" s="363"/>
      <c r="EO2" s="363"/>
      <c r="EP2" s="363"/>
      <c r="EQ2" s="363"/>
      <c r="ER2" s="363"/>
      <c r="ES2" s="363"/>
      <c r="ET2" s="363"/>
      <c r="EU2" s="363"/>
      <c r="EV2" s="363"/>
      <c r="EW2" s="363"/>
      <c r="EX2" s="363"/>
      <c r="EY2" s="363"/>
      <c r="EZ2" s="363"/>
      <c r="FA2" s="363"/>
      <c r="FB2" s="363"/>
      <c r="FC2" s="363"/>
      <c r="FD2" s="363"/>
      <c r="FE2" s="363"/>
      <c r="FF2" s="363"/>
      <c r="FG2" s="363"/>
      <c r="FH2" s="363"/>
      <c r="FI2" s="363"/>
      <c r="FJ2" s="363"/>
      <c r="FK2" s="363"/>
      <c r="FL2" s="363"/>
      <c r="FM2" s="363"/>
      <c r="FN2" s="363"/>
      <c r="FO2" s="363"/>
      <c r="FP2" s="363"/>
      <c r="FQ2" s="363"/>
      <c r="FR2" s="363"/>
      <c r="FS2" s="363"/>
      <c r="FT2" s="363"/>
      <c r="FU2" s="363"/>
      <c r="FV2" s="363"/>
      <c r="FW2" s="363"/>
      <c r="FX2" s="363"/>
      <c r="FY2" s="363"/>
      <c r="FZ2" s="363"/>
      <c r="GA2" s="363"/>
      <c r="GB2" s="363"/>
      <c r="GC2" s="363"/>
      <c r="GD2" s="363"/>
      <c r="GE2" s="363"/>
      <c r="GF2" s="363"/>
    </row>
    <row r="3" spans="1:188" s="68" customFormat="1" ht="13.5" customHeight="1" x14ac:dyDescent="0.25">
      <c r="A3" s="192"/>
      <c r="B3" s="194" t="s">
        <v>1197</v>
      </c>
      <c r="C3" s="192"/>
      <c r="D3" s="192"/>
      <c r="E3" s="192"/>
      <c r="F3" s="192"/>
      <c r="G3" s="113"/>
      <c r="H3" s="192"/>
      <c r="I3" s="219"/>
      <c r="J3" s="442"/>
      <c r="K3" s="442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15" t="s">
        <v>1549</v>
      </c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3"/>
      <c r="AJ3" s="363"/>
      <c r="AK3" s="363"/>
      <c r="AL3" s="363"/>
      <c r="AM3" s="363"/>
      <c r="AN3" s="363"/>
      <c r="AO3" s="363"/>
      <c r="AP3" s="363"/>
      <c r="AQ3" s="363"/>
      <c r="AR3" s="363"/>
      <c r="AS3" s="363"/>
      <c r="AT3" s="363"/>
      <c r="AU3" s="363"/>
      <c r="AV3" s="363"/>
      <c r="AW3" s="363"/>
      <c r="AX3" s="363"/>
      <c r="AY3" s="363"/>
      <c r="AZ3" s="363"/>
      <c r="BA3" s="363"/>
      <c r="BB3" s="363"/>
      <c r="BC3" s="363"/>
      <c r="BD3" s="363"/>
      <c r="BE3" s="363"/>
      <c r="BF3" s="363"/>
      <c r="BG3" s="363"/>
      <c r="BH3" s="363"/>
      <c r="BI3" s="363"/>
      <c r="BJ3" s="363"/>
      <c r="BK3" s="363"/>
      <c r="BL3" s="363"/>
      <c r="BM3" s="363"/>
      <c r="BN3" s="363"/>
      <c r="BO3" s="363"/>
      <c r="BP3" s="363"/>
      <c r="BQ3" s="363"/>
      <c r="BR3" s="363"/>
      <c r="BS3" s="363"/>
      <c r="BT3" s="363"/>
      <c r="BU3" s="363"/>
      <c r="BV3" s="363"/>
      <c r="BW3" s="363"/>
      <c r="BX3" s="363"/>
      <c r="BY3" s="363"/>
      <c r="BZ3" s="363"/>
      <c r="CA3" s="363"/>
      <c r="CB3" s="363"/>
      <c r="CC3" s="363"/>
      <c r="CD3" s="363"/>
      <c r="CE3" s="363"/>
      <c r="CF3" s="363"/>
      <c r="CG3" s="363"/>
      <c r="CH3" s="363"/>
      <c r="CI3" s="363"/>
      <c r="CJ3" s="363"/>
      <c r="CK3" s="363"/>
      <c r="CL3" s="363"/>
      <c r="CM3" s="363"/>
      <c r="CN3" s="363"/>
      <c r="CO3" s="363"/>
      <c r="CP3" s="363"/>
      <c r="CQ3" s="363"/>
      <c r="CR3" s="363"/>
      <c r="CS3" s="363"/>
      <c r="CT3" s="363"/>
      <c r="CU3" s="363"/>
      <c r="CV3" s="363"/>
      <c r="CW3" s="363"/>
      <c r="CX3" s="363"/>
      <c r="CY3" s="363"/>
      <c r="CZ3" s="363"/>
      <c r="DA3" s="363"/>
      <c r="DB3" s="363"/>
      <c r="DC3" s="363"/>
      <c r="DD3" s="363"/>
      <c r="DE3" s="363"/>
      <c r="DF3" s="363"/>
      <c r="DG3" s="363"/>
      <c r="DH3" s="363"/>
      <c r="DI3" s="363"/>
      <c r="DJ3" s="363"/>
      <c r="DK3" s="363"/>
      <c r="DL3" s="363"/>
      <c r="DM3" s="363"/>
      <c r="DN3" s="363"/>
      <c r="DO3" s="363"/>
      <c r="DP3" s="363"/>
      <c r="DQ3" s="363"/>
      <c r="DR3" s="363"/>
      <c r="DS3" s="363"/>
      <c r="DT3" s="363"/>
      <c r="DU3" s="363"/>
      <c r="DV3" s="363"/>
      <c r="DW3" s="363"/>
      <c r="DX3" s="363"/>
      <c r="DY3" s="363"/>
      <c r="DZ3" s="363"/>
      <c r="EA3" s="363"/>
      <c r="EB3" s="363"/>
      <c r="EC3" s="363"/>
      <c r="ED3" s="363"/>
      <c r="EE3" s="363"/>
      <c r="EF3" s="363"/>
      <c r="EG3" s="363"/>
      <c r="EH3" s="363"/>
      <c r="EI3" s="363"/>
      <c r="EJ3" s="363"/>
      <c r="EK3" s="363"/>
      <c r="EL3" s="363"/>
      <c r="EM3" s="363"/>
      <c r="EN3" s="363"/>
      <c r="EO3" s="363"/>
      <c r="EP3" s="363"/>
      <c r="EQ3" s="363"/>
      <c r="ER3" s="363"/>
      <c r="ES3" s="363"/>
      <c r="ET3" s="363"/>
      <c r="EU3" s="363"/>
      <c r="EV3" s="363"/>
      <c r="EW3" s="363"/>
      <c r="EX3" s="363"/>
      <c r="EY3" s="363"/>
      <c r="EZ3" s="363"/>
      <c r="FA3" s="363"/>
      <c r="FB3" s="363"/>
      <c r="FC3" s="363"/>
      <c r="FD3" s="363"/>
      <c r="FE3" s="363"/>
      <c r="FF3" s="363"/>
      <c r="FG3" s="363"/>
      <c r="FH3" s="363"/>
      <c r="FI3" s="363"/>
      <c r="FJ3" s="363"/>
      <c r="FK3" s="363"/>
      <c r="FL3" s="363"/>
      <c r="FM3" s="363"/>
      <c r="FN3" s="363"/>
      <c r="FO3" s="363"/>
      <c r="FP3" s="363"/>
      <c r="FQ3" s="363"/>
      <c r="FR3" s="363"/>
      <c r="FS3" s="363"/>
      <c r="FT3" s="363"/>
      <c r="FU3" s="363"/>
      <c r="FV3" s="363"/>
      <c r="FW3" s="363"/>
      <c r="FX3" s="363"/>
      <c r="FY3" s="363"/>
      <c r="FZ3" s="363"/>
      <c r="GA3" s="363"/>
      <c r="GB3" s="363"/>
      <c r="GC3" s="363"/>
      <c r="GD3" s="363"/>
      <c r="GE3" s="363"/>
      <c r="GF3" s="363"/>
    </row>
    <row r="4" spans="1:188" s="68" customFormat="1" ht="6" customHeight="1" x14ac:dyDescent="0.25">
      <c r="A4" s="197"/>
      <c r="B4" s="197"/>
      <c r="C4" s="197"/>
      <c r="D4" s="197"/>
      <c r="E4" s="197"/>
      <c r="F4" s="197"/>
      <c r="G4" s="197"/>
      <c r="H4" s="197"/>
      <c r="I4" s="220"/>
      <c r="J4" s="118"/>
      <c r="K4" s="1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363"/>
      <c r="X4" s="363"/>
      <c r="Y4" s="363"/>
      <c r="Z4" s="363"/>
      <c r="AA4" s="363"/>
      <c r="AB4" s="363"/>
      <c r="AC4" s="363"/>
      <c r="AD4" s="363"/>
      <c r="AE4" s="363"/>
      <c r="AF4" s="363"/>
      <c r="AG4" s="363"/>
      <c r="AH4" s="363"/>
      <c r="AI4" s="363"/>
      <c r="AJ4" s="363"/>
      <c r="AK4" s="363"/>
      <c r="AL4" s="363"/>
      <c r="AM4" s="363"/>
      <c r="AN4" s="363"/>
      <c r="AO4" s="363"/>
      <c r="AP4" s="363"/>
      <c r="AQ4" s="363"/>
      <c r="AR4" s="363"/>
      <c r="AS4" s="363"/>
      <c r="AT4" s="363"/>
      <c r="AU4" s="363"/>
      <c r="AV4" s="363"/>
      <c r="AW4" s="363"/>
      <c r="AX4" s="363"/>
      <c r="AY4" s="363"/>
      <c r="AZ4" s="363"/>
      <c r="BA4" s="363"/>
      <c r="BB4" s="363"/>
      <c r="BC4" s="363"/>
      <c r="BD4" s="363"/>
      <c r="BE4" s="363"/>
      <c r="BF4" s="363"/>
      <c r="BG4" s="363"/>
      <c r="BH4" s="363"/>
      <c r="BI4" s="363"/>
      <c r="BJ4" s="363"/>
      <c r="BK4" s="363"/>
      <c r="BL4" s="363"/>
      <c r="BM4" s="363"/>
      <c r="BN4" s="363"/>
      <c r="BO4" s="363"/>
      <c r="BP4" s="363"/>
      <c r="BQ4" s="363"/>
      <c r="BR4" s="363"/>
      <c r="BS4" s="363"/>
      <c r="BT4" s="363"/>
      <c r="BU4" s="363"/>
      <c r="BV4" s="363"/>
      <c r="BW4" s="363"/>
      <c r="BX4" s="363"/>
      <c r="BY4" s="363"/>
      <c r="BZ4" s="363"/>
      <c r="CA4" s="363"/>
      <c r="CB4" s="363"/>
      <c r="CC4" s="363"/>
      <c r="CD4" s="363"/>
      <c r="CE4" s="363"/>
      <c r="CF4" s="363"/>
      <c r="CG4" s="363"/>
      <c r="CH4" s="363"/>
      <c r="CI4" s="363"/>
      <c r="CJ4" s="363"/>
      <c r="CK4" s="363"/>
      <c r="CL4" s="363"/>
      <c r="CM4" s="363"/>
      <c r="CN4" s="363"/>
      <c r="CO4" s="363"/>
      <c r="CP4" s="363"/>
      <c r="CQ4" s="363"/>
      <c r="CR4" s="363"/>
      <c r="CS4" s="363"/>
      <c r="CT4" s="363"/>
      <c r="CU4" s="363"/>
      <c r="CV4" s="363"/>
      <c r="CW4" s="363"/>
      <c r="CX4" s="363"/>
      <c r="CY4" s="363"/>
      <c r="CZ4" s="363"/>
      <c r="DA4" s="363"/>
      <c r="DB4" s="363"/>
      <c r="DC4" s="363"/>
      <c r="DD4" s="363"/>
      <c r="DE4" s="363"/>
      <c r="DF4" s="363"/>
      <c r="DG4" s="363"/>
      <c r="DH4" s="363"/>
      <c r="DI4" s="363"/>
      <c r="DJ4" s="363"/>
      <c r="DK4" s="363"/>
      <c r="DL4" s="363"/>
      <c r="DM4" s="363"/>
      <c r="DN4" s="363"/>
      <c r="DO4" s="363"/>
      <c r="DP4" s="363"/>
      <c r="DQ4" s="363"/>
      <c r="DR4" s="363"/>
      <c r="DS4" s="363"/>
      <c r="DT4" s="363"/>
      <c r="DU4" s="363"/>
      <c r="DV4" s="363"/>
      <c r="DW4" s="363"/>
      <c r="DX4" s="363"/>
      <c r="DY4" s="363"/>
      <c r="DZ4" s="363"/>
      <c r="EA4" s="363"/>
      <c r="EB4" s="363"/>
      <c r="EC4" s="363"/>
      <c r="ED4" s="363"/>
      <c r="EE4" s="363"/>
      <c r="EF4" s="363"/>
      <c r="EG4" s="363"/>
      <c r="EH4" s="363"/>
      <c r="EI4" s="363"/>
      <c r="EJ4" s="363"/>
      <c r="EK4" s="363"/>
      <c r="EL4" s="363"/>
      <c r="EM4" s="363"/>
      <c r="EN4" s="363"/>
      <c r="EO4" s="363"/>
      <c r="EP4" s="363"/>
      <c r="EQ4" s="363"/>
      <c r="ER4" s="363"/>
      <c r="ES4" s="363"/>
      <c r="ET4" s="363"/>
      <c r="EU4" s="363"/>
      <c r="EV4" s="363"/>
      <c r="EW4" s="363"/>
      <c r="EX4" s="363"/>
      <c r="EY4" s="363"/>
      <c r="EZ4" s="363"/>
      <c r="FA4" s="363"/>
      <c r="FB4" s="363"/>
      <c r="FC4" s="363"/>
      <c r="FD4" s="363"/>
      <c r="FE4" s="363"/>
      <c r="FF4" s="363"/>
      <c r="FG4" s="363"/>
      <c r="FH4" s="363"/>
      <c r="FI4" s="363"/>
      <c r="FJ4" s="363"/>
      <c r="FK4" s="363"/>
      <c r="FL4" s="363"/>
      <c r="FM4" s="363"/>
      <c r="FN4" s="363"/>
      <c r="FO4" s="363"/>
      <c r="FP4" s="363"/>
      <c r="FQ4" s="363"/>
      <c r="FR4" s="363"/>
      <c r="FS4" s="363"/>
      <c r="FT4" s="363"/>
      <c r="FU4" s="363"/>
      <c r="FV4" s="363"/>
      <c r="FW4" s="363"/>
      <c r="FX4" s="363"/>
      <c r="FY4" s="363"/>
      <c r="FZ4" s="363"/>
      <c r="GA4" s="363"/>
      <c r="GB4" s="363"/>
      <c r="GC4" s="363"/>
      <c r="GD4" s="363"/>
      <c r="GE4" s="363"/>
      <c r="GF4" s="363"/>
    </row>
    <row r="5" spans="1:188" s="68" customFormat="1" ht="12.75" customHeight="1" x14ac:dyDescent="0.25">
      <c r="A5" s="192"/>
      <c r="B5" s="192"/>
      <c r="C5" s="192"/>
      <c r="D5" s="192"/>
      <c r="E5" s="192"/>
      <c r="F5" s="192"/>
      <c r="G5" s="192"/>
      <c r="H5" s="192"/>
      <c r="I5" s="219"/>
      <c r="J5" s="441"/>
      <c r="K5" s="442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363"/>
      <c r="AQ5" s="363"/>
      <c r="AR5" s="363"/>
      <c r="AS5" s="363"/>
      <c r="AT5" s="363"/>
      <c r="AU5" s="363"/>
      <c r="AV5" s="363"/>
      <c r="AW5" s="363"/>
      <c r="AX5" s="363"/>
      <c r="AY5" s="363"/>
      <c r="AZ5" s="363"/>
      <c r="BA5" s="363"/>
      <c r="BB5" s="363"/>
      <c r="BC5" s="363"/>
      <c r="BD5" s="363"/>
      <c r="BE5" s="363"/>
      <c r="BF5" s="363"/>
      <c r="BG5" s="363"/>
      <c r="BH5" s="363"/>
      <c r="BI5" s="363"/>
      <c r="BJ5" s="363"/>
      <c r="BK5" s="363"/>
      <c r="BL5" s="363"/>
      <c r="BM5" s="363"/>
      <c r="BN5" s="363"/>
      <c r="BO5" s="363"/>
      <c r="BP5" s="363"/>
      <c r="BQ5" s="363"/>
      <c r="BR5" s="363"/>
      <c r="BS5" s="363"/>
      <c r="BT5" s="363"/>
      <c r="BU5" s="363"/>
      <c r="BV5" s="363"/>
      <c r="BW5" s="363"/>
      <c r="BX5" s="363"/>
      <c r="BY5" s="363"/>
      <c r="BZ5" s="363"/>
      <c r="CA5" s="363"/>
      <c r="CB5" s="363"/>
      <c r="CC5" s="363"/>
      <c r="CD5" s="363"/>
      <c r="CE5" s="363"/>
      <c r="CF5" s="363"/>
      <c r="CG5" s="363"/>
      <c r="CH5" s="363"/>
      <c r="CI5" s="363"/>
      <c r="CJ5" s="363"/>
      <c r="CK5" s="363"/>
      <c r="CL5" s="363"/>
      <c r="CM5" s="363"/>
      <c r="CN5" s="363"/>
      <c r="CO5" s="363"/>
      <c r="CP5" s="363"/>
      <c r="CQ5" s="363"/>
      <c r="CR5" s="363"/>
      <c r="CS5" s="363"/>
      <c r="CT5" s="363"/>
      <c r="CU5" s="363"/>
      <c r="CV5" s="363"/>
      <c r="CW5" s="363"/>
      <c r="CX5" s="363"/>
      <c r="CY5" s="363"/>
      <c r="CZ5" s="363"/>
      <c r="DA5" s="363"/>
      <c r="DB5" s="363"/>
      <c r="DC5" s="363"/>
      <c r="DD5" s="363"/>
      <c r="DE5" s="363"/>
      <c r="DF5" s="363"/>
      <c r="DG5" s="363"/>
      <c r="DH5" s="363"/>
      <c r="DI5" s="363"/>
      <c r="DJ5" s="363"/>
      <c r="DK5" s="363"/>
      <c r="DL5" s="363"/>
      <c r="DM5" s="363"/>
      <c r="DN5" s="363"/>
      <c r="DO5" s="363"/>
      <c r="DP5" s="363"/>
      <c r="DQ5" s="363"/>
      <c r="DR5" s="363"/>
      <c r="DS5" s="363"/>
      <c r="DT5" s="363"/>
      <c r="DU5" s="363"/>
      <c r="DV5" s="363"/>
      <c r="DW5" s="363"/>
      <c r="DX5" s="363"/>
      <c r="DY5" s="363"/>
      <c r="DZ5" s="363"/>
      <c r="EA5" s="363"/>
      <c r="EB5" s="363"/>
      <c r="EC5" s="363"/>
      <c r="ED5" s="363"/>
      <c r="EE5" s="363"/>
      <c r="EF5" s="363"/>
      <c r="EG5" s="363"/>
      <c r="EH5" s="363"/>
      <c r="EI5" s="363"/>
      <c r="EJ5" s="363"/>
      <c r="EK5" s="363"/>
      <c r="EL5" s="363"/>
      <c r="EM5" s="363"/>
      <c r="EN5" s="363"/>
      <c r="EO5" s="363"/>
      <c r="EP5" s="363"/>
      <c r="EQ5" s="363"/>
      <c r="ER5" s="363"/>
      <c r="ES5" s="363"/>
      <c r="ET5" s="363"/>
      <c r="EU5" s="363"/>
      <c r="EV5" s="363"/>
      <c r="EW5" s="363"/>
      <c r="EX5" s="363"/>
      <c r="EY5" s="363"/>
      <c r="EZ5" s="363"/>
      <c r="FA5" s="363"/>
      <c r="FB5" s="363"/>
      <c r="FC5" s="363"/>
      <c r="FD5" s="363"/>
      <c r="FE5" s="363"/>
      <c r="FF5" s="363"/>
      <c r="FG5" s="363"/>
      <c r="FH5" s="363"/>
      <c r="FI5" s="363"/>
      <c r="FJ5" s="363"/>
      <c r="FK5" s="363"/>
      <c r="FL5" s="363"/>
      <c r="FM5" s="363"/>
      <c r="FN5" s="363"/>
      <c r="FO5" s="363"/>
      <c r="FP5" s="363"/>
      <c r="FQ5" s="363"/>
      <c r="FR5" s="363"/>
      <c r="FS5" s="363"/>
      <c r="FT5" s="363"/>
      <c r="FU5" s="363"/>
      <c r="FV5" s="363"/>
      <c r="FW5" s="363"/>
      <c r="FX5" s="363"/>
      <c r="FY5" s="363"/>
      <c r="FZ5" s="363"/>
      <c r="GA5" s="363"/>
      <c r="GB5" s="363"/>
      <c r="GC5" s="363"/>
      <c r="GD5" s="363"/>
      <c r="GE5" s="363"/>
      <c r="GF5" s="363"/>
    </row>
    <row r="6" spans="1:188" s="68" customFormat="1" ht="12" customHeight="1" x14ac:dyDescent="0.25">
      <c r="A6" s="192"/>
      <c r="B6" s="192"/>
      <c r="C6" s="192"/>
      <c r="D6" s="192"/>
      <c r="E6" s="192"/>
      <c r="F6" s="192"/>
      <c r="G6" s="192"/>
      <c r="H6" s="192"/>
      <c r="I6" s="221"/>
      <c r="J6" s="441"/>
      <c r="K6" s="441"/>
      <c r="L6" s="199"/>
      <c r="M6" s="199"/>
      <c r="N6" s="199" t="s">
        <v>102</v>
      </c>
      <c r="O6" s="199"/>
      <c r="P6" s="199"/>
      <c r="Q6" s="199"/>
      <c r="R6" s="199"/>
      <c r="S6" s="199"/>
      <c r="T6" s="199"/>
      <c r="U6" s="199"/>
      <c r="V6" s="199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63"/>
      <c r="AP6" s="363"/>
      <c r="AQ6" s="363"/>
      <c r="AR6" s="363"/>
      <c r="AS6" s="363"/>
      <c r="AT6" s="363"/>
      <c r="AU6" s="363"/>
      <c r="AV6" s="363"/>
      <c r="AW6" s="363"/>
      <c r="AX6" s="363"/>
      <c r="AY6" s="363"/>
      <c r="AZ6" s="363"/>
      <c r="BA6" s="363"/>
      <c r="BB6" s="363"/>
      <c r="BC6" s="363"/>
      <c r="BD6" s="363"/>
      <c r="BE6" s="363"/>
      <c r="BF6" s="363"/>
      <c r="BG6" s="363"/>
      <c r="BH6" s="363"/>
      <c r="BI6" s="363"/>
      <c r="BJ6" s="363"/>
      <c r="BK6" s="363"/>
      <c r="BL6" s="363"/>
      <c r="BM6" s="363"/>
      <c r="BN6" s="363"/>
      <c r="BO6" s="363"/>
      <c r="BP6" s="363"/>
      <c r="BQ6" s="363"/>
      <c r="BR6" s="363"/>
      <c r="BS6" s="363"/>
      <c r="BT6" s="363"/>
      <c r="BU6" s="363"/>
      <c r="BV6" s="363"/>
      <c r="BW6" s="363"/>
      <c r="BX6" s="363"/>
      <c r="BY6" s="363"/>
      <c r="BZ6" s="363"/>
      <c r="CA6" s="363"/>
      <c r="CB6" s="363"/>
      <c r="CC6" s="363"/>
      <c r="CD6" s="363"/>
      <c r="CE6" s="363"/>
      <c r="CF6" s="363"/>
      <c r="CG6" s="363"/>
      <c r="CH6" s="363"/>
      <c r="CI6" s="363"/>
      <c r="CJ6" s="363"/>
      <c r="CK6" s="363"/>
      <c r="CL6" s="363"/>
      <c r="CM6" s="363"/>
      <c r="CN6" s="363"/>
      <c r="CO6" s="363"/>
      <c r="CP6" s="363"/>
      <c r="CQ6" s="363"/>
      <c r="CR6" s="363"/>
      <c r="CS6" s="363"/>
      <c r="CT6" s="363"/>
      <c r="CU6" s="363"/>
      <c r="CV6" s="363"/>
      <c r="CW6" s="363"/>
      <c r="CX6" s="363"/>
      <c r="CY6" s="363"/>
      <c r="CZ6" s="363"/>
      <c r="DA6" s="363"/>
      <c r="DB6" s="363"/>
      <c r="DC6" s="363"/>
      <c r="DD6" s="363"/>
      <c r="DE6" s="363"/>
      <c r="DF6" s="363"/>
      <c r="DG6" s="363"/>
      <c r="DH6" s="363"/>
      <c r="DI6" s="363"/>
      <c r="DJ6" s="363"/>
      <c r="DK6" s="363"/>
      <c r="DL6" s="363"/>
      <c r="DM6" s="363"/>
      <c r="DN6" s="363"/>
      <c r="DO6" s="363"/>
      <c r="DP6" s="363"/>
      <c r="DQ6" s="363"/>
      <c r="DR6" s="363"/>
      <c r="DS6" s="363"/>
      <c r="DT6" s="363"/>
      <c r="DU6" s="363"/>
      <c r="DV6" s="363"/>
      <c r="DW6" s="363"/>
      <c r="DX6" s="363"/>
      <c r="DY6" s="363"/>
      <c r="DZ6" s="363"/>
      <c r="EA6" s="363"/>
      <c r="EB6" s="363"/>
      <c r="EC6" s="363"/>
      <c r="ED6" s="363"/>
      <c r="EE6" s="363"/>
      <c r="EF6" s="363"/>
      <c r="EG6" s="363"/>
      <c r="EH6" s="363"/>
      <c r="EI6" s="363"/>
      <c r="EJ6" s="363"/>
      <c r="EK6" s="363"/>
      <c r="EL6" s="363"/>
      <c r="EM6" s="363"/>
      <c r="EN6" s="363"/>
      <c r="EO6" s="363"/>
      <c r="EP6" s="363"/>
      <c r="EQ6" s="363"/>
      <c r="ER6" s="363"/>
      <c r="ES6" s="363"/>
      <c r="ET6" s="363"/>
      <c r="EU6" s="363"/>
      <c r="EV6" s="363"/>
      <c r="EW6" s="363"/>
      <c r="EX6" s="363"/>
      <c r="EY6" s="363"/>
      <c r="EZ6" s="363"/>
      <c r="FA6" s="363"/>
      <c r="FB6" s="363"/>
      <c r="FC6" s="363"/>
      <c r="FD6" s="363"/>
      <c r="FE6" s="363"/>
      <c r="FF6" s="363"/>
      <c r="FG6" s="363"/>
      <c r="FH6" s="363"/>
      <c r="FI6" s="363"/>
      <c r="FJ6" s="363"/>
      <c r="FK6" s="363"/>
      <c r="FL6" s="363"/>
      <c r="FM6" s="363"/>
      <c r="FN6" s="363"/>
      <c r="FO6" s="363"/>
      <c r="FP6" s="363"/>
      <c r="FQ6" s="363"/>
      <c r="FR6" s="363"/>
      <c r="FS6" s="363"/>
      <c r="FT6" s="363"/>
      <c r="FU6" s="363"/>
      <c r="FV6" s="363"/>
      <c r="FW6" s="363"/>
      <c r="FX6" s="363"/>
      <c r="FY6" s="363"/>
      <c r="FZ6" s="363"/>
      <c r="GA6" s="363"/>
      <c r="GB6" s="363"/>
      <c r="GC6" s="363"/>
      <c r="GD6" s="363"/>
      <c r="GE6" s="363"/>
      <c r="GF6" s="363"/>
    </row>
    <row r="7" spans="1:188" s="68" customFormat="1" ht="6.75" customHeight="1" x14ac:dyDescent="0.25">
      <c r="A7" s="192"/>
      <c r="B7" s="192"/>
      <c r="C7" s="192"/>
      <c r="D7" s="192"/>
      <c r="E7" s="192"/>
      <c r="F7" s="192"/>
      <c r="G7" s="192"/>
      <c r="H7" s="192"/>
      <c r="I7" s="219"/>
      <c r="J7" s="441"/>
      <c r="K7" s="44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363"/>
      <c r="X7" s="363"/>
      <c r="Y7" s="363"/>
      <c r="Z7" s="363"/>
      <c r="AA7" s="363"/>
      <c r="AB7" s="363"/>
      <c r="AC7" s="363"/>
      <c r="AD7" s="363"/>
      <c r="AE7" s="363"/>
      <c r="AF7" s="363"/>
      <c r="AG7" s="363"/>
      <c r="AH7" s="363"/>
      <c r="AI7" s="363"/>
      <c r="AJ7" s="363"/>
      <c r="AK7" s="363"/>
      <c r="AL7" s="363"/>
      <c r="AM7" s="363"/>
      <c r="AN7" s="363"/>
      <c r="AO7" s="363"/>
      <c r="AP7" s="363"/>
      <c r="AQ7" s="363"/>
      <c r="AR7" s="363"/>
      <c r="AS7" s="363"/>
      <c r="AT7" s="363"/>
      <c r="AU7" s="363"/>
      <c r="AV7" s="363"/>
      <c r="AW7" s="363"/>
      <c r="AX7" s="363"/>
      <c r="AY7" s="363"/>
      <c r="AZ7" s="363"/>
      <c r="BA7" s="363"/>
      <c r="BB7" s="363"/>
      <c r="BC7" s="363"/>
      <c r="BD7" s="363"/>
      <c r="BE7" s="363"/>
      <c r="BF7" s="363"/>
      <c r="BG7" s="363"/>
      <c r="BH7" s="363"/>
      <c r="BI7" s="363"/>
      <c r="BJ7" s="363"/>
      <c r="BK7" s="363"/>
      <c r="BL7" s="363"/>
      <c r="BM7" s="363"/>
      <c r="BN7" s="363"/>
      <c r="BO7" s="363"/>
      <c r="BP7" s="363"/>
      <c r="BQ7" s="363"/>
      <c r="BR7" s="363"/>
      <c r="BS7" s="363"/>
      <c r="BT7" s="363"/>
      <c r="BU7" s="363"/>
      <c r="BV7" s="363"/>
      <c r="BW7" s="363"/>
      <c r="BX7" s="363"/>
      <c r="BY7" s="363"/>
      <c r="BZ7" s="363"/>
      <c r="CA7" s="363"/>
      <c r="CB7" s="363"/>
      <c r="CC7" s="363"/>
      <c r="CD7" s="363"/>
      <c r="CE7" s="363"/>
      <c r="CF7" s="363"/>
      <c r="CG7" s="363"/>
      <c r="CH7" s="363"/>
      <c r="CI7" s="363"/>
      <c r="CJ7" s="363"/>
      <c r="CK7" s="363"/>
      <c r="CL7" s="363"/>
      <c r="CM7" s="363"/>
      <c r="CN7" s="363"/>
      <c r="CO7" s="363"/>
      <c r="CP7" s="363"/>
      <c r="CQ7" s="363"/>
      <c r="CR7" s="363"/>
      <c r="CS7" s="363"/>
      <c r="CT7" s="363"/>
      <c r="CU7" s="363"/>
      <c r="CV7" s="363"/>
      <c r="CW7" s="363"/>
      <c r="CX7" s="363"/>
      <c r="CY7" s="363"/>
      <c r="CZ7" s="363"/>
      <c r="DA7" s="363"/>
      <c r="DB7" s="363"/>
      <c r="DC7" s="363"/>
      <c r="DD7" s="363"/>
      <c r="DE7" s="363"/>
      <c r="DF7" s="363"/>
      <c r="DG7" s="363"/>
      <c r="DH7" s="363"/>
      <c r="DI7" s="363"/>
      <c r="DJ7" s="363"/>
      <c r="DK7" s="363"/>
      <c r="DL7" s="363"/>
      <c r="DM7" s="363"/>
      <c r="DN7" s="363"/>
      <c r="DO7" s="363"/>
      <c r="DP7" s="363"/>
      <c r="DQ7" s="363"/>
      <c r="DR7" s="363"/>
      <c r="DS7" s="363"/>
      <c r="DT7" s="363"/>
      <c r="DU7" s="363"/>
      <c r="DV7" s="363"/>
      <c r="DW7" s="363"/>
      <c r="DX7" s="363"/>
      <c r="DY7" s="363"/>
      <c r="DZ7" s="363"/>
      <c r="EA7" s="363"/>
      <c r="EB7" s="363"/>
      <c r="EC7" s="363"/>
      <c r="ED7" s="363"/>
      <c r="EE7" s="363"/>
      <c r="EF7" s="363"/>
      <c r="EG7" s="363"/>
      <c r="EH7" s="363"/>
      <c r="EI7" s="363"/>
      <c r="EJ7" s="363"/>
      <c r="EK7" s="363"/>
      <c r="EL7" s="363"/>
      <c r="EM7" s="363"/>
      <c r="EN7" s="363"/>
      <c r="EO7" s="363"/>
      <c r="EP7" s="363"/>
      <c r="EQ7" s="363"/>
      <c r="ER7" s="363"/>
      <c r="ES7" s="363"/>
      <c r="ET7" s="363"/>
      <c r="EU7" s="363"/>
      <c r="EV7" s="363"/>
      <c r="EW7" s="363"/>
      <c r="EX7" s="363"/>
      <c r="EY7" s="363"/>
      <c r="EZ7" s="363"/>
      <c r="FA7" s="363"/>
      <c r="FB7" s="363"/>
      <c r="FC7" s="363"/>
      <c r="FD7" s="363"/>
      <c r="FE7" s="363"/>
      <c r="FF7" s="363"/>
      <c r="FG7" s="363"/>
      <c r="FH7" s="363"/>
      <c r="FI7" s="363"/>
      <c r="FJ7" s="363"/>
      <c r="FK7" s="363"/>
      <c r="FL7" s="363"/>
      <c r="FM7" s="363"/>
      <c r="FN7" s="363"/>
      <c r="FO7" s="363"/>
      <c r="FP7" s="363"/>
      <c r="FQ7" s="363"/>
      <c r="FR7" s="363"/>
      <c r="FS7" s="363"/>
      <c r="FT7" s="363"/>
      <c r="FU7" s="363"/>
      <c r="FV7" s="363"/>
      <c r="FW7" s="363"/>
      <c r="FX7" s="363"/>
      <c r="FY7" s="363"/>
      <c r="FZ7" s="363"/>
      <c r="GA7" s="363"/>
      <c r="GB7" s="363"/>
      <c r="GC7" s="363"/>
      <c r="GD7" s="363"/>
      <c r="GE7" s="363"/>
      <c r="GF7" s="363"/>
    </row>
    <row r="8" spans="1:188" s="167" customFormat="1" ht="10.5" customHeight="1" x14ac:dyDescent="0.25">
      <c r="A8" s="192"/>
      <c r="B8" s="192"/>
      <c r="C8" s="194"/>
      <c r="D8" s="194"/>
      <c r="E8" s="192"/>
      <c r="F8" s="194"/>
      <c r="G8" s="194"/>
      <c r="H8" s="194"/>
      <c r="I8" s="219"/>
      <c r="J8" s="441"/>
      <c r="K8" s="442"/>
      <c r="L8" s="218"/>
      <c r="M8" s="218"/>
      <c r="N8" s="218"/>
      <c r="O8" s="218"/>
      <c r="P8" s="218"/>
      <c r="Q8" s="118"/>
      <c r="R8" s="118"/>
      <c r="S8" s="218"/>
      <c r="T8" s="118"/>
      <c r="U8" s="218"/>
      <c r="V8" s="118"/>
      <c r="W8" s="363"/>
      <c r="X8" s="363"/>
      <c r="Y8" s="363"/>
      <c r="Z8" s="363"/>
      <c r="AA8" s="363"/>
      <c r="AB8" s="363"/>
      <c r="AC8" s="363"/>
      <c r="AD8" s="363"/>
      <c r="AE8" s="363"/>
      <c r="AF8" s="363"/>
      <c r="AG8" s="363"/>
      <c r="AH8" s="363"/>
      <c r="AI8" s="363"/>
      <c r="AJ8" s="363"/>
      <c r="AK8" s="363"/>
      <c r="AL8" s="363"/>
      <c r="AM8" s="363"/>
      <c r="AN8" s="363"/>
      <c r="AO8" s="363"/>
      <c r="AP8" s="363"/>
      <c r="AQ8" s="363"/>
      <c r="AR8" s="363"/>
      <c r="AS8" s="363"/>
      <c r="AT8" s="363"/>
      <c r="AU8" s="363"/>
      <c r="AV8" s="363"/>
      <c r="AW8" s="363"/>
      <c r="AX8" s="363"/>
      <c r="AY8" s="363"/>
      <c r="AZ8" s="363"/>
      <c r="BA8" s="363"/>
      <c r="BB8" s="363"/>
      <c r="BC8" s="363"/>
      <c r="BD8" s="363"/>
      <c r="BE8" s="363"/>
      <c r="BF8" s="363"/>
      <c r="BG8" s="363"/>
      <c r="BH8" s="363"/>
      <c r="BI8" s="363"/>
      <c r="BJ8" s="363"/>
      <c r="BK8" s="363"/>
      <c r="BL8" s="363"/>
      <c r="BM8" s="363"/>
      <c r="BN8" s="363"/>
      <c r="BO8" s="363"/>
      <c r="BP8" s="363"/>
      <c r="BQ8" s="363"/>
      <c r="BR8" s="363"/>
      <c r="BS8" s="363"/>
      <c r="BT8" s="363"/>
      <c r="BU8" s="363"/>
      <c r="BV8" s="363"/>
      <c r="BW8" s="363"/>
      <c r="BX8" s="363"/>
      <c r="BY8" s="363"/>
      <c r="BZ8" s="363"/>
      <c r="CA8" s="363"/>
      <c r="CB8" s="363"/>
      <c r="CC8" s="363"/>
      <c r="CD8" s="363"/>
      <c r="CE8" s="363"/>
      <c r="CF8" s="363"/>
      <c r="CG8" s="363"/>
      <c r="CH8" s="363"/>
      <c r="CI8" s="363"/>
      <c r="CJ8" s="363"/>
      <c r="CK8" s="363"/>
      <c r="CL8" s="363"/>
      <c r="CM8" s="363"/>
      <c r="CN8" s="363"/>
      <c r="CO8" s="363"/>
      <c r="CP8" s="363"/>
      <c r="CQ8" s="363"/>
      <c r="CR8" s="363"/>
      <c r="CS8" s="363"/>
      <c r="CT8" s="363"/>
      <c r="CU8" s="363"/>
      <c r="CV8" s="363"/>
      <c r="CW8" s="363"/>
      <c r="CX8" s="363"/>
      <c r="CY8" s="363"/>
      <c r="CZ8" s="363"/>
      <c r="DA8" s="363"/>
      <c r="DB8" s="363"/>
      <c r="DC8" s="363"/>
      <c r="DD8" s="363"/>
      <c r="DE8" s="363"/>
      <c r="DF8" s="363"/>
      <c r="DG8" s="363"/>
      <c r="DH8" s="363"/>
      <c r="DI8" s="363"/>
      <c r="DJ8" s="363"/>
      <c r="DK8" s="363"/>
      <c r="DL8" s="363"/>
      <c r="DM8" s="363"/>
      <c r="DN8" s="363"/>
      <c r="DO8" s="363"/>
      <c r="DP8" s="363"/>
      <c r="DQ8" s="363"/>
      <c r="DR8" s="363"/>
      <c r="DS8" s="363"/>
      <c r="DT8" s="363"/>
      <c r="DU8" s="363"/>
      <c r="DV8" s="363"/>
      <c r="DW8" s="363"/>
      <c r="DX8" s="363"/>
      <c r="DY8" s="363"/>
      <c r="DZ8" s="363"/>
      <c r="EA8" s="363"/>
      <c r="EB8" s="363"/>
      <c r="EC8" s="363"/>
      <c r="ED8" s="363"/>
      <c r="EE8" s="363"/>
      <c r="EF8" s="363"/>
      <c r="EG8" s="363"/>
      <c r="EH8" s="363"/>
      <c r="EI8" s="363"/>
      <c r="EJ8" s="363"/>
      <c r="EK8" s="363"/>
      <c r="EL8" s="363"/>
      <c r="EM8" s="363"/>
      <c r="EN8" s="363"/>
      <c r="EO8" s="363"/>
      <c r="EP8" s="363"/>
      <c r="EQ8" s="363"/>
      <c r="ER8" s="363"/>
      <c r="ES8" s="363"/>
      <c r="ET8" s="363"/>
      <c r="EU8" s="363"/>
      <c r="EV8" s="363"/>
      <c r="EW8" s="363"/>
      <c r="EX8" s="363"/>
      <c r="EY8" s="363"/>
      <c r="EZ8" s="363"/>
      <c r="FA8" s="363"/>
      <c r="FB8" s="363"/>
      <c r="FC8" s="363"/>
      <c r="FD8" s="363"/>
      <c r="FE8" s="363"/>
      <c r="FF8" s="363"/>
      <c r="FG8" s="363"/>
      <c r="FH8" s="363"/>
      <c r="FI8" s="363"/>
      <c r="FJ8" s="363"/>
      <c r="FK8" s="363"/>
      <c r="FL8" s="363"/>
      <c r="FM8" s="363"/>
      <c r="FN8" s="363"/>
      <c r="FO8" s="363"/>
      <c r="FP8" s="363"/>
      <c r="FQ8" s="363"/>
      <c r="FR8" s="363"/>
      <c r="FS8" s="363"/>
      <c r="FT8" s="363"/>
      <c r="FU8" s="363"/>
      <c r="FV8" s="363"/>
      <c r="FW8" s="363"/>
      <c r="FX8" s="363"/>
      <c r="FY8" s="363"/>
      <c r="FZ8" s="363"/>
      <c r="GA8" s="363"/>
      <c r="GB8" s="363"/>
      <c r="GC8" s="363"/>
      <c r="GD8" s="363"/>
      <c r="GE8" s="363"/>
      <c r="GF8" s="363"/>
    </row>
    <row r="9" spans="1:188" s="167" customFormat="1" ht="13.5" customHeight="1" x14ac:dyDescent="0.25">
      <c r="A9" s="192"/>
      <c r="B9" s="192"/>
      <c r="C9" s="192" t="s">
        <v>1199</v>
      </c>
      <c r="D9" s="192"/>
      <c r="E9" s="192"/>
      <c r="F9" s="194"/>
      <c r="G9" s="192"/>
      <c r="H9" s="192"/>
      <c r="I9" s="219"/>
      <c r="J9" s="441"/>
      <c r="K9" s="442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363"/>
      <c r="X9" s="363"/>
      <c r="Y9" s="363"/>
      <c r="Z9" s="363"/>
      <c r="AA9" s="363"/>
      <c r="AB9" s="363"/>
      <c r="AC9" s="363"/>
      <c r="AD9" s="363"/>
      <c r="AE9" s="363"/>
      <c r="AF9" s="363"/>
      <c r="AG9" s="363"/>
      <c r="AH9" s="363"/>
      <c r="AI9" s="363"/>
      <c r="AJ9" s="363"/>
      <c r="AK9" s="363"/>
      <c r="AL9" s="363"/>
      <c r="AM9" s="363"/>
      <c r="AN9" s="363"/>
      <c r="AO9" s="363"/>
      <c r="AP9" s="363"/>
      <c r="AQ9" s="363"/>
      <c r="AR9" s="363"/>
      <c r="AS9" s="363"/>
      <c r="AT9" s="363"/>
      <c r="AU9" s="363"/>
      <c r="AV9" s="363"/>
      <c r="AW9" s="363"/>
      <c r="AX9" s="363"/>
      <c r="AY9" s="363"/>
      <c r="AZ9" s="363"/>
      <c r="BA9" s="363"/>
      <c r="BB9" s="363"/>
      <c r="BC9" s="363"/>
      <c r="BD9" s="363"/>
      <c r="BE9" s="363"/>
      <c r="BF9" s="363"/>
      <c r="BG9" s="363"/>
      <c r="BH9" s="363"/>
      <c r="BI9" s="363"/>
      <c r="BJ9" s="363"/>
      <c r="BK9" s="363"/>
      <c r="BL9" s="363"/>
      <c r="BM9" s="363"/>
      <c r="BN9" s="363"/>
      <c r="BO9" s="363"/>
      <c r="BP9" s="363"/>
      <c r="BQ9" s="363"/>
      <c r="BR9" s="363"/>
      <c r="BS9" s="363"/>
      <c r="BT9" s="363"/>
      <c r="BU9" s="363"/>
      <c r="BV9" s="363"/>
      <c r="BW9" s="363"/>
      <c r="BX9" s="363"/>
      <c r="BY9" s="363"/>
      <c r="BZ9" s="363"/>
      <c r="CA9" s="363"/>
      <c r="CB9" s="363"/>
      <c r="CC9" s="363"/>
      <c r="CD9" s="363"/>
      <c r="CE9" s="363"/>
      <c r="CF9" s="363"/>
      <c r="CG9" s="363"/>
      <c r="CH9" s="363"/>
      <c r="CI9" s="363"/>
      <c r="CJ9" s="363"/>
      <c r="CK9" s="363"/>
      <c r="CL9" s="363"/>
      <c r="CM9" s="363"/>
      <c r="CN9" s="363"/>
      <c r="CO9" s="363"/>
      <c r="CP9" s="363"/>
      <c r="CQ9" s="363"/>
      <c r="CR9" s="363"/>
      <c r="CS9" s="363"/>
      <c r="CT9" s="363"/>
      <c r="CU9" s="363"/>
      <c r="CV9" s="363"/>
      <c r="CW9" s="363"/>
      <c r="CX9" s="363"/>
      <c r="CY9" s="363"/>
      <c r="CZ9" s="363"/>
      <c r="DA9" s="363"/>
      <c r="DB9" s="363"/>
      <c r="DC9" s="363"/>
      <c r="DD9" s="363"/>
      <c r="DE9" s="363"/>
      <c r="DF9" s="363"/>
      <c r="DG9" s="363"/>
      <c r="DH9" s="363"/>
      <c r="DI9" s="363"/>
      <c r="DJ9" s="363"/>
      <c r="DK9" s="363"/>
      <c r="DL9" s="363"/>
      <c r="DM9" s="363"/>
      <c r="DN9" s="363"/>
      <c r="DO9" s="363"/>
      <c r="DP9" s="363"/>
      <c r="DQ9" s="363"/>
      <c r="DR9" s="363"/>
      <c r="DS9" s="363"/>
      <c r="DT9" s="363"/>
      <c r="DU9" s="363"/>
      <c r="DV9" s="363"/>
      <c r="DW9" s="363"/>
      <c r="DX9" s="363"/>
      <c r="DY9" s="363"/>
      <c r="DZ9" s="363"/>
      <c r="EA9" s="363"/>
      <c r="EB9" s="363"/>
      <c r="EC9" s="363"/>
      <c r="ED9" s="363"/>
      <c r="EE9" s="363"/>
      <c r="EF9" s="363"/>
      <c r="EG9" s="363"/>
      <c r="EH9" s="363"/>
      <c r="EI9" s="363"/>
      <c r="EJ9" s="363"/>
      <c r="EK9" s="363"/>
      <c r="EL9" s="363"/>
      <c r="EM9" s="363"/>
      <c r="EN9" s="363"/>
      <c r="EO9" s="363"/>
      <c r="EP9" s="363"/>
      <c r="EQ9" s="363"/>
      <c r="ER9" s="363"/>
      <c r="ES9" s="363"/>
      <c r="ET9" s="363"/>
      <c r="EU9" s="363"/>
      <c r="EV9" s="363"/>
      <c r="EW9" s="363"/>
      <c r="EX9" s="363"/>
      <c r="EY9" s="363"/>
      <c r="EZ9" s="363"/>
      <c r="FA9" s="363"/>
      <c r="FB9" s="363"/>
      <c r="FC9" s="363"/>
      <c r="FD9" s="363"/>
      <c r="FE9" s="363"/>
      <c r="FF9" s="363"/>
      <c r="FG9" s="363"/>
      <c r="FH9" s="363"/>
      <c r="FI9" s="363"/>
      <c r="FJ9" s="363"/>
      <c r="FK9" s="363"/>
      <c r="FL9" s="363"/>
      <c r="FM9" s="363"/>
      <c r="FN9" s="363"/>
      <c r="FO9" s="363"/>
      <c r="FP9" s="363"/>
      <c r="FQ9" s="363"/>
      <c r="FR9" s="363"/>
      <c r="FS9" s="363"/>
      <c r="FT9" s="363"/>
      <c r="FU9" s="363"/>
      <c r="FV9" s="363"/>
      <c r="FW9" s="363"/>
      <c r="FX9" s="363"/>
      <c r="FY9" s="363"/>
      <c r="FZ9" s="363"/>
      <c r="GA9" s="363"/>
      <c r="GB9" s="363"/>
      <c r="GC9" s="363"/>
      <c r="GD9" s="363"/>
      <c r="GE9" s="363"/>
      <c r="GF9" s="363"/>
    </row>
    <row r="10" spans="1:188" s="167" customFormat="1" ht="12" customHeight="1" x14ac:dyDescent="0.25">
      <c r="A10" s="192"/>
      <c r="B10" s="194"/>
      <c r="C10" s="192"/>
      <c r="D10" s="192"/>
      <c r="E10" s="192"/>
      <c r="F10" s="194"/>
      <c r="G10" s="192"/>
      <c r="H10" s="192"/>
      <c r="I10" s="219" t="s">
        <v>329</v>
      </c>
      <c r="J10" s="441"/>
      <c r="K10" s="441"/>
      <c r="L10" s="161" t="s">
        <v>103</v>
      </c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363"/>
      <c r="X10" s="363"/>
      <c r="Y10" s="363"/>
      <c r="Z10" s="363"/>
      <c r="AA10" s="363"/>
      <c r="AB10" s="363"/>
      <c r="AC10" s="363"/>
      <c r="AD10" s="363"/>
      <c r="AE10" s="363"/>
      <c r="AF10" s="363"/>
      <c r="AG10" s="363"/>
      <c r="AH10" s="363"/>
      <c r="AI10" s="363"/>
      <c r="AJ10" s="363"/>
      <c r="AK10" s="363"/>
      <c r="AL10" s="363"/>
      <c r="AM10" s="363"/>
      <c r="AN10" s="363"/>
      <c r="AO10" s="363"/>
      <c r="AP10" s="363"/>
      <c r="AQ10" s="363"/>
      <c r="AR10" s="363"/>
      <c r="AS10" s="363"/>
      <c r="AT10" s="363"/>
      <c r="AU10" s="363"/>
      <c r="AV10" s="363"/>
      <c r="AW10" s="363"/>
      <c r="AX10" s="363"/>
      <c r="AY10" s="363"/>
      <c r="AZ10" s="363"/>
      <c r="BA10" s="363"/>
      <c r="BB10" s="363"/>
      <c r="BC10" s="363"/>
      <c r="BD10" s="363"/>
      <c r="BE10" s="363"/>
      <c r="BF10" s="363"/>
      <c r="BG10" s="363"/>
      <c r="BH10" s="363"/>
      <c r="BI10" s="363"/>
      <c r="BJ10" s="363"/>
      <c r="BK10" s="363"/>
      <c r="BL10" s="363"/>
      <c r="BM10" s="363"/>
      <c r="BN10" s="363"/>
      <c r="BO10" s="363"/>
      <c r="BP10" s="363"/>
      <c r="BQ10" s="363"/>
      <c r="BR10" s="363"/>
      <c r="BS10" s="363"/>
      <c r="BT10" s="363"/>
      <c r="BU10" s="363"/>
      <c r="BV10" s="363"/>
      <c r="BW10" s="363"/>
      <c r="BX10" s="363"/>
      <c r="BY10" s="363"/>
      <c r="BZ10" s="363"/>
      <c r="CA10" s="363"/>
      <c r="CB10" s="363"/>
      <c r="CC10" s="363"/>
      <c r="CD10" s="363"/>
      <c r="CE10" s="363"/>
      <c r="CF10" s="363"/>
      <c r="CG10" s="363"/>
      <c r="CH10" s="363"/>
      <c r="CI10" s="363"/>
      <c r="CJ10" s="363"/>
      <c r="CK10" s="363"/>
      <c r="CL10" s="363"/>
      <c r="CM10" s="363"/>
      <c r="CN10" s="363"/>
      <c r="CO10" s="363"/>
      <c r="CP10" s="363"/>
      <c r="CQ10" s="363"/>
      <c r="CR10" s="363"/>
      <c r="CS10" s="363"/>
      <c r="CT10" s="363"/>
      <c r="CU10" s="363"/>
      <c r="CV10" s="363"/>
      <c r="CW10" s="363"/>
      <c r="CX10" s="363"/>
      <c r="CY10" s="363"/>
      <c r="CZ10" s="363"/>
      <c r="DA10" s="363"/>
      <c r="DB10" s="363"/>
      <c r="DC10" s="363"/>
      <c r="DD10" s="363"/>
      <c r="DE10" s="363"/>
      <c r="DF10" s="363"/>
      <c r="DG10" s="363"/>
      <c r="DH10" s="363"/>
      <c r="DI10" s="363"/>
      <c r="DJ10" s="363"/>
      <c r="DK10" s="363"/>
      <c r="DL10" s="363"/>
      <c r="DM10" s="363"/>
      <c r="DN10" s="363"/>
      <c r="DO10" s="363"/>
      <c r="DP10" s="363"/>
      <c r="DQ10" s="363"/>
      <c r="DR10" s="363"/>
      <c r="DS10" s="363"/>
      <c r="DT10" s="363"/>
      <c r="DU10" s="363"/>
      <c r="DV10" s="363"/>
      <c r="DW10" s="363"/>
      <c r="DX10" s="363"/>
      <c r="DY10" s="363"/>
      <c r="DZ10" s="363"/>
      <c r="EA10" s="363"/>
      <c r="EB10" s="363"/>
      <c r="EC10" s="363"/>
      <c r="ED10" s="363"/>
      <c r="EE10" s="363"/>
      <c r="EF10" s="363"/>
      <c r="EG10" s="363"/>
      <c r="EH10" s="363"/>
      <c r="EI10" s="363"/>
      <c r="EJ10" s="363"/>
      <c r="EK10" s="363"/>
      <c r="EL10" s="363"/>
      <c r="EM10" s="363"/>
      <c r="EN10" s="363"/>
      <c r="EO10" s="363"/>
      <c r="EP10" s="363"/>
      <c r="EQ10" s="363"/>
      <c r="ER10" s="363"/>
      <c r="ES10" s="363"/>
      <c r="ET10" s="363"/>
      <c r="EU10" s="363"/>
      <c r="EV10" s="363"/>
      <c r="EW10" s="363"/>
      <c r="EX10" s="363"/>
      <c r="EY10" s="363"/>
      <c r="EZ10" s="363"/>
      <c r="FA10" s="363"/>
      <c r="FB10" s="363"/>
      <c r="FC10" s="363"/>
      <c r="FD10" s="363"/>
      <c r="FE10" s="363"/>
      <c r="FF10" s="363"/>
      <c r="FG10" s="363"/>
      <c r="FH10" s="363"/>
      <c r="FI10" s="363"/>
      <c r="FJ10" s="363"/>
      <c r="FK10" s="363"/>
      <c r="FL10" s="363"/>
      <c r="FM10" s="363"/>
      <c r="FN10" s="363"/>
      <c r="FO10" s="363"/>
      <c r="FP10" s="363"/>
      <c r="FQ10" s="363"/>
      <c r="FR10" s="363"/>
      <c r="FS10" s="363"/>
      <c r="FT10" s="363"/>
      <c r="FU10" s="363"/>
      <c r="FV10" s="363"/>
      <c r="FW10" s="363"/>
      <c r="FX10" s="363"/>
      <c r="FY10" s="363"/>
      <c r="FZ10" s="363"/>
      <c r="GA10" s="363"/>
      <c r="GB10" s="363"/>
      <c r="GC10" s="363"/>
      <c r="GD10" s="363"/>
      <c r="GE10" s="363"/>
      <c r="GF10" s="363"/>
    </row>
    <row r="11" spans="1:188" s="167" customFormat="1" ht="13.15" customHeight="1" x14ac:dyDescent="0.25">
      <c r="A11" s="192"/>
      <c r="B11" s="192"/>
      <c r="C11" s="192"/>
      <c r="D11" s="192"/>
      <c r="E11" s="192"/>
      <c r="F11" s="192"/>
      <c r="G11" s="192"/>
      <c r="H11" s="192"/>
      <c r="I11" s="221" t="s">
        <v>1182</v>
      </c>
      <c r="J11" s="441"/>
      <c r="K11" s="199"/>
      <c r="L11" s="199">
        <v>18</v>
      </c>
      <c r="M11" s="199"/>
      <c r="N11" s="199" t="s">
        <v>112</v>
      </c>
      <c r="O11" s="199"/>
      <c r="P11" s="199" t="s">
        <v>113</v>
      </c>
      <c r="Q11" s="199"/>
      <c r="R11" s="199" t="s">
        <v>114</v>
      </c>
      <c r="S11" s="199"/>
      <c r="T11" s="199" t="s">
        <v>115</v>
      </c>
      <c r="U11" s="199"/>
      <c r="V11" s="199" t="s">
        <v>108</v>
      </c>
      <c r="W11" s="363"/>
      <c r="X11" s="363"/>
      <c r="Y11" s="363"/>
      <c r="Z11" s="363"/>
      <c r="AA11" s="363"/>
      <c r="AB11" s="363"/>
      <c r="AC11" s="363"/>
      <c r="AD11" s="363"/>
      <c r="AE11" s="363"/>
      <c r="AF11" s="363"/>
      <c r="AG11" s="363"/>
      <c r="AH11" s="363"/>
      <c r="AI11" s="363"/>
      <c r="AJ11" s="363"/>
      <c r="AK11" s="363"/>
      <c r="AL11" s="363"/>
      <c r="AM11" s="363"/>
      <c r="AN11" s="363"/>
      <c r="AO11" s="363"/>
      <c r="AP11" s="363"/>
      <c r="AQ11" s="363"/>
      <c r="AR11" s="363"/>
      <c r="AS11" s="363"/>
      <c r="AT11" s="363"/>
      <c r="AU11" s="363"/>
      <c r="AV11" s="363"/>
      <c r="AW11" s="363"/>
      <c r="AX11" s="363"/>
      <c r="AY11" s="363"/>
      <c r="AZ11" s="363"/>
      <c r="BA11" s="363"/>
      <c r="BB11" s="363"/>
      <c r="BC11" s="363"/>
      <c r="BD11" s="363"/>
      <c r="BE11" s="363"/>
      <c r="BF11" s="363"/>
      <c r="BG11" s="363"/>
      <c r="BH11" s="363"/>
      <c r="BI11" s="363"/>
      <c r="BJ11" s="363"/>
      <c r="BK11" s="363"/>
      <c r="BL11" s="363"/>
      <c r="BM11" s="363"/>
      <c r="BN11" s="363"/>
      <c r="BO11" s="363"/>
      <c r="BP11" s="363"/>
      <c r="BQ11" s="363"/>
      <c r="BR11" s="363"/>
      <c r="BS11" s="363"/>
      <c r="BT11" s="363"/>
      <c r="BU11" s="363"/>
      <c r="BV11" s="363"/>
      <c r="BW11" s="363"/>
      <c r="BX11" s="363"/>
      <c r="BY11" s="363"/>
      <c r="BZ11" s="363"/>
      <c r="CA11" s="363"/>
      <c r="CB11" s="363"/>
      <c r="CC11" s="363"/>
      <c r="CD11" s="363"/>
      <c r="CE11" s="363"/>
      <c r="CF11" s="363"/>
      <c r="CG11" s="363"/>
      <c r="CH11" s="363"/>
      <c r="CI11" s="363"/>
      <c r="CJ11" s="363"/>
      <c r="CK11" s="363"/>
      <c r="CL11" s="363"/>
      <c r="CM11" s="363"/>
      <c r="CN11" s="363"/>
      <c r="CO11" s="363"/>
      <c r="CP11" s="363"/>
      <c r="CQ11" s="363"/>
      <c r="CR11" s="363"/>
      <c r="CS11" s="363"/>
      <c r="CT11" s="363"/>
      <c r="CU11" s="363"/>
      <c r="CV11" s="363"/>
      <c r="CW11" s="363"/>
      <c r="CX11" s="363"/>
      <c r="CY11" s="363"/>
      <c r="CZ11" s="363"/>
      <c r="DA11" s="363"/>
      <c r="DB11" s="363"/>
      <c r="DC11" s="363"/>
      <c r="DD11" s="363"/>
      <c r="DE11" s="363"/>
      <c r="DF11" s="363"/>
      <c r="DG11" s="363"/>
      <c r="DH11" s="363"/>
      <c r="DI11" s="363"/>
      <c r="DJ11" s="363"/>
      <c r="DK11" s="363"/>
      <c r="DL11" s="363"/>
      <c r="DM11" s="363"/>
      <c r="DN11" s="363"/>
      <c r="DO11" s="363"/>
      <c r="DP11" s="363"/>
      <c r="DQ11" s="363"/>
      <c r="DR11" s="363"/>
      <c r="DS11" s="363"/>
      <c r="DT11" s="363"/>
      <c r="DU11" s="363"/>
      <c r="DV11" s="363"/>
      <c r="DW11" s="363"/>
      <c r="DX11" s="363"/>
      <c r="DY11" s="363"/>
      <c r="DZ11" s="363"/>
      <c r="EA11" s="363"/>
      <c r="EB11" s="363"/>
      <c r="EC11" s="363"/>
      <c r="ED11" s="363"/>
      <c r="EE11" s="363"/>
      <c r="EF11" s="363"/>
      <c r="EG11" s="363"/>
      <c r="EH11" s="363"/>
      <c r="EI11" s="363"/>
      <c r="EJ11" s="363"/>
      <c r="EK11" s="363"/>
      <c r="EL11" s="363"/>
      <c r="EM11" s="363"/>
      <c r="EN11" s="363"/>
      <c r="EO11" s="363"/>
      <c r="EP11" s="363"/>
      <c r="EQ11" s="363"/>
      <c r="ER11" s="363"/>
      <c r="ES11" s="363"/>
      <c r="ET11" s="363"/>
      <c r="EU11" s="363"/>
      <c r="EV11" s="363"/>
      <c r="EW11" s="363"/>
      <c r="EX11" s="363"/>
      <c r="EY11" s="363"/>
      <c r="EZ11" s="363"/>
      <c r="FA11" s="363"/>
      <c r="FB11" s="363"/>
      <c r="FC11" s="363"/>
      <c r="FD11" s="363"/>
      <c r="FE11" s="363"/>
      <c r="FF11" s="363"/>
      <c r="FG11" s="363"/>
      <c r="FH11" s="363"/>
      <c r="FI11" s="363"/>
      <c r="FJ11" s="363"/>
      <c r="FK11" s="363"/>
      <c r="FL11" s="363"/>
      <c r="FM11" s="363"/>
      <c r="FN11" s="363"/>
      <c r="FO11" s="363"/>
      <c r="FP11" s="363"/>
      <c r="FQ11" s="363"/>
      <c r="FR11" s="363"/>
      <c r="FS11" s="363"/>
      <c r="FT11" s="363"/>
      <c r="FU11" s="363"/>
      <c r="FV11" s="363"/>
      <c r="FW11" s="363"/>
      <c r="FX11" s="363"/>
      <c r="FY11" s="363"/>
      <c r="FZ11" s="363"/>
      <c r="GA11" s="363"/>
      <c r="GB11" s="363"/>
      <c r="GC11" s="363"/>
      <c r="GD11" s="363"/>
      <c r="GE11" s="363"/>
      <c r="GF11" s="363"/>
    </row>
    <row r="12" spans="1:188" ht="7.5" customHeight="1" x14ac:dyDescent="0.25">
      <c r="A12" s="202"/>
      <c r="B12" s="202"/>
      <c r="C12" s="202"/>
      <c r="D12" s="202"/>
      <c r="E12" s="197"/>
      <c r="F12" s="202"/>
      <c r="G12" s="202"/>
      <c r="H12" s="203"/>
      <c r="I12" s="220"/>
      <c r="J12" s="161"/>
      <c r="K12" s="161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363"/>
      <c r="X12" s="363"/>
      <c r="Y12" s="363"/>
      <c r="Z12" s="363"/>
      <c r="AA12" s="363"/>
      <c r="AB12" s="363"/>
      <c r="AC12" s="363"/>
      <c r="AD12" s="363"/>
      <c r="AE12" s="363"/>
      <c r="AF12" s="363"/>
      <c r="AG12" s="363"/>
      <c r="AH12" s="363"/>
      <c r="AI12" s="363"/>
      <c r="AJ12" s="363"/>
      <c r="AK12" s="363"/>
      <c r="AL12" s="363"/>
      <c r="AM12" s="363"/>
      <c r="AN12" s="363"/>
      <c r="AO12" s="363"/>
      <c r="AP12" s="363"/>
      <c r="AQ12" s="363"/>
      <c r="AR12" s="363"/>
      <c r="AS12" s="363"/>
      <c r="AT12" s="363"/>
      <c r="AU12" s="363"/>
      <c r="AV12" s="363"/>
      <c r="AW12" s="363"/>
      <c r="AX12" s="363"/>
      <c r="AY12" s="363"/>
      <c r="AZ12" s="363"/>
      <c r="BA12" s="363"/>
      <c r="BB12" s="363"/>
      <c r="BC12" s="363"/>
      <c r="BD12" s="363"/>
      <c r="BE12" s="363"/>
      <c r="BF12" s="363"/>
      <c r="BG12" s="363"/>
      <c r="BH12" s="363"/>
      <c r="BI12" s="363"/>
      <c r="BJ12" s="363"/>
      <c r="BK12" s="363"/>
      <c r="BL12" s="363"/>
      <c r="BM12" s="363"/>
      <c r="BN12" s="363"/>
      <c r="BO12" s="363"/>
      <c r="BP12" s="363"/>
      <c r="BQ12" s="363"/>
      <c r="BR12" s="363"/>
      <c r="BS12" s="363"/>
      <c r="BT12" s="363"/>
      <c r="BU12" s="363"/>
      <c r="BV12" s="363"/>
      <c r="BW12" s="363"/>
      <c r="BX12" s="363"/>
      <c r="BY12" s="363"/>
      <c r="BZ12" s="363"/>
      <c r="CA12" s="363"/>
      <c r="CB12" s="363"/>
      <c r="CC12" s="363"/>
      <c r="CD12" s="363"/>
      <c r="CE12" s="363"/>
      <c r="CF12" s="363"/>
      <c r="CG12" s="363"/>
      <c r="CH12" s="363"/>
      <c r="CI12" s="363"/>
      <c r="CJ12" s="363"/>
      <c r="CK12" s="363"/>
      <c r="CL12" s="363"/>
      <c r="CM12" s="363"/>
      <c r="CN12" s="363"/>
      <c r="CO12" s="363"/>
      <c r="CP12" s="363"/>
      <c r="CQ12" s="363"/>
      <c r="CR12" s="363"/>
      <c r="CS12" s="363"/>
      <c r="CT12" s="363"/>
      <c r="CU12" s="363"/>
      <c r="CV12" s="363"/>
      <c r="CW12" s="363"/>
      <c r="CX12" s="363"/>
      <c r="CY12" s="363"/>
      <c r="CZ12" s="363"/>
      <c r="DA12" s="363"/>
      <c r="DB12" s="363"/>
      <c r="DC12" s="363"/>
      <c r="DD12" s="363"/>
      <c r="DE12" s="363"/>
      <c r="DF12" s="363"/>
      <c r="DG12" s="363"/>
      <c r="DH12" s="363"/>
      <c r="DI12" s="363"/>
      <c r="DJ12" s="363"/>
      <c r="DK12" s="363"/>
      <c r="DL12" s="363"/>
      <c r="DM12" s="363"/>
      <c r="DN12" s="363"/>
      <c r="DO12" s="363"/>
      <c r="DP12" s="363"/>
      <c r="DQ12" s="363"/>
      <c r="DR12" s="363"/>
      <c r="DS12" s="363"/>
      <c r="DT12" s="363"/>
      <c r="DU12" s="363"/>
      <c r="DV12" s="363"/>
      <c r="DW12" s="363"/>
      <c r="DX12" s="363"/>
      <c r="DY12" s="363"/>
      <c r="DZ12" s="363"/>
      <c r="EA12" s="363"/>
      <c r="EB12" s="363"/>
      <c r="EC12" s="363"/>
      <c r="ED12" s="363"/>
      <c r="EE12" s="363"/>
      <c r="EF12" s="363"/>
      <c r="EG12" s="363"/>
      <c r="EH12" s="363"/>
      <c r="EI12" s="363"/>
      <c r="EJ12" s="363"/>
      <c r="EK12" s="363"/>
      <c r="EL12" s="363"/>
      <c r="EM12" s="363"/>
      <c r="EN12" s="363"/>
      <c r="EO12" s="363"/>
      <c r="EP12" s="363"/>
      <c r="EQ12" s="363"/>
      <c r="ER12" s="363"/>
      <c r="ES12" s="363"/>
      <c r="ET12" s="363"/>
      <c r="EU12" s="363"/>
      <c r="EV12" s="363"/>
      <c r="EW12" s="363"/>
      <c r="EX12" s="363"/>
      <c r="EY12" s="363"/>
      <c r="EZ12" s="363"/>
      <c r="FA12" s="363"/>
      <c r="FB12" s="363"/>
      <c r="FC12" s="363"/>
      <c r="FD12" s="363"/>
      <c r="FE12" s="363"/>
      <c r="FF12" s="363"/>
      <c r="FG12" s="363"/>
      <c r="FH12" s="363"/>
      <c r="FI12" s="363"/>
      <c r="FJ12" s="363"/>
      <c r="FK12" s="363"/>
      <c r="FL12" s="363"/>
      <c r="FM12" s="363"/>
      <c r="FN12" s="363"/>
      <c r="FO12" s="363"/>
      <c r="FP12" s="363"/>
      <c r="FQ12" s="363"/>
      <c r="FR12" s="363"/>
      <c r="FS12" s="363"/>
      <c r="FT12" s="363"/>
      <c r="FU12" s="363"/>
      <c r="FV12" s="363"/>
      <c r="FW12" s="363"/>
      <c r="FX12" s="363"/>
      <c r="FY12" s="363"/>
      <c r="FZ12" s="363"/>
      <c r="GA12" s="363"/>
      <c r="GB12" s="363"/>
      <c r="GC12" s="363"/>
      <c r="GD12" s="363"/>
      <c r="GE12" s="363"/>
      <c r="GF12" s="363"/>
    </row>
    <row r="13" spans="1:188" ht="8.1" customHeight="1" x14ac:dyDescent="0.25">
      <c r="A13" s="203"/>
      <c r="B13" s="203"/>
      <c r="C13" s="203"/>
      <c r="D13" s="203"/>
      <c r="E13" s="192"/>
      <c r="F13" s="203"/>
      <c r="G13" s="203"/>
      <c r="H13" s="203"/>
      <c r="W13" s="363"/>
      <c r="X13" s="363"/>
      <c r="Y13" s="363"/>
      <c r="Z13" s="363"/>
      <c r="AA13" s="363"/>
      <c r="AB13" s="363"/>
      <c r="AC13" s="363"/>
      <c r="AD13" s="363"/>
      <c r="AE13" s="363"/>
      <c r="AF13" s="363"/>
      <c r="AG13" s="363"/>
      <c r="AH13" s="363"/>
      <c r="AI13" s="363"/>
      <c r="AJ13" s="363"/>
      <c r="AK13" s="363"/>
      <c r="AL13" s="363"/>
      <c r="AM13" s="363"/>
      <c r="AN13" s="363"/>
      <c r="AO13" s="363"/>
      <c r="AP13" s="363"/>
      <c r="AQ13" s="363"/>
      <c r="AR13" s="363"/>
      <c r="AS13" s="363"/>
      <c r="AT13" s="363"/>
      <c r="AU13" s="363"/>
      <c r="AV13" s="363"/>
      <c r="AW13" s="363"/>
      <c r="AX13" s="363"/>
      <c r="AY13" s="363"/>
      <c r="AZ13" s="363"/>
      <c r="BA13" s="363"/>
      <c r="BB13" s="363"/>
      <c r="BC13" s="363"/>
      <c r="BD13" s="363"/>
      <c r="BE13" s="363"/>
      <c r="BF13" s="363"/>
      <c r="BG13" s="363"/>
      <c r="BH13" s="363"/>
      <c r="BI13" s="363"/>
      <c r="BJ13" s="363"/>
      <c r="BK13" s="363"/>
      <c r="BL13" s="363"/>
      <c r="BM13" s="363"/>
      <c r="BN13" s="363"/>
      <c r="BO13" s="363"/>
      <c r="BP13" s="363"/>
      <c r="BQ13" s="363"/>
      <c r="BR13" s="363"/>
      <c r="BS13" s="363"/>
      <c r="BT13" s="363"/>
      <c r="BU13" s="363"/>
      <c r="BV13" s="363"/>
      <c r="BW13" s="363"/>
      <c r="BX13" s="363"/>
      <c r="BY13" s="363"/>
      <c r="BZ13" s="363"/>
      <c r="CA13" s="363"/>
      <c r="CB13" s="363"/>
      <c r="CC13" s="363"/>
      <c r="CD13" s="363"/>
      <c r="CE13" s="363"/>
      <c r="CF13" s="363"/>
      <c r="CG13" s="363"/>
      <c r="CH13" s="363"/>
      <c r="CI13" s="363"/>
      <c r="CJ13" s="363"/>
      <c r="CK13" s="363"/>
      <c r="CL13" s="363"/>
      <c r="CM13" s="363"/>
      <c r="CN13" s="363"/>
      <c r="CO13" s="363"/>
      <c r="CP13" s="363"/>
      <c r="CQ13" s="363"/>
      <c r="CR13" s="363"/>
      <c r="CS13" s="363"/>
      <c r="CT13" s="363"/>
      <c r="CU13" s="363"/>
      <c r="CV13" s="363"/>
      <c r="CW13" s="363"/>
      <c r="CX13" s="363"/>
      <c r="CY13" s="363"/>
      <c r="CZ13" s="363"/>
      <c r="DA13" s="363"/>
      <c r="DB13" s="363"/>
      <c r="DC13" s="363"/>
      <c r="DD13" s="363"/>
      <c r="DE13" s="363"/>
      <c r="DF13" s="363"/>
      <c r="DG13" s="363"/>
      <c r="DH13" s="363"/>
      <c r="DI13" s="363"/>
      <c r="DJ13" s="363"/>
      <c r="DK13" s="363"/>
      <c r="DL13" s="363"/>
      <c r="DM13" s="363"/>
      <c r="DN13" s="363"/>
      <c r="DO13" s="363"/>
      <c r="DP13" s="363"/>
      <c r="DQ13" s="363"/>
      <c r="DR13" s="363"/>
      <c r="DS13" s="363"/>
      <c r="DT13" s="363"/>
      <c r="DU13" s="363"/>
      <c r="DV13" s="363"/>
      <c r="DW13" s="363"/>
      <c r="DX13" s="363"/>
      <c r="DY13" s="363"/>
      <c r="DZ13" s="363"/>
      <c r="EA13" s="363"/>
      <c r="EB13" s="363"/>
      <c r="EC13" s="363"/>
      <c r="ED13" s="363"/>
      <c r="EE13" s="363"/>
      <c r="EF13" s="363"/>
      <c r="EG13" s="363"/>
      <c r="EH13" s="363"/>
      <c r="EI13" s="363"/>
      <c r="EJ13" s="363"/>
      <c r="EK13" s="363"/>
      <c r="EL13" s="363"/>
      <c r="EM13" s="363"/>
      <c r="EN13" s="363"/>
      <c r="EO13" s="363"/>
      <c r="EP13" s="363"/>
      <c r="EQ13" s="363"/>
      <c r="ER13" s="363"/>
      <c r="ES13" s="363"/>
      <c r="ET13" s="363"/>
      <c r="EU13" s="363"/>
      <c r="EV13" s="363"/>
      <c r="EW13" s="363"/>
      <c r="EX13" s="363"/>
      <c r="EY13" s="363"/>
      <c r="EZ13" s="363"/>
      <c r="FA13" s="363"/>
      <c r="FB13" s="363"/>
      <c r="FC13" s="363"/>
      <c r="FD13" s="363"/>
      <c r="FE13" s="363"/>
      <c r="FF13" s="363"/>
      <c r="FG13" s="363"/>
      <c r="FH13" s="363"/>
      <c r="FI13" s="363"/>
      <c r="FJ13" s="363"/>
      <c r="FK13" s="363"/>
      <c r="FL13" s="363"/>
      <c r="FM13" s="363"/>
      <c r="FN13" s="363"/>
      <c r="FO13" s="363"/>
      <c r="FP13" s="363"/>
      <c r="FQ13" s="363"/>
      <c r="FR13" s="363"/>
      <c r="FS13" s="363"/>
      <c r="FT13" s="363"/>
      <c r="FU13" s="363"/>
      <c r="FV13" s="363"/>
      <c r="FW13" s="363"/>
      <c r="FX13" s="363"/>
      <c r="FY13" s="363"/>
      <c r="FZ13" s="363"/>
      <c r="GA13" s="363"/>
      <c r="GB13" s="363"/>
      <c r="GC13" s="363"/>
      <c r="GD13" s="363"/>
      <c r="GE13" s="363"/>
      <c r="GF13" s="363"/>
    </row>
    <row r="14" spans="1:188" s="365" customFormat="1" ht="14.25" customHeight="1" x14ac:dyDescent="0.25">
      <c r="A14" s="206"/>
      <c r="B14" s="206" t="s">
        <v>450</v>
      </c>
      <c r="C14" s="361"/>
      <c r="D14" s="192"/>
      <c r="E14" s="192"/>
      <c r="F14" s="192"/>
      <c r="G14" s="192"/>
      <c r="H14" s="206"/>
      <c r="I14" s="728">
        <v>16.542763491366202</v>
      </c>
      <c r="J14" s="728"/>
      <c r="K14" s="728"/>
      <c r="L14" s="728">
        <v>11.124772988300432</v>
      </c>
      <c r="M14" s="729"/>
      <c r="N14" s="729">
        <v>24.179986106835035</v>
      </c>
      <c r="O14" s="729"/>
      <c r="P14" s="729">
        <v>28.248240508212465</v>
      </c>
      <c r="Q14" s="729"/>
      <c r="R14" s="729">
        <v>22.844807958766374</v>
      </c>
      <c r="S14" s="729"/>
      <c r="T14" s="729">
        <v>16.659208287664274</v>
      </c>
      <c r="U14" s="729"/>
      <c r="V14" s="729">
        <v>7.5243608404351061</v>
      </c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  <c r="AM14" s="363"/>
      <c r="AN14" s="363"/>
      <c r="AO14" s="363"/>
      <c r="AP14" s="363"/>
      <c r="AQ14" s="363"/>
      <c r="AR14" s="363"/>
      <c r="AS14" s="363"/>
      <c r="AT14" s="363"/>
      <c r="AU14" s="363"/>
      <c r="AV14" s="363"/>
      <c r="AW14" s="363"/>
      <c r="AX14" s="363"/>
      <c r="AY14" s="363"/>
      <c r="AZ14" s="363"/>
      <c r="BA14" s="363"/>
      <c r="BB14" s="363"/>
      <c r="BC14" s="363"/>
      <c r="BD14" s="363"/>
      <c r="BE14" s="363"/>
      <c r="BF14" s="363"/>
      <c r="BG14" s="363"/>
      <c r="BH14" s="363"/>
      <c r="BI14" s="363"/>
      <c r="BJ14" s="363"/>
      <c r="BK14" s="363"/>
      <c r="BL14" s="363"/>
      <c r="BM14" s="363"/>
      <c r="BN14" s="363"/>
      <c r="BO14" s="363"/>
      <c r="BP14" s="363"/>
      <c r="BQ14" s="363"/>
      <c r="BR14" s="363"/>
      <c r="BS14" s="363"/>
      <c r="BT14" s="363"/>
      <c r="BU14" s="363"/>
      <c r="BV14" s="363"/>
      <c r="BW14" s="363"/>
      <c r="BX14" s="363"/>
      <c r="BY14" s="363"/>
      <c r="BZ14" s="363"/>
      <c r="CA14" s="363"/>
      <c r="CB14" s="363"/>
      <c r="CC14" s="363"/>
      <c r="CD14" s="363"/>
      <c r="CE14" s="363"/>
      <c r="CF14" s="363"/>
      <c r="CG14" s="363"/>
      <c r="CH14" s="363"/>
      <c r="CI14" s="363"/>
      <c r="CJ14" s="363"/>
      <c r="CK14" s="363"/>
      <c r="CL14" s="363"/>
      <c r="CM14" s="363"/>
      <c r="CN14" s="363"/>
      <c r="CO14" s="363"/>
      <c r="CP14" s="363"/>
      <c r="CQ14" s="363"/>
      <c r="CR14" s="363"/>
      <c r="CS14" s="363"/>
      <c r="CT14" s="363"/>
      <c r="CU14" s="363"/>
      <c r="CV14" s="363"/>
      <c r="CW14" s="363"/>
      <c r="CX14" s="363"/>
      <c r="CY14" s="363"/>
      <c r="CZ14" s="363"/>
      <c r="DA14" s="363"/>
      <c r="DB14" s="363"/>
      <c r="DC14" s="363"/>
      <c r="DD14" s="363"/>
      <c r="DE14" s="363"/>
      <c r="DF14" s="363"/>
      <c r="DG14" s="363"/>
      <c r="DH14" s="363"/>
      <c r="DI14" s="363"/>
      <c r="DJ14" s="363"/>
      <c r="DK14" s="363"/>
      <c r="DL14" s="363"/>
      <c r="DM14" s="363"/>
      <c r="DN14" s="363"/>
      <c r="DO14" s="363"/>
      <c r="DP14" s="363"/>
      <c r="DQ14" s="363"/>
      <c r="DR14" s="363"/>
      <c r="DS14" s="363"/>
      <c r="DT14" s="363"/>
      <c r="DU14" s="363"/>
      <c r="DV14" s="363"/>
      <c r="DW14" s="363"/>
      <c r="DX14" s="363"/>
      <c r="DY14" s="363"/>
      <c r="DZ14" s="363"/>
      <c r="EA14" s="363"/>
      <c r="EB14" s="363"/>
      <c r="EC14" s="363"/>
      <c r="ED14" s="363"/>
      <c r="EE14" s="363"/>
      <c r="EF14" s="363"/>
      <c r="EG14" s="363"/>
      <c r="EH14" s="363"/>
      <c r="EI14" s="363"/>
      <c r="EJ14" s="363"/>
      <c r="EK14" s="363"/>
      <c r="EL14" s="363"/>
      <c r="EM14" s="363"/>
      <c r="EN14" s="363"/>
      <c r="EO14" s="363"/>
      <c r="EP14" s="363"/>
      <c r="EQ14" s="363"/>
      <c r="ER14" s="363"/>
      <c r="ES14" s="363"/>
      <c r="ET14" s="363"/>
      <c r="EU14" s="363"/>
      <c r="EV14" s="363"/>
      <c r="EW14" s="363"/>
      <c r="EX14" s="363"/>
      <c r="EY14" s="363"/>
      <c r="EZ14" s="363"/>
      <c r="FA14" s="363"/>
      <c r="FB14" s="363"/>
      <c r="FC14" s="363"/>
      <c r="FD14" s="363"/>
      <c r="FE14" s="363"/>
      <c r="FF14" s="363"/>
      <c r="FG14" s="363"/>
      <c r="FH14" s="363"/>
      <c r="FI14" s="363"/>
      <c r="FJ14" s="363"/>
      <c r="FK14" s="363"/>
      <c r="FL14" s="363"/>
      <c r="FM14" s="363"/>
      <c r="FN14" s="363"/>
      <c r="FO14" s="363"/>
      <c r="FP14" s="363"/>
      <c r="FQ14" s="363"/>
      <c r="FR14" s="363"/>
      <c r="FS14" s="363"/>
      <c r="FT14" s="363"/>
      <c r="FU14" s="363"/>
      <c r="FV14" s="363"/>
      <c r="FW14" s="363"/>
      <c r="FX14" s="363"/>
      <c r="FY14" s="363"/>
      <c r="FZ14" s="363"/>
      <c r="GA14" s="363"/>
      <c r="GB14" s="363"/>
      <c r="GC14" s="363"/>
      <c r="GD14" s="363"/>
      <c r="GE14" s="363"/>
      <c r="GF14" s="363"/>
    </row>
    <row r="15" spans="1:188" ht="12.75" customHeight="1" x14ac:dyDescent="0.25">
      <c r="A15" s="192"/>
      <c r="B15" s="207"/>
      <c r="C15" s="113"/>
      <c r="D15" s="113"/>
      <c r="E15" s="238"/>
      <c r="F15" s="209"/>
      <c r="G15" s="206"/>
      <c r="H15" s="192"/>
      <c r="I15" s="728"/>
      <c r="J15" s="728"/>
      <c r="K15" s="728"/>
      <c r="L15" s="728"/>
      <c r="M15" s="729"/>
      <c r="N15" s="729"/>
      <c r="O15" s="729"/>
      <c r="P15" s="729"/>
      <c r="Q15" s="729"/>
      <c r="R15" s="729"/>
      <c r="S15" s="729"/>
      <c r="T15" s="729"/>
      <c r="U15" s="729"/>
      <c r="V15" s="729"/>
      <c r="W15" s="363"/>
      <c r="X15" s="363"/>
      <c r="Y15" s="363"/>
      <c r="Z15" s="363"/>
      <c r="AA15" s="363"/>
      <c r="AB15" s="363"/>
      <c r="AC15" s="363"/>
      <c r="AD15" s="363"/>
      <c r="AE15" s="363"/>
      <c r="AF15" s="363"/>
      <c r="AG15" s="363"/>
      <c r="AH15" s="363"/>
      <c r="AI15" s="363"/>
      <c r="AJ15" s="363"/>
      <c r="AK15" s="363"/>
      <c r="AL15" s="363"/>
      <c r="AM15" s="363"/>
      <c r="AN15" s="363"/>
      <c r="AO15" s="363"/>
      <c r="AP15" s="363"/>
      <c r="AQ15" s="363"/>
      <c r="AR15" s="363"/>
      <c r="AS15" s="363"/>
      <c r="AT15" s="363"/>
      <c r="AU15" s="363"/>
      <c r="AV15" s="363"/>
      <c r="AW15" s="363"/>
      <c r="AX15" s="363"/>
      <c r="AY15" s="363"/>
      <c r="AZ15" s="363"/>
      <c r="BA15" s="363"/>
      <c r="BB15" s="363"/>
      <c r="BC15" s="363"/>
      <c r="BD15" s="363"/>
      <c r="BE15" s="363"/>
      <c r="BF15" s="363"/>
      <c r="BG15" s="363"/>
      <c r="BH15" s="363"/>
      <c r="BI15" s="363"/>
      <c r="BJ15" s="363"/>
      <c r="BK15" s="363"/>
      <c r="BL15" s="363"/>
      <c r="BM15" s="363"/>
      <c r="BN15" s="363"/>
      <c r="BO15" s="363"/>
      <c r="BP15" s="363"/>
      <c r="BQ15" s="363"/>
      <c r="BR15" s="363"/>
      <c r="BS15" s="363"/>
      <c r="BT15" s="363"/>
      <c r="BU15" s="363"/>
      <c r="BV15" s="363"/>
      <c r="BW15" s="363"/>
      <c r="BX15" s="363"/>
      <c r="BY15" s="363"/>
      <c r="BZ15" s="363"/>
      <c r="CA15" s="363"/>
      <c r="CB15" s="363"/>
      <c r="CC15" s="363"/>
      <c r="CD15" s="363"/>
      <c r="CE15" s="363"/>
      <c r="CF15" s="363"/>
      <c r="CG15" s="363"/>
      <c r="CH15" s="363"/>
      <c r="CI15" s="363"/>
      <c r="CJ15" s="363"/>
      <c r="CK15" s="363"/>
      <c r="CL15" s="363"/>
      <c r="CM15" s="363"/>
      <c r="CN15" s="363"/>
      <c r="CO15" s="363"/>
      <c r="CP15" s="363"/>
      <c r="CQ15" s="363"/>
      <c r="CR15" s="363"/>
      <c r="CS15" s="363"/>
      <c r="CT15" s="363"/>
      <c r="CU15" s="363"/>
      <c r="CV15" s="363"/>
      <c r="CW15" s="363"/>
      <c r="CX15" s="363"/>
      <c r="CY15" s="363"/>
      <c r="CZ15" s="363"/>
      <c r="DA15" s="363"/>
      <c r="DB15" s="363"/>
      <c r="DC15" s="363"/>
      <c r="DD15" s="363"/>
      <c r="DE15" s="363"/>
      <c r="DF15" s="363"/>
      <c r="DG15" s="363"/>
      <c r="DH15" s="363"/>
      <c r="DI15" s="363"/>
      <c r="DJ15" s="363"/>
      <c r="DK15" s="363"/>
      <c r="DL15" s="363"/>
      <c r="DM15" s="363"/>
      <c r="DN15" s="363"/>
      <c r="DO15" s="363"/>
      <c r="DP15" s="363"/>
      <c r="DQ15" s="363"/>
      <c r="DR15" s="363"/>
      <c r="DS15" s="363"/>
      <c r="DT15" s="363"/>
      <c r="DU15" s="363"/>
      <c r="DV15" s="363"/>
      <c r="DW15" s="363"/>
      <c r="DX15" s="363"/>
      <c r="DY15" s="363"/>
      <c r="DZ15" s="363"/>
      <c r="EA15" s="363"/>
      <c r="EB15" s="363"/>
      <c r="EC15" s="363"/>
      <c r="ED15" s="363"/>
      <c r="EE15" s="363"/>
      <c r="EF15" s="363"/>
      <c r="EG15" s="363"/>
      <c r="EH15" s="363"/>
      <c r="EI15" s="363"/>
      <c r="EJ15" s="363"/>
      <c r="EK15" s="363"/>
      <c r="EL15" s="363"/>
      <c r="EM15" s="363"/>
      <c r="EN15" s="363"/>
      <c r="EO15" s="363"/>
      <c r="EP15" s="363"/>
      <c r="EQ15" s="363"/>
      <c r="ER15" s="363"/>
      <c r="ES15" s="363"/>
      <c r="ET15" s="363"/>
      <c r="EU15" s="363"/>
      <c r="EV15" s="363"/>
      <c r="EW15" s="363"/>
      <c r="EX15" s="363"/>
      <c r="EY15" s="363"/>
      <c r="EZ15" s="363"/>
      <c r="FA15" s="363"/>
      <c r="FB15" s="363"/>
      <c r="FC15" s="363"/>
      <c r="FD15" s="363"/>
      <c r="FE15" s="363"/>
      <c r="FF15" s="363"/>
      <c r="FG15" s="363"/>
      <c r="FH15" s="363"/>
      <c r="FI15" s="363"/>
      <c r="FJ15" s="363"/>
      <c r="FK15" s="363"/>
      <c r="FL15" s="363"/>
      <c r="FM15" s="363"/>
      <c r="FN15" s="363"/>
      <c r="FO15" s="363"/>
      <c r="FP15" s="363"/>
      <c r="FQ15" s="363"/>
      <c r="FR15" s="363"/>
      <c r="FS15" s="363"/>
      <c r="FT15" s="363"/>
      <c r="FU15" s="363"/>
      <c r="FV15" s="363"/>
      <c r="FW15" s="363"/>
      <c r="FX15" s="363"/>
      <c r="FY15" s="363"/>
      <c r="FZ15" s="363"/>
      <c r="GA15" s="363"/>
      <c r="GB15" s="363"/>
      <c r="GC15" s="363"/>
      <c r="GD15" s="363"/>
      <c r="GE15" s="363"/>
      <c r="GF15" s="363"/>
    </row>
    <row r="16" spans="1:188" ht="12.75" customHeight="1" x14ac:dyDescent="0.25">
      <c r="A16" s="192"/>
      <c r="B16" s="207" t="s">
        <v>1216</v>
      </c>
      <c r="C16" s="113"/>
      <c r="D16" s="113"/>
      <c r="E16" s="238"/>
      <c r="F16" s="209"/>
      <c r="G16" s="192"/>
      <c r="H16" s="192"/>
      <c r="I16" s="728">
        <v>14.362298965216308</v>
      </c>
      <c r="J16" s="728"/>
      <c r="K16" s="728"/>
      <c r="L16" s="728">
        <v>11.64135706175119</v>
      </c>
      <c r="M16" s="729"/>
      <c r="N16" s="729">
        <v>20.560263585744501</v>
      </c>
      <c r="O16" s="729"/>
      <c r="P16" s="729">
        <v>23.617169687568321</v>
      </c>
      <c r="Q16" s="729"/>
      <c r="R16" s="729">
        <v>20.010104393140363</v>
      </c>
      <c r="S16" s="729"/>
      <c r="T16" s="729">
        <v>14.009084107524728</v>
      </c>
      <c r="U16" s="729"/>
      <c r="V16" s="729">
        <v>5.8947738870314978</v>
      </c>
      <c r="W16" s="363"/>
      <c r="X16" s="363"/>
      <c r="Y16" s="363"/>
      <c r="Z16" s="363"/>
      <c r="AA16" s="363"/>
      <c r="AB16" s="363"/>
      <c r="AC16" s="363"/>
      <c r="AD16" s="363"/>
      <c r="AE16" s="363"/>
      <c r="AF16" s="363"/>
      <c r="AG16" s="363"/>
      <c r="AH16" s="363"/>
      <c r="AI16" s="363"/>
      <c r="AJ16" s="363"/>
      <c r="AK16" s="363"/>
      <c r="AL16" s="363"/>
      <c r="AM16" s="363"/>
      <c r="AN16" s="363"/>
      <c r="AO16" s="363"/>
      <c r="AP16" s="363"/>
      <c r="AQ16" s="363"/>
      <c r="AR16" s="363"/>
      <c r="AS16" s="363"/>
      <c r="AT16" s="363"/>
      <c r="AU16" s="363"/>
      <c r="AV16" s="363"/>
      <c r="AW16" s="363"/>
      <c r="AX16" s="363"/>
      <c r="AY16" s="363"/>
      <c r="AZ16" s="363"/>
      <c r="BA16" s="363"/>
      <c r="BB16" s="363"/>
      <c r="BC16" s="363"/>
      <c r="BD16" s="363"/>
      <c r="BE16" s="363"/>
      <c r="BF16" s="363"/>
      <c r="BG16" s="363"/>
      <c r="BH16" s="363"/>
      <c r="BI16" s="363"/>
      <c r="BJ16" s="363"/>
      <c r="BK16" s="363"/>
      <c r="BL16" s="363"/>
      <c r="BM16" s="363"/>
      <c r="BN16" s="363"/>
      <c r="BO16" s="363"/>
      <c r="BP16" s="363"/>
      <c r="BQ16" s="363"/>
      <c r="BR16" s="363"/>
      <c r="BS16" s="363"/>
      <c r="BT16" s="363"/>
      <c r="BU16" s="363"/>
      <c r="BV16" s="363"/>
      <c r="BW16" s="363"/>
      <c r="BX16" s="363"/>
      <c r="BY16" s="363"/>
      <c r="BZ16" s="363"/>
      <c r="CA16" s="363"/>
      <c r="CB16" s="363"/>
      <c r="CC16" s="363"/>
      <c r="CD16" s="363"/>
      <c r="CE16" s="363"/>
      <c r="CF16" s="363"/>
      <c r="CG16" s="363"/>
      <c r="CH16" s="363"/>
      <c r="CI16" s="363"/>
      <c r="CJ16" s="363"/>
      <c r="CK16" s="363"/>
      <c r="CL16" s="363"/>
      <c r="CM16" s="363"/>
      <c r="CN16" s="363"/>
      <c r="CO16" s="363"/>
      <c r="CP16" s="363"/>
      <c r="CQ16" s="363"/>
      <c r="CR16" s="363"/>
      <c r="CS16" s="363"/>
      <c r="CT16" s="363"/>
      <c r="CU16" s="363"/>
      <c r="CV16" s="363"/>
      <c r="CW16" s="363"/>
      <c r="CX16" s="363"/>
      <c r="CY16" s="363"/>
      <c r="CZ16" s="363"/>
      <c r="DA16" s="363"/>
      <c r="DB16" s="363"/>
      <c r="DC16" s="363"/>
      <c r="DD16" s="363"/>
      <c r="DE16" s="363"/>
      <c r="DF16" s="363"/>
      <c r="DG16" s="363"/>
      <c r="DH16" s="363"/>
      <c r="DI16" s="363"/>
      <c r="DJ16" s="363"/>
      <c r="DK16" s="363"/>
      <c r="DL16" s="363"/>
      <c r="DM16" s="363"/>
      <c r="DN16" s="363"/>
      <c r="DO16" s="363"/>
      <c r="DP16" s="363"/>
      <c r="DQ16" s="363"/>
      <c r="DR16" s="363"/>
      <c r="DS16" s="363"/>
      <c r="DT16" s="363"/>
      <c r="DU16" s="363"/>
      <c r="DV16" s="363"/>
      <c r="DW16" s="363"/>
      <c r="DX16" s="363"/>
      <c r="DY16" s="363"/>
      <c r="DZ16" s="363"/>
      <c r="EA16" s="363"/>
      <c r="EB16" s="363"/>
      <c r="EC16" s="363"/>
      <c r="ED16" s="363"/>
      <c r="EE16" s="363"/>
      <c r="EF16" s="363"/>
      <c r="EG16" s="363"/>
      <c r="EH16" s="363"/>
      <c r="EI16" s="363"/>
      <c r="EJ16" s="363"/>
      <c r="EK16" s="363"/>
      <c r="EL16" s="363"/>
      <c r="EM16" s="363"/>
      <c r="EN16" s="363"/>
      <c r="EO16" s="363"/>
      <c r="EP16" s="363"/>
      <c r="EQ16" s="363"/>
      <c r="ER16" s="363"/>
      <c r="ES16" s="363"/>
      <c r="ET16" s="363"/>
      <c r="EU16" s="363"/>
      <c r="EV16" s="363"/>
      <c r="EW16" s="363"/>
      <c r="EX16" s="363"/>
      <c r="EY16" s="363"/>
      <c r="EZ16" s="363"/>
      <c r="FA16" s="363"/>
      <c r="FB16" s="363"/>
      <c r="FC16" s="363"/>
      <c r="FD16" s="363"/>
      <c r="FE16" s="363"/>
      <c r="FF16" s="363"/>
      <c r="FG16" s="363"/>
      <c r="FH16" s="363"/>
      <c r="FI16" s="363"/>
      <c r="FJ16" s="363"/>
      <c r="FK16" s="363"/>
      <c r="FL16" s="363"/>
      <c r="FM16" s="363"/>
      <c r="FN16" s="363"/>
      <c r="FO16" s="363"/>
      <c r="FP16" s="363"/>
      <c r="FQ16" s="363"/>
      <c r="FR16" s="363"/>
      <c r="FS16" s="363"/>
      <c r="FT16" s="363"/>
      <c r="FU16" s="363"/>
      <c r="FV16" s="363"/>
      <c r="FW16" s="363"/>
      <c r="FX16" s="363"/>
      <c r="FY16" s="363"/>
      <c r="FZ16" s="363"/>
      <c r="GA16" s="363"/>
      <c r="GB16" s="363"/>
      <c r="GC16" s="363"/>
      <c r="GD16" s="363"/>
      <c r="GE16" s="363"/>
      <c r="GF16" s="363"/>
    </row>
    <row r="17" spans="1:188" ht="6.75" customHeight="1" x14ac:dyDescent="0.25">
      <c r="A17" s="192"/>
      <c r="B17" s="207"/>
      <c r="C17" s="113"/>
      <c r="D17" s="113"/>
      <c r="E17" s="238"/>
      <c r="F17" s="209"/>
      <c r="G17" s="192"/>
      <c r="H17" s="192"/>
      <c r="I17" s="728"/>
      <c r="J17" s="728"/>
      <c r="K17" s="728"/>
      <c r="L17" s="728"/>
      <c r="M17" s="730"/>
      <c r="N17" s="730"/>
      <c r="O17" s="730"/>
      <c r="P17" s="730"/>
      <c r="Q17" s="730"/>
      <c r="R17" s="730"/>
      <c r="S17" s="730"/>
      <c r="T17" s="730"/>
      <c r="U17" s="730"/>
      <c r="V17" s="730"/>
      <c r="W17" s="363"/>
      <c r="X17" s="363"/>
      <c r="Y17" s="363"/>
      <c r="Z17" s="363"/>
      <c r="AA17" s="363"/>
      <c r="AB17" s="363"/>
      <c r="AC17" s="363"/>
      <c r="AD17" s="363"/>
      <c r="AE17" s="363"/>
      <c r="AF17" s="363"/>
      <c r="AG17" s="363"/>
      <c r="AH17" s="363"/>
      <c r="AI17" s="363"/>
      <c r="AJ17" s="363"/>
      <c r="AK17" s="363"/>
      <c r="AL17" s="363"/>
      <c r="AM17" s="363"/>
      <c r="AN17" s="363"/>
      <c r="AO17" s="363"/>
      <c r="AP17" s="363"/>
      <c r="AQ17" s="363"/>
      <c r="AR17" s="363"/>
      <c r="AS17" s="363"/>
      <c r="AT17" s="363"/>
      <c r="AU17" s="363"/>
      <c r="AV17" s="363"/>
      <c r="AW17" s="363"/>
      <c r="AX17" s="363"/>
      <c r="AY17" s="363"/>
      <c r="AZ17" s="363"/>
      <c r="BA17" s="363"/>
      <c r="BB17" s="363"/>
      <c r="BC17" s="363"/>
      <c r="BD17" s="363"/>
      <c r="BE17" s="363"/>
      <c r="BF17" s="363"/>
      <c r="BG17" s="363"/>
      <c r="BH17" s="363"/>
      <c r="BI17" s="363"/>
      <c r="BJ17" s="363"/>
      <c r="BK17" s="363"/>
      <c r="BL17" s="363"/>
      <c r="BM17" s="363"/>
      <c r="BN17" s="363"/>
      <c r="BO17" s="363"/>
      <c r="BP17" s="363"/>
      <c r="BQ17" s="363"/>
      <c r="BR17" s="363"/>
      <c r="BS17" s="363"/>
      <c r="BT17" s="363"/>
      <c r="BU17" s="363"/>
      <c r="BV17" s="363"/>
      <c r="BW17" s="363"/>
      <c r="BX17" s="363"/>
      <c r="BY17" s="363"/>
      <c r="BZ17" s="363"/>
      <c r="CA17" s="363"/>
      <c r="CB17" s="363"/>
      <c r="CC17" s="363"/>
      <c r="CD17" s="363"/>
      <c r="CE17" s="363"/>
      <c r="CF17" s="363"/>
      <c r="CG17" s="363"/>
      <c r="CH17" s="363"/>
      <c r="CI17" s="363"/>
      <c r="CJ17" s="363"/>
      <c r="CK17" s="363"/>
      <c r="CL17" s="363"/>
      <c r="CM17" s="363"/>
      <c r="CN17" s="363"/>
      <c r="CO17" s="363"/>
      <c r="CP17" s="363"/>
      <c r="CQ17" s="363"/>
      <c r="CR17" s="363"/>
      <c r="CS17" s="363"/>
      <c r="CT17" s="363"/>
      <c r="CU17" s="363"/>
      <c r="CV17" s="363"/>
      <c r="CW17" s="363"/>
      <c r="CX17" s="363"/>
      <c r="CY17" s="363"/>
      <c r="CZ17" s="363"/>
      <c r="DA17" s="363"/>
      <c r="DB17" s="363"/>
      <c r="DC17" s="363"/>
      <c r="DD17" s="363"/>
      <c r="DE17" s="363"/>
      <c r="DF17" s="363"/>
      <c r="DG17" s="363"/>
      <c r="DH17" s="363"/>
      <c r="DI17" s="363"/>
      <c r="DJ17" s="363"/>
      <c r="DK17" s="363"/>
      <c r="DL17" s="363"/>
      <c r="DM17" s="363"/>
      <c r="DN17" s="363"/>
      <c r="DO17" s="363"/>
      <c r="DP17" s="363"/>
      <c r="DQ17" s="363"/>
      <c r="DR17" s="363"/>
      <c r="DS17" s="363"/>
      <c r="DT17" s="363"/>
      <c r="DU17" s="363"/>
      <c r="DV17" s="363"/>
      <c r="DW17" s="363"/>
      <c r="DX17" s="363"/>
      <c r="DY17" s="363"/>
      <c r="DZ17" s="363"/>
      <c r="EA17" s="363"/>
      <c r="EB17" s="363"/>
      <c r="EC17" s="363"/>
      <c r="ED17" s="363"/>
      <c r="EE17" s="363"/>
      <c r="EF17" s="363"/>
      <c r="EG17" s="363"/>
      <c r="EH17" s="363"/>
      <c r="EI17" s="363"/>
      <c r="EJ17" s="363"/>
      <c r="EK17" s="363"/>
      <c r="EL17" s="363"/>
      <c r="EM17" s="363"/>
      <c r="EN17" s="363"/>
      <c r="EO17" s="363"/>
      <c r="EP17" s="363"/>
      <c r="EQ17" s="363"/>
      <c r="ER17" s="363"/>
      <c r="ES17" s="363"/>
      <c r="ET17" s="363"/>
      <c r="EU17" s="363"/>
      <c r="EV17" s="363"/>
      <c r="EW17" s="363"/>
      <c r="EX17" s="363"/>
      <c r="EY17" s="363"/>
      <c r="EZ17" s="363"/>
      <c r="FA17" s="363"/>
      <c r="FB17" s="363"/>
      <c r="FC17" s="363"/>
      <c r="FD17" s="363"/>
      <c r="FE17" s="363"/>
      <c r="FF17" s="363"/>
      <c r="FG17" s="363"/>
      <c r="FH17" s="363"/>
      <c r="FI17" s="363"/>
      <c r="FJ17" s="363"/>
      <c r="FK17" s="363"/>
      <c r="FL17" s="363"/>
      <c r="FM17" s="363"/>
      <c r="FN17" s="363"/>
      <c r="FO17" s="363"/>
      <c r="FP17" s="363"/>
      <c r="FQ17" s="363"/>
      <c r="FR17" s="363"/>
      <c r="FS17" s="363"/>
      <c r="FT17" s="363"/>
      <c r="FU17" s="363"/>
      <c r="FV17" s="363"/>
      <c r="FW17" s="363"/>
      <c r="FX17" s="363"/>
      <c r="FY17" s="363"/>
      <c r="FZ17" s="363"/>
      <c r="GA17" s="363"/>
      <c r="GB17" s="363"/>
      <c r="GC17" s="363"/>
      <c r="GD17" s="363"/>
      <c r="GE17" s="363"/>
      <c r="GF17" s="363"/>
    </row>
    <row r="18" spans="1:188" ht="12.75" customHeight="1" x14ac:dyDescent="0.25">
      <c r="A18" s="192"/>
      <c r="B18" s="207"/>
      <c r="C18" s="113" t="s">
        <v>1217</v>
      </c>
      <c r="D18" s="113" t="s">
        <v>1218</v>
      </c>
      <c r="E18" s="238"/>
      <c r="F18" s="209"/>
      <c r="G18" s="192"/>
      <c r="H18" s="192"/>
      <c r="I18" s="731">
        <v>14.336186981926893</v>
      </c>
      <c r="J18" s="731"/>
      <c r="K18" s="731"/>
      <c r="L18" s="731">
        <v>14.398513701811426</v>
      </c>
      <c r="M18" s="732"/>
      <c r="N18" s="732">
        <v>21.595900439238655</v>
      </c>
      <c r="O18" s="732"/>
      <c r="P18" s="732">
        <v>26.924756221801776</v>
      </c>
      <c r="Q18" s="732"/>
      <c r="R18" s="732">
        <v>19.485580670303975</v>
      </c>
      <c r="S18" s="732"/>
      <c r="T18" s="732">
        <v>12.401199236849278</v>
      </c>
      <c r="U18" s="732"/>
      <c r="V18" s="732">
        <v>5.6545466500098627</v>
      </c>
      <c r="W18" s="363"/>
      <c r="X18" s="363"/>
      <c r="Y18" s="363"/>
      <c r="Z18" s="363"/>
      <c r="AA18" s="363"/>
      <c r="AB18" s="363"/>
      <c r="AC18" s="363"/>
      <c r="AD18" s="363"/>
      <c r="AE18" s="363"/>
      <c r="AF18" s="363"/>
      <c r="AG18" s="363"/>
      <c r="AH18" s="363"/>
      <c r="AI18" s="363"/>
      <c r="AJ18" s="363"/>
      <c r="AK18" s="363"/>
      <c r="AL18" s="363"/>
      <c r="AM18" s="363"/>
      <c r="AN18" s="363"/>
      <c r="AO18" s="363"/>
      <c r="AP18" s="363"/>
      <c r="AQ18" s="363"/>
      <c r="AR18" s="363"/>
      <c r="AS18" s="363"/>
      <c r="AT18" s="363"/>
      <c r="AU18" s="363"/>
      <c r="AV18" s="363"/>
      <c r="AW18" s="363"/>
      <c r="AX18" s="363"/>
      <c r="AY18" s="363"/>
      <c r="AZ18" s="363"/>
      <c r="BA18" s="363"/>
      <c r="BB18" s="363"/>
      <c r="BC18" s="363"/>
      <c r="BD18" s="363"/>
      <c r="BE18" s="363"/>
      <c r="BF18" s="363"/>
      <c r="BG18" s="363"/>
      <c r="BH18" s="363"/>
      <c r="BI18" s="363"/>
      <c r="BJ18" s="363"/>
      <c r="BK18" s="363"/>
      <c r="BL18" s="363"/>
      <c r="BM18" s="363"/>
      <c r="BN18" s="363"/>
      <c r="BO18" s="363"/>
      <c r="BP18" s="363"/>
      <c r="BQ18" s="363"/>
      <c r="BR18" s="363"/>
      <c r="BS18" s="363"/>
      <c r="BT18" s="363"/>
      <c r="BU18" s="363"/>
      <c r="BV18" s="363"/>
      <c r="BW18" s="363"/>
      <c r="BX18" s="363"/>
      <c r="BY18" s="363"/>
      <c r="BZ18" s="363"/>
      <c r="CA18" s="363"/>
      <c r="CB18" s="363"/>
      <c r="CC18" s="363"/>
      <c r="CD18" s="363"/>
      <c r="CE18" s="363"/>
      <c r="CF18" s="363"/>
      <c r="CG18" s="363"/>
      <c r="CH18" s="363"/>
      <c r="CI18" s="363"/>
      <c r="CJ18" s="363"/>
      <c r="CK18" s="363"/>
      <c r="CL18" s="363"/>
      <c r="CM18" s="363"/>
      <c r="CN18" s="363"/>
      <c r="CO18" s="363"/>
      <c r="CP18" s="363"/>
      <c r="CQ18" s="363"/>
      <c r="CR18" s="363"/>
      <c r="CS18" s="363"/>
      <c r="CT18" s="363"/>
      <c r="CU18" s="363"/>
      <c r="CV18" s="363"/>
      <c r="CW18" s="363"/>
      <c r="CX18" s="363"/>
      <c r="CY18" s="363"/>
      <c r="CZ18" s="363"/>
      <c r="DA18" s="363"/>
      <c r="DB18" s="363"/>
      <c r="DC18" s="363"/>
      <c r="DD18" s="363"/>
      <c r="DE18" s="363"/>
      <c r="DF18" s="363"/>
      <c r="DG18" s="363"/>
      <c r="DH18" s="363"/>
      <c r="DI18" s="363"/>
      <c r="DJ18" s="363"/>
      <c r="DK18" s="363"/>
      <c r="DL18" s="363"/>
      <c r="DM18" s="363"/>
      <c r="DN18" s="363"/>
      <c r="DO18" s="363"/>
      <c r="DP18" s="363"/>
      <c r="DQ18" s="363"/>
      <c r="DR18" s="363"/>
      <c r="DS18" s="363"/>
      <c r="DT18" s="363"/>
      <c r="DU18" s="363"/>
      <c r="DV18" s="363"/>
      <c r="DW18" s="363"/>
      <c r="DX18" s="363"/>
      <c r="DY18" s="363"/>
      <c r="DZ18" s="363"/>
      <c r="EA18" s="363"/>
      <c r="EB18" s="363"/>
      <c r="EC18" s="363"/>
      <c r="ED18" s="363"/>
      <c r="EE18" s="363"/>
      <c r="EF18" s="363"/>
      <c r="EG18" s="363"/>
      <c r="EH18" s="363"/>
      <c r="EI18" s="363"/>
      <c r="EJ18" s="363"/>
      <c r="EK18" s="363"/>
      <c r="EL18" s="363"/>
      <c r="EM18" s="363"/>
      <c r="EN18" s="363"/>
      <c r="EO18" s="363"/>
      <c r="EP18" s="363"/>
      <c r="EQ18" s="363"/>
      <c r="ER18" s="363"/>
      <c r="ES18" s="363"/>
      <c r="ET18" s="363"/>
      <c r="EU18" s="363"/>
      <c r="EV18" s="363"/>
      <c r="EW18" s="363"/>
      <c r="EX18" s="363"/>
      <c r="EY18" s="363"/>
      <c r="EZ18" s="363"/>
      <c r="FA18" s="363"/>
      <c r="FB18" s="363"/>
      <c r="FC18" s="363"/>
      <c r="FD18" s="363"/>
      <c r="FE18" s="363"/>
      <c r="FF18" s="363"/>
      <c r="FG18" s="363"/>
      <c r="FH18" s="363"/>
      <c r="FI18" s="363"/>
      <c r="FJ18" s="363"/>
      <c r="FK18" s="363"/>
      <c r="FL18" s="363"/>
      <c r="FM18" s="363"/>
      <c r="FN18" s="363"/>
      <c r="FO18" s="363"/>
      <c r="FP18" s="363"/>
      <c r="FQ18" s="363"/>
      <c r="FR18" s="363"/>
      <c r="FS18" s="363"/>
      <c r="FT18" s="363"/>
      <c r="FU18" s="363"/>
      <c r="FV18" s="363"/>
      <c r="FW18" s="363"/>
      <c r="FX18" s="363"/>
      <c r="FY18" s="363"/>
      <c r="FZ18" s="363"/>
      <c r="GA18" s="363"/>
      <c r="GB18" s="363"/>
      <c r="GC18" s="363"/>
      <c r="GD18" s="363"/>
      <c r="GE18" s="363"/>
      <c r="GF18" s="363"/>
    </row>
    <row r="19" spans="1:188" ht="12.75" customHeight="1" x14ac:dyDescent="0.25">
      <c r="A19" s="192"/>
      <c r="B19" s="207"/>
      <c r="C19" s="113" t="s">
        <v>1219</v>
      </c>
      <c r="D19" s="113" t="s">
        <v>1220</v>
      </c>
      <c r="E19" s="238"/>
      <c r="F19" s="209"/>
      <c r="G19" s="192"/>
      <c r="H19" s="192"/>
      <c r="I19" s="731">
        <v>16.742812829927779</v>
      </c>
      <c r="J19" s="731"/>
      <c r="K19" s="731"/>
      <c r="L19" s="731" t="s">
        <v>1556</v>
      </c>
      <c r="M19" s="732"/>
      <c r="N19" s="732" t="s">
        <v>1556</v>
      </c>
      <c r="O19" s="732"/>
      <c r="P19" s="732">
        <v>29.46019052099259</v>
      </c>
      <c r="Q19" s="732"/>
      <c r="R19" s="732">
        <v>23.058945728382238</v>
      </c>
      <c r="S19" s="732"/>
      <c r="T19" s="732">
        <v>17.436059030513103</v>
      </c>
      <c r="U19" s="732"/>
      <c r="V19" s="732">
        <v>6.5896423594983746</v>
      </c>
      <c r="W19" s="363"/>
      <c r="X19" s="363"/>
      <c r="Y19" s="363"/>
      <c r="Z19" s="363"/>
      <c r="AA19" s="363"/>
      <c r="AB19" s="363"/>
      <c r="AC19" s="363"/>
      <c r="AD19" s="363"/>
      <c r="AE19" s="363"/>
      <c r="AF19" s="363"/>
      <c r="AG19" s="363"/>
      <c r="AH19" s="363"/>
      <c r="AI19" s="363"/>
      <c r="AJ19" s="363"/>
      <c r="AK19" s="363"/>
      <c r="AL19" s="363"/>
      <c r="AM19" s="363"/>
      <c r="AN19" s="363"/>
      <c r="AO19" s="363"/>
      <c r="AP19" s="363"/>
      <c r="AQ19" s="363"/>
      <c r="AR19" s="363"/>
      <c r="AS19" s="363"/>
      <c r="AT19" s="363"/>
      <c r="AU19" s="363"/>
      <c r="AV19" s="363"/>
      <c r="AW19" s="363"/>
      <c r="AX19" s="363"/>
      <c r="AY19" s="363"/>
      <c r="AZ19" s="363"/>
      <c r="BA19" s="363"/>
      <c r="BB19" s="363"/>
      <c r="BC19" s="363"/>
      <c r="BD19" s="363"/>
      <c r="BE19" s="363"/>
      <c r="BF19" s="363"/>
      <c r="BG19" s="363"/>
      <c r="BH19" s="363"/>
      <c r="BI19" s="363"/>
      <c r="BJ19" s="363"/>
      <c r="BK19" s="363"/>
      <c r="BL19" s="363"/>
      <c r="BM19" s="363"/>
      <c r="BN19" s="363"/>
      <c r="BO19" s="363"/>
      <c r="BP19" s="363"/>
      <c r="BQ19" s="363"/>
      <c r="BR19" s="363"/>
      <c r="BS19" s="363"/>
      <c r="BT19" s="363"/>
      <c r="BU19" s="363"/>
      <c r="BV19" s="363"/>
      <c r="BW19" s="363"/>
      <c r="BX19" s="363"/>
      <c r="BY19" s="363"/>
      <c r="BZ19" s="363"/>
      <c r="CA19" s="363"/>
      <c r="CB19" s="363"/>
      <c r="CC19" s="363"/>
      <c r="CD19" s="363"/>
      <c r="CE19" s="363"/>
      <c r="CF19" s="363"/>
      <c r="CG19" s="363"/>
      <c r="CH19" s="363"/>
      <c r="CI19" s="363"/>
      <c r="CJ19" s="363"/>
      <c r="CK19" s="363"/>
      <c r="CL19" s="363"/>
      <c r="CM19" s="363"/>
      <c r="CN19" s="363"/>
      <c r="CO19" s="363"/>
      <c r="CP19" s="363"/>
      <c r="CQ19" s="363"/>
      <c r="CR19" s="363"/>
      <c r="CS19" s="363"/>
      <c r="CT19" s="363"/>
      <c r="CU19" s="363"/>
      <c r="CV19" s="363"/>
      <c r="CW19" s="363"/>
      <c r="CX19" s="363"/>
      <c r="CY19" s="363"/>
      <c r="CZ19" s="363"/>
      <c r="DA19" s="363"/>
      <c r="DB19" s="363"/>
      <c r="DC19" s="363"/>
      <c r="DD19" s="363"/>
      <c r="DE19" s="363"/>
      <c r="DF19" s="363"/>
      <c r="DG19" s="363"/>
      <c r="DH19" s="363"/>
      <c r="DI19" s="363"/>
      <c r="DJ19" s="363"/>
      <c r="DK19" s="363"/>
      <c r="DL19" s="363"/>
      <c r="DM19" s="363"/>
      <c r="DN19" s="363"/>
      <c r="DO19" s="363"/>
      <c r="DP19" s="363"/>
      <c r="DQ19" s="363"/>
      <c r="DR19" s="363"/>
      <c r="DS19" s="363"/>
      <c r="DT19" s="363"/>
      <c r="DU19" s="363"/>
      <c r="DV19" s="363"/>
      <c r="DW19" s="363"/>
      <c r="DX19" s="363"/>
      <c r="DY19" s="363"/>
      <c r="DZ19" s="363"/>
      <c r="EA19" s="363"/>
      <c r="EB19" s="363"/>
      <c r="EC19" s="363"/>
      <c r="ED19" s="363"/>
      <c r="EE19" s="363"/>
      <c r="EF19" s="363"/>
      <c r="EG19" s="363"/>
      <c r="EH19" s="363"/>
      <c r="EI19" s="363"/>
      <c r="EJ19" s="363"/>
      <c r="EK19" s="363"/>
      <c r="EL19" s="363"/>
      <c r="EM19" s="363"/>
      <c r="EN19" s="363"/>
      <c r="EO19" s="363"/>
      <c r="EP19" s="363"/>
      <c r="EQ19" s="363"/>
      <c r="ER19" s="363"/>
      <c r="ES19" s="363"/>
      <c r="ET19" s="363"/>
      <c r="EU19" s="363"/>
      <c r="EV19" s="363"/>
      <c r="EW19" s="363"/>
      <c r="EX19" s="363"/>
      <c r="EY19" s="363"/>
      <c r="EZ19" s="363"/>
      <c r="FA19" s="363"/>
      <c r="FB19" s="363"/>
      <c r="FC19" s="363"/>
      <c r="FD19" s="363"/>
      <c r="FE19" s="363"/>
      <c r="FF19" s="363"/>
      <c r="FG19" s="363"/>
      <c r="FH19" s="363"/>
      <c r="FI19" s="363"/>
      <c r="FJ19" s="363"/>
      <c r="FK19" s="363"/>
      <c r="FL19" s="363"/>
      <c r="FM19" s="363"/>
      <c r="FN19" s="363"/>
      <c r="FO19" s="363"/>
      <c r="FP19" s="363"/>
      <c r="FQ19" s="363"/>
      <c r="FR19" s="363"/>
      <c r="FS19" s="363"/>
      <c r="FT19" s="363"/>
      <c r="FU19" s="363"/>
      <c r="FV19" s="363"/>
      <c r="FW19" s="363"/>
      <c r="FX19" s="363"/>
      <c r="FY19" s="363"/>
      <c r="FZ19" s="363"/>
      <c r="GA19" s="363"/>
      <c r="GB19" s="363"/>
      <c r="GC19" s="363"/>
      <c r="GD19" s="363"/>
      <c r="GE19" s="363"/>
      <c r="GF19" s="363"/>
    </row>
    <row r="20" spans="1:188" ht="12.75" customHeight="1" x14ac:dyDescent="0.25">
      <c r="A20" s="192"/>
      <c r="B20" s="207"/>
      <c r="C20" s="113" t="s">
        <v>1221</v>
      </c>
      <c r="D20" s="113" t="s">
        <v>1222</v>
      </c>
      <c r="E20" s="238"/>
      <c r="F20" s="209"/>
      <c r="G20" s="192"/>
      <c r="H20" s="192"/>
      <c r="I20" s="731">
        <v>15.990669949462227</v>
      </c>
      <c r="J20" s="731"/>
      <c r="K20" s="731"/>
      <c r="L20" s="731">
        <v>11.834319526627219</v>
      </c>
      <c r="M20" s="732"/>
      <c r="N20" s="732">
        <v>30.740568234746156</v>
      </c>
      <c r="O20" s="732"/>
      <c r="P20" s="732">
        <v>30.153412096631989</v>
      </c>
      <c r="Q20" s="732"/>
      <c r="R20" s="732">
        <v>22.950300728078506</v>
      </c>
      <c r="S20" s="732"/>
      <c r="T20" s="732">
        <v>14.342386328959414</v>
      </c>
      <c r="U20" s="732"/>
      <c r="V20" s="732">
        <v>6.7818389491719016</v>
      </c>
      <c r="W20" s="363"/>
      <c r="X20" s="363"/>
      <c r="Y20" s="363"/>
      <c r="Z20" s="363"/>
      <c r="AA20" s="363"/>
      <c r="AB20" s="363"/>
      <c r="AC20" s="363"/>
      <c r="AD20" s="363"/>
      <c r="AE20" s="363"/>
      <c r="AF20" s="363"/>
      <c r="AG20" s="363"/>
      <c r="AH20" s="363"/>
      <c r="AI20" s="363"/>
      <c r="AJ20" s="363"/>
      <c r="AK20" s="363"/>
      <c r="AL20" s="363"/>
      <c r="AM20" s="363"/>
      <c r="AN20" s="363"/>
      <c r="AO20" s="363"/>
      <c r="AP20" s="363"/>
      <c r="AQ20" s="363"/>
      <c r="AR20" s="363"/>
      <c r="AS20" s="363"/>
      <c r="AT20" s="363"/>
      <c r="AU20" s="363"/>
      <c r="AV20" s="363"/>
      <c r="AW20" s="363"/>
      <c r="AX20" s="363"/>
      <c r="AY20" s="363"/>
      <c r="AZ20" s="363"/>
      <c r="BA20" s="363"/>
      <c r="BB20" s="363"/>
      <c r="BC20" s="363"/>
      <c r="BD20" s="363"/>
      <c r="BE20" s="363"/>
      <c r="BF20" s="363"/>
      <c r="BG20" s="363"/>
      <c r="BH20" s="363"/>
      <c r="BI20" s="363"/>
      <c r="BJ20" s="363"/>
      <c r="BK20" s="363"/>
      <c r="BL20" s="363"/>
      <c r="BM20" s="363"/>
      <c r="BN20" s="363"/>
      <c r="BO20" s="363"/>
      <c r="BP20" s="363"/>
      <c r="BQ20" s="363"/>
      <c r="BR20" s="363"/>
      <c r="BS20" s="363"/>
      <c r="BT20" s="363"/>
      <c r="BU20" s="363"/>
      <c r="BV20" s="363"/>
      <c r="BW20" s="363"/>
      <c r="BX20" s="363"/>
      <c r="BY20" s="363"/>
      <c r="BZ20" s="363"/>
      <c r="CA20" s="363"/>
      <c r="CB20" s="363"/>
      <c r="CC20" s="363"/>
      <c r="CD20" s="363"/>
      <c r="CE20" s="363"/>
      <c r="CF20" s="363"/>
      <c r="CG20" s="363"/>
      <c r="CH20" s="363"/>
      <c r="CI20" s="363"/>
      <c r="CJ20" s="363"/>
      <c r="CK20" s="363"/>
      <c r="CL20" s="363"/>
      <c r="CM20" s="363"/>
      <c r="CN20" s="363"/>
      <c r="CO20" s="363"/>
      <c r="CP20" s="363"/>
      <c r="CQ20" s="363"/>
      <c r="CR20" s="363"/>
      <c r="CS20" s="363"/>
      <c r="CT20" s="363"/>
      <c r="CU20" s="363"/>
      <c r="CV20" s="363"/>
      <c r="CW20" s="363"/>
      <c r="CX20" s="363"/>
      <c r="CY20" s="363"/>
      <c r="CZ20" s="363"/>
      <c r="DA20" s="363"/>
      <c r="DB20" s="363"/>
      <c r="DC20" s="363"/>
      <c r="DD20" s="363"/>
      <c r="DE20" s="363"/>
      <c r="DF20" s="363"/>
      <c r="DG20" s="363"/>
      <c r="DH20" s="363"/>
      <c r="DI20" s="363"/>
      <c r="DJ20" s="363"/>
      <c r="DK20" s="363"/>
      <c r="DL20" s="363"/>
      <c r="DM20" s="363"/>
      <c r="DN20" s="363"/>
      <c r="DO20" s="363"/>
      <c r="DP20" s="363"/>
      <c r="DQ20" s="363"/>
      <c r="DR20" s="363"/>
      <c r="DS20" s="363"/>
      <c r="DT20" s="363"/>
      <c r="DU20" s="363"/>
      <c r="DV20" s="363"/>
      <c r="DW20" s="363"/>
      <c r="DX20" s="363"/>
      <c r="DY20" s="363"/>
      <c r="DZ20" s="363"/>
      <c r="EA20" s="363"/>
      <c r="EB20" s="363"/>
      <c r="EC20" s="363"/>
      <c r="ED20" s="363"/>
      <c r="EE20" s="363"/>
      <c r="EF20" s="363"/>
      <c r="EG20" s="363"/>
      <c r="EH20" s="363"/>
      <c r="EI20" s="363"/>
      <c r="EJ20" s="363"/>
      <c r="EK20" s="363"/>
      <c r="EL20" s="363"/>
      <c r="EM20" s="363"/>
      <c r="EN20" s="363"/>
      <c r="EO20" s="363"/>
      <c r="EP20" s="363"/>
      <c r="EQ20" s="363"/>
      <c r="ER20" s="363"/>
      <c r="ES20" s="363"/>
      <c r="ET20" s="363"/>
      <c r="EU20" s="363"/>
      <c r="EV20" s="363"/>
      <c r="EW20" s="363"/>
      <c r="EX20" s="363"/>
      <c r="EY20" s="363"/>
      <c r="EZ20" s="363"/>
      <c r="FA20" s="363"/>
      <c r="FB20" s="363"/>
      <c r="FC20" s="363"/>
      <c r="FD20" s="363"/>
      <c r="FE20" s="363"/>
      <c r="FF20" s="363"/>
      <c r="FG20" s="363"/>
      <c r="FH20" s="363"/>
      <c r="FI20" s="363"/>
      <c r="FJ20" s="363"/>
      <c r="FK20" s="363"/>
      <c r="FL20" s="363"/>
      <c r="FM20" s="363"/>
      <c r="FN20" s="363"/>
      <c r="FO20" s="363"/>
      <c r="FP20" s="363"/>
      <c r="FQ20" s="363"/>
      <c r="FR20" s="363"/>
      <c r="FS20" s="363"/>
      <c r="FT20" s="363"/>
      <c r="FU20" s="363"/>
      <c r="FV20" s="363"/>
      <c r="FW20" s="363"/>
      <c r="FX20" s="363"/>
      <c r="FY20" s="363"/>
      <c r="FZ20" s="363"/>
      <c r="GA20" s="363"/>
      <c r="GB20" s="363"/>
      <c r="GC20" s="363"/>
      <c r="GD20" s="363"/>
      <c r="GE20" s="363"/>
      <c r="GF20" s="363"/>
    </row>
    <row r="21" spans="1:188" ht="12.75" customHeight="1" x14ac:dyDescent="0.25">
      <c r="A21" s="192"/>
      <c r="B21" s="207"/>
      <c r="C21" s="113" t="s">
        <v>1223</v>
      </c>
      <c r="D21" s="113" t="s">
        <v>1224</v>
      </c>
      <c r="E21" s="238"/>
      <c r="F21" s="209"/>
      <c r="G21" s="192"/>
      <c r="H21" s="192"/>
      <c r="I21" s="731">
        <v>17.419995742567231</v>
      </c>
      <c r="J21" s="731"/>
      <c r="K21" s="731"/>
      <c r="L21" s="731">
        <v>15.093653391525732</v>
      </c>
      <c r="M21" s="732"/>
      <c r="N21" s="732">
        <v>25.455597338733007</v>
      </c>
      <c r="O21" s="732"/>
      <c r="P21" s="732">
        <v>28.700241917747967</v>
      </c>
      <c r="Q21" s="732"/>
      <c r="R21" s="732">
        <v>25.113703776942852</v>
      </c>
      <c r="S21" s="732"/>
      <c r="T21" s="732">
        <v>17.328056476628515</v>
      </c>
      <c r="U21" s="732"/>
      <c r="V21" s="732">
        <v>7.1053608356752749</v>
      </c>
      <c r="W21" s="363"/>
      <c r="X21" s="363"/>
      <c r="Y21" s="363"/>
      <c r="Z21" s="363"/>
      <c r="AA21" s="363"/>
      <c r="AB21" s="363"/>
      <c r="AC21" s="363"/>
      <c r="AD21" s="363"/>
      <c r="AE21" s="363"/>
      <c r="AF21" s="363"/>
      <c r="AG21" s="363"/>
      <c r="AH21" s="363"/>
      <c r="AI21" s="363"/>
      <c r="AJ21" s="363"/>
      <c r="AK21" s="363"/>
      <c r="AL21" s="363"/>
      <c r="AM21" s="363"/>
      <c r="AN21" s="363"/>
      <c r="AO21" s="363"/>
      <c r="AP21" s="363"/>
      <c r="AQ21" s="363"/>
      <c r="AR21" s="363"/>
      <c r="AS21" s="363"/>
      <c r="AT21" s="363"/>
      <c r="AU21" s="363"/>
      <c r="AV21" s="363"/>
      <c r="AW21" s="363"/>
      <c r="AX21" s="363"/>
      <c r="AY21" s="363"/>
      <c r="AZ21" s="363"/>
      <c r="BA21" s="363"/>
      <c r="BB21" s="363"/>
      <c r="BC21" s="363"/>
      <c r="BD21" s="363"/>
      <c r="BE21" s="363"/>
      <c r="BF21" s="363"/>
      <c r="BG21" s="363"/>
      <c r="BH21" s="363"/>
      <c r="BI21" s="363"/>
      <c r="BJ21" s="363"/>
      <c r="BK21" s="363"/>
      <c r="BL21" s="363"/>
      <c r="BM21" s="363"/>
      <c r="BN21" s="363"/>
      <c r="BO21" s="363"/>
      <c r="BP21" s="363"/>
      <c r="BQ21" s="363"/>
      <c r="BR21" s="363"/>
      <c r="BS21" s="363"/>
      <c r="BT21" s="363"/>
      <c r="BU21" s="363"/>
      <c r="BV21" s="363"/>
      <c r="BW21" s="363"/>
      <c r="BX21" s="363"/>
      <c r="BY21" s="363"/>
      <c r="BZ21" s="363"/>
      <c r="CA21" s="363"/>
      <c r="CB21" s="363"/>
      <c r="CC21" s="363"/>
      <c r="CD21" s="363"/>
      <c r="CE21" s="363"/>
      <c r="CF21" s="363"/>
      <c r="CG21" s="363"/>
      <c r="CH21" s="363"/>
      <c r="CI21" s="363"/>
      <c r="CJ21" s="363"/>
      <c r="CK21" s="363"/>
      <c r="CL21" s="363"/>
      <c r="CM21" s="363"/>
      <c r="CN21" s="363"/>
      <c r="CO21" s="363"/>
      <c r="CP21" s="363"/>
      <c r="CQ21" s="363"/>
      <c r="CR21" s="363"/>
      <c r="CS21" s="363"/>
      <c r="CT21" s="363"/>
      <c r="CU21" s="363"/>
      <c r="CV21" s="363"/>
      <c r="CW21" s="363"/>
      <c r="CX21" s="363"/>
      <c r="CY21" s="363"/>
      <c r="CZ21" s="363"/>
      <c r="DA21" s="363"/>
      <c r="DB21" s="363"/>
      <c r="DC21" s="363"/>
      <c r="DD21" s="363"/>
      <c r="DE21" s="363"/>
      <c r="DF21" s="363"/>
      <c r="DG21" s="363"/>
      <c r="DH21" s="363"/>
      <c r="DI21" s="363"/>
      <c r="DJ21" s="363"/>
      <c r="DK21" s="363"/>
      <c r="DL21" s="363"/>
      <c r="DM21" s="363"/>
      <c r="DN21" s="363"/>
      <c r="DO21" s="363"/>
      <c r="DP21" s="363"/>
      <c r="DQ21" s="363"/>
      <c r="DR21" s="363"/>
      <c r="DS21" s="363"/>
      <c r="DT21" s="363"/>
      <c r="DU21" s="363"/>
      <c r="DV21" s="363"/>
      <c r="DW21" s="363"/>
      <c r="DX21" s="363"/>
      <c r="DY21" s="363"/>
      <c r="DZ21" s="363"/>
      <c r="EA21" s="363"/>
      <c r="EB21" s="363"/>
      <c r="EC21" s="363"/>
      <c r="ED21" s="363"/>
      <c r="EE21" s="363"/>
      <c r="EF21" s="363"/>
      <c r="EG21" s="363"/>
      <c r="EH21" s="363"/>
      <c r="EI21" s="363"/>
      <c r="EJ21" s="363"/>
      <c r="EK21" s="363"/>
      <c r="EL21" s="363"/>
      <c r="EM21" s="363"/>
      <c r="EN21" s="363"/>
      <c r="EO21" s="363"/>
      <c r="EP21" s="363"/>
      <c r="EQ21" s="363"/>
      <c r="ER21" s="363"/>
      <c r="ES21" s="363"/>
      <c r="ET21" s="363"/>
      <c r="EU21" s="363"/>
      <c r="EV21" s="363"/>
      <c r="EW21" s="363"/>
      <c r="EX21" s="363"/>
      <c r="EY21" s="363"/>
      <c r="EZ21" s="363"/>
      <c r="FA21" s="363"/>
      <c r="FB21" s="363"/>
      <c r="FC21" s="363"/>
      <c r="FD21" s="363"/>
      <c r="FE21" s="363"/>
      <c r="FF21" s="363"/>
      <c r="FG21" s="363"/>
      <c r="FH21" s="363"/>
      <c r="FI21" s="363"/>
      <c r="FJ21" s="363"/>
      <c r="FK21" s="363"/>
      <c r="FL21" s="363"/>
      <c r="FM21" s="363"/>
      <c r="FN21" s="363"/>
      <c r="FO21" s="363"/>
      <c r="FP21" s="363"/>
      <c r="FQ21" s="363"/>
      <c r="FR21" s="363"/>
      <c r="FS21" s="363"/>
      <c r="FT21" s="363"/>
      <c r="FU21" s="363"/>
      <c r="FV21" s="363"/>
      <c r="FW21" s="363"/>
      <c r="FX21" s="363"/>
      <c r="FY21" s="363"/>
      <c r="FZ21" s="363"/>
      <c r="GA21" s="363"/>
      <c r="GB21" s="363"/>
      <c r="GC21" s="363"/>
      <c r="GD21" s="363"/>
      <c r="GE21" s="363"/>
      <c r="GF21" s="363"/>
    </row>
    <row r="22" spans="1:188" ht="12.75" customHeight="1" x14ac:dyDescent="0.25">
      <c r="A22" s="192"/>
      <c r="B22" s="207"/>
      <c r="C22" s="113" t="s">
        <v>1225</v>
      </c>
      <c r="D22" s="113" t="s">
        <v>1466</v>
      </c>
      <c r="E22" s="238"/>
      <c r="F22" s="209"/>
      <c r="G22" s="192"/>
      <c r="H22" s="192"/>
      <c r="I22" s="731">
        <v>11.531758685898623</v>
      </c>
      <c r="J22" s="731"/>
      <c r="K22" s="731"/>
      <c r="L22" s="731">
        <v>7.73109243697479</v>
      </c>
      <c r="M22" s="732"/>
      <c r="N22" s="732">
        <v>20.43010752688172</v>
      </c>
      <c r="O22" s="732"/>
      <c r="P22" s="732">
        <v>23.020625415834999</v>
      </c>
      <c r="Q22" s="732"/>
      <c r="R22" s="732">
        <v>16.853932584269664</v>
      </c>
      <c r="S22" s="732"/>
      <c r="T22" s="732">
        <v>11.808118081180812</v>
      </c>
      <c r="U22" s="732"/>
      <c r="V22" s="732">
        <v>4.8643235252038721</v>
      </c>
      <c r="W22" s="363"/>
      <c r="X22" s="363"/>
      <c r="Y22" s="363"/>
      <c r="Z22" s="363"/>
      <c r="AA22" s="363"/>
      <c r="AB22" s="363"/>
      <c r="AC22" s="363"/>
      <c r="AD22" s="363"/>
      <c r="AE22" s="363"/>
      <c r="AF22" s="363"/>
      <c r="AG22" s="363"/>
      <c r="AH22" s="363"/>
      <c r="AI22" s="363"/>
      <c r="AJ22" s="363"/>
      <c r="AK22" s="363"/>
      <c r="AL22" s="363"/>
      <c r="AM22" s="363"/>
      <c r="AN22" s="363"/>
      <c r="AO22" s="363"/>
      <c r="AP22" s="363"/>
      <c r="AQ22" s="363"/>
      <c r="AR22" s="363"/>
      <c r="AS22" s="363"/>
      <c r="AT22" s="363"/>
      <c r="AU22" s="363"/>
      <c r="AV22" s="363"/>
      <c r="AW22" s="363"/>
      <c r="AX22" s="363"/>
      <c r="AY22" s="363"/>
      <c r="AZ22" s="363"/>
      <c r="BA22" s="363"/>
      <c r="BB22" s="363"/>
      <c r="BC22" s="363"/>
      <c r="BD22" s="363"/>
      <c r="BE22" s="363"/>
      <c r="BF22" s="363"/>
      <c r="BG22" s="363"/>
      <c r="BH22" s="363"/>
      <c r="BI22" s="363"/>
      <c r="BJ22" s="363"/>
      <c r="BK22" s="363"/>
      <c r="BL22" s="363"/>
      <c r="BM22" s="363"/>
      <c r="BN22" s="363"/>
      <c r="BO22" s="363"/>
      <c r="BP22" s="363"/>
      <c r="BQ22" s="363"/>
      <c r="BR22" s="363"/>
      <c r="BS22" s="363"/>
      <c r="BT22" s="363"/>
      <c r="BU22" s="363"/>
      <c r="BV22" s="363"/>
      <c r="BW22" s="363"/>
      <c r="BX22" s="363"/>
      <c r="BY22" s="363"/>
      <c r="BZ22" s="363"/>
      <c r="CA22" s="363"/>
      <c r="CB22" s="363"/>
      <c r="CC22" s="363"/>
      <c r="CD22" s="363"/>
      <c r="CE22" s="363"/>
      <c r="CF22" s="363"/>
      <c r="CG22" s="363"/>
      <c r="CH22" s="363"/>
      <c r="CI22" s="363"/>
      <c r="CJ22" s="363"/>
      <c r="CK22" s="363"/>
      <c r="CL22" s="363"/>
      <c r="CM22" s="363"/>
      <c r="CN22" s="363"/>
      <c r="CO22" s="363"/>
      <c r="CP22" s="363"/>
      <c r="CQ22" s="363"/>
      <c r="CR22" s="363"/>
      <c r="CS22" s="363"/>
      <c r="CT22" s="363"/>
      <c r="CU22" s="363"/>
      <c r="CV22" s="363"/>
      <c r="CW22" s="363"/>
      <c r="CX22" s="363"/>
      <c r="CY22" s="363"/>
      <c r="CZ22" s="363"/>
      <c r="DA22" s="363"/>
      <c r="DB22" s="363"/>
      <c r="DC22" s="363"/>
      <c r="DD22" s="363"/>
      <c r="DE22" s="363"/>
      <c r="DF22" s="363"/>
      <c r="DG22" s="363"/>
      <c r="DH22" s="363"/>
      <c r="DI22" s="363"/>
      <c r="DJ22" s="363"/>
      <c r="DK22" s="363"/>
      <c r="DL22" s="363"/>
      <c r="DM22" s="363"/>
      <c r="DN22" s="363"/>
      <c r="DO22" s="363"/>
      <c r="DP22" s="363"/>
      <c r="DQ22" s="363"/>
      <c r="DR22" s="363"/>
      <c r="DS22" s="363"/>
      <c r="DT22" s="363"/>
      <c r="DU22" s="363"/>
      <c r="DV22" s="363"/>
      <c r="DW22" s="363"/>
      <c r="DX22" s="363"/>
      <c r="DY22" s="363"/>
      <c r="DZ22" s="363"/>
      <c r="EA22" s="363"/>
      <c r="EB22" s="363"/>
      <c r="EC22" s="363"/>
      <c r="ED22" s="363"/>
      <c r="EE22" s="363"/>
      <c r="EF22" s="363"/>
      <c r="EG22" s="363"/>
      <c r="EH22" s="363"/>
      <c r="EI22" s="363"/>
      <c r="EJ22" s="363"/>
      <c r="EK22" s="363"/>
      <c r="EL22" s="363"/>
      <c r="EM22" s="363"/>
      <c r="EN22" s="363"/>
      <c r="EO22" s="363"/>
      <c r="EP22" s="363"/>
      <c r="EQ22" s="363"/>
      <c r="ER22" s="363"/>
      <c r="ES22" s="363"/>
      <c r="ET22" s="363"/>
      <c r="EU22" s="363"/>
      <c r="EV22" s="363"/>
      <c r="EW22" s="363"/>
      <c r="EX22" s="363"/>
      <c r="EY22" s="363"/>
      <c r="EZ22" s="363"/>
      <c r="FA22" s="363"/>
      <c r="FB22" s="363"/>
      <c r="FC22" s="363"/>
      <c r="FD22" s="363"/>
      <c r="FE22" s="363"/>
      <c r="FF22" s="363"/>
      <c r="FG22" s="363"/>
      <c r="FH22" s="363"/>
      <c r="FI22" s="363"/>
      <c r="FJ22" s="363"/>
      <c r="FK22" s="363"/>
      <c r="FL22" s="363"/>
      <c r="FM22" s="363"/>
      <c r="FN22" s="363"/>
      <c r="FO22" s="363"/>
      <c r="FP22" s="363"/>
      <c r="FQ22" s="363"/>
      <c r="FR22" s="363"/>
      <c r="FS22" s="363"/>
      <c r="FT22" s="363"/>
      <c r="FU22" s="363"/>
      <c r="FV22" s="363"/>
      <c r="FW22" s="363"/>
      <c r="FX22" s="363"/>
      <c r="FY22" s="363"/>
      <c r="FZ22" s="363"/>
      <c r="GA22" s="363"/>
      <c r="GB22" s="363"/>
      <c r="GC22" s="363"/>
      <c r="GD22" s="363"/>
      <c r="GE22" s="363"/>
      <c r="GF22" s="363"/>
    </row>
    <row r="23" spans="1:188" ht="12.75" customHeight="1" x14ac:dyDescent="0.25">
      <c r="A23" s="192"/>
      <c r="B23" s="207"/>
      <c r="C23" s="113" t="s">
        <v>1226</v>
      </c>
      <c r="D23" s="113" t="s">
        <v>1467</v>
      </c>
      <c r="E23" s="238"/>
      <c r="F23" s="209"/>
      <c r="G23" s="192"/>
      <c r="H23" s="192"/>
      <c r="I23" s="731">
        <v>15.194681861348529</v>
      </c>
      <c r="J23" s="731"/>
      <c r="K23" s="731"/>
      <c r="L23" s="731" t="s">
        <v>1556</v>
      </c>
      <c r="M23" s="732"/>
      <c r="N23" s="732" t="s">
        <v>1556</v>
      </c>
      <c r="O23" s="732"/>
      <c r="P23" s="732">
        <v>23.852423852423851</v>
      </c>
      <c r="Q23" s="732"/>
      <c r="R23" s="732">
        <v>19.316776096679035</v>
      </c>
      <c r="S23" s="732"/>
      <c r="T23" s="732">
        <v>13.436345314074572</v>
      </c>
      <c r="U23" s="732"/>
      <c r="V23" s="732">
        <v>6.2174213401997109</v>
      </c>
      <c r="W23" s="363"/>
      <c r="X23" s="363"/>
      <c r="Y23" s="363"/>
      <c r="Z23" s="363"/>
      <c r="AA23" s="363"/>
      <c r="AB23" s="363"/>
      <c r="AC23" s="363"/>
      <c r="AD23" s="363"/>
      <c r="AE23" s="363"/>
      <c r="AF23" s="363"/>
      <c r="AG23" s="363"/>
      <c r="AH23" s="363"/>
      <c r="AI23" s="363"/>
      <c r="AJ23" s="363"/>
      <c r="AK23" s="363"/>
      <c r="AL23" s="363"/>
      <c r="AM23" s="363"/>
      <c r="AN23" s="363"/>
      <c r="AO23" s="363"/>
      <c r="AP23" s="363"/>
      <c r="AQ23" s="363"/>
      <c r="AR23" s="363"/>
      <c r="AS23" s="363"/>
      <c r="AT23" s="363"/>
      <c r="AU23" s="363"/>
      <c r="AV23" s="363"/>
      <c r="AW23" s="363"/>
      <c r="AX23" s="363"/>
      <c r="AY23" s="363"/>
      <c r="AZ23" s="363"/>
      <c r="BA23" s="363"/>
      <c r="BB23" s="363"/>
      <c r="BC23" s="363"/>
      <c r="BD23" s="363"/>
      <c r="BE23" s="363"/>
      <c r="BF23" s="363"/>
      <c r="BG23" s="363"/>
      <c r="BH23" s="363"/>
      <c r="BI23" s="363"/>
      <c r="BJ23" s="363"/>
      <c r="BK23" s="363"/>
      <c r="BL23" s="363"/>
      <c r="BM23" s="363"/>
      <c r="BN23" s="363"/>
      <c r="BO23" s="363"/>
      <c r="BP23" s="363"/>
      <c r="BQ23" s="363"/>
      <c r="BR23" s="363"/>
      <c r="BS23" s="363"/>
      <c r="BT23" s="363"/>
      <c r="BU23" s="363"/>
      <c r="BV23" s="363"/>
      <c r="BW23" s="363"/>
      <c r="BX23" s="363"/>
      <c r="BY23" s="363"/>
      <c r="BZ23" s="363"/>
      <c r="CA23" s="363"/>
      <c r="CB23" s="363"/>
      <c r="CC23" s="363"/>
      <c r="CD23" s="363"/>
      <c r="CE23" s="363"/>
      <c r="CF23" s="363"/>
      <c r="CG23" s="363"/>
      <c r="CH23" s="363"/>
      <c r="CI23" s="363"/>
      <c r="CJ23" s="363"/>
      <c r="CK23" s="363"/>
      <c r="CL23" s="363"/>
      <c r="CM23" s="363"/>
      <c r="CN23" s="363"/>
      <c r="CO23" s="363"/>
      <c r="CP23" s="363"/>
      <c r="CQ23" s="363"/>
      <c r="CR23" s="363"/>
      <c r="CS23" s="363"/>
      <c r="CT23" s="363"/>
      <c r="CU23" s="363"/>
      <c r="CV23" s="363"/>
      <c r="CW23" s="363"/>
      <c r="CX23" s="363"/>
      <c r="CY23" s="363"/>
      <c r="CZ23" s="363"/>
      <c r="DA23" s="363"/>
      <c r="DB23" s="363"/>
      <c r="DC23" s="363"/>
      <c r="DD23" s="363"/>
      <c r="DE23" s="363"/>
      <c r="DF23" s="363"/>
      <c r="DG23" s="363"/>
      <c r="DH23" s="363"/>
      <c r="DI23" s="363"/>
      <c r="DJ23" s="363"/>
      <c r="DK23" s="363"/>
      <c r="DL23" s="363"/>
      <c r="DM23" s="363"/>
      <c r="DN23" s="363"/>
      <c r="DO23" s="363"/>
      <c r="DP23" s="363"/>
      <c r="DQ23" s="363"/>
      <c r="DR23" s="363"/>
      <c r="DS23" s="363"/>
      <c r="DT23" s="363"/>
      <c r="DU23" s="363"/>
      <c r="DV23" s="363"/>
      <c r="DW23" s="363"/>
      <c r="DX23" s="363"/>
      <c r="DY23" s="363"/>
      <c r="DZ23" s="363"/>
      <c r="EA23" s="363"/>
      <c r="EB23" s="363"/>
      <c r="EC23" s="363"/>
      <c r="ED23" s="363"/>
      <c r="EE23" s="363"/>
      <c r="EF23" s="363"/>
      <c r="EG23" s="363"/>
      <c r="EH23" s="363"/>
      <c r="EI23" s="363"/>
      <c r="EJ23" s="363"/>
      <c r="EK23" s="363"/>
      <c r="EL23" s="363"/>
      <c r="EM23" s="363"/>
      <c r="EN23" s="363"/>
      <c r="EO23" s="363"/>
      <c r="EP23" s="363"/>
      <c r="EQ23" s="363"/>
      <c r="ER23" s="363"/>
      <c r="ES23" s="363"/>
      <c r="ET23" s="363"/>
      <c r="EU23" s="363"/>
      <c r="EV23" s="363"/>
      <c r="EW23" s="363"/>
      <c r="EX23" s="363"/>
      <c r="EY23" s="363"/>
      <c r="EZ23" s="363"/>
      <c r="FA23" s="363"/>
      <c r="FB23" s="363"/>
      <c r="FC23" s="363"/>
      <c r="FD23" s="363"/>
      <c r="FE23" s="363"/>
      <c r="FF23" s="363"/>
      <c r="FG23" s="363"/>
      <c r="FH23" s="363"/>
      <c r="FI23" s="363"/>
      <c r="FJ23" s="363"/>
      <c r="FK23" s="363"/>
      <c r="FL23" s="363"/>
      <c r="FM23" s="363"/>
      <c r="FN23" s="363"/>
      <c r="FO23" s="363"/>
      <c r="FP23" s="363"/>
      <c r="FQ23" s="363"/>
      <c r="FR23" s="363"/>
      <c r="FS23" s="363"/>
      <c r="FT23" s="363"/>
      <c r="FU23" s="363"/>
      <c r="FV23" s="363"/>
      <c r="FW23" s="363"/>
      <c r="FX23" s="363"/>
      <c r="FY23" s="363"/>
      <c r="FZ23" s="363"/>
      <c r="GA23" s="363"/>
      <c r="GB23" s="363"/>
      <c r="GC23" s="363"/>
      <c r="GD23" s="363"/>
      <c r="GE23" s="363"/>
      <c r="GF23" s="363"/>
    </row>
    <row r="24" spans="1:188" ht="12.75" customHeight="1" x14ac:dyDescent="0.25">
      <c r="A24" s="192"/>
      <c r="B24" s="207"/>
      <c r="C24" s="113" t="s">
        <v>1227</v>
      </c>
      <c r="D24" s="113" t="s">
        <v>1228</v>
      </c>
      <c r="E24" s="238"/>
      <c r="F24" s="209"/>
      <c r="G24" s="192"/>
      <c r="H24" s="192"/>
      <c r="I24" s="731">
        <v>14.857183543177205</v>
      </c>
      <c r="J24" s="731"/>
      <c r="K24" s="731"/>
      <c r="L24" s="731">
        <v>12.05567984091474</v>
      </c>
      <c r="M24" s="732"/>
      <c r="N24" s="732">
        <v>24.222773221438107</v>
      </c>
      <c r="O24" s="732"/>
      <c r="P24" s="732">
        <v>25.161199887860946</v>
      </c>
      <c r="Q24" s="732"/>
      <c r="R24" s="732">
        <v>19.661505221462008</v>
      </c>
      <c r="S24" s="732"/>
      <c r="T24" s="732">
        <v>13.440292730983041</v>
      </c>
      <c r="U24" s="732"/>
      <c r="V24" s="732">
        <v>7.1638244338831418</v>
      </c>
      <c r="W24" s="363"/>
      <c r="X24" s="363"/>
      <c r="Y24" s="363"/>
      <c r="Z24" s="363"/>
      <c r="AA24" s="363"/>
      <c r="AB24" s="363"/>
      <c r="AC24" s="363"/>
      <c r="AD24" s="363"/>
      <c r="AE24" s="363"/>
      <c r="AF24" s="363"/>
      <c r="AG24" s="363"/>
      <c r="AH24" s="363"/>
      <c r="AI24" s="363"/>
      <c r="AJ24" s="363"/>
      <c r="AK24" s="363"/>
      <c r="AL24" s="363"/>
      <c r="AM24" s="363"/>
      <c r="AN24" s="363"/>
      <c r="AO24" s="363"/>
      <c r="AP24" s="363"/>
      <c r="AQ24" s="363"/>
      <c r="AR24" s="363"/>
      <c r="AS24" s="363"/>
      <c r="AT24" s="363"/>
      <c r="AU24" s="363"/>
      <c r="AV24" s="363"/>
      <c r="AW24" s="363"/>
      <c r="AX24" s="363"/>
      <c r="AY24" s="363"/>
      <c r="AZ24" s="363"/>
      <c r="BA24" s="363"/>
      <c r="BB24" s="363"/>
      <c r="BC24" s="363"/>
      <c r="BD24" s="363"/>
      <c r="BE24" s="363"/>
      <c r="BF24" s="363"/>
      <c r="BG24" s="363"/>
      <c r="BH24" s="363"/>
      <c r="BI24" s="363"/>
      <c r="BJ24" s="363"/>
      <c r="BK24" s="363"/>
      <c r="BL24" s="363"/>
      <c r="BM24" s="363"/>
      <c r="BN24" s="363"/>
      <c r="BO24" s="363"/>
      <c r="BP24" s="363"/>
      <c r="BQ24" s="363"/>
      <c r="BR24" s="363"/>
      <c r="BS24" s="363"/>
      <c r="BT24" s="363"/>
      <c r="BU24" s="363"/>
      <c r="BV24" s="363"/>
      <c r="BW24" s="363"/>
      <c r="BX24" s="363"/>
      <c r="BY24" s="363"/>
      <c r="BZ24" s="363"/>
      <c r="CA24" s="363"/>
      <c r="CB24" s="363"/>
      <c r="CC24" s="363"/>
      <c r="CD24" s="363"/>
      <c r="CE24" s="363"/>
      <c r="CF24" s="363"/>
      <c r="CG24" s="363"/>
      <c r="CH24" s="363"/>
      <c r="CI24" s="363"/>
      <c r="CJ24" s="363"/>
      <c r="CK24" s="363"/>
      <c r="CL24" s="363"/>
      <c r="CM24" s="363"/>
      <c r="CN24" s="363"/>
      <c r="CO24" s="363"/>
      <c r="CP24" s="363"/>
      <c r="CQ24" s="363"/>
      <c r="CR24" s="363"/>
      <c r="CS24" s="363"/>
      <c r="CT24" s="363"/>
      <c r="CU24" s="363"/>
      <c r="CV24" s="363"/>
      <c r="CW24" s="363"/>
      <c r="CX24" s="363"/>
      <c r="CY24" s="363"/>
      <c r="CZ24" s="363"/>
      <c r="DA24" s="363"/>
      <c r="DB24" s="363"/>
      <c r="DC24" s="363"/>
      <c r="DD24" s="363"/>
      <c r="DE24" s="363"/>
      <c r="DF24" s="363"/>
      <c r="DG24" s="363"/>
      <c r="DH24" s="363"/>
      <c r="DI24" s="363"/>
      <c r="DJ24" s="363"/>
      <c r="DK24" s="363"/>
      <c r="DL24" s="363"/>
      <c r="DM24" s="363"/>
      <c r="DN24" s="363"/>
      <c r="DO24" s="363"/>
      <c r="DP24" s="363"/>
      <c r="DQ24" s="363"/>
      <c r="DR24" s="363"/>
      <c r="DS24" s="363"/>
      <c r="DT24" s="363"/>
      <c r="DU24" s="363"/>
      <c r="DV24" s="363"/>
      <c r="DW24" s="363"/>
      <c r="DX24" s="363"/>
      <c r="DY24" s="363"/>
      <c r="DZ24" s="363"/>
      <c r="EA24" s="363"/>
      <c r="EB24" s="363"/>
      <c r="EC24" s="363"/>
      <c r="ED24" s="363"/>
      <c r="EE24" s="363"/>
      <c r="EF24" s="363"/>
      <c r="EG24" s="363"/>
      <c r="EH24" s="363"/>
      <c r="EI24" s="363"/>
      <c r="EJ24" s="363"/>
      <c r="EK24" s="363"/>
      <c r="EL24" s="363"/>
      <c r="EM24" s="363"/>
      <c r="EN24" s="363"/>
      <c r="EO24" s="363"/>
      <c r="EP24" s="363"/>
      <c r="EQ24" s="363"/>
      <c r="ER24" s="363"/>
      <c r="ES24" s="363"/>
      <c r="ET24" s="363"/>
      <c r="EU24" s="363"/>
      <c r="EV24" s="363"/>
      <c r="EW24" s="363"/>
      <c r="EX24" s="363"/>
      <c r="EY24" s="363"/>
      <c r="EZ24" s="363"/>
      <c r="FA24" s="363"/>
      <c r="FB24" s="363"/>
      <c r="FC24" s="363"/>
      <c r="FD24" s="363"/>
      <c r="FE24" s="363"/>
      <c r="FF24" s="363"/>
      <c r="FG24" s="363"/>
      <c r="FH24" s="363"/>
      <c r="FI24" s="363"/>
      <c r="FJ24" s="363"/>
      <c r="FK24" s="363"/>
      <c r="FL24" s="363"/>
      <c r="FM24" s="363"/>
      <c r="FN24" s="363"/>
      <c r="FO24" s="363"/>
      <c r="FP24" s="363"/>
      <c r="FQ24" s="363"/>
      <c r="FR24" s="363"/>
      <c r="FS24" s="363"/>
      <c r="FT24" s="363"/>
      <c r="FU24" s="363"/>
      <c r="FV24" s="363"/>
      <c r="FW24" s="363"/>
      <c r="FX24" s="363"/>
      <c r="FY24" s="363"/>
      <c r="FZ24" s="363"/>
      <c r="GA24" s="363"/>
      <c r="GB24" s="363"/>
      <c r="GC24" s="363"/>
      <c r="GD24" s="363"/>
      <c r="GE24" s="363"/>
      <c r="GF24" s="363"/>
    </row>
    <row r="25" spans="1:188" ht="12.75" customHeight="1" x14ac:dyDescent="0.25">
      <c r="A25" s="192"/>
      <c r="B25" s="207"/>
      <c r="C25" s="113" t="s">
        <v>1229</v>
      </c>
      <c r="D25" s="113" t="s">
        <v>1230</v>
      </c>
      <c r="E25" s="238"/>
      <c r="F25" s="209"/>
      <c r="G25" s="192"/>
      <c r="H25" s="192"/>
      <c r="I25" s="731">
        <v>16.428575622530282</v>
      </c>
      <c r="J25" s="731"/>
      <c r="K25" s="731"/>
      <c r="L25" s="731">
        <v>13.170731707317072</v>
      </c>
      <c r="M25" s="732"/>
      <c r="N25" s="732">
        <v>22.704061591641132</v>
      </c>
      <c r="O25" s="732"/>
      <c r="P25" s="732">
        <v>23.272746184049716</v>
      </c>
      <c r="Q25" s="732"/>
      <c r="R25" s="732">
        <v>22.657727350868146</v>
      </c>
      <c r="S25" s="732"/>
      <c r="T25" s="732">
        <v>15.633327411618405</v>
      </c>
      <c r="U25" s="732"/>
      <c r="V25" s="732">
        <v>7.1173659697159106</v>
      </c>
      <c r="W25" s="363"/>
      <c r="X25" s="363"/>
      <c r="Y25" s="363"/>
      <c r="Z25" s="363"/>
      <c r="AA25" s="363"/>
      <c r="AB25" s="363"/>
      <c r="AC25" s="363"/>
      <c r="AD25" s="363"/>
      <c r="AE25" s="363"/>
      <c r="AF25" s="363"/>
      <c r="AG25" s="363"/>
      <c r="AH25" s="363"/>
      <c r="AI25" s="363"/>
      <c r="AJ25" s="363"/>
      <c r="AK25" s="363"/>
      <c r="AL25" s="363"/>
      <c r="AM25" s="363"/>
      <c r="AN25" s="363"/>
      <c r="AO25" s="363"/>
      <c r="AP25" s="363"/>
      <c r="AQ25" s="363"/>
      <c r="AR25" s="363"/>
      <c r="AS25" s="363"/>
      <c r="AT25" s="363"/>
      <c r="AU25" s="363"/>
      <c r="AV25" s="363"/>
      <c r="AW25" s="363"/>
      <c r="AX25" s="363"/>
      <c r="AY25" s="363"/>
      <c r="AZ25" s="363"/>
      <c r="BA25" s="363"/>
      <c r="BB25" s="363"/>
      <c r="BC25" s="363"/>
      <c r="BD25" s="363"/>
      <c r="BE25" s="363"/>
      <c r="BF25" s="363"/>
      <c r="BG25" s="363"/>
      <c r="BH25" s="363"/>
      <c r="BI25" s="363"/>
      <c r="BJ25" s="363"/>
      <c r="BK25" s="363"/>
      <c r="BL25" s="363"/>
      <c r="BM25" s="363"/>
      <c r="BN25" s="363"/>
      <c r="BO25" s="363"/>
      <c r="BP25" s="363"/>
      <c r="BQ25" s="363"/>
      <c r="BR25" s="363"/>
      <c r="BS25" s="363"/>
      <c r="BT25" s="363"/>
      <c r="BU25" s="363"/>
      <c r="BV25" s="363"/>
      <c r="BW25" s="363"/>
      <c r="BX25" s="363"/>
      <c r="BY25" s="363"/>
      <c r="BZ25" s="363"/>
      <c r="CA25" s="363"/>
      <c r="CB25" s="363"/>
      <c r="CC25" s="363"/>
      <c r="CD25" s="363"/>
      <c r="CE25" s="363"/>
      <c r="CF25" s="363"/>
      <c r="CG25" s="363"/>
      <c r="CH25" s="363"/>
      <c r="CI25" s="363"/>
      <c r="CJ25" s="363"/>
      <c r="CK25" s="363"/>
      <c r="CL25" s="363"/>
      <c r="CM25" s="363"/>
      <c r="CN25" s="363"/>
      <c r="CO25" s="363"/>
      <c r="CP25" s="363"/>
      <c r="CQ25" s="363"/>
      <c r="CR25" s="363"/>
      <c r="CS25" s="363"/>
      <c r="CT25" s="363"/>
      <c r="CU25" s="363"/>
      <c r="CV25" s="363"/>
      <c r="CW25" s="363"/>
      <c r="CX25" s="363"/>
      <c r="CY25" s="363"/>
      <c r="CZ25" s="363"/>
      <c r="DA25" s="363"/>
      <c r="DB25" s="363"/>
      <c r="DC25" s="363"/>
      <c r="DD25" s="363"/>
      <c r="DE25" s="363"/>
      <c r="DF25" s="363"/>
      <c r="DG25" s="363"/>
      <c r="DH25" s="363"/>
      <c r="DI25" s="363"/>
      <c r="DJ25" s="363"/>
      <c r="DK25" s="363"/>
      <c r="DL25" s="363"/>
      <c r="DM25" s="363"/>
      <c r="DN25" s="363"/>
      <c r="DO25" s="363"/>
      <c r="DP25" s="363"/>
      <c r="DQ25" s="363"/>
      <c r="DR25" s="363"/>
      <c r="DS25" s="363"/>
      <c r="DT25" s="363"/>
      <c r="DU25" s="363"/>
      <c r="DV25" s="363"/>
      <c r="DW25" s="363"/>
      <c r="DX25" s="363"/>
      <c r="DY25" s="363"/>
      <c r="DZ25" s="363"/>
      <c r="EA25" s="363"/>
      <c r="EB25" s="363"/>
      <c r="EC25" s="363"/>
      <c r="ED25" s="363"/>
      <c r="EE25" s="363"/>
      <c r="EF25" s="363"/>
      <c r="EG25" s="363"/>
      <c r="EH25" s="363"/>
      <c r="EI25" s="363"/>
      <c r="EJ25" s="363"/>
      <c r="EK25" s="363"/>
      <c r="EL25" s="363"/>
      <c r="EM25" s="363"/>
      <c r="EN25" s="363"/>
      <c r="EO25" s="363"/>
      <c r="EP25" s="363"/>
      <c r="EQ25" s="363"/>
      <c r="ER25" s="363"/>
      <c r="ES25" s="363"/>
      <c r="ET25" s="363"/>
      <c r="EU25" s="363"/>
      <c r="EV25" s="363"/>
      <c r="EW25" s="363"/>
      <c r="EX25" s="363"/>
      <c r="EY25" s="363"/>
      <c r="EZ25" s="363"/>
      <c r="FA25" s="363"/>
      <c r="FB25" s="363"/>
      <c r="FC25" s="363"/>
      <c r="FD25" s="363"/>
      <c r="FE25" s="363"/>
      <c r="FF25" s="363"/>
      <c r="FG25" s="363"/>
      <c r="FH25" s="363"/>
      <c r="FI25" s="363"/>
      <c r="FJ25" s="363"/>
      <c r="FK25" s="363"/>
      <c r="FL25" s="363"/>
      <c r="FM25" s="363"/>
      <c r="FN25" s="363"/>
      <c r="FO25" s="363"/>
      <c r="FP25" s="363"/>
      <c r="FQ25" s="363"/>
      <c r="FR25" s="363"/>
      <c r="FS25" s="363"/>
      <c r="FT25" s="363"/>
      <c r="FU25" s="363"/>
      <c r="FV25" s="363"/>
      <c r="FW25" s="363"/>
      <c r="FX25" s="363"/>
      <c r="FY25" s="363"/>
      <c r="FZ25" s="363"/>
      <c r="GA25" s="363"/>
      <c r="GB25" s="363"/>
      <c r="GC25" s="363"/>
      <c r="GD25" s="363"/>
      <c r="GE25" s="363"/>
      <c r="GF25" s="363"/>
    </row>
    <row r="26" spans="1:188" ht="12.75" customHeight="1" x14ac:dyDescent="0.25">
      <c r="A26" s="192"/>
      <c r="B26" s="207"/>
      <c r="C26" s="113" t="s">
        <v>1231</v>
      </c>
      <c r="D26" s="113" t="s">
        <v>1232</v>
      </c>
      <c r="E26" s="238"/>
      <c r="F26" s="209"/>
      <c r="G26" s="192"/>
      <c r="H26" s="192"/>
      <c r="I26" s="731">
        <v>17.275185936443542</v>
      </c>
      <c r="J26" s="731"/>
      <c r="K26" s="731"/>
      <c r="L26" s="731">
        <v>16.156754898590581</v>
      </c>
      <c r="M26" s="732"/>
      <c r="N26" s="732">
        <v>17.297297297297298</v>
      </c>
      <c r="O26" s="732"/>
      <c r="P26" s="732">
        <v>33.588093322606596</v>
      </c>
      <c r="Q26" s="732"/>
      <c r="R26" s="732">
        <v>24.953445065176911</v>
      </c>
      <c r="S26" s="732"/>
      <c r="T26" s="732">
        <v>17.577297755188479</v>
      </c>
      <c r="U26" s="732"/>
      <c r="V26" s="732">
        <v>4.9195449420928563</v>
      </c>
      <c r="W26" s="363"/>
      <c r="X26" s="363"/>
      <c r="Y26" s="363"/>
      <c r="Z26" s="363"/>
      <c r="AA26" s="363"/>
      <c r="AB26" s="363"/>
      <c r="AC26" s="363"/>
      <c r="AD26" s="363"/>
      <c r="AE26" s="363"/>
      <c r="AF26" s="363"/>
      <c r="AG26" s="363"/>
      <c r="AH26" s="363"/>
      <c r="AI26" s="363"/>
      <c r="AJ26" s="363"/>
      <c r="AK26" s="363"/>
      <c r="AL26" s="363"/>
      <c r="AM26" s="363"/>
      <c r="AN26" s="363"/>
      <c r="AO26" s="363"/>
      <c r="AP26" s="363"/>
      <c r="AQ26" s="363"/>
      <c r="AR26" s="363"/>
      <c r="AS26" s="363"/>
      <c r="AT26" s="363"/>
      <c r="AU26" s="363"/>
      <c r="AV26" s="363"/>
      <c r="AW26" s="363"/>
      <c r="AX26" s="363"/>
      <c r="AY26" s="363"/>
      <c r="AZ26" s="363"/>
      <c r="BA26" s="363"/>
      <c r="BB26" s="363"/>
      <c r="BC26" s="363"/>
      <c r="BD26" s="363"/>
      <c r="BE26" s="363"/>
      <c r="BF26" s="363"/>
      <c r="BG26" s="363"/>
      <c r="BH26" s="363"/>
      <c r="BI26" s="363"/>
      <c r="BJ26" s="363"/>
      <c r="BK26" s="363"/>
      <c r="BL26" s="363"/>
      <c r="BM26" s="363"/>
      <c r="BN26" s="363"/>
      <c r="BO26" s="363"/>
      <c r="BP26" s="363"/>
      <c r="BQ26" s="363"/>
      <c r="BR26" s="363"/>
      <c r="BS26" s="363"/>
      <c r="BT26" s="363"/>
      <c r="BU26" s="363"/>
      <c r="BV26" s="363"/>
      <c r="BW26" s="363"/>
      <c r="BX26" s="363"/>
      <c r="BY26" s="363"/>
      <c r="BZ26" s="363"/>
      <c r="CA26" s="363"/>
      <c r="CB26" s="363"/>
      <c r="CC26" s="363"/>
      <c r="CD26" s="363"/>
      <c r="CE26" s="363"/>
      <c r="CF26" s="363"/>
      <c r="CG26" s="363"/>
      <c r="CH26" s="363"/>
      <c r="CI26" s="363"/>
      <c r="CJ26" s="363"/>
      <c r="CK26" s="363"/>
      <c r="CL26" s="363"/>
      <c r="CM26" s="363"/>
      <c r="CN26" s="363"/>
      <c r="CO26" s="363"/>
      <c r="CP26" s="363"/>
      <c r="CQ26" s="363"/>
      <c r="CR26" s="363"/>
      <c r="CS26" s="363"/>
      <c r="CT26" s="363"/>
      <c r="CU26" s="363"/>
      <c r="CV26" s="363"/>
      <c r="CW26" s="363"/>
      <c r="CX26" s="363"/>
      <c r="CY26" s="363"/>
      <c r="CZ26" s="363"/>
      <c r="DA26" s="363"/>
      <c r="DB26" s="363"/>
      <c r="DC26" s="363"/>
      <c r="DD26" s="363"/>
      <c r="DE26" s="363"/>
      <c r="DF26" s="363"/>
      <c r="DG26" s="363"/>
      <c r="DH26" s="363"/>
      <c r="DI26" s="363"/>
      <c r="DJ26" s="363"/>
      <c r="DK26" s="363"/>
      <c r="DL26" s="363"/>
      <c r="DM26" s="363"/>
      <c r="DN26" s="363"/>
      <c r="DO26" s="363"/>
      <c r="DP26" s="363"/>
      <c r="DQ26" s="363"/>
      <c r="DR26" s="363"/>
      <c r="DS26" s="363"/>
      <c r="DT26" s="363"/>
      <c r="DU26" s="363"/>
      <c r="DV26" s="363"/>
      <c r="DW26" s="363"/>
      <c r="DX26" s="363"/>
      <c r="DY26" s="363"/>
      <c r="DZ26" s="363"/>
      <c r="EA26" s="363"/>
      <c r="EB26" s="363"/>
      <c r="EC26" s="363"/>
      <c r="ED26" s="363"/>
      <c r="EE26" s="363"/>
      <c r="EF26" s="363"/>
      <c r="EG26" s="363"/>
      <c r="EH26" s="363"/>
      <c r="EI26" s="363"/>
      <c r="EJ26" s="363"/>
      <c r="EK26" s="363"/>
      <c r="EL26" s="363"/>
      <c r="EM26" s="363"/>
      <c r="EN26" s="363"/>
      <c r="EO26" s="363"/>
      <c r="EP26" s="363"/>
      <c r="EQ26" s="363"/>
      <c r="ER26" s="363"/>
      <c r="ES26" s="363"/>
      <c r="ET26" s="363"/>
      <c r="EU26" s="363"/>
      <c r="EV26" s="363"/>
      <c r="EW26" s="363"/>
      <c r="EX26" s="363"/>
      <c r="EY26" s="363"/>
      <c r="EZ26" s="363"/>
      <c r="FA26" s="363"/>
      <c r="FB26" s="363"/>
      <c r="FC26" s="363"/>
      <c r="FD26" s="363"/>
      <c r="FE26" s="363"/>
      <c r="FF26" s="363"/>
      <c r="FG26" s="363"/>
      <c r="FH26" s="363"/>
      <c r="FI26" s="363"/>
      <c r="FJ26" s="363"/>
      <c r="FK26" s="363"/>
      <c r="FL26" s="363"/>
      <c r="FM26" s="363"/>
      <c r="FN26" s="363"/>
      <c r="FO26" s="363"/>
      <c r="FP26" s="363"/>
      <c r="FQ26" s="363"/>
      <c r="FR26" s="363"/>
      <c r="FS26" s="363"/>
      <c r="FT26" s="363"/>
      <c r="FU26" s="363"/>
      <c r="FV26" s="363"/>
      <c r="FW26" s="363"/>
      <c r="FX26" s="363"/>
      <c r="FY26" s="363"/>
      <c r="FZ26" s="363"/>
      <c r="GA26" s="363"/>
      <c r="GB26" s="363"/>
      <c r="GC26" s="363"/>
      <c r="GD26" s="363"/>
      <c r="GE26" s="363"/>
      <c r="GF26" s="363"/>
    </row>
    <row r="27" spans="1:188" ht="12.75" customHeight="1" x14ac:dyDescent="0.25">
      <c r="A27" s="192"/>
      <c r="B27" s="207"/>
      <c r="C27" s="113" t="s">
        <v>1233</v>
      </c>
      <c r="D27" s="113" t="s">
        <v>1468</v>
      </c>
      <c r="E27" s="238"/>
      <c r="F27" s="209"/>
      <c r="G27" s="192"/>
      <c r="H27" s="192"/>
      <c r="I27" s="731">
        <v>13.035940521437622</v>
      </c>
      <c r="J27" s="731"/>
      <c r="K27" s="731"/>
      <c r="L27" s="731">
        <v>7.8231292517006814</v>
      </c>
      <c r="M27" s="732"/>
      <c r="N27" s="732">
        <v>22.1606648199446</v>
      </c>
      <c r="O27" s="732"/>
      <c r="P27" s="732">
        <v>25.190010857763301</v>
      </c>
      <c r="Q27" s="732"/>
      <c r="R27" s="732">
        <v>18.922018348623855</v>
      </c>
      <c r="S27" s="732"/>
      <c r="T27" s="732">
        <v>12.688821752265861</v>
      </c>
      <c r="U27" s="732"/>
      <c r="V27" s="732">
        <v>4.7860629845888774</v>
      </c>
      <c r="W27" s="363"/>
      <c r="X27" s="363"/>
      <c r="Y27" s="363"/>
      <c r="Z27" s="363"/>
      <c r="AA27" s="363"/>
      <c r="AB27" s="363"/>
      <c r="AC27" s="363"/>
      <c r="AD27" s="363"/>
      <c r="AE27" s="363"/>
      <c r="AF27" s="363"/>
      <c r="AG27" s="363"/>
      <c r="AH27" s="363"/>
      <c r="AI27" s="363"/>
      <c r="AJ27" s="363"/>
      <c r="AK27" s="363"/>
      <c r="AL27" s="363"/>
      <c r="AM27" s="363"/>
      <c r="AN27" s="363"/>
      <c r="AO27" s="363"/>
      <c r="AP27" s="363"/>
      <c r="AQ27" s="363"/>
      <c r="AR27" s="363"/>
      <c r="AS27" s="363"/>
      <c r="AT27" s="363"/>
      <c r="AU27" s="363"/>
      <c r="AV27" s="363"/>
      <c r="AW27" s="363"/>
      <c r="AX27" s="363"/>
      <c r="AY27" s="363"/>
      <c r="AZ27" s="363"/>
      <c r="BA27" s="363"/>
      <c r="BB27" s="363"/>
      <c r="BC27" s="363"/>
      <c r="BD27" s="363"/>
      <c r="BE27" s="363"/>
      <c r="BF27" s="363"/>
      <c r="BG27" s="363"/>
      <c r="BH27" s="363"/>
      <c r="BI27" s="363"/>
      <c r="BJ27" s="363"/>
      <c r="BK27" s="363"/>
      <c r="BL27" s="363"/>
      <c r="BM27" s="363"/>
      <c r="BN27" s="363"/>
      <c r="BO27" s="363"/>
      <c r="BP27" s="363"/>
      <c r="BQ27" s="363"/>
      <c r="BR27" s="363"/>
      <c r="BS27" s="363"/>
      <c r="BT27" s="363"/>
      <c r="BU27" s="363"/>
      <c r="BV27" s="363"/>
      <c r="BW27" s="363"/>
      <c r="BX27" s="363"/>
      <c r="BY27" s="363"/>
      <c r="BZ27" s="363"/>
      <c r="CA27" s="363"/>
      <c r="CB27" s="363"/>
      <c r="CC27" s="363"/>
      <c r="CD27" s="363"/>
      <c r="CE27" s="363"/>
      <c r="CF27" s="363"/>
      <c r="CG27" s="363"/>
      <c r="CH27" s="363"/>
      <c r="CI27" s="363"/>
      <c r="CJ27" s="363"/>
      <c r="CK27" s="363"/>
      <c r="CL27" s="363"/>
      <c r="CM27" s="363"/>
      <c r="CN27" s="363"/>
      <c r="CO27" s="363"/>
      <c r="CP27" s="363"/>
      <c r="CQ27" s="363"/>
      <c r="CR27" s="363"/>
      <c r="CS27" s="363"/>
      <c r="CT27" s="363"/>
      <c r="CU27" s="363"/>
      <c r="CV27" s="363"/>
      <c r="CW27" s="363"/>
      <c r="CX27" s="363"/>
      <c r="CY27" s="363"/>
      <c r="CZ27" s="363"/>
      <c r="DA27" s="363"/>
      <c r="DB27" s="363"/>
      <c r="DC27" s="363"/>
      <c r="DD27" s="363"/>
      <c r="DE27" s="363"/>
      <c r="DF27" s="363"/>
      <c r="DG27" s="363"/>
      <c r="DH27" s="363"/>
      <c r="DI27" s="363"/>
      <c r="DJ27" s="363"/>
      <c r="DK27" s="363"/>
      <c r="DL27" s="363"/>
      <c r="DM27" s="363"/>
      <c r="DN27" s="363"/>
      <c r="DO27" s="363"/>
      <c r="DP27" s="363"/>
      <c r="DQ27" s="363"/>
      <c r="DR27" s="363"/>
      <c r="DS27" s="363"/>
      <c r="DT27" s="363"/>
      <c r="DU27" s="363"/>
      <c r="DV27" s="363"/>
      <c r="DW27" s="363"/>
      <c r="DX27" s="363"/>
      <c r="DY27" s="363"/>
      <c r="DZ27" s="363"/>
      <c r="EA27" s="363"/>
      <c r="EB27" s="363"/>
      <c r="EC27" s="363"/>
      <c r="ED27" s="363"/>
      <c r="EE27" s="363"/>
      <c r="EF27" s="363"/>
      <c r="EG27" s="363"/>
      <c r="EH27" s="363"/>
      <c r="EI27" s="363"/>
      <c r="EJ27" s="363"/>
      <c r="EK27" s="363"/>
      <c r="EL27" s="363"/>
      <c r="EM27" s="363"/>
      <c r="EN27" s="363"/>
      <c r="EO27" s="363"/>
      <c r="EP27" s="363"/>
      <c r="EQ27" s="363"/>
      <c r="ER27" s="363"/>
      <c r="ES27" s="363"/>
      <c r="ET27" s="363"/>
      <c r="EU27" s="363"/>
      <c r="EV27" s="363"/>
      <c r="EW27" s="363"/>
      <c r="EX27" s="363"/>
      <c r="EY27" s="363"/>
      <c r="EZ27" s="363"/>
      <c r="FA27" s="363"/>
      <c r="FB27" s="363"/>
      <c r="FC27" s="363"/>
      <c r="FD27" s="363"/>
      <c r="FE27" s="363"/>
      <c r="FF27" s="363"/>
      <c r="FG27" s="363"/>
      <c r="FH27" s="363"/>
      <c r="FI27" s="363"/>
      <c r="FJ27" s="363"/>
      <c r="FK27" s="363"/>
      <c r="FL27" s="363"/>
      <c r="FM27" s="363"/>
      <c r="FN27" s="363"/>
      <c r="FO27" s="363"/>
      <c r="FP27" s="363"/>
      <c r="FQ27" s="363"/>
      <c r="FR27" s="363"/>
      <c r="FS27" s="363"/>
      <c r="FT27" s="363"/>
      <c r="FU27" s="363"/>
      <c r="FV27" s="363"/>
      <c r="FW27" s="363"/>
      <c r="FX27" s="363"/>
      <c r="FY27" s="363"/>
      <c r="FZ27" s="363"/>
      <c r="GA27" s="363"/>
      <c r="GB27" s="363"/>
      <c r="GC27" s="363"/>
      <c r="GD27" s="363"/>
      <c r="GE27" s="363"/>
      <c r="GF27" s="363"/>
    </row>
    <row r="28" spans="1:188" ht="12.75" customHeight="1" x14ac:dyDescent="0.25">
      <c r="A28" s="192"/>
      <c r="B28" s="207"/>
      <c r="C28" s="113" t="s">
        <v>1234</v>
      </c>
      <c r="D28" s="113" t="s">
        <v>1235</v>
      </c>
      <c r="E28" s="238"/>
      <c r="F28" s="209"/>
      <c r="G28" s="192"/>
      <c r="H28" s="192"/>
      <c r="I28" s="731">
        <v>12.998158070997992</v>
      </c>
      <c r="J28" s="731"/>
      <c r="K28" s="731"/>
      <c r="L28" s="731">
        <v>10.768581081081081</v>
      </c>
      <c r="M28" s="732"/>
      <c r="N28" s="732">
        <v>20.797227036395149</v>
      </c>
      <c r="O28" s="732"/>
      <c r="P28" s="732">
        <v>24.826481580352375</v>
      </c>
      <c r="Q28" s="732"/>
      <c r="R28" s="732">
        <v>17.753667858463814</v>
      </c>
      <c r="S28" s="732"/>
      <c r="T28" s="732">
        <v>12.384288216162121</v>
      </c>
      <c r="U28" s="732"/>
      <c r="V28" s="732">
        <v>4.8918951564198574</v>
      </c>
      <c r="W28" s="363"/>
      <c r="X28" s="363"/>
      <c r="Y28" s="363"/>
      <c r="Z28" s="363"/>
      <c r="AA28" s="363"/>
      <c r="AB28" s="363"/>
      <c r="AC28" s="363"/>
      <c r="AD28" s="363"/>
      <c r="AE28" s="363"/>
      <c r="AF28" s="363"/>
      <c r="AG28" s="363"/>
      <c r="AH28" s="363"/>
      <c r="AI28" s="363"/>
      <c r="AJ28" s="363"/>
      <c r="AK28" s="363"/>
      <c r="AL28" s="363"/>
      <c r="AM28" s="363"/>
      <c r="AN28" s="363"/>
      <c r="AO28" s="363"/>
      <c r="AP28" s="363"/>
      <c r="AQ28" s="363"/>
      <c r="AR28" s="363"/>
      <c r="AS28" s="363"/>
      <c r="AT28" s="363"/>
      <c r="AU28" s="363"/>
      <c r="AV28" s="363"/>
      <c r="AW28" s="363"/>
      <c r="AX28" s="363"/>
      <c r="AY28" s="363"/>
      <c r="AZ28" s="363"/>
      <c r="BA28" s="363"/>
      <c r="BB28" s="363"/>
      <c r="BC28" s="363"/>
      <c r="BD28" s="363"/>
      <c r="BE28" s="363"/>
      <c r="BF28" s="363"/>
      <c r="BG28" s="363"/>
      <c r="BH28" s="363"/>
      <c r="BI28" s="363"/>
      <c r="BJ28" s="363"/>
      <c r="BK28" s="363"/>
      <c r="BL28" s="363"/>
      <c r="BM28" s="363"/>
      <c r="BN28" s="363"/>
      <c r="BO28" s="363"/>
      <c r="BP28" s="363"/>
      <c r="BQ28" s="363"/>
      <c r="BR28" s="363"/>
      <c r="BS28" s="363"/>
      <c r="BT28" s="363"/>
      <c r="BU28" s="363"/>
      <c r="BV28" s="363"/>
      <c r="BW28" s="363"/>
      <c r="BX28" s="363"/>
      <c r="BY28" s="363"/>
      <c r="BZ28" s="363"/>
      <c r="CA28" s="363"/>
      <c r="CB28" s="363"/>
      <c r="CC28" s="363"/>
      <c r="CD28" s="363"/>
      <c r="CE28" s="363"/>
      <c r="CF28" s="363"/>
      <c r="CG28" s="363"/>
      <c r="CH28" s="363"/>
      <c r="CI28" s="363"/>
      <c r="CJ28" s="363"/>
      <c r="CK28" s="363"/>
      <c r="CL28" s="363"/>
      <c r="CM28" s="363"/>
      <c r="CN28" s="363"/>
      <c r="CO28" s="363"/>
      <c r="CP28" s="363"/>
      <c r="CQ28" s="363"/>
      <c r="CR28" s="363"/>
      <c r="CS28" s="363"/>
      <c r="CT28" s="363"/>
      <c r="CU28" s="363"/>
      <c r="CV28" s="363"/>
      <c r="CW28" s="363"/>
      <c r="CX28" s="363"/>
      <c r="CY28" s="363"/>
      <c r="CZ28" s="363"/>
      <c r="DA28" s="363"/>
      <c r="DB28" s="363"/>
      <c r="DC28" s="363"/>
      <c r="DD28" s="363"/>
      <c r="DE28" s="363"/>
      <c r="DF28" s="363"/>
      <c r="DG28" s="363"/>
      <c r="DH28" s="363"/>
      <c r="DI28" s="363"/>
      <c r="DJ28" s="363"/>
      <c r="DK28" s="363"/>
      <c r="DL28" s="363"/>
      <c r="DM28" s="363"/>
      <c r="DN28" s="363"/>
      <c r="DO28" s="363"/>
      <c r="DP28" s="363"/>
      <c r="DQ28" s="363"/>
      <c r="DR28" s="363"/>
      <c r="DS28" s="363"/>
      <c r="DT28" s="363"/>
      <c r="DU28" s="363"/>
      <c r="DV28" s="363"/>
      <c r="DW28" s="363"/>
      <c r="DX28" s="363"/>
      <c r="DY28" s="363"/>
      <c r="DZ28" s="363"/>
      <c r="EA28" s="363"/>
      <c r="EB28" s="363"/>
      <c r="EC28" s="363"/>
      <c r="ED28" s="363"/>
      <c r="EE28" s="363"/>
      <c r="EF28" s="363"/>
      <c r="EG28" s="363"/>
      <c r="EH28" s="363"/>
      <c r="EI28" s="363"/>
      <c r="EJ28" s="363"/>
      <c r="EK28" s="363"/>
      <c r="EL28" s="363"/>
      <c r="EM28" s="363"/>
      <c r="EN28" s="363"/>
      <c r="EO28" s="363"/>
      <c r="EP28" s="363"/>
      <c r="EQ28" s="363"/>
      <c r="ER28" s="363"/>
      <c r="ES28" s="363"/>
      <c r="ET28" s="363"/>
      <c r="EU28" s="363"/>
      <c r="EV28" s="363"/>
      <c r="EW28" s="363"/>
      <c r="EX28" s="363"/>
      <c r="EY28" s="363"/>
      <c r="EZ28" s="363"/>
      <c r="FA28" s="363"/>
      <c r="FB28" s="363"/>
      <c r="FC28" s="363"/>
      <c r="FD28" s="363"/>
      <c r="FE28" s="363"/>
      <c r="FF28" s="363"/>
      <c r="FG28" s="363"/>
      <c r="FH28" s="363"/>
      <c r="FI28" s="363"/>
      <c r="FJ28" s="363"/>
      <c r="FK28" s="363"/>
      <c r="FL28" s="363"/>
      <c r="FM28" s="363"/>
      <c r="FN28" s="363"/>
      <c r="FO28" s="363"/>
      <c r="FP28" s="363"/>
      <c r="FQ28" s="363"/>
      <c r="FR28" s="363"/>
      <c r="FS28" s="363"/>
      <c r="FT28" s="363"/>
      <c r="FU28" s="363"/>
      <c r="FV28" s="363"/>
      <c r="FW28" s="363"/>
      <c r="FX28" s="363"/>
      <c r="FY28" s="363"/>
      <c r="FZ28" s="363"/>
      <c r="GA28" s="363"/>
      <c r="GB28" s="363"/>
      <c r="GC28" s="363"/>
      <c r="GD28" s="363"/>
      <c r="GE28" s="363"/>
      <c r="GF28" s="363"/>
    </row>
    <row r="29" spans="1:188" ht="12.75" customHeight="1" x14ac:dyDescent="0.25">
      <c r="A29" s="192"/>
      <c r="B29" s="207"/>
      <c r="C29" s="113" t="s">
        <v>1236</v>
      </c>
      <c r="D29" s="113" t="s">
        <v>1237</v>
      </c>
      <c r="E29" s="238"/>
      <c r="F29" s="209"/>
      <c r="G29" s="192"/>
      <c r="H29" s="192"/>
      <c r="I29" s="731">
        <v>12.55916435449649</v>
      </c>
      <c r="J29" s="731"/>
      <c r="K29" s="731"/>
      <c r="L29" s="731">
        <v>13.474707311685442</v>
      </c>
      <c r="M29" s="732"/>
      <c r="N29" s="732">
        <v>15.546218487394958</v>
      </c>
      <c r="O29" s="732"/>
      <c r="P29" s="732">
        <v>17.266472611802065</v>
      </c>
      <c r="Q29" s="732"/>
      <c r="R29" s="732">
        <v>17.066031651535447</v>
      </c>
      <c r="S29" s="732"/>
      <c r="T29" s="732">
        <v>11.769858214266163</v>
      </c>
      <c r="U29" s="732"/>
      <c r="V29" s="732">
        <v>5.3242707448314928</v>
      </c>
      <c r="W29" s="363"/>
      <c r="X29" s="363"/>
      <c r="Y29" s="363"/>
      <c r="Z29" s="363"/>
      <c r="AA29" s="363"/>
      <c r="AB29" s="363"/>
      <c r="AC29" s="363"/>
      <c r="AD29" s="363"/>
      <c r="AE29" s="363"/>
      <c r="AF29" s="363"/>
      <c r="AG29" s="363"/>
      <c r="AH29" s="363"/>
      <c r="AI29" s="363"/>
      <c r="AJ29" s="363"/>
      <c r="AK29" s="363"/>
      <c r="AL29" s="363"/>
      <c r="AM29" s="363"/>
      <c r="AN29" s="363"/>
      <c r="AO29" s="363"/>
      <c r="AP29" s="363"/>
      <c r="AQ29" s="363"/>
      <c r="AR29" s="363"/>
      <c r="AS29" s="363"/>
      <c r="AT29" s="363"/>
      <c r="AU29" s="363"/>
      <c r="AV29" s="363"/>
      <c r="AW29" s="363"/>
      <c r="AX29" s="363"/>
      <c r="AY29" s="363"/>
      <c r="AZ29" s="363"/>
      <c r="BA29" s="363"/>
      <c r="BB29" s="363"/>
      <c r="BC29" s="363"/>
      <c r="BD29" s="363"/>
      <c r="BE29" s="363"/>
      <c r="BF29" s="363"/>
      <c r="BG29" s="363"/>
      <c r="BH29" s="363"/>
      <c r="BI29" s="363"/>
      <c r="BJ29" s="363"/>
      <c r="BK29" s="363"/>
      <c r="BL29" s="363"/>
      <c r="BM29" s="363"/>
      <c r="BN29" s="363"/>
      <c r="BO29" s="363"/>
      <c r="BP29" s="363"/>
      <c r="BQ29" s="363"/>
      <c r="BR29" s="363"/>
      <c r="BS29" s="363"/>
      <c r="BT29" s="363"/>
      <c r="BU29" s="363"/>
      <c r="BV29" s="363"/>
      <c r="BW29" s="363"/>
      <c r="BX29" s="363"/>
      <c r="BY29" s="363"/>
      <c r="BZ29" s="363"/>
      <c r="CA29" s="363"/>
      <c r="CB29" s="363"/>
      <c r="CC29" s="363"/>
      <c r="CD29" s="363"/>
      <c r="CE29" s="363"/>
      <c r="CF29" s="363"/>
      <c r="CG29" s="363"/>
      <c r="CH29" s="363"/>
      <c r="CI29" s="363"/>
      <c r="CJ29" s="363"/>
      <c r="CK29" s="363"/>
      <c r="CL29" s="363"/>
      <c r="CM29" s="363"/>
      <c r="CN29" s="363"/>
      <c r="CO29" s="363"/>
      <c r="CP29" s="363"/>
      <c r="CQ29" s="363"/>
      <c r="CR29" s="363"/>
      <c r="CS29" s="363"/>
      <c r="CT29" s="363"/>
      <c r="CU29" s="363"/>
      <c r="CV29" s="363"/>
      <c r="CW29" s="363"/>
      <c r="CX29" s="363"/>
      <c r="CY29" s="363"/>
      <c r="CZ29" s="363"/>
      <c r="DA29" s="363"/>
      <c r="DB29" s="363"/>
      <c r="DC29" s="363"/>
      <c r="DD29" s="363"/>
      <c r="DE29" s="363"/>
      <c r="DF29" s="363"/>
      <c r="DG29" s="363"/>
      <c r="DH29" s="363"/>
      <c r="DI29" s="363"/>
      <c r="DJ29" s="363"/>
      <c r="DK29" s="363"/>
      <c r="DL29" s="363"/>
      <c r="DM29" s="363"/>
      <c r="DN29" s="363"/>
      <c r="DO29" s="363"/>
      <c r="DP29" s="363"/>
      <c r="DQ29" s="363"/>
      <c r="DR29" s="363"/>
      <c r="DS29" s="363"/>
      <c r="DT29" s="363"/>
      <c r="DU29" s="363"/>
      <c r="DV29" s="363"/>
      <c r="DW29" s="363"/>
      <c r="DX29" s="363"/>
      <c r="DY29" s="363"/>
      <c r="DZ29" s="363"/>
      <c r="EA29" s="363"/>
      <c r="EB29" s="363"/>
      <c r="EC29" s="363"/>
      <c r="ED29" s="363"/>
      <c r="EE29" s="363"/>
      <c r="EF29" s="363"/>
      <c r="EG29" s="363"/>
      <c r="EH29" s="363"/>
      <c r="EI29" s="363"/>
      <c r="EJ29" s="363"/>
      <c r="EK29" s="363"/>
      <c r="EL29" s="363"/>
      <c r="EM29" s="363"/>
      <c r="EN29" s="363"/>
      <c r="EO29" s="363"/>
      <c r="EP29" s="363"/>
      <c r="EQ29" s="363"/>
      <c r="ER29" s="363"/>
      <c r="ES29" s="363"/>
      <c r="ET29" s="363"/>
      <c r="EU29" s="363"/>
      <c r="EV29" s="363"/>
      <c r="EW29" s="363"/>
      <c r="EX29" s="363"/>
      <c r="EY29" s="363"/>
      <c r="EZ29" s="363"/>
      <c r="FA29" s="363"/>
      <c r="FB29" s="363"/>
      <c r="FC29" s="363"/>
      <c r="FD29" s="363"/>
      <c r="FE29" s="363"/>
      <c r="FF29" s="363"/>
      <c r="FG29" s="363"/>
      <c r="FH29" s="363"/>
      <c r="FI29" s="363"/>
      <c r="FJ29" s="363"/>
      <c r="FK29" s="363"/>
      <c r="FL29" s="363"/>
      <c r="FM29" s="363"/>
      <c r="FN29" s="363"/>
      <c r="FO29" s="363"/>
      <c r="FP29" s="363"/>
      <c r="FQ29" s="363"/>
      <c r="FR29" s="363"/>
      <c r="FS29" s="363"/>
      <c r="FT29" s="363"/>
      <c r="FU29" s="363"/>
      <c r="FV29" s="363"/>
      <c r="FW29" s="363"/>
      <c r="FX29" s="363"/>
      <c r="FY29" s="363"/>
      <c r="FZ29" s="363"/>
      <c r="GA29" s="363"/>
      <c r="GB29" s="363"/>
      <c r="GC29" s="363"/>
      <c r="GD29" s="363"/>
      <c r="GE29" s="363"/>
      <c r="GF29" s="363"/>
    </row>
    <row r="30" spans="1:188" ht="12.75" customHeight="1" x14ac:dyDescent="0.25">
      <c r="A30" s="192"/>
      <c r="B30" s="207"/>
      <c r="C30" s="113" t="s">
        <v>1238</v>
      </c>
      <c r="D30" s="113" t="s">
        <v>1239</v>
      </c>
      <c r="E30" s="238"/>
      <c r="F30" s="209"/>
      <c r="G30" s="192"/>
      <c r="H30" s="192"/>
      <c r="I30" s="731">
        <v>14.029530802578746</v>
      </c>
      <c r="J30" s="731"/>
      <c r="K30" s="731"/>
      <c r="L30" s="731">
        <v>9.7519247219846026</v>
      </c>
      <c r="M30" s="732"/>
      <c r="N30" s="732">
        <v>19.026301063234474</v>
      </c>
      <c r="O30" s="732"/>
      <c r="P30" s="732">
        <v>27.700545772834928</v>
      </c>
      <c r="Q30" s="732"/>
      <c r="R30" s="732">
        <v>20.238525478857966</v>
      </c>
      <c r="S30" s="732"/>
      <c r="T30" s="732">
        <v>12.808438500659257</v>
      </c>
      <c r="U30" s="732"/>
      <c r="V30" s="732">
        <v>5.6695091034800642</v>
      </c>
      <c r="W30" s="363"/>
      <c r="X30" s="363"/>
      <c r="Y30" s="363"/>
      <c r="Z30" s="363"/>
      <c r="AA30" s="363"/>
      <c r="AB30" s="363"/>
      <c r="AC30" s="363"/>
      <c r="AD30" s="363"/>
      <c r="AE30" s="363"/>
      <c r="AF30" s="363"/>
      <c r="AG30" s="363"/>
      <c r="AH30" s="363"/>
      <c r="AI30" s="363"/>
      <c r="AJ30" s="363"/>
      <c r="AK30" s="363"/>
      <c r="AL30" s="363"/>
      <c r="AM30" s="363"/>
      <c r="AN30" s="363"/>
      <c r="AO30" s="363"/>
      <c r="AP30" s="363"/>
      <c r="AQ30" s="363"/>
      <c r="AR30" s="363"/>
      <c r="AS30" s="363"/>
      <c r="AT30" s="363"/>
      <c r="AU30" s="363"/>
      <c r="AV30" s="363"/>
      <c r="AW30" s="363"/>
      <c r="AX30" s="363"/>
      <c r="AY30" s="363"/>
      <c r="AZ30" s="363"/>
      <c r="BA30" s="363"/>
      <c r="BB30" s="363"/>
      <c r="BC30" s="363"/>
      <c r="BD30" s="363"/>
      <c r="BE30" s="363"/>
      <c r="BF30" s="363"/>
      <c r="BG30" s="363"/>
      <c r="BH30" s="363"/>
      <c r="BI30" s="363"/>
      <c r="BJ30" s="363"/>
      <c r="BK30" s="363"/>
      <c r="BL30" s="363"/>
      <c r="BM30" s="363"/>
      <c r="BN30" s="363"/>
      <c r="BO30" s="363"/>
      <c r="BP30" s="363"/>
      <c r="BQ30" s="363"/>
      <c r="BR30" s="363"/>
      <c r="BS30" s="363"/>
      <c r="BT30" s="363"/>
      <c r="BU30" s="363"/>
      <c r="BV30" s="363"/>
      <c r="BW30" s="363"/>
      <c r="BX30" s="363"/>
      <c r="BY30" s="363"/>
      <c r="BZ30" s="363"/>
      <c r="CA30" s="363"/>
      <c r="CB30" s="363"/>
      <c r="CC30" s="363"/>
      <c r="CD30" s="363"/>
      <c r="CE30" s="363"/>
      <c r="CF30" s="363"/>
      <c r="CG30" s="363"/>
      <c r="CH30" s="363"/>
      <c r="CI30" s="363"/>
      <c r="CJ30" s="363"/>
      <c r="CK30" s="363"/>
      <c r="CL30" s="363"/>
      <c r="CM30" s="363"/>
      <c r="CN30" s="363"/>
      <c r="CO30" s="363"/>
      <c r="CP30" s="363"/>
      <c r="CQ30" s="363"/>
      <c r="CR30" s="363"/>
      <c r="CS30" s="363"/>
      <c r="CT30" s="363"/>
      <c r="CU30" s="363"/>
      <c r="CV30" s="363"/>
      <c r="CW30" s="363"/>
      <c r="CX30" s="363"/>
      <c r="CY30" s="363"/>
      <c r="CZ30" s="363"/>
      <c r="DA30" s="363"/>
      <c r="DB30" s="363"/>
      <c r="DC30" s="363"/>
      <c r="DD30" s="363"/>
      <c r="DE30" s="363"/>
      <c r="DF30" s="363"/>
      <c r="DG30" s="363"/>
      <c r="DH30" s="363"/>
      <c r="DI30" s="363"/>
      <c r="DJ30" s="363"/>
      <c r="DK30" s="363"/>
      <c r="DL30" s="363"/>
      <c r="DM30" s="363"/>
      <c r="DN30" s="363"/>
      <c r="DO30" s="363"/>
      <c r="DP30" s="363"/>
      <c r="DQ30" s="363"/>
      <c r="DR30" s="363"/>
      <c r="DS30" s="363"/>
      <c r="DT30" s="363"/>
      <c r="DU30" s="363"/>
      <c r="DV30" s="363"/>
      <c r="DW30" s="363"/>
      <c r="DX30" s="363"/>
      <c r="DY30" s="363"/>
      <c r="DZ30" s="363"/>
      <c r="EA30" s="363"/>
      <c r="EB30" s="363"/>
      <c r="EC30" s="363"/>
      <c r="ED30" s="363"/>
      <c r="EE30" s="363"/>
      <c r="EF30" s="363"/>
      <c r="EG30" s="363"/>
      <c r="EH30" s="363"/>
      <c r="EI30" s="363"/>
      <c r="EJ30" s="363"/>
      <c r="EK30" s="363"/>
      <c r="EL30" s="363"/>
      <c r="EM30" s="363"/>
      <c r="EN30" s="363"/>
      <c r="EO30" s="363"/>
      <c r="EP30" s="363"/>
      <c r="EQ30" s="363"/>
      <c r="ER30" s="363"/>
      <c r="ES30" s="363"/>
      <c r="ET30" s="363"/>
      <c r="EU30" s="363"/>
      <c r="EV30" s="363"/>
      <c r="EW30" s="363"/>
      <c r="EX30" s="363"/>
      <c r="EY30" s="363"/>
      <c r="EZ30" s="363"/>
      <c r="FA30" s="363"/>
      <c r="FB30" s="363"/>
      <c r="FC30" s="363"/>
      <c r="FD30" s="363"/>
      <c r="FE30" s="363"/>
      <c r="FF30" s="363"/>
      <c r="FG30" s="363"/>
      <c r="FH30" s="363"/>
      <c r="FI30" s="363"/>
      <c r="FJ30" s="363"/>
      <c r="FK30" s="363"/>
      <c r="FL30" s="363"/>
      <c r="FM30" s="363"/>
      <c r="FN30" s="363"/>
      <c r="FO30" s="363"/>
      <c r="FP30" s="363"/>
      <c r="FQ30" s="363"/>
      <c r="FR30" s="363"/>
      <c r="FS30" s="363"/>
      <c r="FT30" s="363"/>
      <c r="FU30" s="363"/>
      <c r="FV30" s="363"/>
      <c r="FW30" s="363"/>
      <c r="FX30" s="363"/>
      <c r="FY30" s="363"/>
      <c r="FZ30" s="363"/>
      <c r="GA30" s="363"/>
      <c r="GB30" s="363"/>
      <c r="GC30" s="363"/>
      <c r="GD30" s="363"/>
      <c r="GE30" s="363"/>
      <c r="GF30" s="363"/>
    </row>
    <row r="31" spans="1:188" ht="12.75" customHeight="1" x14ac:dyDescent="0.25">
      <c r="A31" s="192"/>
      <c r="B31" s="207"/>
      <c r="C31" s="113" t="s">
        <v>1240</v>
      </c>
      <c r="D31" s="113" t="s">
        <v>1416</v>
      </c>
      <c r="E31" s="238"/>
      <c r="F31" s="209"/>
      <c r="G31" s="192"/>
      <c r="H31" s="192"/>
      <c r="I31" s="731" t="s">
        <v>1556</v>
      </c>
      <c r="J31" s="732"/>
      <c r="K31" s="732"/>
      <c r="L31" s="731" t="s">
        <v>1556</v>
      </c>
      <c r="M31" s="732"/>
      <c r="N31" s="731" t="s">
        <v>1556</v>
      </c>
      <c r="O31" s="732"/>
      <c r="P31" s="731" t="s">
        <v>1556</v>
      </c>
      <c r="Q31" s="732"/>
      <c r="R31" s="731" t="s">
        <v>1556</v>
      </c>
      <c r="S31" s="732"/>
      <c r="T31" s="731" t="s">
        <v>1556</v>
      </c>
      <c r="U31" s="732"/>
      <c r="V31" s="731" t="s">
        <v>1556</v>
      </c>
      <c r="W31" s="363"/>
      <c r="X31" s="363"/>
      <c r="Y31" s="363"/>
      <c r="Z31" s="363"/>
      <c r="AA31" s="363"/>
      <c r="AB31" s="363"/>
      <c r="AC31" s="363"/>
      <c r="AD31" s="363"/>
      <c r="AE31" s="363"/>
      <c r="AF31" s="363"/>
      <c r="AG31" s="363"/>
      <c r="AH31" s="363"/>
      <c r="AI31" s="363"/>
      <c r="AJ31" s="363"/>
      <c r="AK31" s="363"/>
      <c r="AL31" s="363"/>
      <c r="AM31" s="363"/>
      <c r="AN31" s="363"/>
      <c r="AO31" s="363"/>
      <c r="AP31" s="363"/>
      <c r="AQ31" s="363"/>
      <c r="AR31" s="363"/>
      <c r="AS31" s="363"/>
      <c r="AT31" s="363"/>
      <c r="AU31" s="363"/>
      <c r="AV31" s="363"/>
      <c r="AW31" s="363"/>
      <c r="AX31" s="363"/>
      <c r="AY31" s="363"/>
      <c r="AZ31" s="363"/>
      <c r="BA31" s="363"/>
      <c r="BB31" s="363"/>
      <c r="BC31" s="363"/>
      <c r="BD31" s="363"/>
      <c r="BE31" s="363"/>
      <c r="BF31" s="363"/>
      <c r="BG31" s="363"/>
      <c r="BH31" s="363"/>
      <c r="BI31" s="363"/>
      <c r="BJ31" s="363"/>
      <c r="BK31" s="363"/>
      <c r="BL31" s="363"/>
      <c r="BM31" s="363"/>
      <c r="BN31" s="363"/>
      <c r="BO31" s="363"/>
      <c r="BP31" s="363"/>
      <c r="BQ31" s="363"/>
      <c r="BR31" s="363"/>
      <c r="BS31" s="363"/>
      <c r="BT31" s="363"/>
      <c r="BU31" s="363"/>
      <c r="BV31" s="363"/>
      <c r="BW31" s="363"/>
      <c r="BX31" s="363"/>
      <c r="BY31" s="363"/>
      <c r="BZ31" s="363"/>
      <c r="CA31" s="363"/>
      <c r="CB31" s="363"/>
      <c r="CC31" s="363"/>
      <c r="CD31" s="363"/>
      <c r="CE31" s="363"/>
      <c r="CF31" s="363"/>
      <c r="CG31" s="363"/>
      <c r="CH31" s="363"/>
      <c r="CI31" s="363"/>
      <c r="CJ31" s="363"/>
      <c r="CK31" s="363"/>
      <c r="CL31" s="363"/>
      <c r="CM31" s="363"/>
      <c r="CN31" s="363"/>
      <c r="CO31" s="363"/>
      <c r="CP31" s="363"/>
      <c r="CQ31" s="363"/>
      <c r="CR31" s="363"/>
      <c r="CS31" s="363"/>
      <c r="CT31" s="363"/>
      <c r="CU31" s="363"/>
      <c r="CV31" s="363"/>
      <c r="CW31" s="363"/>
      <c r="CX31" s="363"/>
      <c r="CY31" s="363"/>
      <c r="CZ31" s="363"/>
      <c r="DA31" s="363"/>
      <c r="DB31" s="363"/>
      <c r="DC31" s="363"/>
      <c r="DD31" s="363"/>
      <c r="DE31" s="363"/>
      <c r="DF31" s="363"/>
      <c r="DG31" s="363"/>
      <c r="DH31" s="363"/>
      <c r="DI31" s="363"/>
      <c r="DJ31" s="363"/>
      <c r="DK31" s="363"/>
      <c r="DL31" s="363"/>
      <c r="DM31" s="363"/>
      <c r="DN31" s="363"/>
      <c r="DO31" s="363"/>
      <c r="DP31" s="363"/>
      <c r="DQ31" s="363"/>
      <c r="DR31" s="363"/>
      <c r="DS31" s="363"/>
      <c r="DT31" s="363"/>
      <c r="DU31" s="363"/>
      <c r="DV31" s="363"/>
      <c r="DW31" s="363"/>
      <c r="DX31" s="363"/>
      <c r="DY31" s="363"/>
      <c r="DZ31" s="363"/>
      <c r="EA31" s="363"/>
      <c r="EB31" s="363"/>
      <c r="EC31" s="363"/>
      <c r="ED31" s="363"/>
      <c r="EE31" s="363"/>
      <c r="EF31" s="363"/>
      <c r="EG31" s="363"/>
      <c r="EH31" s="363"/>
      <c r="EI31" s="363"/>
      <c r="EJ31" s="363"/>
      <c r="EK31" s="363"/>
      <c r="EL31" s="363"/>
      <c r="EM31" s="363"/>
      <c r="EN31" s="363"/>
      <c r="EO31" s="363"/>
      <c r="EP31" s="363"/>
      <c r="EQ31" s="363"/>
      <c r="ER31" s="363"/>
      <c r="ES31" s="363"/>
      <c r="ET31" s="363"/>
      <c r="EU31" s="363"/>
      <c r="EV31" s="363"/>
      <c r="EW31" s="363"/>
      <c r="EX31" s="363"/>
      <c r="EY31" s="363"/>
      <c r="EZ31" s="363"/>
      <c r="FA31" s="363"/>
      <c r="FB31" s="363"/>
      <c r="FC31" s="363"/>
      <c r="FD31" s="363"/>
      <c r="FE31" s="363"/>
      <c r="FF31" s="363"/>
      <c r="FG31" s="363"/>
      <c r="FH31" s="363"/>
      <c r="FI31" s="363"/>
      <c r="FJ31" s="363"/>
      <c r="FK31" s="363"/>
      <c r="FL31" s="363"/>
      <c r="FM31" s="363"/>
      <c r="FN31" s="363"/>
      <c r="FO31" s="363"/>
      <c r="FP31" s="363"/>
      <c r="FQ31" s="363"/>
      <c r="FR31" s="363"/>
      <c r="FS31" s="363"/>
      <c r="FT31" s="363"/>
      <c r="FU31" s="363"/>
      <c r="FV31" s="363"/>
      <c r="FW31" s="363"/>
      <c r="FX31" s="363"/>
      <c r="FY31" s="363"/>
      <c r="FZ31" s="363"/>
      <c r="GA31" s="363"/>
      <c r="GB31" s="363"/>
      <c r="GC31" s="363"/>
      <c r="GD31" s="363"/>
      <c r="GE31" s="363"/>
      <c r="GF31" s="363"/>
    </row>
    <row r="32" spans="1:188" ht="12.75" customHeight="1" x14ac:dyDescent="0.25">
      <c r="A32" s="192"/>
      <c r="B32" s="207"/>
      <c r="C32" s="113" t="s">
        <v>1456</v>
      </c>
      <c r="D32" s="113" t="s">
        <v>1469</v>
      </c>
      <c r="E32" s="238"/>
      <c r="F32" s="209"/>
      <c r="G32" s="192"/>
      <c r="H32" s="192"/>
      <c r="I32" s="731" t="s">
        <v>1556</v>
      </c>
      <c r="J32" s="732"/>
      <c r="K32" s="732"/>
      <c r="L32" s="731" t="s">
        <v>1556</v>
      </c>
      <c r="M32" s="638"/>
      <c r="N32" s="731" t="s">
        <v>1556</v>
      </c>
      <c r="O32" s="638"/>
      <c r="P32" s="731" t="s">
        <v>1556</v>
      </c>
      <c r="Q32" s="638"/>
      <c r="R32" s="731" t="s">
        <v>1556</v>
      </c>
      <c r="S32" s="638"/>
      <c r="T32" s="731" t="s">
        <v>1556</v>
      </c>
      <c r="U32" s="638"/>
      <c r="V32" s="731" t="s">
        <v>1556</v>
      </c>
      <c r="W32" s="363"/>
      <c r="X32" s="363"/>
      <c r="Y32" s="363"/>
      <c r="Z32" s="363"/>
      <c r="AA32" s="363"/>
      <c r="AB32" s="363"/>
      <c r="AC32" s="363"/>
      <c r="AD32" s="363"/>
      <c r="AE32" s="363"/>
      <c r="AF32" s="363"/>
      <c r="AG32" s="363"/>
      <c r="AH32" s="363"/>
      <c r="AI32" s="363"/>
      <c r="AJ32" s="363"/>
      <c r="AK32" s="363"/>
      <c r="AL32" s="363"/>
      <c r="AM32" s="363"/>
      <c r="AN32" s="363"/>
      <c r="AO32" s="363"/>
      <c r="AP32" s="363"/>
      <c r="AQ32" s="363"/>
      <c r="AR32" s="363"/>
      <c r="AS32" s="363"/>
      <c r="AT32" s="363"/>
      <c r="AU32" s="363"/>
      <c r="AV32" s="363"/>
      <c r="AW32" s="363"/>
      <c r="AX32" s="363"/>
      <c r="AY32" s="363"/>
      <c r="AZ32" s="363"/>
      <c r="BA32" s="363"/>
      <c r="BB32" s="363"/>
      <c r="BC32" s="363"/>
      <c r="BD32" s="363"/>
      <c r="BE32" s="363"/>
      <c r="BF32" s="363"/>
      <c r="BG32" s="363"/>
      <c r="BH32" s="363"/>
      <c r="BI32" s="363"/>
      <c r="BJ32" s="363"/>
      <c r="BK32" s="363"/>
      <c r="BL32" s="363"/>
      <c r="BM32" s="363"/>
      <c r="BN32" s="363"/>
      <c r="BO32" s="363"/>
      <c r="BP32" s="363"/>
      <c r="BQ32" s="363"/>
      <c r="BR32" s="363"/>
      <c r="BS32" s="363"/>
      <c r="BT32" s="363"/>
      <c r="BU32" s="363"/>
      <c r="BV32" s="363"/>
      <c r="BW32" s="363"/>
      <c r="BX32" s="363"/>
      <c r="BY32" s="363"/>
      <c r="BZ32" s="363"/>
      <c r="CA32" s="363"/>
      <c r="CB32" s="363"/>
      <c r="CC32" s="363"/>
      <c r="CD32" s="363"/>
      <c r="CE32" s="363"/>
      <c r="CF32" s="363"/>
      <c r="CG32" s="363"/>
      <c r="CH32" s="363"/>
      <c r="CI32" s="363"/>
      <c r="CJ32" s="363"/>
      <c r="CK32" s="363"/>
      <c r="CL32" s="363"/>
      <c r="CM32" s="363"/>
      <c r="CN32" s="363"/>
      <c r="CO32" s="363"/>
      <c r="CP32" s="363"/>
      <c r="CQ32" s="363"/>
      <c r="CR32" s="363"/>
      <c r="CS32" s="363"/>
      <c r="CT32" s="363"/>
      <c r="CU32" s="363"/>
      <c r="CV32" s="363"/>
      <c r="CW32" s="363"/>
      <c r="CX32" s="363"/>
      <c r="CY32" s="363"/>
      <c r="CZ32" s="363"/>
      <c r="DA32" s="363"/>
      <c r="DB32" s="363"/>
      <c r="DC32" s="363"/>
      <c r="DD32" s="363"/>
      <c r="DE32" s="363"/>
      <c r="DF32" s="363"/>
      <c r="DG32" s="363"/>
      <c r="DH32" s="363"/>
      <c r="DI32" s="363"/>
      <c r="DJ32" s="363"/>
      <c r="DK32" s="363"/>
      <c r="DL32" s="363"/>
      <c r="DM32" s="363"/>
      <c r="DN32" s="363"/>
      <c r="DO32" s="363"/>
      <c r="DP32" s="363"/>
      <c r="DQ32" s="363"/>
      <c r="DR32" s="363"/>
      <c r="DS32" s="363"/>
      <c r="DT32" s="363"/>
      <c r="DU32" s="363"/>
      <c r="DV32" s="363"/>
      <c r="DW32" s="363"/>
      <c r="DX32" s="363"/>
      <c r="DY32" s="363"/>
      <c r="DZ32" s="363"/>
      <c r="EA32" s="363"/>
      <c r="EB32" s="363"/>
      <c r="EC32" s="363"/>
      <c r="ED32" s="363"/>
      <c r="EE32" s="363"/>
      <c r="EF32" s="363"/>
      <c r="EG32" s="363"/>
      <c r="EH32" s="363"/>
      <c r="EI32" s="363"/>
      <c r="EJ32" s="363"/>
      <c r="EK32" s="363"/>
      <c r="EL32" s="363"/>
      <c r="EM32" s="363"/>
      <c r="EN32" s="363"/>
      <c r="EO32" s="363"/>
      <c r="EP32" s="363"/>
      <c r="EQ32" s="363"/>
      <c r="ER32" s="363"/>
      <c r="ES32" s="363"/>
      <c r="ET32" s="363"/>
      <c r="EU32" s="363"/>
      <c r="EV32" s="363"/>
      <c r="EW32" s="363"/>
      <c r="EX32" s="363"/>
      <c r="EY32" s="363"/>
      <c r="EZ32" s="363"/>
      <c r="FA32" s="363"/>
      <c r="FB32" s="363"/>
      <c r="FC32" s="363"/>
      <c r="FD32" s="363"/>
      <c r="FE32" s="363"/>
      <c r="FF32" s="363"/>
      <c r="FG32" s="363"/>
      <c r="FH32" s="363"/>
      <c r="FI32" s="363"/>
      <c r="FJ32" s="363"/>
      <c r="FK32" s="363"/>
      <c r="FL32" s="363"/>
      <c r="FM32" s="363"/>
      <c r="FN32" s="363"/>
      <c r="FO32" s="363"/>
      <c r="FP32" s="363"/>
      <c r="FQ32" s="363"/>
      <c r="FR32" s="363"/>
      <c r="FS32" s="363"/>
      <c r="FT32" s="363"/>
      <c r="FU32" s="363"/>
      <c r="FV32" s="363"/>
      <c r="FW32" s="363"/>
      <c r="FX32" s="363"/>
      <c r="FY32" s="363"/>
      <c r="FZ32" s="363"/>
      <c r="GA32" s="363"/>
      <c r="GB32" s="363"/>
      <c r="GC32" s="363"/>
      <c r="GD32" s="363"/>
      <c r="GE32" s="363"/>
      <c r="GF32" s="363"/>
    </row>
    <row r="33" spans="1:188" ht="6.75" customHeight="1" x14ac:dyDescent="0.25">
      <c r="A33" s="192"/>
      <c r="B33" s="207"/>
      <c r="C33" s="113"/>
      <c r="D33" s="113"/>
      <c r="E33" s="238"/>
      <c r="F33" s="209"/>
      <c r="G33" s="192"/>
      <c r="H33" s="192"/>
      <c r="I33" s="733"/>
      <c r="J33" s="733"/>
      <c r="K33" s="733"/>
      <c r="L33" s="733"/>
      <c r="M33" s="635"/>
      <c r="N33" s="635"/>
      <c r="O33" s="635"/>
      <c r="P33" s="635"/>
      <c r="Q33" s="635"/>
      <c r="R33" s="635"/>
      <c r="S33" s="635"/>
      <c r="T33" s="635"/>
      <c r="U33" s="635"/>
      <c r="V33" s="635"/>
      <c r="W33" s="363"/>
      <c r="X33" s="363"/>
      <c r="Y33" s="363"/>
      <c r="Z33" s="363"/>
      <c r="AA33" s="363"/>
      <c r="AB33" s="363"/>
      <c r="AC33" s="363"/>
      <c r="AD33" s="363"/>
      <c r="AE33" s="363"/>
      <c r="AF33" s="363"/>
      <c r="AG33" s="363"/>
      <c r="AH33" s="363"/>
      <c r="AI33" s="363"/>
      <c r="AJ33" s="363"/>
      <c r="AK33" s="363"/>
      <c r="AL33" s="363"/>
      <c r="AM33" s="363"/>
      <c r="AN33" s="363"/>
      <c r="AO33" s="363"/>
      <c r="AP33" s="363"/>
      <c r="AQ33" s="363"/>
      <c r="AR33" s="363"/>
      <c r="AS33" s="363"/>
      <c r="AT33" s="363"/>
      <c r="AU33" s="363"/>
      <c r="AV33" s="363"/>
      <c r="AW33" s="363"/>
      <c r="AX33" s="363"/>
      <c r="AY33" s="363"/>
      <c r="AZ33" s="363"/>
      <c r="BA33" s="363"/>
      <c r="BB33" s="363"/>
      <c r="BC33" s="363"/>
      <c r="BD33" s="363"/>
      <c r="BE33" s="363"/>
      <c r="BF33" s="363"/>
      <c r="BG33" s="363"/>
      <c r="BH33" s="363"/>
      <c r="BI33" s="363"/>
      <c r="BJ33" s="363"/>
      <c r="BK33" s="363"/>
      <c r="BL33" s="363"/>
      <c r="BM33" s="363"/>
      <c r="BN33" s="363"/>
      <c r="BO33" s="363"/>
      <c r="BP33" s="363"/>
      <c r="BQ33" s="363"/>
      <c r="BR33" s="363"/>
      <c r="BS33" s="363"/>
      <c r="BT33" s="363"/>
      <c r="BU33" s="363"/>
      <c r="BV33" s="363"/>
      <c r="BW33" s="363"/>
      <c r="BX33" s="363"/>
      <c r="BY33" s="363"/>
      <c r="BZ33" s="363"/>
      <c r="CA33" s="363"/>
      <c r="CB33" s="363"/>
      <c r="CC33" s="363"/>
      <c r="CD33" s="363"/>
      <c r="CE33" s="363"/>
      <c r="CF33" s="363"/>
      <c r="CG33" s="363"/>
      <c r="CH33" s="363"/>
      <c r="CI33" s="363"/>
      <c r="CJ33" s="363"/>
      <c r="CK33" s="363"/>
      <c r="CL33" s="363"/>
      <c r="CM33" s="363"/>
      <c r="CN33" s="363"/>
      <c r="CO33" s="363"/>
      <c r="CP33" s="363"/>
      <c r="CQ33" s="363"/>
      <c r="CR33" s="363"/>
      <c r="CS33" s="363"/>
      <c r="CT33" s="363"/>
      <c r="CU33" s="363"/>
      <c r="CV33" s="363"/>
      <c r="CW33" s="363"/>
      <c r="CX33" s="363"/>
      <c r="CY33" s="363"/>
      <c r="CZ33" s="363"/>
      <c r="DA33" s="363"/>
      <c r="DB33" s="363"/>
      <c r="DC33" s="363"/>
      <c r="DD33" s="363"/>
      <c r="DE33" s="363"/>
      <c r="DF33" s="363"/>
      <c r="DG33" s="363"/>
      <c r="DH33" s="363"/>
      <c r="DI33" s="363"/>
      <c r="DJ33" s="363"/>
      <c r="DK33" s="363"/>
      <c r="DL33" s="363"/>
      <c r="DM33" s="363"/>
      <c r="DN33" s="363"/>
      <c r="DO33" s="363"/>
      <c r="DP33" s="363"/>
      <c r="DQ33" s="363"/>
      <c r="DR33" s="363"/>
      <c r="DS33" s="363"/>
      <c r="DT33" s="363"/>
      <c r="DU33" s="363"/>
      <c r="DV33" s="363"/>
      <c r="DW33" s="363"/>
      <c r="DX33" s="363"/>
      <c r="DY33" s="363"/>
      <c r="DZ33" s="363"/>
      <c r="EA33" s="363"/>
      <c r="EB33" s="363"/>
      <c r="EC33" s="363"/>
      <c r="ED33" s="363"/>
      <c r="EE33" s="363"/>
      <c r="EF33" s="363"/>
      <c r="EG33" s="363"/>
      <c r="EH33" s="363"/>
      <c r="EI33" s="363"/>
      <c r="EJ33" s="363"/>
      <c r="EK33" s="363"/>
      <c r="EL33" s="363"/>
      <c r="EM33" s="363"/>
      <c r="EN33" s="363"/>
      <c r="EO33" s="363"/>
      <c r="EP33" s="363"/>
      <c r="EQ33" s="363"/>
      <c r="ER33" s="363"/>
      <c r="ES33" s="363"/>
      <c r="ET33" s="363"/>
      <c r="EU33" s="363"/>
      <c r="EV33" s="363"/>
      <c r="EW33" s="363"/>
      <c r="EX33" s="363"/>
      <c r="EY33" s="363"/>
      <c r="EZ33" s="363"/>
      <c r="FA33" s="363"/>
      <c r="FB33" s="363"/>
      <c r="FC33" s="363"/>
      <c r="FD33" s="363"/>
      <c r="FE33" s="363"/>
      <c r="FF33" s="363"/>
      <c r="FG33" s="363"/>
      <c r="FH33" s="363"/>
      <c r="FI33" s="363"/>
      <c r="FJ33" s="363"/>
      <c r="FK33" s="363"/>
      <c r="FL33" s="363"/>
      <c r="FM33" s="363"/>
      <c r="FN33" s="363"/>
      <c r="FO33" s="363"/>
      <c r="FP33" s="363"/>
      <c r="FQ33" s="363"/>
      <c r="FR33" s="363"/>
      <c r="FS33" s="363"/>
      <c r="FT33" s="363"/>
      <c r="FU33" s="363"/>
      <c r="FV33" s="363"/>
      <c r="FW33" s="363"/>
      <c r="FX33" s="363"/>
      <c r="FY33" s="363"/>
      <c r="FZ33" s="363"/>
      <c r="GA33" s="363"/>
      <c r="GB33" s="363"/>
      <c r="GC33" s="363"/>
      <c r="GD33" s="363"/>
      <c r="GE33" s="363"/>
      <c r="GF33" s="363"/>
    </row>
    <row r="34" spans="1:188" ht="12.75" customHeight="1" x14ac:dyDescent="0.25">
      <c r="A34" s="192"/>
      <c r="B34" s="207" t="s">
        <v>1242</v>
      </c>
      <c r="C34" s="113"/>
      <c r="D34" s="113"/>
      <c r="E34" s="238"/>
      <c r="F34" s="209"/>
      <c r="G34" s="192"/>
      <c r="H34" s="192"/>
      <c r="I34" s="734">
        <v>18.085076315326042</v>
      </c>
      <c r="J34" s="734"/>
      <c r="K34" s="734"/>
      <c r="L34" s="734">
        <v>13.48079106361695</v>
      </c>
      <c r="M34" s="735"/>
      <c r="N34" s="735">
        <v>27.121082059253418</v>
      </c>
      <c r="O34" s="735"/>
      <c r="P34" s="735">
        <v>30.854973052425279</v>
      </c>
      <c r="Q34" s="735"/>
      <c r="R34" s="735">
        <v>25.567326728475923</v>
      </c>
      <c r="S34" s="735"/>
      <c r="T34" s="735">
        <v>17.810463977084513</v>
      </c>
      <c r="U34" s="735"/>
      <c r="V34" s="735">
        <v>7.1351120672011294</v>
      </c>
      <c r="W34" s="363"/>
      <c r="X34" s="363"/>
      <c r="Y34" s="363"/>
      <c r="Z34" s="363"/>
      <c r="AA34" s="363"/>
      <c r="AB34" s="363"/>
      <c r="AC34" s="363"/>
      <c r="AD34" s="363"/>
      <c r="AE34" s="363"/>
      <c r="AF34" s="363"/>
      <c r="AG34" s="363"/>
      <c r="AH34" s="363"/>
      <c r="AI34" s="363"/>
      <c r="AJ34" s="363"/>
      <c r="AK34" s="363"/>
      <c r="AL34" s="363"/>
      <c r="AM34" s="363"/>
      <c r="AN34" s="363"/>
      <c r="AO34" s="363"/>
      <c r="AP34" s="363"/>
      <c r="AQ34" s="363"/>
      <c r="AR34" s="363"/>
      <c r="AS34" s="363"/>
      <c r="AT34" s="363"/>
      <c r="AU34" s="363"/>
      <c r="AV34" s="363"/>
      <c r="AW34" s="363"/>
      <c r="AX34" s="363"/>
      <c r="AY34" s="363"/>
      <c r="AZ34" s="363"/>
      <c r="BA34" s="363"/>
      <c r="BB34" s="363"/>
      <c r="BC34" s="363"/>
      <c r="BD34" s="363"/>
      <c r="BE34" s="363"/>
      <c r="BF34" s="363"/>
      <c r="BG34" s="363"/>
      <c r="BH34" s="363"/>
      <c r="BI34" s="363"/>
      <c r="BJ34" s="363"/>
      <c r="BK34" s="363"/>
      <c r="BL34" s="363"/>
      <c r="BM34" s="363"/>
      <c r="BN34" s="363"/>
      <c r="BO34" s="363"/>
      <c r="BP34" s="363"/>
      <c r="BQ34" s="363"/>
      <c r="BR34" s="363"/>
      <c r="BS34" s="363"/>
      <c r="BT34" s="363"/>
      <c r="BU34" s="363"/>
      <c r="BV34" s="363"/>
      <c r="BW34" s="363"/>
      <c r="BX34" s="363"/>
      <c r="BY34" s="363"/>
      <c r="BZ34" s="363"/>
      <c r="CA34" s="363"/>
      <c r="CB34" s="363"/>
      <c r="CC34" s="363"/>
      <c r="CD34" s="363"/>
      <c r="CE34" s="363"/>
      <c r="CF34" s="363"/>
      <c r="CG34" s="363"/>
      <c r="CH34" s="363"/>
      <c r="CI34" s="363"/>
      <c r="CJ34" s="363"/>
      <c r="CK34" s="363"/>
      <c r="CL34" s="363"/>
      <c r="CM34" s="363"/>
      <c r="CN34" s="363"/>
      <c r="CO34" s="363"/>
      <c r="CP34" s="363"/>
      <c r="CQ34" s="363"/>
      <c r="CR34" s="363"/>
      <c r="CS34" s="363"/>
      <c r="CT34" s="363"/>
      <c r="CU34" s="363"/>
      <c r="CV34" s="363"/>
      <c r="CW34" s="363"/>
      <c r="CX34" s="363"/>
      <c r="CY34" s="363"/>
      <c r="CZ34" s="363"/>
      <c r="DA34" s="363"/>
      <c r="DB34" s="363"/>
      <c r="DC34" s="363"/>
      <c r="DD34" s="363"/>
      <c r="DE34" s="363"/>
      <c r="DF34" s="363"/>
      <c r="DG34" s="363"/>
      <c r="DH34" s="363"/>
      <c r="DI34" s="363"/>
      <c r="DJ34" s="363"/>
      <c r="DK34" s="363"/>
      <c r="DL34" s="363"/>
      <c r="DM34" s="363"/>
      <c r="DN34" s="363"/>
      <c r="DO34" s="363"/>
      <c r="DP34" s="363"/>
      <c r="DQ34" s="363"/>
      <c r="DR34" s="363"/>
      <c r="DS34" s="363"/>
      <c r="DT34" s="363"/>
      <c r="DU34" s="363"/>
      <c r="DV34" s="363"/>
      <c r="DW34" s="363"/>
      <c r="DX34" s="363"/>
      <c r="DY34" s="363"/>
      <c r="DZ34" s="363"/>
      <c r="EA34" s="363"/>
      <c r="EB34" s="363"/>
      <c r="EC34" s="363"/>
      <c r="ED34" s="363"/>
      <c r="EE34" s="363"/>
      <c r="EF34" s="363"/>
      <c r="EG34" s="363"/>
      <c r="EH34" s="363"/>
      <c r="EI34" s="363"/>
      <c r="EJ34" s="363"/>
      <c r="EK34" s="363"/>
      <c r="EL34" s="363"/>
      <c r="EM34" s="363"/>
      <c r="EN34" s="363"/>
      <c r="EO34" s="363"/>
      <c r="EP34" s="363"/>
      <c r="EQ34" s="363"/>
      <c r="ER34" s="363"/>
      <c r="ES34" s="363"/>
      <c r="ET34" s="363"/>
      <c r="EU34" s="363"/>
      <c r="EV34" s="363"/>
      <c r="EW34" s="363"/>
      <c r="EX34" s="363"/>
      <c r="EY34" s="363"/>
      <c r="EZ34" s="363"/>
      <c r="FA34" s="363"/>
      <c r="FB34" s="363"/>
      <c r="FC34" s="363"/>
      <c r="FD34" s="363"/>
      <c r="FE34" s="363"/>
      <c r="FF34" s="363"/>
      <c r="FG34" s="363"/>
      <c r="FH34" s="363"/>
      <c r="FI34" s="363"/>
      <c r="FJ34" s="363"/>
      <c r="FK34" s="363"/>
      <c r="FL34" s="363"/>
      <c r="FM34" s="363"/>
      <c r="FN34" s="363"/>
      <c r="FO34" s="363"/>
      <c r="FP34" s="363"/>
      <c r="FQ34" s="363"/>
      <c r="FR34" s="363"/>
      <c r="FS34" s="363"/>
      <c r="FT34" s="363"/>
      <c r="FU34" s="363"/>
      <c r="FV34" s="363"/>
      <c r="FW34" s="363"/>
      <c r="FX34" s="363"/>
      <c r="FY34" s="363"/>
      <c r="FZ34" s="363"/>
      <c r="GA34" s="363"/>
      <c r="GB34" s="363"/>
      <c r="GC34" s="363"/>
      <c r="GD34" s="363"/>
      <c r="GE34" s="363"/>
      <c r="GF34" s="363"/>
    </row>
    <row r="35" spans="1:188" ht="6.75" customHeight="1" x14ac:dyDescent="0.25">
      <c r="A35" s="192"/>
      <c r="B35" s="207"/>
      <c r="C35" s="113"/>
      <c r="D35" s="113"/>
      <c r="E35" s="238"/>
      <c r="F35" s="209"/>
      <c r="G35" s="192"/>
      <c r="H35" s="192"/>
      <c r="I35" s="728"/>
      <c r="J35" s="728"/>
      <c r="K35" s="728"/>
      <c r="L35" s="728"/>
      <c r="M35" s="730"/>
      <c r="N35" s="730"/>
      <c r="O35" s="730"/>
      <c r="P35" s="730"/>
      <c r="Q35" s="730"/>
      <c r="R35" s="730"/>
      <c r="S35" s="730"/>
      <c r="T35" s="730"/>
      <c r="U35" s="730"/>
      <c r="V35" s="730"/>
      <c r="W35" s="363"/>
      <c r="X35" s="363"/>
      <c r="Y35" s="363"/>
      <c r="Z35" s="363"/>
      <c r="AA35" s="363"/>
      <c r="AB35" s="363"/>
      <c r="AC35" s="363"/>
      <c r="AD35" s="363"/>
      <c r="AE35" s="363"/>
      <c r="AF35" s="363"/>
      <c r="AG35" s="363"/>
      <c r="AH35" s="363"/>
      <c r="AI35" s="363"/>
      <c r="AJ35" s="363"/>
      <c r="AK35" s="363"/>
      <c r="AL35" s="363"/>
      <c r="AM35" s="363"/>
      <c r="AN35" s="363"/>
      <c r="AO35" s="363"/>
      <c r="AP35" s="363"/>
      <c r="AQ35" s="363"/>
      <c r="AR35" s="363"/>
      <c r="AS35" s="363"/>
      <c r="AT35" s="363"/>
      <c r="AU35" s="363"/>
      <c r="AV35" s="363"/>
      <c r="AW35" s="363"/>
      <c r="AX35" s="363"/>
      <c r="AY35" s="363"/>
      <c r="AZ35" s="363"/>
      <c r="BA35" s="363"/>
      <c r="BB35" s="363"/>
      <c r="BC35" s="363"/>
      <c r="BD35" s="363"/>
      <c r="BE35" s="363"/>
      <c r="BF35" s="363"/>
      <c r="BG35" s="363"/>
      <c r="BH35" s="363"/>
      <c r="BI35" s="363"/>
      <c r="BJ35" s="363"/>
      <c r="BK35" s="363"/>
      <c r="BL35" s="363"/>
      <c r="BM35" s="363"/>
      <c r="BN35" s="363"/>
      <c r="BO35" s="363"/>
      <c r="BP35" s="363"/>
      <c r="BQ35" s="363"/>
      <c r="BR35" s="363"/>
      <c r="BS35" s="363"/>
      <c r="BT35" s="363"/>
      <c r="BU35" s="363"/>
      <c r="BV35" s="363"/>
      <c r="BW35" s="363"/>
      <c r="BX35" s="363"/>
      <c r="BY35" s="363"/>
      <c r="BZ35" s="363"/>
      <c r="CA35" s="363"/>
      <c r="CB35" s="363"/>
      <c r="CC35" s="363"/>
      <c r="CD35" s="363"/>
      <c r="CE35" s="363"/>
      <c r="CF35" s="363"/>
      <c r="CG35" s="363"/>
      <c r="CH35" s="363"/>
      <c r="CI35" s="363"/>
      <c r="CJ35" s="363"/>
      <c r="CK35" s="363"/>
      <c r="CL35" s="363"/>
      <c r="CM35" s="363"/>
      <c r="CN35" s="363"/>
      <c r="CO35" s="363"/>
      <c r="CP35" s="363"/>
      <c r="CQ35" s="363"/>
      <c r="CR35" s="363"/>
      <c r="CS35" s="363"/>
      <c r="CT35" s="363"/>
      <c r="CU35" s="363"/>
      <c r="CV35" s="363"/>
      <c r="CW35" s="363"/>
      <c r="CX35" s="363"/>
      <c r="CY35" s="363"/>
      <c r="CZ35" s="363"/>
      <c r="DA35" s="363"/>
      <c r="DB35" s="363"/>
      <c r="DC35" s="363"/>
      <c r="DD35" s="363"/>
      <c r="DE35" s="363"/>
      <c r="DF35" s="363"/>
      <c r="DG35" s="363"/>
      <c r="DH35" s="363"/>
      <c r="DI35" s="363"/>
      <c r="DJ35" s="363"/>
      <c r="DK35" s="363"/>
      <c r="DL35" s="363"/>
      <c r="DM35" s="363"/>
      <c r="DN35" s="363"/>
      <c r="DO35" s="363"/>
      <c r="DP35" s="363"/>
      <c r="DQ35" s="363"/>
      <c r="DR35" s="363"/>
      <c r="DS35" s="363"/>
      <c r="DT35" s="363"/>
      <c r="DU35" s="363"/>
      <c r="DV35" s="363"/>
      <c r="DW35" s="363"/>
      <c r="DX35" s="363"/>
      <c r="DY35" s="363"/>
      <c r="DZ35" s="363"/>
      <c r="EA35" s="363"/>
      <c r="EB35" s="363"/>
      <c r="EC35" s="363"/>
      <c r="ED35" s="363"/>
      <c r="EE35" s="363"/>
      <c r="EF35" s="363"/>
      <c r="EG35" s="363"/>
      <c r="EH35" s="363"/>
      <c r="EI35" s="363"/>
      <c r="EJ35" s="363"/>
      <c r="EK35" s="363"/>
      <c r="EL35" s="363"/>
      <c r="EM35" s="363"/>
      <c r="EN35" s="363"/>
      <c r="EO35" s="363"/>
      <c r="EP35" s="363"/>
      <c r="EQ35" s="363"/>
      <c r="ER35" s="363"/>
      <c r="ES35" s="363"/>
      <c r="ET35" s="363"/>
      <c r="EU35" s="363"/>
      <c r="EV35" s="363"/>
      <c r="EW35" s="363"/>
      <c r="EX35" s="363"/>
      <c r="EY35" s="363"/>
      <c r="EZ35" s="363"/>
      <c r="FA35" s="363"/>
      <c r="FB35" s="363"/>
      <c r="FC35" s="363"/>
      <c r="FD35" s="363"/>
      <c r="FE35" s="363"/>
      <c r="FF35" s="363"/>
      <c r="FG35" s="363"/>
      <c r="FH35" s="363"/>
      <c r="FI35" s="363"/>
      <c r="FJ35" s="363"/>
      <c r="FK35" s="363"/>
      <c r="FL35" s="363"/>
      <c r="FM35" s="363"/>
      <c r="FN35" s="363"/>
      <c r="FO35" s="363"/>
      <c r="FP35" s="363"/>
      <c r="FQ35" s="363"/>
      <c r="FR35" s="363"/>
      <c r="FS35" s="363"/>
      <c r="FT35" s="363"/>
      <c r="FU35" s="363"/>
      <c r="FV35" s="363"/>
      <c r="FW35" s="363"/>
      <c r="FX35" s="363"/>
      <c r="FY35" s="363"/>
      <c r="FZ35" s="363"/>
      <c r="GA35" s="363"/>
      <c r="GB35" s="363"/>
      <c r="GC35" s="363"/>
      <c r="GD35" s="363"/>
      <c r="GE35" s="363"/>
      <c r="GF35" s="363"/>
    </row>
    <row r="36" spans="1:188" ht="12.75" customHeight="1" x14ac:dyDescent="0.25">
      <c r="A36" s="192"/>
      <c r="B36" s="207"/>
      <c r="C36" s="113" t="s">
        <v>1243</v>
      </c>
      <c r="D36" s="113" t="s">
        <v>1470</v>
      </c>
      <c r="E36" s="238"/>
      <c r="F36" s="209"/>
      <c r="G36" s="192"/>
      <c r="H36" s="192"/>
      <c r="I36" s="731">
        <v>17.706237424547282</v>
      </c>
      <c r="J36" s="731"/>
      <c r="K36" s="731"/>
      <c r="L36" s="731">
        <v>8.4196891191709842</v>
      </c>
      <c r="M36" s="732"/>
      <c r="N36" s="732">
        <v>26.016260162601625</v>
      </c>
      <c r="O36" s="732"/>
      <c r="P36" s="732">
        <v>39.066008082622361</v>
      </c>
      <c r="Q36" s="732"/>
      <c r="R36" s="732">
        <v>23.535952557449964</v>
      </c>
      <c r="S36" s="732"/>
      <c r="T36" s="732">
        <v>15.636918382913809</v>
      </c>
      <c r="U36" s="732"/>
      <c r="V36" s="732">
        <v>7.2500765853160427</v>
      </c>
      <c r="W36" s="363"/>
      <c r="X36" s="363"/>
      <c r="Y36" s="363"/>
      <c r="Z36" s="363"/>
      <c r="AA36" s="363"/>
      <c r="AB36" s="363"/>
      <c r="AC36" s="363"/>
      <c r="AD36" s="363"/>
      <c r="AE36" s="363"/>
      <c r="AF36" s="363"/>
      <c r="AG36" s="363"/>
      <c r="AH36" s="363"/>
      <c r="AI36" s="363"/>
      <c r="AJ36" s="363"/>
      <c r="AK36" s="363"/>
      <c r="AL36" s="363"/>
      <c r="AM36" s="363"/>
      <c r="AN36" s="363"/>
      <c r="AO36" s="363"/>
      <c r="AP36" s="363"/>
      <c r="AQ36" s="363"/>
      <c r="AR36" s="363"/>
      <c r="AS36" s="363"/>
      <c r="AT36" s="363"/>
      <c r="AU36" s="363"/>
      <c r="AV36" s="363"/>
      <c r="AW36" s="363"/>
      <c r="AX36" s="363"/>
      <c r="AY36" s="363"/>
      <c r="AZ36" s="363"/>
      <c r="BA36" s="363"/>
      <c r="BB36" s="363"/>
      <c r="BC36" s="363"/>
      <c r="BD36" s="363"/>
      <c r="BE36" s="363"/>
      <c r="BF36" s="363"/>
      <c r="BG36" s="363"/>
      <c r="BH36" s="363"/>
      <c r="BI36" s="363"/>
      <c r="BJ36" s="363"/>
      <c r="BK36" s="363"/>
      <c r="BL36" s="363"/>
      <c r="BM36" s="363"/>
      <c r="BN36" s="363"/>
      <c r="BO36" s="363"/>
      <c r="BP36" s="363"/>
      <c r="BQ36" s="363"/>
      <c r="BR36" s="363"/>
      <c r="BS36" s="363"/>
      <c r="BT36" s="363"/>
      <c r="BU36" s="363"/>
      <c r="BV36" s="363"/>
      <c r="BW36" s="363"/>
      <c r="BX36" s="363"/>
      <c r="BY36" s="363"/>
      <c r="BZ36" s="363"/>
      <c r="CA36" s="363"/>
      <c r="CB36" s="363"/>
      <c r="CC36" s="363"/>
      <c r="CD36" s="363"/>
      <c r="CE36" s="363"/>
      <c r="CF36" s="363"/>
      <c r="CG36" s="363"/>
      <c r="CH36" s="363"/>
      <c r="CI36" s="363"/>
      <c r="CJ36" s="363"/>
      <c r="CK36" s="363"/>
      <c r="CL36" s="363"/>
      <c r="CM36" s="363"/>
      <c r="CN36" s="363"/>
      <c r="CO36" s="363"/>
      <c r="CP36" s="363"/>
      <c r="CQ36" s="363"/>
      <c r="CR36" s="363"/>
      <c r="CS36" s="363"/>
      <c r="CT36" s="363"/>
      <c r="CU36" s="363"/>
      <c r="CV36" s="363"/>
      <c r="CW36" s="363"/>
      <c r="CX36" s="363"/>
      <c r="CY36" s="363"/>
      <c r="CZ36" s="363"/>
      <c r="DA36" s="363"/>
      <c r="DB36" s="363"/>
      <c r="DC36" s="363"/>
      <c r="DD36" s="363"/>
      <c r="DE36" s="363"/>
      <c r="DF36" s="363"/>
      <c r="DG36" s="363"/>
      <c r="DH36" s="363"/>
      <c r="DI36" s="363"/>
      <c r="DJ36" s="363"/>
      <c r="DK36" s="363"/>
      <c r="DL36" s="363"/>
      <c r="DM36" s="363"/>
      <c r="DN36" s="363"/>
      <c r="DO36" s="363"/>
      <c r="DP36" s="363"/>
      <c r="DQ36" s="363"/>
      <c r="DR36" s="363"/>
      <c r="DS36" s="363"/>
      <c r="DT36" s="363"/>
      <c r="DU36" s="363"/>
      <c r="DV36" s="363"/>
      <c r="DW36" s="363"/>
      <c r="DX36" s="363"/>
      <c r="DY36" s="363"/>
      <c r="DZ36" s="363"/>
      <c r="EA36" s="363"/>
      <c r="EB36" s="363"/>
      <c r="EC36" s="363"/>
      <c r="ED36" s="363"/>
      <c r="EE36" s="363"/>
      <c r="EF36" s="363"/>
      <c r="EG36" s="363"/>
      <c r="EH36" s="363"/>
      <c r="EI36" s="363"/>
      <c r="EJ36" s="363"/>
      <c r="EK36" s="363"/>
      <c r="EL36" s="363"/>
      <c r="EM36" s="363"/>
      <c r="EN36" s="363"/>
      <c r="EO36" s="363"/>
      <c r="EP36" s="363"/>
      <c r="EQ36" s="363"/>
      <c r="ER36" s="363"/>
      <c r="ES36" s="363"/>
      <c r="ET36" s="363"/>
      <c r="EU36" s="363"/>
      <c r="EV36" s="363"/>
      <c r="EW36" s="363"/>
      <c r="EX36" s="363"/>
      <c r="EY36" s="363"/>
      <c r="EZ36" s="363"/>
      <c r="FA36" s="363"/>
      <c r="FB36" s="363"/>
      <c r="FC36" s="363"/>
      <c r="FD36" s="363"/>
      <c r="FE36" s="363"/>
      <c r="FF36" s="363"/>
      <c r="FG36" s="363"/>
      <c r="FH36" s="363"/>
      <c r="FI36" s="363"/>
      <c r="FJ36" s="363"/>
      <c r="FK36" s="363"/>
      <c r="FL36" s="363"/>
      <c r="FM36" s="363"/>
      <c r="FN36" s="363"/>
      <c r="FO36" s="363"/>
      <c r="FP36" s="363"/>
      <c r="FQ36" s="363"/>
      <c r="FR36" s="363"/>
      <c r="FS36" s="363"/>
      <c r="FT36" s="363"/>
      <c r="FU36" s="363"/>
      <c r="FV36" s="363"/>
      <c r="FW36" s="363"/>
      <c r="FX36" s="363"/>
      <c r="FY36" s="363"/>
      <c r="FZ36" s="363"/>
      <c r="GA36" s="363"/>
      <c r="GB36" s="363"/>
      <c r="GC36" s="363"/>
      <c r="GD36" s="363"/>
      <c r="GE36" s="363"/>
      <c r="GF36" s="363"/>
    </row>
    <row r="37" spans="1:188" ht="12.75" customHeight="1" x14ac:dyDescent="0.25">
      <c r="A37" s="192"/>
      <c r="B37" s="207"/>
      <c r="C37" s="113" t="s">
        <v>1244</v>
      </c>
      <c r="D37" s="113" t="s">
        <v>1471</v>
      </c>
      <c r="E37" s="238"/>
      <c r="F37" s="209"/>
      <c r="G37" s="192"/>
      <c r="H37" s="192"/>
      <c r="I37" s="731">
        <v>19.801208341453908</v>
      </c>
      <c r="J37" s="731"/>
      <c r="K37" s="731"/>
      <c r="L37" s="731">
        <v>15.461925009663704</v>
      </c>
      <c r="M37" s="732"/>
      <c r="N37" s="732">
        <v>37.286063569682149</v>
      </c>
      <c r="O37" s="732"/>
      <c r="P37" s="732">
        <v>33.956244302643576</v>
      </c>
      <c r="Q37" s="732"/>
      <c r="R37" s="732">
        <v>28.67546654528903</v>
      </c>
      <c r="S37" s="732"/>
      <c r="T37" s="732">
        <v>18.353174603174605</v>
      </c>
      <c r="U37" s="732"/>
      <c r="V37" s="732">
        <v>6.7300997911348333</v>
      </c>
      <c r="W37" s="363"/>
      <c r="X37" s="363"/>
      <c r="Y37" s="363"/>
      <c r="Z37" s="363"/>
      <c r="AA37" s="363"/>
      <c r="AB37" s="363"/>
      <c r="AC37" s="363"/>
      <c r="AD37" s="363"/>
      <c r="AE37" s="363"/>
      <c r="AF37" s="363"/>
      <c r="AG37" s="363"/>
      <c r="AH37" s="363"/>
      <c r="AI37" s="363"/>
      <c r="AJ37" s="363"/>
      <c r="AK37" s="363"/>
      <c r="AL37" s="363"/>
      <c r="AM37" s="363"/>
      <c r="AN37" s="363"/>
      <c r="AO37" s="363"/>
      <c r="AP37" s="363"/>
      <c r="AQ37" s="363"/>
      <c r="AR37" s="363"/>
      <c r="AS37" s="363"/>
      <c r="AT37" s="363"/>
      <c r="AU37" s="363"/>
      <c r="AV37" s="363"/>
      <c r="AW37" s="363"/>
      <c r="AX37" s="363"/>
      <c r="AY37" s="363"/>
      <c r="AZ37" s="363"/>
      <c r="BA37" s="363"/>
      <c r="BB37" s="363"/>
      <c r="BC37" s="363"/>
      <c r="BD37" s="363"/>
      <c r="BE37" s="363"/>
      <c r="BF37" s="363"/>
      <c r="BG37" s="363"/>
      <c r="BH37" s="363"/>
      <c r="BI37" s="363"/>
      <c r="BJ37" s="363"/>
      <c r="BK37" s="363"/>
      <c r="BL37" s="363"/>
      <c r="BM37" s="363"/>
      <c r="BN37" s="363"/>
      <c r="BO37" s="363"/>
      <c r="BP37" s="363"/>
      <c r="BQ37" s="363"/>
      <c r="BR37" s="363"/>
      <c r="BS37" s="363"/>
      <c r="BT37" s="363"/>
      <c r="BU37" s="363"/>
      <c r="BV37" s="363"/>
      <c r="BW37" s="363"/>
      <c r="BX37" s="363"/>
      <c r="BY37" s="363"/>
      <c r="BZ37" s="363"/>
      <c r="CA37" s="363"/>
      <c r="CB37" s="363"/>
      <c r="CC37" s="363"/>
      <c r="CD37" s="363"/>
      <c r="CE37" s="363"/>
      <c r="CF37" s="363"/>
      <c r="CG37" s="363"/>
      <c r="CH37" s="363"/>
      <c r="CI37" s="363"/>
      <c r="CJ37" s="363"/>
      <c r="CK37" s="363"/>
      <c r="CL37" s="363"/>
      <c r="CM37" s="363"/>
      <c r="CN37" s="363"/>
      <c r="CO37" s="363"/>
      <c r="CP37" s="363"/>
      <c r="CQ37" s="363"/>
      <c r="CR37" s="363"/>
      <c r="CS37" s="363"/>
      <c r="CT37" s="363"/>
      <c r="CU37" s="363"/>
      <c r="CV37" s="363"/>
      <c r="CW37" s="363"/>
      <c r="CX37" s="363"/>
      <c r="CY37" s="363"/>
      <c r="CZ37" s="363"/>
      <c r="DA37" s="363"/>
      <c r="DB37" s="363"/>
      <c r="DC37" s="363"/>
      <c r="DD37" s="363"/>
      <c r="DE37" s="363"/>
      <c r="DF37" s="363"/>
      <c r="DG37" s="363"/>
      <c r="DH37" s="363"/>
      <c r="DI37" s="363"/>
      <c r="DJ37" s="363"/>
      <c r="DK37" s="363"/>
      <c r="DL37" s="363"/>
      <c r="DM37" s="363"/>
      <c r="DN37" s="363"/>
      <c r="DO37" s="363"/>
      <c r="DP37" s="363"/>
      <c r="DQ37" s="363"/>
      <c r="DR37" s="363"/>
      <c r="DS37" s="363"/>
      <c r="DT37" s="363"/>
      <c r="DU37" s="363"/>
      <c r="DV37" s="363"/>
      <c r="DW37" s="363"/>
      <c r="DX37" s="363"/>
      <c r="DY37" s="363"/>
      <c r="DZ37" s="363"/>
      <c r="EA37" s="363"/>
      <c r="EB37" s="363"/>
      <c r="EC37" s="363"/>
      <c r="ED37" s="363"/>
      <c r="EE37" s="363"/>
      <c r="EF37" s="363"/>
      <c r="EG37" s="363"/>
      <c r="EH37" s="363"/>
      <c r="EI37" s="363"/>
      <c r="EJ37" s="363"/>
      <c r="EK37" s="363"/>
      <c r="EL37" s="363"/>
      <c r="EM37" s="363"/>
      <c r="EN37" s="363"/>
      <c r="EO37" s="363"/>
      <c r="EP37" s="363"/>
      <c r="EQ37" s="363"/>
      <c r="ER37" s="363"/>
      <c r="ES37" s="363"/>
      <c r="ET37" s="363"/>
      <c r="EU37" s="363"/>
      <c r="EV37" s="363"/>
      <c r="EW37" s="363"/>
      <c r="EX37" s="363"/>
      <c r="EY37" s="363"/>
      <c r="EZ37" s="363"/>
      <c r="FA37" s="363"/>
      <c r="FB37" s="363"/>
      <c r="FC37" s="363"/>
      <c r="FD37" s="363"/>
      <c r="FE37" s="363"/>
      <c r="FF37" s="363"/>
      <c r="FG37" s="363"/>
      <c r="FH37" s="363"/>
      <c r="FI37" s="363"/>
      <c r="FJ37" s="363"/>
      <c r="FK37" s="363"/>
      <c r="FL37" s="363"/>
      <c r="FM37" s="363"/>
      <c r="FN37" s="363"/>
      <c r="FO37" s="363"/>
      <c r="FP37" s="363"/>
      <c r="FQ37" s="363"/>
      <c r="FR37" s="363"/>
      <c r="FS37" s="363"/>
      <c r="FT37" s="363"/>
      <c r="FU37" s="363"/>
      <c r="FV37" s="363"/>
      <c r="FW37" s="363"/>
      <c r="FX37" s="363"/>
      <c r="FY37" s="363"/>
      <c r="FZ37" s="363"/>
      <c r="GA37" s="363"/>
      <c r="GB37" s="363"/>
      <c r="GC37" s="363"/>
      <c r="GD37" s="363"/>
      <c r="GE37" s="363"/>
      <c r="GF37" s="363"/>
    </row>
    <row r="38" spans="1:188" ht="12.75" customHeight="1" x14ac:dyDescent="0.25">
      <c r="A38" s="192"/>
      <c r="B38" s="207"/>
      <c r="C38" s="113" t="s">
        <v>1245</v>
      </c>
      <c r="D38" s="113" t="s">
        <v>1246</v>
      </c>
      <c r="E38" s="238"/>
      <c r="F38" s="209"/>
      <c r="G38" s="192"/>
      <c r="H38" s="192"/>
      <c r="I38" s="731">
        <v>18.961947859223567</v>
      </c>
      <c r="J38" s="731"/>
      <c r="K38" s="731"/>
      <c r="L38" s="731">
        <v>10.68702290076336</v>
      </c>
      <c r="M38" s="732"/>
      <c r="N38" s="732">
        <v>23.522316043425814</v>
      </c>
      <c r="O38" s="732"/>
      <c r="P38" s="732">
        <v>34.450973614471714</v>
      </c>
      <c r="Q38" s="732"/>
      <c r="R38" s="732">
        <v>27.7979462711337</v>
      </c>
      <c r="S38" s="732"/>
      <c r="T38" s="732">
        <v>21.661456007146047</v>
      </c>
      <c r="U38" s="732"/>
      <c r="V38" s="732">
        <v>7.4662684656818303</v>
      </c>
      <c r="W38" s="363"/>
      <c r="X38" s="363"/>
      <c r="Y38" s="363"/>
      <c r="Z38" s="363"/>
      <c r="AA38" s="363"/>
      <c r="AB38" s="363"/>
      <c r="AC38" s="363"/>
      <c r="AD38" s="363"/>
      <c r="AE38" s="363"/>
      <c r="AF38" s="363"/>
      <c r="AG38" s="363"/>
      <c r="AH38" s="363"/>
      <c r="AI38" s="363"/>
      <c r="AJ38" s="363"/>
      <c r="AK38" s="363"/>
      <c r="AL38" s="363"/>
      <c r="AM38" s="363"/>
      <c r="AN38" s="363"/>
      <c r="AO38" s="363"/>
      <c r="AP38" s="363"/>
      <c r="AQ38" s="363"/>
      <c r="AR38" s="363"/>
      <c r="AS38" s="363"/>
      <c r="AT38" s="363"/>
      <c r="AU38" s="363"/>
      <c r="AV38" s="363"/>
      <c r="AW38" s="363"/>
      <c r="AX38" s="363"/>
      <c r="AY38" s="363"/>
      <c r="AZ38" s="363"/>
      <c r="BA38" s="363"/>
      <c r="BB38" s="363"/>
      <c r="BC38" s="363"/>
      <c r="BD38" s="363"/>
      <c r="BE38" s="363"/>
      <c r="BF38" s="363"/>
      <c r="BG38" s="363"/>
      <c r="BH38" s="363"/>
      <c r="BI38" s="363"/>
      <c r="BJ38" s="363"/>
      <c r="BK38" s="363"/>
      <c r="BL38" s="363"/>
      <c r="BM38" s="363"/>
      <c r="BN38" s="363"/>
      <c r="BO38" s="363"/>
      <c r="BP38" s="363"/>
      <c r="BQ38" s="363"/>
      <c r="BR38" s="363"/>
      <c r="BS38" s="363"/>
      <c r="BT38" s="363"/>
      <c r="BU38" s="363"/>
      <c r="BV38" s="363"/>
      <c r="BW38" s="363"/>
      <c r="BX38" s="363"/>
      <c r="BY38" s="363"/>
      <c r="BZ38" s="363"/>
      <c r="CA38" s="363"/>
      <c r="CB38" s="363"/>
      <c r="CC38" s="363"/>
      <c r="CD38" s="363"/>
      <c r="CE38" s="363"/>
      <c r="CF38" s="363"/>
      <c r="CG38" s="363"/>
      <c r="CH38" s="363"/>
      <c r="CI38" s="363"/>
      <c r="CJ38" s="363"/>
      <c r="CK38" s="363"/>
      <c r="CL38" s="363"/>
      <c r="CM38" s="363"/>
      <c r="CN38" s="363"/>
      <c r="CO38" s="363"/>
      <c r="CP38" s="363"/>
      <c r="CQ38" s="363"/>
      <c r="CR38" s="363"/>
      <c r="CS38" s="363"/>
      <c r="CT38" s="363"/>
      <c r="CU38" s="363"/>
      <c r="CV38" s="363"/>
      <c r="CW38" s="363"/>
      <c r="CX38" s="363"/>
      <c r="CY38" s="363"/>
      <c r="CZ38" s="363"/>
      <c r="DA38" s="363"/>
      <c r="DB38" s="363"/>
      <c r="DC38" s="363"/>
      <c r="DD38" s="363"/>
      <c r="DE38" s="363"/>
      <c r="DF38" s="363"/>
      <c r="DG38" s="363"/>
      <c r="DH38" s="363"/>
      <c r="DI38" s="363"/>
      <c r="DJ38" s="363"/>
      <c r="DK38" s="363"/>
      <c r="DL38" s="363"/>
      <c r="DM38" s="363"/>
      <c r="DN38" s="363"/>
      <c r="DO38" s="363"/>
      <c r="DP38" s="363"/>
      <c r="DQ38" s="363"/>
      <c r="DR38" s="363"/>
      <c r="DS38" s="363"/>
      <c r="DT38" s="363"/>
      <c r="DU38" s="363"/>
      <c r="DV38" s="363"/>
      <c r="DW38" s="363"/>
      <c r="DX38" s="363"/>
      <c r="DY38" s="363"/>
      <c r="DZ38" s="363"/>
      <c r="EA38" s="363"/>
      <c r="EB38" s="363"/>
      <c r="EC38" s="363"/>
      <c r="ED38" s="363"/>
      <c r="EE38" s="363"/>
      <c r="EF38" s="363"/>
      <c r="EG38" s="363"/>
      <c r="EH38" s="363"/>
      <c r="EI38" s="363"/>
      <c r="EJ38" s="363"/>
      <c r="EK38" s="363"/>
      <c r="EL38" s="363"/>
      <c r="EM38" s="363"/>
      <c r="EN38" s="363"/>
      <c r="EO38" s="363"/>
      <c r="EP38" s="363"/>
      <c r="EQ38" s="363"/>
      <c r="ER38" s="363"/>
      <c r="ES38" s="363"/>
      <c r="ET38" s="363"/>
      <c r="EU38" s="363"/>
      <c r="EV38" s="363"/>
      <c r="EW38" s="363"/>
      <c r="EX38" s="363"/>
      <c r="EY38" s="363"/>
      <c r="EZ38" s="363"/>
      <c r="FA38" s="363"/>
      <c r="FB38" s="363"/>
      <c r="FC38" s="363"/>
      <c r="FD38" s="363"/>
      <c r="FE38" s="363"/>
      <c r="FF38" s="363"/>
      <c r="FG38" s="363"/>
      <c r="FH38" s="363"/>
      <c r="FI38" s="363"/>
      <c r="FJ38" s="363"/>
      <c r="FK38" s="363"/>
      <c r="FL38" s="363"/>
      <c r="FM38" s="363"/>
      <c r="FN38" s="363"/>
      <c r="FO38" s="363"/>
      <c r="FP38" s="363"/>
      <c r="FQ38" s="363"/>
      <c r="FR38" s="363"/>
      <c r="FS38" s="363"/>
      <c r="FT38" s="363"/>
      <c r="FU38" s="363"/>
      <c r="FV38" s="363"/>
      <c r="FW38" s="363"/>
      <c r="FX38" s="363"/>
      <c r="FY38" s="363"/>
      <c r="FZ38" s="363"/>
      <c r="GA38" s="363"/>
      <c r="GB38" s="363"/>
      <c r="GC38" s="363"/>
      <c r="GD38" s="363"/>
      <c r="GE38" s="363"/>
      <c r="GF38" s="363"/>
    </row>
    <row r="39" spans="1:188" ht="12.75" customHeight="1" x14ac:dyDescent="0.25">
      <c r="A39" s="192"/>
      <c r="B39" s="207"/>
      <c r="C39" s="113" t="s">
        <v>1247</v>
      </c>
      <c r="D39" s="113" t="s">
        <v>1248</v>
      </c>
      <c r="E39" s="238"/>
      <c r="F39" s="209"/>
      <c r="G39" s="192"/>
      <c r="H39" s="192"/>
      <c r="I39" s="731">
        <v>18.392351473350718</v>
      </c>
      <c r="J39" s="731"/>
      <c r="K39" s="731"/>
      <c r="L39" s="731">
        <v>14.373716632443532</v>
      </c>
      <c r="M39" s="732"/>
      <c r="N39" s="732">
        <v>27.972027972027973</v>
      </c>
      <c r="O39" s="732"/>
      <c r="P39" s="732">
        <v>33.255993812838362</v>
      </c>
      <c r="Q39" s="732"/>
      <c r="R39" s="732">
        <v>28.087086588000666</v>
      </c>
      <c r="S39" s="732"/>
      <c r="T39" s="732">
        <v>17.690575747828881</v>
      </c>
      <c r="U39" s="732"/>
      <c r="V39" s="732">
        <v>7.7827068254338858</v>
      </c>
      <c r="W39" s="363"/>
      <c r="X39" s="363"/>
      <c r="Y39" s="363"/>
      <c r="Z39" s="363"/>
      <c r="AA39" s="363"/>
      <c r="AB39" s="363"/>
      <c r="AC39" s="363"/>
      <c r="AD39" s="363"/>
      <c r="AE39" s="363"/>
      <c r="AF39" s="363"/>
      <c r="AG39" s="363"/>
      <c r="AH39" s="363"/>
      <c r="AI39" s="363"/>
      <c r="AJ39" s="363"/>
      <c r="AK39" s="363"/>
      <c r="AL39" s="363"/>
      <c r="AM39" s="363"/>
      <c r="AN39" s="363"/>
      <c r="AO39" s="363"/>
      <c r="AP39" s="363"/>
      <c r="AQ39" s="363"/>
      <c r="AR39" s="363"/>
      <c r="AS39" s="363"/>
      <c r="AT39" s="363"/>
      <c r="AU39" s="363"/>
      <c r="AV39" s="363"/>
      <c r="AW39" s="363"/>
      <c r="AX39" s="363"/>
      <c r="AY39" s="363"/>
      <c r="AZ39" s="363"/>
      <c r="BA39" s="363"/>
      <c r="BB39" s="363"/>
      <c r="BC39" s="363"/>
      <c r="BD39" s="363"/>
      <c r="BE39" s="363"/>
      <c r="BF39" s="363"/>
      <c r="BG39" s="363"/>
      <c r="BH39" s="363"/>
      <c r="BI39" s="363"/>
      <c r="BJ39" s="363"/>
      <c r="BK39" s="363"/>
      <c r="BL39" s="363"/>
      <c r="BM39" s="363"/>
      <c r="BN39" s="363"/>
      <c r="BO39" s="363"/>
      <c r="BP39" s="363"/>
      <c r="BQ39" s="363"/>
      <c r="BR39" s="363"/>
      <c r="BS39" s="363"/>
      <c r="BT39" s="363"/>
      <c r="BU39" s="363"/>
      <c r="BV39" s="363"/>
      <c r="BW39" s="363"/>
      <c r="BX39" s="363"/>
      <c r="BY39" s="363"/>
      <c r="BZ39" s="363"/>
      <c r="CA39" s="363"/>
      <c r="CB39" s="363"/>
      <c r="CC39" s="363"/>
      <c r="CD39" s="363"/>
      <c r="CE39" s="363"/>
      <c r="CF39" s="363"/>
      <c r="CG39" s="363"/>
      <c r="CH39" s="363"/>
      <c r="CI39" s="363"/>
      <c r="CJ39" s="363"/>
      <c r="CK39" s="363"/>
      <c r="CL39" s="363"/>
      <c r="CM39" s="363"/>
      <c r="CN39" s="363"/>
      <c r="CO39" s="363"/>
      <c r="CP39" s="363"/>
      <c r="CQ39" s="363"/>
      <c r="CR39" s="363"/>
      <c r="CS39" s="363"/>
      <c r="CT39" s="363"/>
      <c r="CU39" s="363"/>
      <c r="CV39" s="363"/>
      <c r="CW39" s="363"/>
      <c r="CX39" s="363"/>
      <c r="CY39" s="363"/>
      <c r="CZ39" s="363"/>
      <c r="DA39" s="363"/>
      <c r="DB39" s="363"/>
      <c r="DC39" s="363"/>
      <c r="DD39" s="363"/>
      <c r="DE39" s="363"/>
      <c r="DF39" s="363"/>
      <c r="DG39" s="363"/>
      <c r="DH39" s="363"/>
      <c r="DI39" s="363"/>
      <c r="DJ39" s="363"/>
      <c r="DK39" s="363"/>
      <c r="DL39" s="363"/>
      <c r="DM39" s="363"/>
      <c r="DN39" s="363"/>
      <c r="DO39" s="363"/>
      <c r="DP39" s="363"/>
      <c r="DQ39" s="363"/>
      <c r="DR39" s="363"/>
      <c r="DS39" s="363"/>
      <c r="DT39" s="363"/>
      <c r="DU39" s="363"/>
      <c r="DV39" s="363"/>
      <c r="DW39" s="363"/>
      <c r="DX39" s="363"/>
      <c r="DY39" s="363"/>
      <c r="DZ39" s="363"/>
      <c r="EA39" s="363"/>
      <c r="EB39" s="363"/>
      <c r="EC39" s="363"/>
      <c r="ED39" s="363"/>
      <c r="EE39" s="363"/>
      <c r="EF39" s="363"/>
      <c r="EG39" s="363"/>
      <c r="EH39" s="363"/>
      <c r="EI39" s="363"/>
      <c r="EJ39" s="363"/>
      <c r="EK39" s="363"/>
      <c r="EL39" s="363"/>
      <c r="EM39" s="363"/>
      <c r="EN39" s="363"/>
      <c r="EO39" s="363"/>
      <c r="EP39" s="363"/>
      <c r="EQ39" s="363"/>
      <c r="ER39" s="363"/>
      <c r="ES39" s="363"/>
      <c r="ET39" s="363"/>
      <c r="EU39" s="363"/>
      <c r="EV39" s="363"/>
      <c r="EW39" s="363"/>
      <c r="EX39" s="363"/>
      <c r="EY39" s="363"/>
      <c r="EZ39" s="363"/>
      <c r="FA39" s="363"/>
      <c r="FB39" s="363"/>
      <c r="FC39" s="363"/>
      <c r="FD39" s="363"/>
      <c r="FE39" s="363"/>
      <c r="FF39" s="363"/>
      <c r="FG39" s="363"/>
      <c r="FH39" s="363"/>
      <c r="FI39" s="363"/>
      <c r="FJ39" s="363"/>
      <c r="FK39" s="363"/>
      <c r="FL39" s="363"/>
      <c r="FM39" s="363"/>
      <c r="FN39" s="363"/>
      <c r="FO39" s="363"/>
      <c r="FP39" s="363"/>
      <c r="FQ39" s="363"/>
      <c r="FR39" s="363"/>
      <c r="FS39" s="363"/>
      <c r="FT39" s="363"/>
      <c r="FU39" s="363"/>
      <c r="FV39" s="363"/>
      <c r="FW39" s="363"/>
      <c r="FX39" s="363"/>
      <c r="FY39" s="363"/>
      <c r="FZ39" s="363"/>
      <c r="GA39" s="363"/>
      <c r="GB39" s="363"/>
      <c r="GC39" s="363"/>
      <c r="GD39" s="363"/>
      <c r="GE39" s="363"/>
      <c r="GF39" s="363"/>
    </row>
    <row r="40" spans="1:188" ht="12.75" customHeight="1" x14ac:dyDescent="0.25">
      <c r="A40" s="192"/>
      <c r="B40" s="207"/>
      <c r="C40" s="113" t="s">
        <v>1249</v>
      </c>
      <c r="D40" s="113" t="s">
        <v>1472</v>
      </c>
      <c r="E40" s="238"/>
      <c r="F40" s="209"/>
      <c r="G40" s="192"/>
      <c r="H40" s="192"/>
      <c r="I40" s="731">
        <v>13.258995502248876</v>
      </c>
      <c r="J40" s="731"/>
      <c r="K40" s="731"/>
      <c r="L40" s="731">
        <v>8.2745939319644499</v>
      </c>
      <c r="M40" s="732"/>
      <c r="N40" s="732">
        <v>25.316455696202532</v>
      </c>
      <c r="O40" s="732"/>
      <c r="P40" s="732">
        <v>27.251833205647365</v>
      </c>
      <c r="Q40" s="732"/>
      <c r="R40" s="732">
        <v>19.715921136315455</v>
      </c>
      <c r="S40" s="732"/>
      <c r="T40" s="732">
        <v>12.550647297163751</v>
      </c>
      <c r="U40" s="732"/>
      <c r="V40" s="732">
        <v>5.5371867904234557</v>
      </c>
      <c r="W40" s="363"/>
      <c r="X40" s="363"/>
      <c r="Y40" s="363"/>
      <c r="Z40" s="363"/>
      <c r="AA40" s="363"/>
      <c r="AB40" s="363"/>
      <c r="AC40" s="363"/>
      <c r="AD40" s="363"/>
      <c r="AE40" s="363"/>
      <c r="AF40" s="363"/>
      <c r="AG40" s="363"/>
      <c r="AH40" s="363"/>
      <c r="AI40" s="363"/>
      <c r="AJ40" s="363"/>
      <c r="AK40" s="363"/>
      <c r="AL40" s="363"/>
      <c r="AM40" s="363"/>
      <c r="AN40" s="363"/>
      <c r="AO40" s="363"/>
      <c r="AP40" s="363"/>
      <c r="AQ40" s="363"/>
      <c r="AR40" s="363"/>
      <c r="AS40" s="363"/>
      <c r="AT40" s="363"/>
      <c r="AU40" s="363"/>
      <c r="AV40" s="363"/>
      <c r="AW40" s="363"/>
      <c r="AX40" s="363"/>
      <c r="AY40" s="363"/>
      <c r="AZ40" s="363"/>
      <c r="BA40" s="363"/>
      <c r="BB40" s="363"/>
      <c r="BC40" s="363"/>
      <c r="BD40" s="363"/>
      <c r="BE40" s="363"/>
      <c r="BF40" s="363"/>
      <c r="BG40" s="363"/>
      <c r="BH40" s="363"/>
      <c r="BI40" s="363"/>
      <c r="BJ40" s="363"/>
      <c r="BK40" s="363"/>
      <c r="BL40" s="363"/>
      <c r="BM40" s="363"/>
      <c r="BN40" s="363"/>
      <c r="BO40" s="363"/>
      <c r="BP40" s="363"/>
      <c r="BQ40" s="363"/>
      <c r="BR40" s="363"/>
      <c r="BS40" s="363"/>
      <c r="BT40" s="363"/>
      <c r="BU40" s="363"/>
      <c r="BV40" s="363"/>
      <c r="BW40" s="363"/>
      <c r="BX40" s="363"/>
      <c r="BY40" s="363"/>
      <c r="BZ40" s="363"/>
      <c r="CA40" s="363"/>
      <c r="CB40" s="363"/>
      <c r="CC40" s="363"/>
      <c r="CD40" s="363"/>
      <c r="CE40" s="363"/>
      <c r="CF40" s="363"/>
      <c r="CG40" s="363"/>
      <c r="CH40" s="363"/>
      <c r="CI40" s="363"/>
      <c r="CJ40" s="363"/>
      <c r="CK40" s="363"/>
      <c r="CL40" s="363"/>
      <c r="CM40" s="363"/>
      <c r="CN40" s="363"/>
      <c r="CO40" s="363"/>
      <c r="CP40" s="363"/>
      <c r="CQ40" s="363"/>
      <c r="CR40" s="363"/>
      <c r="CS40" s="363"/>
      <c r="CT40" s="363"/>
      <c r="CU40" s="363"/>
      <c r="CV40" s="363"/>
      <c r="CW40" s="363"/>
      <c r="CX40" s="363"/>
      <c r="CY40" s="363"/>
      <c r="CZ40" s="363"/>
      <c r="DA40" s="363"/>
      <c r="DB40" s="363"/>
      <c r="DC40" s="363"/>
      <c r="DD40" s="363"/>
      <c r="DE40" s="363"/>
      <c r="DF40" s="363"/>
      <c r="DG40" s="363"/>
      <c r="DH40" s="363"/>
      <c r="DI40" s="363"/>
      <c r="DJ40" s="363"/>
      <c r="DK40" s="363"/>
      <c r="DL40" s="363"/>
      <c r="DM40" s="363"/>
      <c r="DN40" s="363"/>
      <c r="DO40" s="363"/>
      <c r="DP40" s="363"/>
      <c r="DQ40" s="363"/>
      <c r="DR40" s="363"/>
      <c r="DS40" s="363"/>
      <c r="DT40" s="363"/>
      <c r="DU40" s="363"/>
      <c r="DV40" s="363"/>
      <c r="DW40" s="363"/>
      <c r="DX40" s="363"/>
      <c r="DY40" s="363"/>
      <c r="DZ40" s="363"/>
      <c r="EA40" s="363"/>
      <c r="EB40" s="363"/>
      <c r="EC40" s="363"/>
      <c r="ED40" s="363"/>
      <c r="EE40" s="363"/>
      <c r="EF40" s="363"/>
      <c r="EG40" s="363"/>
      <c r="EH40" s="363"/>
      <c r="EI40" s="363"/>
      <c r="EJ40" s="363"/>
      <c r="EK40" s="363"/>
      <c r="EL40" s="363"/>
      <c r="EM40" s="363"/>
      <c r="EN40" s="363"/>
      <c r="EO40" s="363"/>
      <c r="EP40" s="363"/>
      <c r="EQ40" s="363"/>
      <c r="ER40" s="363"/>
      <c r="ES40" s="363"/>
      <c r="ET40" s="363"/>
      <c r="EU40" s="363"/>
      <c r="EV40" s="363"/>
      <c r="EW40" s="363"/>
      <c r="EX40" s="363"/>
      <c r="EY40" s="363"/>
      <c r="EZ40" s="363"/>
      <c r="FA40" s="363"/>
      <c r="FB40" s="363"/>
      <c r="FC40" s="363"/>
      <c r="FD40" s="363"/>
      <c r="FE40" s="363"/>
      <c r="FF40" s="363"/>
      <c r="FG40" s="363"/>
      <c r="FH40" s="363"/>
      <c r="FI40" s="363"/>
      <c r="FJ40" s="363"/>
      <c r="FK40" s="363"/>
      <c r="FL40" s="363"/>
      <c r="FM40" s="363"/>
      <c r="FN40" s="363"/>
      <c r="FO40" s="363"/>
      <c r="FP40" s="363"/>
      <c r="FQ40" s="363"/>
      <c r="FR40" s="363"/>
      <c r="FS40" s="363"/>
      <c r="FT40" s="363"/>
      <c r="FU40" s="363"/>
      <c r="FV40" s="363"/>
      <c r="FW40" s="363"/>
      <c r="FX40" s="363"/>
      <c r="FY40" s="363"/>
      <c r="FZ40" s="363"/>
      <c r="GA40" s="363"/>
      <c r="GB40" s="363"/>
      <c r="GC40" s="363"/>
      <c r="GD40" s="363"/>
      <c r="GE40" s="363"/>
      <c r="GF40" s="363"/>
    </row>
    <row r="41" spans="1:188" ht="12.75" customHeight="1" x14ac:dyDescent="0.25">
      <c r="A41" s="192"/>
      <c r="B41" s="207"/>
      <c r="C41" s="113" t="s">
        <v>1250</v>
      </c>
      <c r="D41" s="113" t="s">
        <v>1473</v>
      </c>
      <c r="E41" s="238"/>
      <c r="F41" s="209"/>
      <c r="G41" s="192"/>
      <c r="H41" s="192"/>
      <c r="I41" s="731">
        <v>14.725987909535654</v>
      </c>
      <c r="J41" s="731"/>
      <c r="K41" s="731"/>
      <c r="L41" s="731">
        <v>9.44055944055944</v>
      </c>
      <c r="M41" s="732"/>
      <c r="N41" s="732">
        <v>21.491455204557226</v>
      </c>
      <c r="O41" s="732"/>
      <c r="P41" s="732">
        <v>28.134496617978627</v>
      </c>
      <c r="Q41" s="732"/>
      <c r="R41" s="732">
        <v>21.027530890960328</v>
      </c>
      <c r="S41" s="732"/>
      <c r="T41" s="732">
        <v>14.726938024135816</v>
      </c>
      <c r="U41" s="732"/>
      <c r="V41" s="732">
        <v>6.0213484171152274</v>
      </c>
      <c r="W41" s="363"/>
      <c r="X41" s="363"/>
      <c r="Y41" s="363"/>
      <c r="Z41" s="363"/>
      <c r="AA41" s="363"/>
      <c r="AB41" s="363"/>
      <c r="AC41" s="363"/>
      <c r="AD41" s="363"/>
      <c r="AE41" s="363"/>
      <c r="AF41" s="363"/>
      <c r="AG41" s="363"/>
      <c r="AH41" s="363"/>
      <c r="AI41" s="363"/>
      <c r="AJ41" s="363"/>
      <c r="AK41" s="363"/>
      <c r="AL41" s="363"/>
      <c r="AM41" s="363"/>
      <c r="AN41" s="363"/>
      <c r="AO41" s="363"/>
      <c r="AP41" s="363"/>
      <c r="AQ41" s="363"/>
      <c r="AR41" s="363"/>
      <c r="AS41" s="363"/>
      <c r="AT41" s="363"/>
      <c r="AU41" s="363"/>
      <c r="AV41" s="363"/>
      <c r="AW41" s="363"/>
      <c r="AX41" s="363"/>
      <c r="AY41" s="363"/>
      <c r="AZ41" s="363"/>
      <c r="BA41" s="363"/>
      <c r="BB41" s="363"/>
      <c r="BC41" s="363"/>
      <c r="BD41" s="363"/>
      <c r="BE41" s="363"/>
      <c r="BF41" s="363"/>
      <c r="BG41" s="363"/>
      <c r="BH41" s="363"/>
      <c r="BI41" s="363"/>
      <c r="BJ41" s="363"/>
      <c r="BK41" s="363"/>
      <c r="BL41" s="363"/>
      <c r="BM41" s="363"/>
      <c r="BN41" s="363"/>
      <c r="BO41" s="363"/>
      <c r="BP41" s="363"/>
      <c r="BQ41" s="363"/>
      <c r="BR41" s="363"/>
      <c r="BS41" s="363"/>
      <c r="BT41" s="363"/>
      <c r="BU41" s="363"/>
      <c r="BV41" s="363"/>
      <c r="BW41" s="363"/>
      <c r="BX41" s="363"/>
      <c r="BY41" s="363"/>
      <c r="BZ41" s="363"/>
      <c r="CA41" s="363"/>
      <c r="CB41" s="363"/>
      <c r="CC41" s="363"/>
      <c r="CD41" s="363"/>
      <c r="CE41" s="363"/>
      <c r="CF41" s="363"/>
      <c r="CG41" s="363"/>
      <c r="CH41" s="363"/>
      <c r="CI41" s="363"/>
      <c r="CJ41" s="363"/>
      <c r="CK41" s="363"/>
      <c r="CL41" s="363"/>
      <c r="CM41" s="363"/>
      <c r="CN41" s="363"/>
      <c r="CO41" s="363"/>
      <c r="CP41" s="363"/>
      <c r="CQ41" s="363"/>
      <c r="CR41" s="363"/>
      <c r="CS41" s="363"/>
      <c r="CT41" s="363"/>
      <c r="CU41" s="363"/>
      <c r="CV41" s="363"/>
      <c r="CW41" s="363"/>
      <c r="CX41" s="363"/>
      <c r="CY41" s="363"/>
      <c r="CZ41" s="363"/>
      <c r="DA41" s="363"/>
      <c r="DB41" s="363"/>
      <c r="DC41" s="363"/>
      <c r="DD41" s="363"/>
      <c r="DE41" s="363"/>
      <c r="DF41" s="363"/>
      <c r="DG41" s="363"/>
      <c r="DH41" s="363"/>
      <c r="DI41" s="363"/>
      <c r="DJ41" s="363"/>
      <c r="DK41" s="363"/>
      <c r="DL41" s="363"/>
      <c r="DM41" s="363"/>
      <c r="DN41" s="363"/>
      <c r="DO41" s="363"/>
      <c r="DP41" s="363"/>
      <c r="DQ41" s="363"/>
      <c r="DR41" s="363"/>
      <c r="DS41" s="363"/>
      <c r="DT41" s="363"/>
      <c r="DU41" s="363"/>
      <c r="DV41" s="363"/>
      <c r="DW41" s="363"/>
      <c r="DX41" s="363"/>
      <c r="DY41" s="363"/>
      <c r="DZ41" s="363"/>
      <c r="EA41" s="363"/>
      <c r="EB41" s="363"/>
      <c r="EC41" s="363"/>
      <c r="ED41" s="363"/>
      <c r="EE41" s="363"/>
      <c r="EF41" s="363"/>
      <c r="EG41" s="363"/>
      <c r="EH41" s="363"/>
      <c r="EI41" s="363"/>
      <c r="EJ41" s="363"/>
      <c r="EK41" s="363"/>
      <c r="EL41" s="363"/>
      <c r="EM41" s="363"/>
      <c r="EN41" s="363"/>
      <c r="EO41" s="363"/>
      <c r="EP41" s="363"/>
      <c r="EQ41" s="363"/>
      <c r="ER41" s="363"/>
      <c r="ES41" s="363"/>
      <c r="ET41" s="363"/>
      <c r="EU41" s="363"/>
      <c r="EV41" s="363"/>
      <c r="EW41" s="363"/>
      <c r="EX41" s="363"/>
      <c r="EY41" s="363"/>
      <c r="EZ41" s="363"/>
      <c r="FA41" s="363"/>
      <c r="FB41" s="363"/>
      <c r="FC41" s="363"/>
      <c r="FD41" s="363"/>
      <c r="FE41" s="363"/>
      <c r="FF41" s="363"/>
      <c r="FG41" s="363"/>
      <c r="FH41" s="363"/>
      <c r="FI41" s="363"/>
      <c r="FJ41" s="363"/>
      <c r="FK41" s="363"/>
      <c r="FL41" s="363"/>
      <c r="FM41" s="363"/>
      <c r="FN41" s="363"/>
      <c r="FO41" s="363"/>
      <c r="FP41" s="363"/>
      <c r="FQ41" s="363"/>
      <c r="FR41" s="363"/>
      <c r="FS41" s="363"/>
      <c r="FT41" s="363"/>
      <c r="FU41" s="363"/>
      <c r="FV41" s="363"/>
      <c r="FW41" s="363"/>
      <c r="FX41" s="363"/>
      <c r="FY41" s="363"/>
      <c r="FZ41" s="363"/>
      <c r="GA41" s="363"/>
      <c r="GB41" s="363"/>
      <c r="GC41" s="363"/>
      <c r="GD41" s="363"/>
      <c r="GE41" s="363"/>
      <c r="GF41" s="363"/>
    </row>
    <row r="42" spans="1:188" ht="12.75" customHeight="1" x14ac:dyDescent="0.25">
      <c r="A42" s="192"/>
      <c r="B42" s="207"/>
      <c r="C42" s="113" t="s">
        <v>1251</v>
      </c>
      <c r="D42" s="113" t="s">
        <v>1474</v>
      </c>
      <c r="E42" s="238"/>
      <c r="F42" s="209"/>
      <c r="G42" s="192"/>
      <c r="H42" s="192"/>
      <c r="I42" s="731">
        <v>19.872191300762729</v>
      </c>
      <c r="J42" s="731"/>
      <c r="K42" s="731"/>
      <c r="L42" s="731">
        <v>14.010507880910684</v>
      </c>
      <c r="M42" s="732"/>
      <c r="N42" s="732">
        <v>41.440217391304344</v>
      </c>
      <c r="O42" s="732"/>
      <c r="P42" s="732">
        <v>40.618448637316561</v>
      </c>
      <c r="Q42" s="732"/>
      <c r="R42" s="732">
        <v>24.223894637817494</v>
      </c>
      <c r="S42" s="732"/>
      <c r="T42" s="732">
        <v>18.163966617574868</v>
      </c>
      <c r="U42" s="732"/>
      <c r="V42" s="732">
        <v>6.8206294124685893</v>
      </c>
      <c r="W42" s="363"/>
      <c r="X42" s="363"/>
      <c r="Y42" s="363"/>
      <c r="Z42" s="363"/>
      <c r="AA42" s="363"/>
      <c r="AB42" s="363"/>
      <c r="AC42" s="363"/>
      <c r="AD42" s="363"/>
      <c r="AE42" s="363"/>
      <c r="AF42" s="363"/>
      <c r="AG42" s="363"/>
      <c r="AH42" s="363"/>
      <c r="AI42" s="363"/>
      <c r="AJ42" s="363"/>
      <c r="AK42" s="363"/>
      <c r="AL42" s="363"/>
      <c r="AM42" s="363"/>
      <c r="AN42" s="363"/>
      <c r="AO42" s="363"/>
      <c r="AP42" s="363"/>
      <c r="AQ42" s="363"/>
      <c r="AR42" s="363"/>
      <c r="AS42" s="363"/>
      <c r="AT42" s="363"/>
      <c r="AU42" s="363"/>
      <c r="AV42" s="363"/>
      <c r="AW42" s="363"/>
      <c r="AX42" s="363"/>
      <c r="AY42" s="363"/>
      <c r="AZ42" s="363"/>
      <c r="BA42" s="363"/>
      <c r="BB42" s="363"/>
      <c r="BC42" s="363"/>
      <c r="BD42" s="363"/>
      <c r="BE42" s="363"/>
      <c r="BF42" s="363"/>
      <c r="BG42" s="363"/>
      <c r="BH42" s="363"/>
      <c r="BI42" s="363"/>
      <c r="BJ42" s="363"/>
      <c r="BK42" s="363"/>
      <c r="BL42" s="363"/>
      <c r="BM42" s="363"/>
      <c r="BN42" s="363"/>
      <c r="BO42" s="363"/>
      <c r="BP42" s="363"/>
      <c r="BQ42" s="363"/>
      <c r="BR42" s="363"/>
      <c r="BS42" s="363"/>
      <c r="BT42" s="363"/>
      <c r="BU42" s="363"/>
      <c r="BV42" s="363"/>
      <c r="BW42" s="363"/>
      <c r="BX42" s="363"/>
      <c r="BY42" s="363"/>
      <c r="BZ42" s="363"/>
      <c r="CA42" s="363"/>
      <c r="CB42" s="363"/>
      <c r="CC42" s="363"/>
      <c r="CD42" s="363"/>
      <c r="CE42" s="363"/>
      <c r="CF42" s="363"/>
      <c r="CG42" s="363"/>
      <c r="CH42" s="363"/>
      <c r="CI42" s="363"/>
      <c r="CJ42" s="363"/>
      <c r="CK42" s="363"/>
      <c r="CL42" s="363"/>
      <c r="CM42" s="363"/>
      <c r="CN42" s="363"/>
      <c r="CO42" s="363"/>
      <c r="CP42" s="363"/>
      <c r="CQ42" s="363"/>
      <c r="CR42" s="363"/>
      <c r="CS42" s="363"/>
      <c r="CT42" s="363"/>
      <c r="CU42" s="363"/>
      <c r="CV42" s="363"/>
      <c r="CW42" s="363"/>
      <c r="CX42" s="363"/>
      <c r="CY42" s="363"/>
      <c r="CZ42" s="363"/>
      <c r="DA42" s="363"/>
      <c r="DB42" s="363"/>
      <c r="DC42" s="363"/>
      <c r="DD42" s="363"/>
      <c r="DE42" s="363"/>
      <c r="DF42" s="363"/>
      <c r="DG42" s="363"/>
      <c r="DH42" s="363"/>
      <c r="DI42" s="363"/>
      <c r="DJ42" s="363"/>
      <c r="DK42" s="363"/>
      <c r="DL42" s="363"/>
      <c r="DM42" s="363"/>
      <c r="DN42" s="363"/>
      <c r="DO42" s="363"/>
      <c r="DP42" s="363"/>
      <c r="DQ42" s="363"/>
      <c r="DR42" s="363"/>
      <c r="DS42" s="363"/>
      <c r="DT42" s="363"/>
      <c r="DU42" s="363"/>
      <c r="DV42" s="363"/>
      <c r="DW42" s="363"/>
      <c r="DX42" s="363"/>
      <c r="DY42" s="363"/>
      <c r="DZ42" s="363"/>
      <c r="EA42" s="363"/>
      <c r="EB42" s="363"/>
      <c r="EC42" s="363"/>
      <c r="ED42" s="363"/>
      <c r="EE42" s="363"/>
      <c r="EF42" s="363"/>
      <c r="EG42" s="363"/>
      <c r="EH42" s="363"/>
      <c r="EI42" s="363"/>
      <c r="EJ42" s="363"/>
      <c r="EK42" s="363"/>
      <c r="EL42" s="363"/>
      <c r="EM42" s="363"/>
      <c r="EN42" s="363"/>
      <c r="EO42" s="363"/>
      <c r="EP42" s="363"/>
      <c r="EQ42" s="363"/>
      <c r="ER42" s="363"/>
      <c r="ES42" s="363"/>
      <c r="ET42" s="363"/>
      <c r="EU42" s="363"/>
      <c r="EV42" s="363"/>
      <c r="EW42" s="363"/>
      <c r="EX42" s="363"/>
      <c r="EY42" s="363"/>
      <c r="EZ42" s="363"/>
      <c r="FA42" s="363"/>
      <c r="FB42" s="363"/>
      <c r="FC42" s="363"/>
      <c r="FD42" s="363"/>
      <c r="FE42" s="363"/>
      <c r="FF42" s="363"/>
      <c r="FG42" s="363"/>
      <c r="FH42" s="363"/>
      <c r="FI42" s="363"/>
      <c r="FJ42" s="363"/>
      <c r="FK42" s="363"/>
      <c r="FL42" s="363"/>
      <c r="FM42" s="363"/>
      <c r="FN42" s="363"/>
      <c r="FO42" s="363"/>
      <c r="FP42" s="363"/>
      <c r="FQ42" s="363"/>
      <c r="FR42" s="363"/>
      <c r="FS42" s="363"/>
      <c r="FT42" s="363"/>
      <c r="FU42" s="363"/>
      <c r="FV42" s="363"/>
      <c r="FW42" s="363"/>
      <c r="FX42" s="363"/>
      <c r="FY42" s="363"/>
      <c r="FZ42" s="363"/>
      <c r="GA42" s="363"/>
      <c r="GB42" s="363"/>
      <c r="GC42" s="363"/>
      <c r="GD42" s="363"/>
      <c r="GE42" s="363"/>
      <c r="GF42" s="363"/>
    </row>
    <row r="43" spans="1:188" ht="12.75" customHeight="1" x14ac:dyDescent="0.25">
      <c r="A43" s="192"/>
      <c r="B43" s="207"/>
      <c r="C43" s="113" t="s">
        <v>1252</v>
      </c>
      <c r="D43" s="113" t="s">
        <v>1253</v>
      </c>
      <c r="E43" s="238"/>
      <c r="F43" s="209"/>
      <c r="G43" s="192"/>
      <c r="H43" s="192"/>
      <c r="I43" s="731">
        <v>23.238226194568579</v>
      </c>
      <c r="J43" s="731"/>
      <c r="K43" s="731"/>
      <c r="L43" s="731">
        <v>17.759562841530055</v>
      </c>
      <c r="M43" s="732"/>
      <c r="N43" s="732">
        <v>37.634408602150536</v>
      </c>
      <c r="O43" s="732"/>
      <c r="P43" s="732">
        <v>41.095890410958901</v>
      </c>
      <c r="Q43" s="732"/>
      <c r="R43" s="732">
        <v>30.600461893764432</v>
      </c>
      <c r="S43" s="732"/>
      <c r="T43" s="732">
        <v>23.885013739167196</v>
      </c>
      <c r="U43" s="732"/>
      <c r="V43" s="732">
        <v>8.2881734140898953</v>
      </c>
      <c r="W43" s="363"/>
      <c r="X43" s="363"/>
      <c r="Y43" s="363"/>
      <c r="Z43" s="363"/>
      <c r="AA43" s="363"/>
      <c r="AB43" s="363"/>
      <c r="AC43" s="363"/>
      <c r="AD43" s="363"/>
      <c r="AE43" s="363"/>
      <c r="AF43" s="363"/>
      <c r="AG43" s="363"/>
      <c r="AH43" s="363"/>
      <c r="AI43" s="363"/>
      <c r="AJ43" s="363"/>
      <c r="AK43" s="363"/>
      <c r="AL43" s="363"/>
      <c r="AM43" s="363"/>
      <c r="AN43" s="363"/>
      <c r="AO43" s="363"/>
      <c r="AP43" s="363"/>
      <c r="AQ43" s="363"/>
      <c r="AR43" s="363"/>
      <c r="AS43" s="363"/>
      <c r="AT43" s="363"/>
      <c r="AU43" s="363"/>
      <c r="AV43" s="363"/>
      <c r="AW43" s="363"/>
      <c r="AX43" s="363"/>
      <c r="AY43" s="363"/>
      <c r="AZ43" s="363"/>
      <c r="BA43" s="363"/>
      <c r="BB43" s="363"/>
      <c r="BC43" s="363"/>
      <c r="BD43" s="363"/>
      <c r="BE43" s="363"/>
      <c r="BF43" s="363"/>
      <c r="BG43" s="363"/>
      <c r="BH43" s="363"/>
      <c r="BI43" s="363"/>
      <c r="BJ43" s="363"/>
      <c r="BK43" s="363"/>
      <c r="BL43" s="363"/>
      <c r="BM43" s="363"/>
      <c r="BN43" s="363"/>
      <c r="BO43" s="363"/>
      <c r="BP43" s="363"/>
      <c r="BQ43" s="363"/>
      <c r="BR43" s="363"/>
      <c r="BS43" s="363"/>
      <c r="BT43" s="363"/>
      <c r="BU43" s="363"/>
      <c r="BV43" s="363"/>
      <c r="BW43" s="363"/>
      <c r="BX43" s="363"/>
      <c r="BY43" s="363"/>
      <c r="BZ43" s="363"/>
      <c r="CA43" s="363"/>
      <c r="CB43" s="363"/>
      <c r="CC43" s="363"/>
      <c r="CD43" s="363"/>
      <c r="CE43" s="363"/>
      <c r="CF43" s="363"/>
      <c r="CG43" s="363"/>
      <c r="CH43" s="363"/>
      <c r="CI43" s="363"/>
      <c r="CJ43" s="363"/>
      <c r="CK43" s="363"/>
      <c r="CL43" s="363"/>
      <c r="CM43" s="363"/>
      <c r="CN43" s="363"/>
      <c r="CO43" s="363"/>
      <c r="CP43" s="363"/>
      <c r="CQ43" s="363"/>
      <c r="CR43" s="363"/>
      <c r="CS43" s="363"/>
      <c r="CT43" s="363"/>
      <c r="CU43" s="363"/>
      <c r="CV43" s="363"/>
      <c r="CW43" s="363"/>
      <c r="CX43" s="363"/>
      <c r="CY43" s="363"/>
      <c r="CZ43" s="363"/>
      <c r="DA43" s="363"/>
      <c r="DB43" s="363"/>
      <c r="DC43" s="363"/>
      <c r="DD43" s="363"/>
      <c r="DE43" s="363"/>
      <c r="DF43" s="363"/>
      <c r="DG43" s="363"/>
      <c r="DH43" s="363"/>
      <c r="DI43" s="363"/>
      <c r="DJ43" s="363"/>
      <c r="DK43" s="363"/>
      <c r="DL43" s="363"/>
      <c r="DM43" s="363"/>
      <c r="DN43" s="363"/>
      <c r="DO43" s="363"/>
      <c r="DP43" s="363"/>
      <c r="DQ43" s="363"/>
      <c r="DR43" s="363"/>
      <c r="DS43" s="363"/>
      <c r="DT43" s="363"/>
      <c r="DU43" s="363"/>
      <c r="DV43" s="363"/>
      <c r="DW43" s="363"/>
      <c r="DX43" s="363"/>
      <c r="DY43" s="363"/>
      <c r="DZ43" s="363"/>
      <c r="EA43" s="363"/>
      <c r="EB43" s="363"/>
      <c r="EC43" s="363"/>
      <c r="ED43" s="363"/>
      <c r="EE43" s="363"/>
      <c r="EF43" s="363"/>
      <c r="EG43" s="363"/>
      <c r="EH43" s="363"/>
      <c r="EI43" s="363"/>
      <c r="EJ43" s="363"/>
      <c r="EK43" s="363"/>
      <c r="EL43" s="363"/>
      <c r="EM43" s="363"/>
      <c r="EN43" s="363"/>
      <c r="EO43" s="363"/>
      <c r="EP43" s="363"/>
      <c r="EQ43" s="363"/>
      <c r="ER43" s="363"/>
      <c r="ES43" s="363"/>
      <c r="ET43" s="363"/>
      <c r="EU43" s="363"/>
      <c r="EV43" s="363"/>
      <c r="EW43" s="363"/>
      <c r="EX43" s="363"/>
      <c r="EY43" s="363"/>
      <c r="EZ43" s="363"/>
      <c r="FA43" s="363"/>
      <c r="FB43" s="363"/>
      <c r="FC43" s="363"/>
      <c r="FD43" s="363"/>
      <c r="FE43" s="363"/>
      <c r="FF43" s="363"/>
      <c r="FG43" s="363"/>
      <c r="FH43" s="363"/>
      <c r="FI43" s="363"/>
      <c r="FJ43" s="363"/>
      <c r="FK43" s="363"/>
      <c r="FL43" s="363"/>
      <c r="FM43" s="363"/>
      <c r="FN43" s="363"/>
      <c r="FO43" s="363"/>
      <c r="FP43" s="363"/>
      <c r="FQ43" s="363"/>
      <c r="FR43" s="363"/>
      <c r="FS43" s="363"/>
      <c r="FT43" s="363"/>
      <c r="FU43" s="363"/>
      <c r="FV43" s="363"/>
      <c r="FW43" s="363"/>
      <c r="FX43" s="363"/>
      <c r="FY43" s="363"/>
      <c r="FZ43" s="363"/>
      <c r="GA43" s="363"/>
      <c r="GB43" s="363"/>
      <c r="GC43" s="363"/>
      <c r="GD43" s="363"/>
      <c r="GE43" s="363"/>
      <c r="GF43" s="363"/>
    </row>
    <row r="44" spans="1:188" ht="12.75" customHeight="1" x14ac:dyDescent="0.25">
      <c r="A44" s="192"/>
      <c r="B44" s="207"/>
      <c r="C44" s="113" t="s">
        <v>1254</v>
      </c>
      <c r="D44" s="113" t="s">
        <v>1255</v>
      </c>
      <c r="E44" s="238"/>
      <c r="F44" s="209"/>
      <c r="G44" s="192"/>
      <c r="H44" s="192"/>
      <c r="I44" s="731">
        <v>21.516230640533138</v>
      </c>
      <c r="J44" s="731"/>
      <c r="K44" s="731"/>
      <c r="L44" s="731">
        <v>20.408163265306122</v>
      </c>
      <c r="M44" s="732"/>
      <c r="N44" s="732">
        <v>26.201415621507515</v>
      </c>
      <c r="O44" s="732"/>
      <c r="P44" s="732">
        <v>27.802524127691164</v>
      </c>
      <c r="Q44" s="732"/>
      <c r="R44" s="732">
        <v>28.362496735440065</v>
      </c>
      <c r="S44" s="732"/>
      <c r="T44" s="732">
        <v>22.453417974490097</v>
      </c>
      <c r="U44" s="732"/>
      <c r="V44" s="732">
        <v>9.2766349183868559</v>
      </c>
      <c r="W44" s="363"/>
      <c r="X44" s="363"/>
      <c r="Y44" s="363"/>
      <c r="Z44" s="363"/>
      <c r="AA44" s="363"/>
      <c r="AB44" s="363"/>
      <c r="AC44" s="363"/>
      <c r="AD44" s="363"/>
      <c r="AE44" s="363"/>
      <c r="AF44" s="363"/>
      <c r="AG44" s="363"/>
      <c r="AH44" s="363"/>
      <c r="AI44" s="363"/>
      <c r="AJ44" s="363"/>
      <c r="AK44" s="363"/>
      <c r="AL44" s="363"/>
      <c r="AM44" s="363"/>
      <c r="AN44" s="363"/>
      <c r="AO44" s="363"/>
      <c r="AP44" s="363"/>
      <c r="AQ44" s="363"/>
      <c r="AR44" s="363"/>
      <c r="AS44" s="363"/>
      <c r="AT44" s="363"/>
      <c r="AU44" s="363"/>
      <c r="AV44" s="363"/>
      <c r="AW44" s="363"/>
      <c r="AX44" s="363"/>
      <c r="AY44" s="363"/>
      <c r="AZ44" s="363"/>
      <c r="BA44" s="363"/>
      <c r="BB44" s="363"/>
      <c r="BC44" s="363"/>
      <c r="BD44" s="363"/>
      <c r="BE44" s="363"/>
      <c r="BF44" s="363"/>
      <c r="BG44" s="363"/>
      <c r="BH44" s="363"/>
      <c r="BI44" s="363"/>
      <c r="BJ44" s="363"/>
      <c r="BK44" s="363"/>
      <c r="BL44" s="363"/>
      <c r="BM44" s="363"/>
      <c r="BN44" s="363"/>
      <c r="BO44" s="363"/>
      <c r="BP44" s="363"/>
      <c r="BQ44" s="363"/>
      <c r="BR44" s="363"/>
      <c r="BS44" s="363"/>
      <c r="BT44" s="363"/>
      <c r="BU44" s="363"/>
      <c r="BV44" s="363"/>
      <c r="BW44" s="363"/>
      <c r="BX44" s="363"/>
      <c r="BY44" s="363"/>
      <c r="BZ44" s="363"/>
      <c r="CA44" s="363"/>
      <c r="CB44" s="363"/>
      <c r="CC44" s="363"/>
      <c r="CD44" s="363"/>
      <c r="CE44" s="363"/>
      <c r="CF44" s="363"/>
      <c r="CG44" s="363"/>
      <c r="CH44" s="363"/>
      <c r="CI44" s="363"/>
      <c r="CJ44" s="363"/>
      <c r="CK44" s="363"/>
      <c r="CL44" s="363"/>
      <c r="CM44" s="363"/>
      <c r="CN44" s="363"/>
      <c r="CO44" s="363"/>
      <c r="CP44" s="363"/>
      <c r="CQ44" s="363"/>
      <c r="CR44" s="363"/>
      <c r="CS44" s="363"/>
      <c r="CT44" s="363"/>
      <c r="CU44" s="363"/>
      <c r="CV44" s="363"/>
      <c r="CW44" s="363"/>
      <c r="CX44" s="363"/>
      <c r="CY44" s="363"/>
      <c r="CZ44" s="363"/>
      <c r="DA44" s="363"/>
      <c r="DB44" s="363"/>
      <c r="DC44" s="363"/>
      <c r="DD44" s="363"/>
      <c r="DE44" s="363"/>
      <c r="DF44" s="363"/>
      <c r="DG44" s="363"/>
      <c r="DH44" s="363"/>
      <c r="DI44" s="363"/>
      <c r="DJ44" s="363"/>
      <c r="DK44" s="363"/>
      <c r="DL44" s="363"/>
      <c r="DM44" s="363"/>
      <c r="DN44" s="363"/>
      <c r="DO44" s="363"/>
      <c r="DP44" s="363"/>
      <c r="DQ44" s="363"/>
      <c r="DR44" s="363"/>
      <c r="DS44" s="363"/>
      <c r="DT44" s="363"/>
      <c r="DU44" s="363"/>
      <c r="DV44" s="363"/>
      <c r="DW44" s="363"/>
      <c r="DX44" s="363"/>
      <c r="DY44" s="363"/>
      <c r="DZ44" s="363"/>
      <c r="EA44" s="363"/>
      <c r="EB44" s="363"/>
      <c r="EC44" s="363"/>
      <c r="ED44" s="363"/>
      <c r="EE44" s="363"/>
      <c r="EF44" s="363"/>
      <c r="EG44" s="363"/>
      <c r="EH44" s="363"/>
      <c r="EI44" s="363"/>
      <c r="EJ44" s="363"/>
      <c r="EK44" s="363"/>
      <c r="EL44" s="363"/>
      <c r="EM44" s="363"/>
      <c r="EN44" s="363"/>
      <c r="EO44" s="363"/>
      <c r="EP44" s="363"/>
      <c r="EQ44" s="363"/>
      <c r="ER44" s="363"/>
      <c r="ES44" s="363"/>
      <c r="ET44" s="363"/>
      <c r="EU44" s="363"/>
      <c r="EV44" s="363"/>
      <c r="EW44" s="363"/>
      <c r="EX44" s="363"/>
      <c r="EY44" s="363"/>
      <c r="EZ44" s="363"/>
      <c r="FA44" s="363"/>
      <c r="FB44" s="363"/>
      <c r="FC44" s="363"/>
      <c r="FD44" s="363"/>
      <c r="FE44" s="363"/>
      <c r="FF44" s="363"/>
      <c r="FG44" s="363"/>
      <c r="FH44" s="363"/>
      <c r="FI44" s="363"/>
      <c r="FJ44" s="363"/>
      <c r="FK44" s="363"/>
      <c r="FL44" s="363"/>
      <c r="FM44" s="363"/>
      <c r="FN44" s="363"/>
      <c r="FO44" s="363"/>
      <c r="FP44" s="363"/>
      <c r="FQ44" s="363"/>
      <c r="FR44" s="363"/>
      <c r="FS44" s="363"/>
      <c r="FT44" s="363"/>
      <c r="FU44" s="363"/>
      <c r="FV44" s="363"/>
      <c r="FW44" s="363"/>
      <c r="FX44" s="363"/>
      <c r="FY44" s="363"/>
      <c r="FZ44" s="363"/>
      <c r="GA44" s="363"/>
      <c r="GB44" s="363"/>
      <c r="GC44" s="363"/>
      <c r="GD44" s="363"/>
      <c r="GE44" s="363"/>
      <c r="GF44" s="363"/>
    </row>
    <row r="45" spans="1:188" ht="12.75" customHeight="1" x14ac:dyDescent="0.25">
      <c r="A45" s="192"/>
      <c r="B45" s="207"/>
      <c r="C45" s="113" t="s">
        <v>1256</v>
      </c>
      <c r="D45" s="113" t="s">
        <v>1257</v>
      </c>
      <c r="E45" s="238"/>
      <c r="F45" s="209"/>
      <c r="G45" s="192"/>
      <c r="H45" s="192"/>
      <c r="I45" s="731">
        <v>21.596067984842232</v>
      </c>
      <c r="J45" s="731"/>
      <c r="K45" s="731"/>
      <c r="L45" s="731">
        <v>15.964240102171138</v>
      </c>
      <c r="M45" s="732"/>
      <c r="N45" s="732">
        <v>24.965325936199722</v>
      </c>
      <c r="O45" s="732"/>
      <c r="P45" s="732">
        <v>26.760808926080895</v>
      </c>
      <c r="Q45" s="732"/>
      <c r="R45" s="732">
        <v>28.2883874518437</v>
      </c>
      <c r="S45" s="732"/>
      <c r="T45" s="732">
        <v>20.432744009979782</v>
      </c>
      <c r="U45" s="732"/>
      <c r="V45" s="732">
        <v>11.611485956378472</v>
      </c>
      <c r="W45" s="363"/>
      <c r="X45" s="363"/>
      <c r="Y45" s="363"/>
      <c r="Z45" s="363"/>
      <c r="AA45" s="363"/>
      <c r="AB45" s="363"/>
      <c r="AC45" s="363"/>
      <c r="AD45" s="363"/>
      <c r="AE45" s="363"/>
      <c r="AF45" s="363"/>
      <c r="AG45" s="363"/>
      <c r="AH45" s="363"/>
      <c r="AI45" s="363"/>
      <c r="AJ45" s="363"/>
      <c r="AK45" s="363"/>
      <c r="AL45" s="363"/>
      <c r="AM45" s="363"/>
      <c r="AN45" s="363"/>
      <c r="AO45" s="363"/>
      <c r="AP45" s="363"/>
      <c r="AQ45" s="363"/>
      <c r="AR45" s="363"/>
      <c r="AS45" s="363"/>
      <c r="AT45" s="363"/>
      <c r="AU45" s="363"/>
      <c r="AV45" s="363"/>
      <c r="AW45" s="363"/>
      <c r="AX45" s="363"/>
      <c r="AY45" s="363"/>
      <c r="AZ45" s="363"/>
      <c r="BA45" s="363"/>
      <c r="BB45" s="363"/>
      <c r="BC45" s="363"/>
      <c r="BD45" s="363"/>
      <c r="BE45" s="363"/>
      <c r="BF45" s="363"/>
      <c r="BG45" s="363"/>
      <c r="BH45" s="363"/>
      <c r="BI45" s="363"/>
      <c r="BJ45" s="363"/>
      <c r="BK45" s="363"/>
      <c r="BL45" s="363"/>
      <c r="BM45" s="363"/>
      <c r="BN45" s="363"/>
      <c r="BO45" s="363"/>
      <c r="BP45" s="363"/>
      <c r="BQ45" s="363"/>
      <c r="BR45" s="363"/>
      <c r="BS45" s="363"/>
      <c r="BT45" s="363"/>
      <c r="BU45" s="363"/>
      <c r="BV45" s="363"/>
      <c r="BW45" s="363"/>
      <c r="BX45" s="363"/>
      <c r="BY45" s="363"/>
      <c r="BZ45" s="363"/>
      <c r="CA45" s="363"/>
      <c r="CB45" s="363"/>
      <c r="CC45" s="363"/>
      <c r="CD45" s="363"/>
      <c r="CE45" s="363"/>
      <c r="CF45" s="363"/>
      <c r="CG45" s="363"/>
      <c r="CH45" s="363"/>
      <c r="CI45" s="363"/>
      <c r="CJ45" s="363"/>
      <c r="CK45" s="363"/>
      <c r="CL45" s="363"/>
      <c r="CM45" s="363"/>
      <c r="CN45" s="363"/>
      <c r="CO45" s="363"/>
      <c r="CP45" s="363"/>
      <c r="CQ45" s="363"/>
      <c r="CR45" s="363"/>
      <c r="CS45" s="363"/>
      <c r="CT45" s="363"/>
      <c r="CU45" s="363"/>
      <c r="CV45" s="363"/>
      <c r="CW45" s="363"/>
      <c r="CX45" s="363"/>
      <c r="CY45" s="363"/>
      <c r="CZ45" s="363"/>
      <c r="DA45" s="363"/>
      <c r="DB45" s="363"/>
      <c r="DC45" s="363"/>
      <c r="DD45" s="363"/>
      <c r="DE45" s="363"/>
      <c r="DF45" s="363"/>
      <c r="DG45" s="363"/>
      <c r="DH45" s="363"/>
      <c r="DI45" s="363"/>
      <c r="DJ45" s="363"/>
      <c r="DK45" s="363"/>
      <c r="DL45" s="363"/>
      <c r="DM45" s="363"/>
      <c r="DN45" s="363"/>
      <c r="DO45" s="363"/>
      <c r="DP45" s="363"/>
      <c r="DQ45" s="363"/>
      <c r="DR45" s="363"/>
      <c r="DS45" s="363"/>
      <c r="DT45" s="363"/>
      <c r="DU45" s="363"/>
      <c r="DV45" s="363"/>
      <c r="DW45" s="363"/>
      <c r="DX45" s="363"/>
      <c r="DY45" s="363"/>
      <c r="DZ45" s="363"/>
      <c r="EA45" s="363"/>
      <c r="EB45" s="363"/>
      <c r="EC45" s="363"/>
      <c r="ED45" s="363"/>
      <c r="EE45" s="363"/>
      <c r="EF45" s="363"/>
      <c r="EG45" s="363"/>
      <c r="EH45" s="363"/>
      <c r="EI45" s="363"/>
      <c r="EJ45" s="363"/>
      <c r="EK45" s="363"/>
      <c r="EL45" s="363"/>
      <c r="EM45" s="363"/>
      <c r="EN45" s="363"/>
      <c r="EO45" s="363"/>
      <c r="EP45" s="363"/>
      <c r="EQ45" s="363"/>
      <c r="ER45" s="363"/>
      <c r="ES45" s="363"/>
      <c r="ET45" s="363"/>
      <c r="EU45" s="363"/>
      <c r="EV45" s="363"/>
      <c r="EW45" s="363"/>
      <c r="EX45" s="363"/>
      <c r="EY45" s="363"/>
      <c r="EZ45" s="363"/>
      <c r="FA45" s="363"/>
      <c r="FB45" s="363"/>
      <c r="FC45" s="363"/>
      <c r="FD45" s="363"/>
      <c r="FE45" s="363"/>
      <c r="FF45" s="363"/>
      <c r="FG45" s="363"/>
      <c r="FH45" s="363"/>
      <c r="FI45" s="363"/>
      <c r="FJ45" s="363"/>
      <c r="FK45" s="363"/>
      <c r="FL45" s="363"/>
      <c r="FM45" s="363"/>
      <c r="FN45" s="363"/>
      <c r="FO45" s="363"/>
      <c r="FP45" s="363"/>
      <c r="FQ45" s="363"/>
      <c r="FR45" s="363"/>
      <c r="FS45" s="363"/>
      <c r="FT45" s="363"/>
      <c r="FU45" s="363"/>
      <c r="FV45" s="363"/>
      <c r="FW45" s="363"/>
      <c r="FX45" s="363"/>
      <c r="FY45" s="363"/>
      <c r="FZ45" s="363"/>
      <c r="GA45" s="363"/>
      <c r="GB45" s="363"/>
      <c r="GC45" s="363"/>
      <c r="GD45" s="363"/>
      <c r="GE45" s="363"/>
      <c r="GF45" s="363"/>
    </row>
    <row r="46" spans="1:188" ht="12.75" customHeight="1" x14ac:dyDescent="0.25">
      <c r="A46" s="192"/>
      <c r="B46" s="207"/>
      <c r="C46" s="113" t="s">
        <v>1258</v>
      </c>
      <c r="D46" s="113" t="s">
        <v>1259</v>
      </c>
      <c r="E46" s="238"/>
      <c r="F46" s="209"/>
      <c r="G46" s="192"/>
      <c r="H46" s="192"/>
      <c r="I46" s="731">
        <v>20.680498672307486</v>
      </c>
      <c r="J46" s="731"/>
      <c r="K46" s="731"/>
      <c r="L46" s="731">
        <v>16.720955483170467</v>
      </c>
      <c r="M46" s="732"/>
      <c r="N46" s="732">
        <v>35.087719298245609</v>
      </c>
      <c r="O46" s="732"/>
      <c r="P46" s="732">
        <v>35.409556313993171</v>
      </c>
      <c r="Q46" s="732"/>
      <c r="R46" s="732">
        <v>29.615626969124133</v>
      </c>
      <c r="S46" s="732"/>
      <c r="T46" s="732">
        <v>21.296296296296294</v>
      </c>
      <c r="U46" s="732"/>
      <c r="V46" s="732">
        <v>6.9320521619766637</v>
      </c>
      <c r="W46" s="363"/>
      <c r="X46" s="363"/>
      <c r="Y46" s="363"/>
      <c r="Z46" s="363"/>
      <c r="AA46" s="363"/>
      <c r="AB46" s="363"/>
      <c r="AC46" s="363"/>
      <c r="AD46" s="363"/>
      <c r="AE46" s="363"/>
      <c r="AF46" s="363"/>
      <c r="AG46" s="363"/>
      <c r="AH46" s="363"/>
      <c r="AI46" s="363"/>
      <c r="AJ46" s="363"/>
      <c r="AK46" s="363"/>
      <c r="AL46" s="363"/>
      <c r="AM46" s="363"/>
      <c r="AN46" s="363"/>
      <c r="AO46" s="363"/>
      <c r="AP46" s="363"/>
      <c r="AQ46" s="363"/>
      <c r="AR46" s="363"/>
      <c r="AS46" s="363"/>
      <c r="AT46" s="363"/>
      <c r="AU46" s="363"/>
      <c r="AV46" s="363"/>
      <c r="AW46" s="363"/>
      <c r="AX46" s="363"/>
      <c r="AY46" s="363"/>
      <c r="AZ46" s="363"/>
      <c r="BA46" s="363"/>
      <c r="BB46" s="363"/>
      <c r="BC46" s="363"/>
      <c r="BD46" s="363"/>
      <c r="BE46" s="363"/>
      <c r="BF46" s="363"/>
      <c r="BG46" s="363"/>
      <c r="BH46" s="363"/>
      <c r="BI46" s="363"/>
      <c r="BJ46" s="363"/>
      <c r="BK46" s="363"/>
      <c r="BL46" s="363"/>
      <c r="BM46" s="363"/>
      <c r="BN46" s="363"/>
      <c r="BO46" s="363"/>
      <c r="BP46" s="363"/>
      <c r="BQ46" s="363"/>
      <c r="BR46" s="363"/>
      <c r="BS46" s="363"/>
      <c r="BT46" s="363"/>
      <c r="BU46" s="363"/>
      <c r="BV46" s="363"/>
      <c r="BW46" s="363"/>
      <c r="BX46" s="363"/>
      <c r="BY46" s="363"/>
      <c r="BZ46" s="363"/>
      <c r="CA46" s="363"/>
      <c r="CB46" s="363"/>
      <c r="CC46" s="363"/>
      <c r="CD46" s="363"/>
      <c r="CE46" s="363"/>
      <c r="CF46" s="363"/>
      <c r="CG46" s="363"/>
      <c r="CH46" s="363"/>
      <c r="CI46" s="363"/>
      <c r="CJ46" s="363"/>
      <c r="CK46" s="363"/>
      <c r="CL46" s="363"/>
      <c r="CM46" s="363"/>
      <c r="CN46" s="363"/>
      <c r="CO46" s="363"/>
      <c r="CP46" s="363"/>
      <c r="CQ46" s="363"/>
      <c r="CR46" s="363"/>
      <c r="CS46" s="363"/>
      <c r="CT46" s="363"/>
      <c r="CU46" s="363"/>
      <c r="CV46" s="363"/>
      <c r="CW46" s="363"/>
      <c r="CX46" s="363"/>
      <c r="CY46" s="363"/>
      <c r="CZ46" s="363"/>
      <c r="DA46" s="363"/>
      <c r="DB46" s="363"/>
      <c r="DC46" s="363"/>
      <c r="DD46" s="363"/>
      <c r="DE46" s="363"/>
      <c r="DF46" s="363"/>
      <c r="DG46" s="363"/>
      <c r="DH46" s="363"/>
      <c r="DI46" s="363"/>
      <c r="DJ46" s="363"/>
      <c r="DK46" s="363"/>
      <c r="DL46" s="363"/>
      <c r="DM46" s="363"/>
      <c r="DN46" s="363"/>
      <c r="DO46" s="363"/>
      <c r="DP46" s="363"/>
      <c r="DQ46" s="363"/>
      <c r="DR46" s="363"/>
      <c r="DS46" s="363"/>
      <c r="DT46" s="363"/>
      <c r="DU46" s="363"/>
      <c r="DV46" s="363"/>
      <c r="DW46" s="363"/>
      <c r="DX46" s="363"/>
      <c r="DY46" s="363"/>
      <c r="DZ46" s="363"/>
      <c r="EA46" s="363"/>
      <c r="EB46" s="363"/>
      <c r="EC46" s="363"/>
      <c r="ED46" s="363"/>
      <c r="EE46" s="363"/>
      <c r="EF46" s="363"/>
      <c r="EG46" s="363"/>
      <c r="EH46" s="363"/>
      <c r="EI46" s="363"/>
      <c r="EJ46" s="363"/>
      <c r="EK46" s="363"/>
      <c r="EL46" s="363"/>
      <c r="EM46" s="363"/>
      <c r="EN46" s="363"/>
      <c r="EO46" s="363"/>
      <c r="EP46" s="363"/>
      <c r="EQ46" s="363"/>
      <c r="ER46" s="363"/>
      <c r="ES46" s="363"/>
      <c r="ET46" s="363"/>
      <c r="EU46" s="363"/>
      <c r="EV46" s="363"/>
      <c r="EW46" s="363"/>
      <c r="EX46" s="363"/>
      <c r="EY46" s="363"/>
      <c r="EZ46" s="363"/>
      <c r="FA46" s="363"/>
      <c r="FB46" s="363"/>
      <c r="FC46" s="363"/>
      <c r="FD46" s="363"/>
      <c r="FE46" s="363"/>
      <c r="FF46" s="363"/>
      <c r="FG46" s="363"/>
      <c r="FH46" s="363"/>
      <c r="FI46" s="363"/>
      <c r="FJ46" s="363"/>
      <c r="FK46" s="363"/>
      <c r="FL46" s="363"/>
      <c r="FM46" s="363"/>
      <c r="FN46" s="363"/>
      <c r="FO46" s="363"/>
      <c r="FP46" s="363"/>
      <c r="FQ46" s="363"/>
      <c r="FR46" s="363"/>
      <c r="FS46" s="363"/>
      <c r="FT46" s="363"/>
      <c r="FU46" s="363"/>
      <c r="FV46" s="363"/>
      <c r="FW46" s="363"/>
      <c r="FX46" s="363"/>
      <c r="FY46" s="363"/>
      <c r="FZ46" s="363"/>
      <c r="GA46" s="363"/>
      <c r="GB46" s="363"/>
      <c r="GC46" s="363"/>
      <c r="GD46" s="363"/>
      <c r="GE46" s="363"/>
      <c r="GF46" s="363"/>
    </row>
    <row r="47" spans="1:188" ht="12.75" customHeight="1" x14ac:dyDescent="0.25">
      <c r="A47" s="192"/>
      <c r="B47" s="207"/>
      <c r="C47" s="113" t="s">
        <v>1260</v>
      </c>
      <c r="D47" s="113" t="s">
        <v>1261</v>
      </c>
      <c r="E47" s="238"/>
      <c r="F47" s="209"/>
      <c r="G47" s="192"/>
      <c r="H47" s="192"/>
      <c r="I47" s="731">
        <v>18.677411708935765</v>
      </c>
      <c r="J47" s="731"/>
      <c r="K47" s="731"/>
      <c r="L47" s="731">
        <v>15.733456732993984</v>
      </c>
      <c r="M47" s="732"/>
      <c r="N47" s="732">
        <v>30.156815440289506</v>
      </c>
      <c r="O47" s="732"/>
      <c r="P47" s="732">
        <v>32.47044740386054</v>
      </c>
      <c r="Q47" s="732"/>
      <c r="R47" s="732">
        <v>28.222523744911804</v>
      </c>
      <c r="S47" s="732"/>
      <c r="T47" s="732">
        <v>16.41152944421459</v>
      </c>
      <c r="U47" s="732"/>
      <c r="V47" s="732">
        <v>7.1748241812886269</v>
      </c>
      <c r="W47" s="363"/>
      <c r="X47" s="363"/>
      <c r="Y47" s="363"/>
      <c r="Z47" s="363"/>
      <c r="AA47" s="363"/>
      <c r="AB47" s="363"/>
      <c r="AC47" s="363"/>
      <c r="AD47" s="363"/>
      <c r="AE47" s="363"/>
      <c r="AF47" s="363"/>
      <c r="AG47" s="363"/>
      <c r="AH47" s="363"/>
      <c r="AI47" s="363"/>
      <c r="AJ47" s="363"/>
      <c r="AK47" s="363"/>
      <c r="AL47" s="363"/>
      <c r="AM47" s="363"/>
      <c r="AN47" s="363"/>
      <c r="AO47" s="363"/>
      <c r="AP47" s="363"/>
      <c r="AQ47" s="363"/>
      <c r="AR47" s="363"/>
      <c r="AS47" s="363"/>
      <c r="AT47" s="363"/>
      <c r="AU47" s="363"/>
      <c r="AV47" s="363"/>
      <c r="AW47" s="363"/>
      <c r="AX47" s="363"/>
      <c r="AY47" s="363"/>
      <c r="AZ47" s="363"/>
      <c r="BA47" s="363"/>
      <c r="BB47" s="363"/>
      <c r="BC47" s="363"/>
      <c r="BD47" s="363"/>
      <c r="BE47" s="363"/>
      <c r="BF47" s="363"/>
      <c r="BG47" s="363"/>
      <c r="BH47" s="363"/>
      <c r="BI47" s="363"/>
      <c r="BJ47" s="363"/>
      <c r="BK47" s="363"/>
      <c r="BL47" s="363"/>
      <c r="BM47" s="363"/>
      <c r="BN47" s="363"/>
      <c r="BO47" s="363"/>
      <c r="BP47" s="363"/>
      <c r="BQ47" s="363"/>
      <c r="BR47" s="363"/>
      <c r="BS47" s="363"/>
      <c r="BT47" s="363"/>
      <c r="BU47" s="363"/>
      <c r="BV47" s="363"/>
      <c r="BW47" s="363"/>
      <c r="BX47" s="363"/>
      <c r="BY47" s="363"/>
      <c r="BZ47" s="363"/>
      <c r="CA47" s="363"/>
      <c r="CB47" s="363"/>
      <c r="CC47" s="363"/>
      <c r="CD47" s="363"/>
      <c r="CE47" s="363"/>
      <c r="CF47" s="363"/>
      <c r="CG47" s="363"/>
      <c r="CH47" s="363"/>
      <c r="CI47" s="363"/>
      <c r="CJ47" s="363"/>
      <c r="CK47" s="363"/>
      <c r="CL47" s="363"/>
      <c r="CM47" s="363"/>
      <c r="CN47" s="363"/>
      <c r="CO47" s="363"/>
      <c r="CP47" s="363"/>
      <c r="CQ47" s="363"/>
      <c r="CR47" s="363"/>
      <c r="CS47" s="363"/>
      <c r="CT47" s="363"/>
      <c r="CU47" s="363"/>
      <c r="CV47" s="363"/>
      <c r="CW47" s="363"/>
      <c r="CX47" s="363"/>
      <c r="CY47" s="363"/>
      <c r="CZ47" s="363"/>
      <c r="DA47" s="363"/>
      <c r="DB47" s="363"/>
      <c r="DC47" s="363"/>
      <c r="DD47" s="363"/>
      <c r="DE47" s="363"/>
      <c r="DF47" s="363"/>
      <c r="DG47" s="363"/>
      <c r="DH47" s="363"/>
      <c r="DI47" s="363"/>
      <c r="DJ47" s="363"/>
      <c r="DK47" s="363"/>
      <c r="DL47" s="363"/>
      <c r="DM47" s="363"/>
      <c r="DN47" s="363"/>
      <c r="DO47" s="363"/>
      <c r="DP47" s="363"/>
      <c r="DQ47" s="363"/>
      <c r="DR47" s="363"/>
      <c r="DS47" s="363"/>
      <c r="DT47" s="363"/>
      <c r="DU47" s="363"/>
      <c r="DV47" s="363"/>
      <c r="DW47" s="363"/>
      <c r="DX47" s="363"/>
      <c r="DY47" s="363"/>
      <c r="DZ47" s="363"/>
      <c r="EA47" s="363"/>
      <c r="EB47" s="363"/>
      <c r="EC47" s="363"/>
      <c r="ED47" s="363"/>
      <c r="EE47" s="363"/>
      <c r="EF47" s="363"/>
      <c r="EG47" s="363"/>
      <c r="EH47" s="363"/>
      <c r="EI47" s="363"/>
      <c r="EJ47" s="363"/>
      <c r="EK47" s="363"/>
      <c r="EL47" s="363"/>
      <c r="EM47" s="363"/>
      <c r="EN47" s="363"/>
      <c r="EO47" s="363"/>
      <c r="EP47" s="363"/>
      <c r="EQ47" s="363"/>
      <c r="ER47" s="363"/>
      <c r="ES47" s="363"/>
      <c r="ET47" s="363"/>
      <c r="EU47" s="363"/>
      <c r="EV47" s="363"/>
      <c r="EW47" s="363"/>
      <c r="EX47" s="363"/>
      <c r="EY47" s="363"/>
      <c r="EZ47" s="363"/>
      <c r="FA47" s="363"/>
      <c r="FB47" s="363"/>
      <c r="FC47" s="363"/>
      <c r="FD47" s="363"/>
      <c r="FE47" s="363"/>
      <c r="FF47" s="363"/>
      <c r="FG47" s="363"/>
      <c r="FH47" s="363"/>
      <c r="FI47" s="363"/>
      <c r="FJ47" s="363"/>
      <c r="FK47" s="363"/>
      <c r="FL47" s="363"/>
      <c r="FM47" s="363"/>
      <c r="FN47" s="363"/>
      <c r="FO47" s="363"/>
      <c r="FP47" s="363"/>
      <c r="FQ47" s="363"/>
      <c r="FR47" s="363"/>
      <c r="FS47" s="363"/>
      <c r="FT47" s="363"/>
      <c r="FU47" s="363"/>
      <c r="FV47" s="363"/>
      <c r="FW47" s="363"/>
      <c r="FX47" s="363"/>
      <c r="FY47" s="363"/>
      <c r="FZ47" s="363"/>
      <c r="GA47" s="363"/>
      <c r="GB47" s="363"/>
      <c r="GC47" s="363"/>
      <c r="GD47" s="363"/>
      <c r="GE47" s="363"/>
      <c r="GF47" s="363"/>
    </row>
    <row r="48" spans="1:188" ht="12.75" customHeight="1" x14ac:dyDescent="0.25">
      <c r="A48" s="192"/>
      <c r="B48" s="207"/>
      <c r="C48" s="113" t="s">
        <v>1262</v>
      </c>
      <c r="D48" s="113" t="s">
        <v>1263</v>
      </c>
      <c r="E48" s="238"/>
      <c r="F48" s="209"/>
      <c r="G48" s="192"/>
      <c r="H48" s="192"/>
      <c r="I48" s="731">
        <v>22.875374649521415</v>
      </c>
      <c r="J48" s="731"/>
      <c r="K48" s="731"/>
      <c r="L48" s="731">
        <v>18.298714144411473</v>
      </c>
      <c r="M48" s="732"/>
      <c r="N48" s="732">
        <v>35.007072135785009</v>
      </c>
      <c r="O48" s="732"/>
      <c r="P48" s="732">
        <v>40.481627569026365</v>
      </c>
      <c r="Q48" s="732"/>
      <c r="R48" s="732">
        <v>26.928129104897728</v>
      </c>
      <c r="S48" s="732"/>
      <c r="T48" s="732">
        <v>21.780705482362944</v>
      </c>
      <c r="U48" s="732"/>
      <c r="V48" s="732">
        <v>8.454983816632538</v>
      </c>
      <c r="W48" s="363"/>
      <c r="X48" s="363"/>
      <c r="Y48" s="363"/>
      <c r="Z48" s="363"/>
      <c r="AA48" s="363"/>
      <c r="AB48" s="363"/>
      <c r="AC48" s="363"/>
      <c r="AD48" s="363"/>
      <c r="AE48" s="363"/>
      <c r="AF48" s="363"/>
      <c r="AG48" s="363"/>
      <c r="AH48" s="363"/>
      <c r="AI48" s="363"/>
      <c r="AJ48" s="363"/>
      <c r="AK48" s="363"/>
      <c r="AL48" s="363"/>
      <c r="AM48" s="363"/>
      <c r="AN48" s="363"/>
      <c r="AO48" s="363"/>
      <c r="AP48" s="363"/>
      <c r="AQ48" s="363"/>
      <c r="AR48" s="363"/>
      <c r="AS48" s="363"/>
      <c r="AT48" s="363"/>
      <c r="AU48" s="363"/>
      <c r="AV48" s="363"/>
      <c r="AW48" s="363"/>
      <c r="AX48" s="363"/>
      <c r="AY48" s="363"/>
      <c r="AZ48" s="363"/>
      <c r="BA48" s="363"/>
      <c r="BB48" s="363"/>
      <c r="BC48" s="363"/>
      <c r="BD48" s="363"/>
      <c r="BE48" s="363"/>
      <c r="BF48" s="363"/>
      <c r="BG48" s="363"/>
      <c r="BH48" s="363"/>
      <c r="BI48" s="363"/>
      <c r="BJ48" s="363"/>
      <c r="BK48" s="363"/>
      <c r="BL48" s="363"/>
      <c r="BM48" s="363"/>
      <c r="BN48" s="363"/>
      <c r="BO48" s="363"/>
      <c r="BP48" s="363"/>
      <c r="BQ48" s="363"/>
      <c r="BR48" s="363"/>
      <c r="BS48" s="363"/>
      <c r="BT48" s="363"/>
      <c r="BU48" s="363"/>
      <c r="BV48" s="363"/>
      <c r="BW48" s="363"/>
      <c r="BX48" s="363"/>
      <c r="BY48" s="363"/>
      <c r="BZ48" s="363"/>
      <c r="CA48" s="363"/>
      <c r="CB48" s="363"/>
      <c r="CC48" s="363"/>
      <c r="CD48" s="363"/>
      <c r="CE48" s="363"/>
      <c r="CF48" s="363"/>
      <c r="CG48" s="363"/>
      <c r="CH48" s="363"/>
      <c r="CI48" s="363"/>
      <c r="CJ48" s="363"/>
      <c r="CK48" s="363"/>
      <c r="CL48" s="363"/>
      <c r="CM48" s="363"/>
      <c r="CN48" s="363"/>
      <c r="CO48" s="363"/>
      <c r="CP48" s="363"/>
      <c r="CQ48" s="363"/>
      <c r="CR48" s="363"/>
      <c r="CS48" s="363"/>
      <c r="CT48" s="363"/>
      <c r="CU48" s="363"/>
      <c r="CV48" s="363"/>
      <c r="CW48" s="363"/>
      <c r="CX48" s="363"/>
      <c r="CY48" s="363"/>
      <c r="CZ48" s="363"/>
      <c r="DA48" s="363"/>
      <c r="DB48" s="363"/>
      <c r="DC48" s="363"/>
      <c r="DD48" s="363"/>
      <c r="DE48" s="363"/>
      <c r="DF48" s="363"/>
      <c r="DG48" s="363"/>
      <c r="DH48" s="363"/>
      <c r="DI48" s="363"/>
      <c r="DJ48" s="363"/>
      <c r="DK48" s="363"/>
      <c r="DL48" s="363"/>
      <c r="DM48" s="363"/>
      <c r="DN48" s="363"/>
      <c r="DO48" s="363"/>
      <c r="DP48" s="363"/>
      <c r="DQ48" s="363"/>
      <c r="DR48" s="363"/>
      <c r="DS48" s="363"/>
      <c r="DT48" s="363"/>
      <c r="DU48" s="363"/>
      <c r="DV48" s="363"/>
      <c r="DW48" s="363"/>
      <c r="DX48" s="363"/>
      <c r="DY48" s="363"/>
      <c r="DZ48" s="363"/>
      <c r="EA48" s="363"/>
      <c r="EB48" s="363"/>
      <c r="EC48" s="363"/>
      <c r="ED48" s="363"/>
      <c r="EE48" s="363"/>
      <c r="EF48" s="363"/>
      <c r="EG48" s="363"/>
      <c r="EH48" s="363"/>
      <c r="EI48" s="363"/>
      <c r="EJ48" s="363"/>
      <c r="EK48" s="363"/>
      <c r="EL48" s="363"/>
      <c r="EM48" s="363"/>
      <c r="EN48" s="363"/>
      <c r="EO48" s="363"/>
      <c r="EP48" s="363"/>
      <c r="EQ48" s="363"/>
      <c r="ER48" s="363"/>
      <c r="ES48" s="363"/>
      <c r="ET48" s="363"/>
      <c r="EU48" s="363"/>
      <c r="EV48" s="363"/>
      <c r="EW48" s="363"/>
      <c r="EX48" s="363"/>
      <c r="EY48" s="363"/>
      <c r="EZ48" s="363"/>
      <c r="FA48" s="363"/>
      <c r="FB48" s="363"/>
      <c r="FC48" s="363"/>
      <c r="FD48" s="363"/>
      <c r="FE48" s="363"/>
      <c r="FF48" s="363"/>
      <c r="FG48" s="363"/>
      <c r="FH48" s="363"/>
      <c r="FI48" s="363"/>
      <c r="FJ48" s="363"/>
      <c r="FK48" s="363"/>
      <c r="FL48" s="363"/>
      <c r="FM48" s="363"/>
      <c r="FN48" s="363"/>
      <c r="FO48" s="363"/>
      <c r="FP48" s="363"/>
      <c r="FQ48" s="363"/>
      <c r="FR48" s="363"/>
      <c r="FS48" s="363"/>
      <c r="FT48" s="363"/>
      <c r="FU48" s="363"/>
      <c r="FV48" s="363"/>
      <c r="FW48" s="363"/>
      <c r="FX48" s="363"/>
      <c r="FY48" s="363"/>
      <c r="FZ48" s="363"/>
      <c r="GA48" s="363"/>
      <c r="GB48" s="363"/>
      <c r="GC48" s="363"/>
      <c r="GD48" s="363"/>
      <c r="GE48" s="363"/>
      <c r="GF48" s="363"/>
    </row>
    <row r="49" spans="1:188" ht="12.75" customHeight="1" x14ac:dyDescent="0.25">
      <c r="A49" s="192"/>
      <c r="B49" s="207"/>
      <c r="C49" s="113" t="s">
        <v>1264</v>
      </c>
      <c r="D49" s="113" t="s">
        <v>1265</v>
      </c>
      <c r="E49" s="238"/>
      <c r="F49" s="209"/>
      <c r="G49" s="192"/>
      <c r="H49" s="192"/>
      <c r="I49" s="731">
        <v>18.88977036385857</v>
      </c>
      <c r="J49" s="731"/>
      <c r="K49" s="731"/>
      <c r="L49" s="731">
        <v>11.051985264019649</v>
      </c>
      <c r="M49" s="732"/>
      <c r="N49" s="732">
        <v>26.385224274406333</v>
      </c>
      <c r="O49" s="732"/>
      <c r="P49" s="732">
        <v>34.450402144772113</v>
      </c>
      <c r="Q49" s="732"/>
      <c r="R49" s="732">
        <v>31.16849243609807</v>
      </c>
      <c r="S49" s="732"/>
      <c r="T49" s="732">
        <v>19.711271515824542</v>
      </c>
      <c r="U49" s="732"/>
      <c r="V49" s="732">
        <v>6.6508023674415773</v>
      </c>
      <c r="W49" s="363"/>
      <c r="X49" s="363"/>
      <c r="Y49" s="363"/>
      <c r="Z49" s="363"/>
      <c r="AA49" s="363"/>
      <c r="AB49" s="363"/>
      <c r="AC49" s="363"/>
      <c r="AD49" s="363"/>
      <c r="AE49" s="363"/>
      <c r="AF49" s="363"/>
      <c r="AG49" s="363"/>
      <c r="AH49" s="363"/>
      <c r="AI49" s="363"/>
      <c r="AJ49" s="363"/>
      <c r="AK49" s="363"/>
      <c r="AL49" s="363"/>
      <c r="AM49" s="363"/>
      <c r="AN49" s="363"/>
      <c r="AO49" s="363"/>
      <c r="AP49" s="363"/>
      <c r="AQ49" s="363"/>
      <c r="AR49" s="363"/>
      <c r="AS49" s="363"/>
      <c r="AT49" s="363"/>
      <c r="AU49" s="363"/>
      <c r="AV49" s="363"/>
      <c r="AW49" s="363"/>
      <c r="AX49" s="363"/>
      <c r="AY49" s="363"/>
      <c r="AZ49" s="363"/>
      <c r="BA49" s="363"/>
      <c r="BB49" s="363"/>
      <c r="BC49" s="363"/>
      <c r="BD49" s="363"/>
      <c r="BE49" s="363"/>
      <c r="BF49" s="363"/>
      <c r="BG49" s="363"/>
      <c r="BH49" s="363"/>
      <c r="BI49" s="363"/>
      <c r="BJ49" s="363"/>
      <c r="BK49" s="363"/>
      <c r="BL49" s="363"/>
      <c r="BM49" s="363"/>
      <c r="BN49" s="363"/>
      <c r="BO49" s="363"/>
      <c r="BP49" s="363"/>
      <c r="BQ49" s="363"/>
      <c r="BR49" s="363"/>
      <c r="BS49" s="363"/>
      <c r="BT49" s="363"/>
      <c r="BU49" s="363"/>
      <c r="BV49" s="363"/>
      <c r="BW49" s="363"/>
      <c r="BX49" s="363"/>
      <c r="BY49" s="363"/>
      <c r="BZ49" s="363"/>
      <c r="CA49" s="363"/>
      <c r="CB49" s="363"/>
      <c r="CC49" s="363"/>
      <c r="CD49" s="363"/>
      <c r="CE49" s="363"/>
      <c r="CF49" s="363"/>
      <c r="CG49" s="363"/>
      <c r="CH49" s="363"/>
      <c r="CI49" s="363"/>
      <c r="CJ49" s="363"/>
      <c r="CK49" s="363"/>
      <c r="CL49" s="363"/>
      <c r="CM49" s="363"/>
      <c r="CN49" s="363"/>
      <c r="CO49" s="363"/>
      <c r="CP49" s="363"/>
      <c r="CQ49" s="363"/>
      <c r="CR49" s="363"/>
      <c r="CS49" s="363"/>
      <c r="CT49" s="363"/>
      <c r="CU49" s="363"/>
      <c r="CV49" s="363"/>
      <c r="CW49" s="363"/>
      <c r="CX49" s="363"/>
      <c r="CY49" s="363"/>
      <c r="CZ49" s="363"/>
      <c r="DA49" s="363"/>
      <c r="DB49" s="363"/>
      <c r="DC49" s="363"/>
      <c r="DD49" s="363"/>
      <c r="DE49" s="363"/>
      <c r="DF49" s="363"/>
      <c r="DG49" s="363"/>
      <c r="DH49" s="363"/>
      <c r="DI49" s="363"/>
      <c r="DJ49" s="363"/>
      <c r="DK49" s="363"/>
      <c r="DL49" s="363"/>
      <c r="DM49" s="363"/>
      <c r="DN49" s="363"/>
      <c r="DO49" s="363"/>
      <c r="DP49" s="363"/>
      <c r="DQ49" s="363"/>
      <c r="DR49" s="363"/>
      <c r="DS49" s="363"/>
      <c r="DT49" s="363"/>
      <c r="DU49" s="363"/>
      <c r="DV49" s="363"/>
      <c r="DW49" s="363"/>
      <c r="DX49" s="363"/>
      <c r="DY49" s="363"/>
      <c r="DZ49" s="363"/>
      <c r="EA49" s="363"/>
      <c r="EB49" s="363"/>
      <c r="EC49" s="363"/>
      <c r="ED49" s="363"/>
      <c r="EE49" s="363"/>
      <c r="EF49" s="363"/>
      <c r="EG49" s="363"/>
      <c r="EH49" s="363"/>
      <c r="EI49" s="363"/>
      <c r="EJ49" s="363"/>
      <c r="EK49" s="363"/>
      <c r="EL49" s="363"/>
      <c r="EM49" s="363"/>
      <c r="EN49" s="363"/>
      <c r="EO49" s="363"/>
      <c r="EP49" s="363"/>
      <c r="EQ49" s="363"/>
      <c r="ER49" s="363"/>
      <c r="ES49" s="363"/>
      <c r="ET49" s="363"/>
      <c r="EU49" s="363"/>
      <c r="EV49" s="363"/>
      <c r="EW49" s="363"/>
      <c r="EX49" s="363"/>
      <c r="EY49" s="363"/>
      <c r="EZ49" s="363"/>
      <c r="FA49" s="363"/>
      <c r="FB49" s="363"/>
      <c r="FC49" s="363"/>
      <c r="FD49" s="363"/>
      <c r="FE49" s="363"/>
      <c r="FF49" s="363"/>
      <c r="FG49" s="363"/>
      <c r="FH49" s="363"/>
      <c r="FI49" s="363"/>
      <c r="FJ49" s="363"/>
      <c r="FK49" s="363"/>
      <c r="FL49" s="363"/>
      <c r="FM49" s="363"/>
      <c r="FN49" s="363"/>
      <c r="FO49" s="363"/>
      <c r="FP49" s="363"/>
      <c r="FQ49" s="363"/>
      <c r="FR49" s="363"/>
      <c r="FS49" s="363"/>
      <c r="FT49" s="363"/>
      <c r="FU49" s="363"/>
      <c r="FV49" s="363"/>
      <c r="FW49" s="363"/>
      <c r="FX49" s="363"/>
      <c r="FY49" s="363"/>
      <c r="FZ49" s="363"/>
      <c r="GA49" s="363"/>
      <c r="GB49" s="363"/>
      <c r="GC49" s="363"/>
      <c r="GD49" s="363"/>
      <c r="GE49" s="363"/>
      <c r="GF49" s="363"/>
    </row>
    <row r="50" spans="1:188" ht="12.75" customHeight="1" x14ac:dyDescent="0.25">
      <c r="A50" s="192"/>
      <c r="B50" s="207"/>
      <c r="C50" s="113" t="s">
        <v>1266</v>
      </c>
      <c r="D50" s="113" t="s">
        <v>1475</v>
      </c>
      <c r="E50" s="238"/>
      <c r="F50" s="209"/>
      <c r="G50" s="192"/>
      <c r="H50" s="192"/>
      <c r="I50" s="731">
        <v>18.893924546790789</v>
      </c>
      <c r="J50" s="731"/>
      <c r="K50" s="731"/>
      <c r="L50" s="731">
        <v>19.696480464966097</v>
      </c>
      <c r="M50" s="732"/>
      <c r="N50" s="732">
        <v>33.28133125325013</v>
      </c>
      <c r="O50" s="732"/>
      <c r="P50" s="732">
        <v>32.985781990521332</v>
      </c>
      <c r="Q50" s="732"/>
      <c r="R50" s="732">
        <v>27.027027027027028</v>
      </c>
      <c r="S50" s="732"/>
      <c r="T50" s="732">
        <v>17.097193830143098</v>
      </c>
      <c r="U50" s="732"/>
      <c r="V50" s="732">
        <v>6.8451607313057794</v>
      </c>
      <c r="W50" s="363"/>
      <c r="X50" s="363"/>
      <c r="Y50" s="363"/>
      <c r="Z50" s="363"/>
      <c r="AA50" s="363"/>
      <c r="AB50" s="363"/>
      <c r="AC50" s="363"/>
      <c r="AD50" s="363"/>
      <c r="AE50" s="363"/>
      <c r="AF50" s="363"/>
      <c r="AG50" s="363"/>
      <c r="AH50" s="363"/>
      <c r="AI50" s="363"/>
      <c r="AJ50" s="363"/>
      <c r="AK50" s="363"/>
      <c r="AL50" s="363"/>
      <c r="AM50" s="363"/>
      <c r="AN50" s="363"/>
      <c r="AO50" s="363"/>
      <c r="AP50" s="363"/>
      <c r="AQ50" s="363"/>
      <c r="AR50" s="363"/>
      <c r="AS50" s="363"/>
      <c r="AT50" s="363"/>
      <c r="AU50" s="363"/>
      <c r="AV50" s="363"/>
      <c r="AW50" s="363"/>
      <c r="AX50" s="363"/>
      <c r="AY50" s="363"/>
      <c r="AZ50" s="363"/>
      <c r="BA50" s="363"/>
      <c r="BB50" s="363"/>
      <c r="BC50" s="363"/>
      <c r="BD50" s="363"/>
      <c r="BE50" s="363"/>
      <c r="BF50" s="363"/>
      <c r="BG50" s="363"/>
      <c r="BH50" s="363"/>
      <c r="BI50" s="363"/>
      <c r="BJ50" s="363"/>
      <c r="BK50" s="363"/>
      <c r="BL50" s="363"/>
      <c r="BM50" s="363"/>
      <c r="BN50" s="363"/>
      <c r="BO50" s="363"/>
      <c r="BP50" s="363"/>
      <c r="BQ50" s="363"/>
      <c r="BR50" s="363"/>
      <c r="BS50" s="363"/>
      <c r="BT50" s="363"/>
      <c r="BU50" s="363"/>
      <c r="BV50" s="363"/>
      <c r="BW50" s="363"/>
      <c r="BX50" s="363"/>
      <c r="BY50" s="363"/>
      <c r="BZ50" s="363"/>
      <c r="CA50" s="363"/>
      <c r="CB50" s="363"/>
      <c r="CC50" s="363"/>
      <c r="CD50" s="363"/>
      <c r="CE50" s="363"/>
      <c r="CF50" s="363"/>
      <c r="CG50" s="363"/>
      <c r="CH50" s="363"/>
      <c r="CI50" s="363"/>
      <c r="CJ50" s="363"/>
      <c r="CK50" s="363"/>
      <c r="CL50" s="363"/>
      <c r="CM50" s="363"/>
      <c r="CN50" s="363"/>
      <c r="CO50" s="363"/>
      <c r="CP50" s="363"/>
      <c r="CQ50" s="363"/>
      <c r="CR50" s="363"/>
      <c r="CS50" s="363"/>
      <c r="CT50" s="363"/>
      <c r="CU50" s="363"/>
      <c r="CV50" s="363"/>
      <c r="CW50" s="363"/>
      <c r="CX50" s="363"/>
      <c r="CY50" s="363"/>
      <c r="CZ50" s="363"/>
      <c r="DA50" s="363"/>
      <c r="DB50" s="363"/>
      <c r="DC50" s="363"/>
      <c r="DD50" s="363"/>
      <c r="DE50" s="363"/>
      <c r="DF50" s="363"/>
      <c r="DG50" s="363"/>
      <c r="DH50" s="363"/>
      <c r="DI50" s="363"/>
      <c r="DJ50" s="363"/>
      <c r="DK50" s="363"/>
      <c r="DL50" s="363"/>
      <c r="DM50" s="363"/>
      <c r="DN50" s="363"/>
      <c r="DO50" s="363"/>
      <c r="DP50" s="363"/>
      <c r="DQ50" s="363"/>
      <c r="DR50" s="363"/>
      <c r="DS50" s="363"/>
      <c r="DT50" s="363"/>
      <c r="DU50" s="363"/>
      <c r="DV50" s="363"/>
      <c r="DW50" s="363"/>
      <c r="DX50" s="363"/>
      <c r="DY50" s="363"/>
      <c r="DZ50" s="363"/>
      <c r="EA50" s="363"/>
      <c r="EB50" s="363"/>
      <c r="EC50" s="363"/>
      <c r="ED50" s="363"/>
      <c r="EE50" s="363"/>
      <c r="EF50" s="363"/>
      <c r="EG50" s="363"/>
      <c r="EH50" s="363"/>
      <c r="EI50" s="363"/>
      <c r="EJ50" s="363"/>
      <c r="EK50" s="363"/>
      <c r="EL50" s="363"/>
      <c r="EM50" s="363"/>
      <c r="EN50" s="363"/>
      <c r="EO50" s="363"/>
      <c r="EP50" s="363"/>
      <c r="EQ50" s="363"/>
      <c r="ER50" s="363"/>
      <c r="ES50" s="363"/>
      <c r="ET50" s="363"/>
      <c r="EU50" s="363"/>
      <c r="EV50" s="363"/>
      <c r="EW50" s="363"/>
      <c r="EX50" s="363"/>
      <c r="EY50" s="363"/>
      <c r="EZ50" s="363"/>
      <c r="FA50" s="363"/>
      <c r="FB50" s="363"/>
      <c r="FC50" s="363"/>
      <c r="FD50" s="363"/>
      <c r="FE50" s="363"/>
      <c r="FF50" s="363"/>
      <c r="FG50" s="363"/>
      <c r="FH50" s="363"/>
      <c r="FI50" s="363"/>
      <c r="FJ50" s="363"/>
      <c r="FK50" s="363"/>
      <c r="FL50" s="363"/>
      <c r="FM50" s="363"/>
      <c r="FN50" s="363"/>
      <c r="FO50" s="363"/>
      <c r="FP50" s="363"/>
      <c r="FQ50" s="363"/>
      <c r="FR50" s="363"/>
      <c r="FS50" s="363"/>
      <c r="FT50" s="363"/>
      <c r="FU50" s="363"/>
      <c r="FV50" s="363"/>
      <c r="FW50" s="363"/>
      <c r="FX50" s="363"/>
      <c r="FY50" s="363"/>
      <c r="FZ50" s="363"/>
      <c r="GA50" s="363"/>
      <c r="GB50" s="363"/>
      <c r="GC50" s="363"/>
      <c r="GD50" s="363"/>
      <c r="GE50" s="363"/>
      <c r="GF50" s="363"/>
    </row>
    <row r="51" spans="1:188" ht="12.75" customHeight="1" x14ac:dyDescent="0.25">
      <c r="A51" s="192"/>
      <c r="B51" s="207"/>
      <c r="C51" s="113" t="s">
        <v>1267</v>
      </c>
      <c r="D51" s="113" t="s">
        <v>1268</v>
      </c>
      <c r="E51" s="238"/>
      <c r="F51" s="209"/>
      <c r="G51" s="192"/>
      <c r="H51" s="192"/>
      <c r="I51" s="731">
        <v>16.256261635606396</v>
      </c>
      <c r="J51" s="731"/>
      <c r="K51" s="731"/>
      <c r="L51" s="731">
        <v>11.0062893081761</v>
      </c>
      <c r="M51" s="732"/>
      <c r="N51" s="732">
        <v>26.261230131306149</v>
      </c>
      <c r="O51" s="732"/>
      <c r="P51" s="732">
        <v>32.822460328224608</v>
      </c>
      <c r="Q51" s="732"/>
      <c r="R51" s="732">
        <v>22.999520843315764</v>
      </c>
      <c r="S51" s="732"/>
      <c r="T51" s="732">
        <v>17.076126473504463</v>
      </c>
      <c r="U51" s="732"/>
      <c r="V51" s="732">
        <v>6.5207265952491849</v>
      </c>
      <c r="W51" s="363"/>
      <c r="X51" s="363"/>
      <c r="Y51" s="363"/>
      <c r="Z51" s="363"/>
      <c r="AA51" s="363"/>
      <c r="AB51" s="363"/>
      <c r="AC51" s="363"/>
      <c r="AD51" s="363"/>
      <c r="AE51" s="363"/>
      <c r="AF51" s="363"/>
      <c r="AG51" s="363"/>
      <c r="AH51" s="363"/>
      <c r="AI51" s="363"/>
      <c r="AJ51" s="363"/>
      <c r="AK51" s="363"/>
      <c r="AL51" s="363"/>
      <c r="AM51" s="363"/>
      <c r="AN51" s="363"/>
      <c r="AO51" s="363"/>
      <c r="AP51" s="363"/>
      <c r="AQ51" s="363"/>
      <c r="AR51" s="363"/>
      <c r="AS51" s="363"/>
      <c r="AT51" s="363"/>
      <c r="AU51" s="363"/>
      <c r="AV51" s="363"/>
      <c r="AW51" s="363"/>
      <c r="AX51" s="363"/>
      <c r="AY51" s="363"/>
      <c r="AZ51" s="363"/>
      <c r="BA51" s="363"/>
      <c r="BB51" s="363"/>
      <c r="BC51" s="363"/>
      <c r="BD51" s="363"/>
      <c r="BE51" s="363"/>
      <c r="BF51" s="363"/>
      <c r="BG51" s="363"/>
      <c r="BH51" s="363"/>
      <c r="BI51" s="363"/>
      <c r="BJ51" s="363"/>
      <c r="BK51" s="363"/>
      <c r="BL51" s="363"/>
      <c r="BM51" s="363"/>
      <c r="BN51" s="363"/>
      <c r="BO51" s="363"/>
      <c r="BP51" s="363"/>
      <c r="BQ51" s="363"/>
      <c r="BR51" s="363"/>
      <c r="BS51" s="363"/>
      <c r="BT51" s="363"/>
      <c r="BU51" s="363"/>
      <c r="BV51" s="363"/>
      <c r="BW51" s="363"/>
      <c r="BX51" s="363"/>
      <c r="BY51" s="363"/>
      <c r="BZ51" s="363"/>
      <c r="CA51" s="363"/>
      <c r="CB51" s="363"/>
      <c r="CC51" s="363"/>
      <c r="CD51" s="363"/>
      <c r="CE51" s="363"/>
      <c r="CF51" s="363"/>
      <c r="CG51" s="363"/>
      <c r="CH51" s="363"/>
      <c r="CI51" s="363"/>
      <c r="CJ51" s="363"/>
      <c r="CK51" s="363"/>
      <c r="CL51" s="363"/>
      <c r="CM51" s="363"/>
      <c r="CN51" s="363"/>
      <c r="CO51" s="363"/>
      <c r="CP51" s="363"/>
      <c r="CQ51" s="363"/>
      <c r="CR51" s="363"/>
      <c r="CS51" s="363"/>
      <c r="CT51" s="363"/>
      <c r="CU51" s="363"/>
      <c r="CV51" s="363"/>
      <c r="CW51" s="363"/>
      <c r="CX51" s="363"/>
      <c r="CY51" s="363"/>
      <c r="CZ51" s="363"/>
      <c r="DA51" s="363"/>
      <c r="DB51" s="363"/>
      <c r="DC51" s="363"/>
      <c r="DD51" s="363"/>
      <c r="DE51" s="363"/>
      <c r="DF51" s="363"/>
      <c r="DG51" s="363"/>
      <c r="DH51" s="363"/>
      <c r="DI51" s="363"/>
      <c r="DJ51" s="363"/>
      <c r="DK51" s="363"/>
      <c r="DL51" s="363"/>
      <c r="DM51" s="363"/>
      <c r="DN51" s="363"/>
      <c r="DO51" s="363"/>
      <c r="DP51" s="363"/>
      <c r="DQ51" s="363"/>
      <c r="DR51" s="363"/>
      <c r="DS51" s="363"/>
      <c r="DT51" s="363"/>
      <c r="DU51" s="363"/>
      <c r="DV51" s="363"/>
      <c r="DW51" s="363"/>
      <c r="DX51" s="363"/>
      <c r="DY51" s="363"/>
      <c r="DZ51" s="363"/>
      <c r="EA51" s="363"/>
      <c r="EB51" s="363"/>
      <c r="EC51" s="363"/>
      <c r="ED51" s="363"/>
      <c r="EE51" s="363"/>
      <c r="EF51" s="363"/>
      <c r="EG51" s="363"/>
      <c r="EH51" s="363"/>
      <c r="EI51" s="363"/>
      <c r="EJ51" s="363"/>
      <c r="EK51" s="363"/>
      <c r="EL51" s="363"/>
      <c r="EM51" s="363"/>
      <c r="EN51" s="363"/>
      <c r="EO51" s="363"/>
      <c r="EP51" s="363"/>
      <c r="EQ51" s="363"/>
      <c r="ER51" s="363"/>
      <c r="ES51" s="363"/>
      <c r="ET51" s="363"/>
      <c r="EU51" s="363"/>
      <c r="EV51" s="363"/>
      <c r="EW51" s="363"/>
      <c r="EX51" s="363"/>
      <c r="EY51" s="363"/>
      <c r="EZ51" s="363"/>
      <c r="FA51" s="363"/>
      <c r="FB51" s="363"/>
      <c r="FC51" s="363"/>
      <c r="FD51" s="363"/>
      <c r="FE51" s="363"/>
      <c r="FF51" s="363"/>
      <c r="FG51" s="363"/>
      <c r="FH51" s="363"/>
      <c r="FI51" s="363"/>
      <c r="FJ51" s="363"/>
      <c r="FK51" s="363"/>
      <c r="FL51" s="363"/>
      <c r="FM51" s="363"/>
      <c r="FN51" s="363"/>
      <c r="FO51" s="363"/>
      <c r="FP51" s="363"/>
      <c r="FQ51" s="363"/>
      <c r="FR51" s="363"/>
      <c r="FS51" s="363"/>
      <c r="FT51" s="363"/>
      <c r="FU51" s="363"/>
      <c r="FV51" s="363"/>
      <c r="FW51" s="363"/>
      <c r="FX51" s="363"/>
      <c r="FY51" s="363"/>
      <c r="FZ51" s="363"/>
      <c r="GA51" s="363"/>
      <c r="GB51" s="363"/>
      <c r="GC51" s="363"/>
      <c r="GD51" s="363"/>
      <c r="GE51" s="363"/>
      <c r="GF51" s="363"/>
    </row>
    <row r="52" spans="1:188" ht="12.75" customHeight="1" x14ac:dyDescent="0.25">
      <c r="A52" s="192"/>
      <c r="B52" s="207"/>
      <c r="C52" s="113" t="s">
        <v>1269</v>
      </c>
      <c r="D52" s="113" t="s">
        <v>1270</v>
      </c>
      <c r="E52" s="238"/>
      <c r="F52" s="209"/>
      <c r="G52" s="192"/>
      <c r="H52" s="192"/>
      <c r="I52" s="731">
        <v>18.950165493450189</v>
      </c>
      <c r="J52" s="731"/>
      <c r="K52" s="731"/>
      <c r="L52" s="731">
        <v>12.667848999239929</v>
      </c>
      <c r="M52" s="732"/>
      <c r="N52" s="732">
        <v>27.2</v>
      </c>
      <c r="O52" s="732"/>
      <c r="P52" s="732">
        <v>38.399766389253912</v>
      </c>
      <c r="Q52" s="732"/>
      <c r="R52" s="732">
        <v>26.762056173820881</v>
      </c>
      <c r="S52" s="732"/>
      <c r="T52" s="732">
        <v>16.682490166824902</v>
      </c>
      <c r="U52" s="732"/>
      <c r="V52" s="732">
        <v>7.286346612189309</v>
      </c>
      <c r="W52" s="363"/>
      <c r="X52" s="363"/>
      <c r="Y52" s="363"/>
      <c r="Z52" s="363"/>
      <c r="AA52" s="363"/>
      <c r="AB52" s="363"/>
      <c r="AC52" s="363"/>
      <c r="AD52" s="363"/>
      <c r="AE52" s="363"/>
      <c r="AF52" s="363"/>
      <c r="AG52" s="363"/>
      <c r="AH52" s="363"/>
      <c r="AI52" s="363"/>
      <c r="AJ52" s="363"/>
      <c r="AK52" s="363"/>
      <c r="AL52" s="363"/>
      <c r="AM52" s="363"/>
      <c r="AN52" s="363"/>
      <c r="AO52" s="363"/>
      <c r="AP52" s="363"/>
      <c r="AQ52" s="363"/>
      <c r="AR52" s="363"/>
      <c r="AS52" s="363"/>
      <c r="AT52" s="363"/>
      <c r="AU52" s="363"/>
      <c r="AV52" s="363"/>
      <c r="AW52" s="363"/>
      <c r="AX52" s="363"/>
      <c r="AY52" s="363"/>
      <c r="AZ52" s="363"/>
      <c r="BA52" s="363"/>
      <c r="BB52" s="363"/>
      <c r="BC52" s="363"/>
      <c r="BD52" s="363"/>
      <c r="BE52" s="363"/>
      <c r="BF52" s="363"/>
      <c r="BG52" s="363"/>
      <c r="BH52" s="363"/>
      <c r="BI52" s="363"/>
      <c r="BJ52" s="363"/>
      <c r="BK52" s="363"/>
      <c r="BL52" s="363"/>
      <c r="BM52" s="363"/>
      <c r="BN52" s="363"/>
      <c r="BO52" s="363"/>
      <c r="BP52" s="363"/>
      <c r="BQ52" s="363"/>
      <c r="BR52" s="363"/>
      <c r="BS52" s="363"/>
      <c r="BT52" s="363"/>
      <c r="BU52" s="363"/>
      <c r="BV52" s="363"/>
      <c r="BW52" s="363"/>
      <c r="BX52" s="363"/>
      <c r="BY52" s="363"/>
      <c r="BZ52" s="363"/>
      <c r="CA52" s="363"/>
      <c r="CB52" s="363"/>
      <c r="CC52" s="363"/>
      <c r="CD52" s="363"/>
      <c r="CE52" s="363"/>
      <c r="CF52" s="363"/>
      <c r="CG52" s="363"/>
      <c r="CH52" s="363"/>
      <c r="CI52" s="363"/>
      <c r="CJ52" s="363"/>
      <c r="CK52" s="363"/>
      <c r="CL52" s="363"/>
      <c r="CM52" s="363"/>
      <c r="CN52" s="363"/>
      <c r="CO52" s="363"/>
      <c r="CP52" s="363"/>
      <c r="CQ52" s="363"/>
      <c r="CR52" s="363"/>
      <c r="CS52" s="363"/>
      <c r="CT52" s="363"/>
      <c r="CU52" s="363"/>
      <c r="CV52" s="363"/>
      <c r="CW52" s="363"/>
      <c r="CX52" s="363"/>
      <c r="CY52" s="363"/>
      <c r="CZ52" s="363"/>
      <c r="DA52" s="363"/>
      <c r="DB52" s="363"/>
      <c r="DC52" s="363"/>
      <c r="DD52" s="363"/>
      <c r="DE52" s="363"/>
      <c r="DF52" s="363"/>
      <c r="DG52" s="363"/>
      <c r="DH52" s="363"/>
      <c r="DI52" s="363"/>
      <c r="DJ52" s="363"/>
      <c r="DK52" s="363"/>
      <c r="DL52" s="363"/>
      <c r="DM52" s="363"/>
      <c r="DN52" s="363"/>
      <c r="DO52" s="363"/>
      <c r="DP52" s="363"/>
      <c r="DQ52" s="363"/>
      <c r="DR52" s="363"/>
      <c r="DS52" s="363"/>
      <c r="DT52" s="363"/>
      <c r="DU52" s="363"/>
      <c r="DV52" s="363"/>
      <c r="DW52" s="363"/>
      <c r="DX52" s="363"/>
      <c r="DY52" s="363"/>
      <c r="DZ52" s="363"/>
      <c r="EA52" s="363"/>
      <c r="EB52" s="363"/>
      <c r="EC52" s="363"/>
      <c r="ED52" s="363"/>
      <c r="EE52" s="363"/>
      <c r="EF52" s="363"/>
      <c r="EG52" s="363"/>
      <c r="EH52" s="363"/>
      <c r="EI52" s="363"/>
      <c r="EJ52" s="363"/>
      <c r="EK52" s="363"/>
      <c r="EL52" s="363"/>
      <c r="EM52" s="363"/>
      <c r="EN52" s="363"/>
      <c r="EO52" s="363"/>
      <c r="EP52" s="363"/>
      <c r="EQ52" s="363"/>
      <c r="ER52" s="363"/>
      <c r="ES52" s="363"/>
      <c r="ET52" s="363"/>
      <c r="EU52" s="363"/>
      <c r="EV52" s="363"/>
      <c r="EW52" s="363"/>
      <c r="EX52" s="363"/>
      <c r="EY52" s="363"/>
      <c r="EZ52" s="363"/>
      <c r="FA52" s="363"/>
      <c r="FB52" s="363"/>
      <c r="FC52" s="363"/>
      <c r="FD52" s="363"/>
      <c r="FE52" s="363"/>
      <c r="FF52" s="363"/>
      <c r="FG52" s="363"/>
      <c r="FH52" s="363"/>
      <c r="FI52" s="363"/>
      <c r="FJ52" s="363"/>
      <c r="FK52" s="363"/>
      <c r="FL52" s="363"/>
      <c r="FM52" s="363"/>
      <c r="FN52" s="363"/>
      <c r="FO52" s="363"/>
      <c r="FP52" s="363"/>
      <c r="FQ52" s="363"/>
      <c r="FR52" s="363"/>
      <c r="FS52" s="363"/>
      <c r="FT52" s="363"/>
      <c r="FU52" s="363"/>
      <c r="FV52" s="363"/>
      <c r="FW52" s="363"/>
      <c r="FX52" s="363"/>
      <c r="FY52" s="363"/>
      <c r="FZ52" s="363"/>
      <c r="GA52" s="363"/>
      <c r="GB52" s="363"/>
      <c r="GC52" s="363"/>
      <c r="GD52" s="363"/>
      <c r="GE52" s="363"/>
      <c r="GF52" s="363"/>
    </row>
    <row r="53" spans="1:188" ht="12.75" customHeight="1" x14ac:dyDescent="0.25">
      <c r="A53" s="192"/>
      <c r="B53" s="207"/>
      <c r="C53" s="113" t="s">
        <v>1271</v>
      </c>
      <c r="D53" s="113" t="s">
        <v>1272</v>
      </c>
      <c r="E53" s="238"/>
      <c r="F53" s="209"/>
      <c r="G53" s="192"/>
      <c r="H53" s="192"/>
      <c r="I53" s="731">
        <v>17.531509026910413</v>
      </c>
      <c r="J53" s="731"/>
      <c r="K53" s="731"/>
      <c r="L53" s="731">
        <v>8.7615439261188719</v>
      </c>
      <c r="M53" s="732"/>
      <c r="N53" s="732">
        <v>28.213166144200628</v>
      </c>
      <c r="O53" s="732"/>
      <c r="P53" s="732">
        <v>38.751345532831003</v>
      </c>
      <c r="Q53" s="732"/>
      <c r="R53" s="732">
        <v>29.286239882266372</v>
      </c>
      <c r="S53" s="732"/>
      <c r="T53" s="732">
        <v>16.955538809344386</v>
      </c>
      <c r="U53" s="732"/>
      <c r="V53" s="732">
        <v>7.0732838589981446</v>
      </c>
      <c r="W53" s="363"/>
      <c r="X53" s="363"/>
      <c r="Y53" s="363"/>
      <c r="Z53" s="363"/>
      <c r="AA53" s="363"/>
      <c r="AB53" s="363"/>
      <c r="AC53" s="363"/>
      <c r="AD53" s="363"/>
      <c r="AE53" s="363"/>
      <c r="AF53" s="363"/>
      <c r="AG53" s="363"/>
      <c r="AH53" s="363"/>
      <c r="AI53" s="363"/>
      <c r="AJ53" s="363"/>
      <c r="AK53" s="363"/>
      <c r="AL53" s="363"/>
      <c r="AM53" s="363"/>
      <c r="AN53" s="363"/>
      <c r="AO53" s="363"/>
      <c r="AP53" s="363"/>
      <c r="AQ53" s="363"/>
      <c r="AR53" s="363"/>
      <c r="AS53" s="363"/>
      <c r="AT53" s="363"/>
      <c r="AU53" s="363"/>
      <c r="AV53" s="363"/>
      <c r="AW53" s="363"/>
      <c r="AX53" s="363"/>
      <c r="AY53" s="363"/>
      <c r="AZ53" s="363"/>
      <c r="BA53" s="363"/>
      <c r="BB53" s="363"/>
      <c r="BC53" s="363"/>
      <c r="BD53" s="363"/>
      <c r="BE53" s="363"/>
      <c r="BF53" s="363"/>
      <c r="BG53" s="363"/>
      <c r="BH53" s="363"/>
      <c r="BI53" s="363"/>
      <c r="BJ53" s="363"/>
      <c r="BK53" s="363"/>
      <c r="BL53" s="363"/>
      <c r="BM53" s="363"/>
      <c r="BN53" s="363"/>
      <c r="BO53" s="363"/>
      <c r="BP53" s="363"/>
      <c r="BQ53" s="363"/>
      <c r="BR53" s="363"/>
      <c r="BS53" s="363"/>
      <c r="BT53" s="363"/>
      <c r="BU53" s="363"/>
      <c r="BV53" s="363"/>
      <c r="BW53" s="363"/>
      <c r="BX53" s="363"/>
      <c r="BY53" s="363"/>
      <c r="BZ53" s="363"/>
      <c r="CA53" s="363"/>
      <c r="CB53" s="363"/>
      <c r="CC53" s="363"/>
      <c r="CD53" s="363"/>
      <c r="CE53" s="363"/>
      <c r="CF53" s="363"/>
      <c r="CG53" s="363"/>
      <c r="CH53" s="363"/>
      <c r="CI53" s="363"/>
      <c r="CJ53" s="363"/>
      <c r="CK53" s="363"/>
      <c r="CL53" s="363"/>
      <c r="CM53" s="363"/>
      <c r="CN53" s="363"/>
      <c r="CO53" s="363"/>
      <c r="CP53" s="363"/>
      <c r="CQ53" s="363"/>
      <c r="CR53" s="363"/>
      <c r="CS53" s="363"/>
      <c r="CT53" s="363"/>
      <c r="CU53" s="363"/>
      <c r="CV53" s="363"/>
      <c r="CW53" s="363"/>
      <c r="CX53" s="363"/>
      <c r="CY53" s="363"/>
      <c r="CZ53" s="363"/>
      <c r="DA53" s="363"/>
      <c r="DB53" s="363"/>
      <c r="DC53" s="363"/>
      <c r="DD53" s="363"/>
      <c r="DE53" s="363"/>
      <c r="DF53" s="363"/>
      <c r="DG53" s="363"/>
      <c r="DH53" s="363"/>
      <c r="DI53" s="363"/>
      <c r="DJ53" s="363"/>
      <c r="DK53" s="363"/>
      <c r="DL53" s="363"/>
      <c r="DM53" s="363"/>
      <c r="DN53" s="363"/>
      <c r="DO53" s="363"/>
      <c r="DP53" s="363"/>
      <c r="DQ53" s="363"/>
      <c r="DR53" s="363"/>
      <c r="DS53" s="363"/>
      <c r="DT53" s="363"/>
      <c r="DU53" s="363"/>
      <c r="DV53" s="363"/>
      <c r="DW53" s="363"/>
      <c r="DX53" s="363"/>
      <c r="DY53" s="363"/>
      <c r="DZ53" s="363"/>
      <c r="EA53" s="363"/>
      <c r="EB53" s="363"/>
      <c r="EC53" s="363"/>
      <c r="ED53" s="363"/>
      <c r="EE53" s="363"/>
      <c r="EF53" s="363"/>
      <c r="EG53" s="363"/>
      <c r="EH53" s="363"/>
      <c r="EI53" s="363"/>
      <c r="EJ53" s="363"/>
      <c r="EK53" s="363"/>
      <c r="EL53" s="363"/>
      <c r="EM53" s="363"/>
      <c r="EN53" s="363"/>
      <c r="EO53" s="363"/>
      <c r="EP53" s="363"/>
      <c r="EQ53" s="363"/>
      <c r="ER53" s="363"/>
      <c r="ES53" s="363"/>
      <c r="ET53" s="363"/>
      <c r="EU53" s="363"/>
      <c r="EV53" s="363"/>
      <c r="EW53" s="363"/>
      <c r="EX53" s="363"/>
      <c r="EY53" s="363"/>
      <c r="EZ53" s="363"/>
      <c r="FA53" s="363"/>
      <c r="FB53" s="363"/>
      <c r="FC53" s="363"/>
      <c r="FD53" s="363"/>
      <c r="FE53" s="363"/>
      <c r="FF53" s="363"/>
      <c r="FG53" s="363"/>
      <c r="FH53" s="363"/>
      <c r="FI53" s="363"/>
      <c r="FJ53" s="363"/>
      <c r="FK53" s="363"/>
      <c r="FL53" s="363"/>
      <c r="FM53" s="363"/>
      <c r="FN53" s="363"/>
      <c r="FO53" s="363"/>
      <c r="FP53" s="363"/>
      <c r="FQ53" s="363"/>
      <c r="FR53" s="363"/>
      <c r="FS53" s="363"/>
      <c r="FT53" s="363"/>
      <c r="FU53" s="363"/>
      <c r="FV53" s="363"/>
      <c r="FW53" s="363"/>
      <c r="FX53" s="363"/>
      <c r="FY53" s="363"/>
      <c r="FZ53" s="363"/>
      <c r="GA53" s="363"/>
      <c r="GB53" s="363"/>
      <c r="GC53" s="363"/>
      <c r="GD53" s="363"/>
      <c r="GE53" s="363"/>
      <c r="GF53" s="363"/>
    </row>
    <row r="54" spans="1:188" ht="12.75" customHeight="1" x14ac:dyDescent="0.25">
      <c r="A54" s="192"/>
      <c r="B54" s="207"/>
      <c r="C54" s="113" t="s">
        <v>1273</v>
      </c>
      <c r="D54" s="113" t="s">
        <v>1476</v>
      </c>
      <c r="E54" s="238"/>
      <c r="F54" s="209"/>
      <c r="G54" s="192"/>
      <c r="H54" s="192"/>
      <c r="I54" s="731">
        <v>15.818946607829474</v>
      </c>
      <c r="J54" s="731"/>
      <c r="K54" s="731"/>
      <c r="L54" s="731">
        <v>11.087074094104922</v>
      </c>
      <c r="M54" s="732"/>
      <c r="N54" s="732">
        <v>24.58628841607565</v>
      </c>
      <c r="O54" s="732"/>
      <c r="P54" s="732">
        <v>27.586206896551722</v>
      </c>
      <c r="Q54" s="732"/>
      <c r="R54" s="732">
        <v>26.887603564170707</v>
      </c>
      <c r="S54" s="732"/>
      <c r="T54" s="732">
        <v>14.213663457129757</v>
      </c>
      <c r="U54" s="732"/>
      <c r="V54" s="732">
        <v>6.9023216900230082</v>
      </c>
      <c r="W54" s="363"/>
      <c r="X54" s="363"/>
      <c r="Y54" s="363"/>
      <c r="Z54" s="363"/>
      <c r="AA54" s="363"/>
      <c r="AB54" s="363"/>
      <c r="AC54" s="363"/>
      <c r="AD54" s="363"/>
      <c r="AE54" s="363"/>
      <c r="AF54" s="363"/>
      <c r="AG54" s="363"/>
      <c r="AH54" s="363"/>
      <c r="AI54" s="363"/>
      <c r="AJ54" s="363"/>
      <c r="AK54" s="363"/>
      <c r="AL54" s="363"/>
      <c r="AM54" s="363"/>
      <c r="AN54" s="363"/>
      <c r="AO54" s="363"/>
      <c r="AP54" s="363"/>
      <c r="AQ54" s="363"/>
      <c r="AR54" s="363"/>
      <c r="AS54" s="363"/>
      <c r="AT54" s="363"/>
      <c r="AU54" s="363"/>
      <c r="AV54" s="363"/>
      <c r="AW54" s="363"/>
      <c r="AX54" s="363"/>
      <c r="AY54" s="363"/>
      <c r="AZ54" s="363"/>
      <c r="BA54" s="363"/>
      <c r="BB54" s="363"/>
      <c r="BC54" s="363"/>
      <c r="BD54" s="363"/>
      <c r="BE54" s="363"/>
      <c r="BF54" s="363"/>
      <c r="BG54" s="363"/>
      <c r="BH54" s="363"/>
      <c r="BI54" s="363"/>
      <c r="BJ54" s="363"/>
      <c r="BK54" s="363"/>
      <c r="BL54" s="363"/>
      <c r="BM54" s="363"/>
      <c r="BN54" s="363"/>
      <c r="BO54" s="363"/>
      <c r="BP54" s="363"/>
      <c r="BQ54" s="363"/>
      <c r="BR54" s="363"/>
      <c r="BS54" s="363"/>
      <c r="BT54" s="363"/>
      <c r="BU54" s="363"/>
      <c r="BV54" s="363"/>
      <c r="BW54" s="363"/>
      <c r="BX54" s="363"/>
      <c r="BY54" s="363"/>
      <c r="BZ54" s="363"/>
      <c r="CA54" s="363"/>
      <c r="CB54" s="363"/>
      <c r="CC54" s="363"/>
      <c r="CD54" s="363"/>
      <c r="CE54" s="363"/>
      <c r="CF54" s="363"/>
      <c r="CG54" s="363"/>
      <c r="CH54" s="363"/>
      <c r="CI54" s="363"/>
      <c r="CJ54" s="363"/>
      <c r="CK54" s="363"/>
      <c r="CL54" s="363"/>
      <c r="CM54" s="363"/>
      <c r="CN54" s="363"/>
      <c r="CO54" s="363"/>
      <c r="CP54" s="363"/>
      <c r="CQ54" s="363"/>
      <c r="CR54" s="363"/>
      <c r="CS54" s="363"/>
      <c r="CT54" s="363"/>
      <c r="CU54" s="363"/>
      <c r="CV54" s="363"/>
      <c r="CW54" s="363"/>
      <c r="CX54" s="363"/>
      <c r="CY54" s="363"/>
      <c r="CZ54" s="363"/>
      <c r="DA54" s="363"/>
      <c r="DB54" s="363"/>
      <c r="DC54" s="363"/>
      <c r="DD54" s="363"/>
      <c r="DE54" s="363"/>
      <c r="DF54" s="363"/>
      <c r="DG54" s="363"/>
      <c r="DH54" s="363"/>
      <c r="DI54" s="363"/>
      <c r="DJ54" s="363"/>
      <c r="DK54" s="363"/>
      <c r="DL54" s="363"/>
      <c r="DM54" s="363"/>
      <c r="DN54" s="363"/>
      <c r="DO54" s="363"/>
      <c r="DP54" s="363"/>
      <c r="DQ54" s="363"/>
      <c r="DR54" s="363"/>
      <c r="DS54" s="363"/>
      <c r="DT54" s="363"/>
      <c r="DU54" s="363"/>
      <c r="DV54" s="363"/>
      <c r="DW54" s="363"/>
      <c r="DX54" s="363"/>
      <c r="DY54" s="363"/>
      <c r="DZ54" s="363"/>
      <c r="EA54" s="363"/>
      <c r="EB54" s="363"/>
      <c r="EC54" s="363"/>
      <c r="ED54" s="363"/>
      <c r="EE54" s="363"/>
      <c r="EF54" s="363"/>
      <c r="EG54" s="363"/>
      <c r="EH54" s="363"/>
      <c r="EI54" s="363"/>
      <c r="EJ54" s="363"/>
      <c r="EK54" s="363"/>
      <c r="EL54" s="363"/>
      <c r="EM54" s="363"/>
      <c r="EN54" s="363"/>
      <c r="EO54" s="363"/>
      <c r="EP54" s="363"/>
      <c r="EQ54" s="363"/>
      <c r="ER54" s="363"/>
      <c r="ES54" s="363"/>
      <c r="ET54" s="363"/>
      <c r="EU54" s="363"/>
      <c r="EV54" s="363"/>
      <c r="EW54" s="363"/>
      <c r="EX54" s="363"/>
      <c r="EY54" s="363"/>
      <c r="EZ54" s="363"/>
      <c r="FA54" s="363"/>
      <c r="FB54" s="363"/>
      <c r="FC54" s="363"/>
      <c r="FD54" s="363"/>
      <c r="FE54" s="363"/>
      <c r="FF54" s="363"/>
      <c r="FG54" s="363"/>
      <c r="FH54" s="363"/>
      <c r="FI54" s="363"/>
      <c r="FJ54" s="363"/>
      <c r="FK54" s="363"/>
      <c r="FL54" s="363"/>
      <c r="FM54" s="363"/>
      <c r="FN54" s="363"/>
      <c r="FO54" s="363"/>
      <c r="FP54" s="363"/>
      <c r="FQ54" s="363"/>
      <c r="FR54" s="363"/>
      <c r="FS54" s="363"/>
      <c r="FT54" s="363"/>
      <c r="FU54" s="363"/>
      <c r="FV54" s="363"/>
      <c r="FW54" s="363"/>
      <c r="FX54" s="363"/>
      <c r="FY54" s="363"/>
      <c r="FZ54" s="363"/>
      <c r="GA54" s="363"/>
      <c r="GB54" s="363"/>
      <c r="GC54" s="363"/>
      <c r="GD54" s="363"/>
      <c r="GE54" s="363"/>
      <c r="GF54" s="363"/>
    </row>
    <row r="55" spans="1:188" ht="12.75" customHeight="1" x14ac:dyDescent="0.25">
      <c r="A55" s="192"/>
      <c r="B55" s="207"/>
      <c r="C55" s="113" t="s">
        <v>1274</v>
      </c>
      <c r="D55" s="113" t="s">
        <v>1275</v>
      </c>
      <c r="E55" s="238"/>
      <c r="F55" s="209"/>
      <c r="G55" s="192"/>
      <c r="H55" s="192"/>
      <c r="I55" s="731">
        <v>15.424459488255446</v>
      </c>
      <c r="J55" s="731"/>
      <c r="K55" s="731"/>
      <c r="L55" s="731">
        <v>15.589016829052259</v>
      </c>
      <c r="M55" s="732"/>
      <c r="N55" s="732">
        <v>26.121521862578081</v>
      </c>
      <c r="O55" s="732"/>
      <c r="P55" s="732">
        <v>24.643046007403488</v>
      </c>
      <c r="Q55" s="732"/>
      <c r="R55" s="732">
        <v>22.377354881897293</v>
      </c>
      <c r="S55" s="732"/>
      <c r="T55" s="732">
        <v>17.779533781114186</v>
      </c>
      <c r="U55" s="732"/>
      <c r="V55" s="732">
        <v>5.228398458998349</v>
      </c>
      <c r="W55" s="363"/>
      <c r="X55" s="363"/>
      <c r="Y55" s="363"/>
      <c r="Z55" s="363"/>
      <c r="AA55" s="363"/>
      <c r="AB55" s="363"/>
      <c r="AC55" s="363"/>
      <c r="AD55" s="363"/>
      <c r="AE55" s="363"/>
      <c r="AF55" s="363"/>
      <c r="AG55" s="363"/>
      <c r="AH55" s="363"/>
      <c r="AI55" s="363"/>
      <c r="AJ55" s="363"/>
      <c r="AK55" s="363"/>
      <c r="AL55" s="363"/>
      <c r="AM55" s="363"/>
      <c r="AN55" s="363"/>
      <c r="AO55" s="363"/>
      <c r="AP55" s="363"/>
      <c r="AQ55" s="363"/>
      <c r="AR55" s="363"/>
      <c r="AS55" s="363"/>
      <c r="AT55" s="363"/>
      <c r="AU55" s="363"/>
      <c r="AV55" s="363"/>
      <c r="AW55" s="363"/>
      <c r="AX55" s="363"/>
      <c r="AY55" s="363"/>
      <c r="AZ55" s="363"/>
      <c r="BA55" s="363"/>
      <c r="BB55" s="363"/>
      <c r="BC55" s="363"/>
      <c r="BD55" s="363"/>
      <c r="BE55" s="363"/>
      <c r="BF55" s="363"/>
      <c r="BG55" s="363"/>
      <c r="BH55" s="363"/>
      <c r="BI55" s="363"/>
      <c r="BJ55" s="363"/>
      <c r="BK55" s="363"/>
      <c r="BL55" s="363"/>
      <c r="BM55" s="363"/>
      <c r="BN55" s="363"/>
      <c r="BO55" s="363"/>
      <c r="BP55" s="363"/>
      <c r="BQ55" s="363"/>
      <c r="BR55" s="363"/>
      <c r="BS55" s="363"/>
      <c r="BT55" s="363"/>
      <c r="BU55" s="363"/>
      <c r="BV55" s="363"/>
      <c r="BW55" s="363"/>
      <c r="BX55" s="363"/>
      <c r="BY55" s="363"/>
      <c r="BZ55" s="363"/>
      <c r="CA55" s="363"/>
      <c r="CB55" s="363"/>
      <c r="CC55" s="363"/>
      <c r="CD55" s="363"/>
      <c r="CE55" s="363"/>
      <c r="CF55" s="363"/>
      <c r="CG55" s="363"/>
      <c r="CH55" s="363"/>
      <c r="CI55" s="363"/>
      <c r="CJ55" s="363"/>
      <c r="CK55" s="363"/>
      <c r="CL55" s="363"/>
      <c r="CM55" s="363"/>
      <c r="CN55" s="363"/>
      <c r="CO55" s="363"/>
      <c r="CP55" s="363"/>
      <c r="CQ55" s="363"/>
      <c r="CR55" s="363"/>
      <c r="CS55" s="363"/>
      <c r="CT55" s="363"/>
      <c r="CU55" s="363"/>
      <c r="CV55" s="363"/>
      <c r="CW55" s="363"/>
      <c r="CX55" s="363"/>
      <c r="CY55" s="363"/>
      <c r="CZ55" s="363"/>
      <c r="DA55" s="363"/>
      <c r="DB55" s="363"/>
      <c r="DC55" s="363"/>
      <c r="DD55" s="363"/>
      <c r="DE55" s="363"/>
      <c r="DF55" s="363"/>
      <c r="DG55" s="363"/>
      <c r="DH55" s="363"/>
      <c r="DI55" s="363"/>
      <c r="DJ55" s="363"/>
      <c r="DK55" s="363"/>
      <c r="DL55" s="363"/>
      <c r="DM55" s="363"/>
      <c r="DN55" s="363"/>
      <c r="DO55" s="363"/>
      <c r="DP55" s="363"/>
      <c r="DQ55" s="363"/>
      <c r="DR55" s="363"/>
      <c r="DS55" s="363"/>
      <c r="DT55" s="363"/>
      <c r="DU55" s="363"/>
      <c r="DV55" s="363"/>
      <c r="DW55" s="363"/>
      <c r="DX55" s="363"/>
      <c r="DY55" s="363"/>
      <c r="DZ55" s="363"/>
      <c r="EA55" s="363"/>
      <c r="EB55" s="363"/>
      <c r="EC55" s="363"/>
      <c r="ED55" s="363"/>
      <c r="EE55" s="363"/>
      <c r="EF55" s="363"/>
      <c r="EG55" s="363"/>
      <c r="EH55" s="363"/>
      <c r="EI55" s="363"/>
      <c r="EJ55" s="363"/>
      <c r="EK55" s="363"/>
      <c r="EL55" s="363"/>
      <c r="EM55" s="363"/>
      <c r="EN55" s="363"/>
      <c r="EO55" s="363"/>
      <c r="EP55" s="363"/>
      <c r="EQ55" s="363"/>
      <c r="ER55" s="363"/>
      <c r="ES55" s="363"/>
      <c r="ET55" s="363"/>
      <c r="EU55" s="363"/>
      <c r="EV55" s="363"/>
      <c r="EW55" s="363"/>
      <c r="EX55" s="363"/>
      <c r="EY55" s="363"/>
      <c r="EZ55" s="363"/>
      <c r="FA55" s="363"/>
      <c r="FB55" s="363"/>
      <c r="FC55" s="363"/>
      <c r="FD55" s="363"/>
      <c r="FE55" s="363"/>
      <c r="FF55" s="363"/>
      <c r="FG55" s="363"/>
      <c r="FH55" s="363"/>
      <c r="FI55" s="363"/>
      <c r="FJ55" s="363"/>
      <c r="FK55" s="363"/>
      <c r="FL55" s="363"/>
      <c r="FM55" s="363"/>
      <c r="FN55" s="363"/>
      <c r="FO55" s="363"/>
      <c r="FP55" s="363"/>
      <c r="FQ55" s="363"/>
      <c r="FR55" s="363"/>
      <c r="FS55" s="363"/>
      <c r="FT55" s="363"/>
      <c r="FU55" s="363"/>
      <c r="FV55" s="363"/>
      <c r="FW55" s="363"/>
      <c r="FX55" s="363"/>
      <c r="FY55" s="363"/>
      <c r="FZ55" s="363"/>
      <c r="GA55" s="363"/>
      <c r="GB55" s="363"/>
      <c r="GC55" s="363"/>
      <c r="GD55" s="363"/>
      <c r="GE55" s="363"/>
      <c r="GF55" s="363"/>
    </row>
    <row r="56" spans="1:188" ht="12.75" customHeight="1" x14ac:dyDescent="0.25">
      <c r="A56" s="192"/>
      <c r="B56" s="207"/>
      <c r="C56" s="113" t="s">
        <v>1276</v>
      </c>
      <c r="D56" s="113" t="s">
        <v>1277</v>
      </c>
      <c r="E56" s="238"/>
      <c r="F56" s="209"/>
      <c r="G56" s="192"/>
      <c r="H56" s="192"/>
      <c r="I56" s="731">
        <v>20.162772381202416</v>
      </c>
      <c r="J56" s="731"/>
      <c r="K56" s="731"/>
      <c r="L56" s="731">
        <v>14.672489082969433</v>
      </c>
      <c r="M56" s="732"/>
      <c r="N56" s="732">
        <v>33.180778032036613</v>
      </c>
      <c r="O56" s="732"/>
      <c r="P56" s="732">
        <v>37.633189752890502</v>
      </c>
      <c r="Q56" s="732"/>
      <c r="R56" s="732">
        <v>30.255443886097154</v>
      </c>
      <c r="S56" s="732"/>
      <c r="T56" s="732">
        <v>19.844315316303039</v>
      </c>
      <c r="U56" s="732"/>
      <c r="V56" s="732">
        <v>7.3460992213134819</v>
      </c>
      <c r="W56" s="363"/>
      <c r="X56" s="363"/>
      <c r="Y56" s="363"/>
      <c r="Z56" s="363"/>
      <c r="AA56" s="363"/>
      <c r="AB56" s="363"/>
      <c r="AC56" s="363"/>
      <c r="AD56" s="363"/>
      <c r="AE56" s="363"/>
      <c r="AF56" s="363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3"/>
      <c r="AU56" s="363"/>
      <c r="AV56" s="363"/>
      <c r="AW56" s="363"/>
      <c r="AX56" s="363"/>
      <c r="AY56" s="363"/>
      <c r="AZ56" s="363"/>
      <c r="BA56" s="363"/>
      <c r="BB56" s="363"/>
      <c r="BC56" s="363"/>
      <c r="BD56" s="363"/>
      <c r="BE56" s="363"/>
      <c r="BF56" s="363"/>
      <c r="BG56" s="363"/>
      <c r="BH56" s="363"/>
      <c r="BI56" s="363"/>
      <c r="BJ56" s="363"/>
      <c r="BK56" s="363"/>
      <c r="BL56" s="363"/>
      <c r="BM56" s="363"/>
      <c r="BN56" s="363"/>
      <c r="BO56" s="363"/>
      <c r="BP56" s="363"/>
      <c r="BQ56" s="363"/>
      <c r="BR56" s="363"/>
      <c r="BS56" s="363"/>
      <c r="BT56" s="363"/>
      <c r="BU56" s="363"/>
      <c r="BV56" s="363"/>
      <c r="BW56" s="363"/>
      <c r="BX56" s="363"/>
      <c r="BY56" s="363"/>
      <c r="BZ56" s="363"/>
      <c r="CA56" s="363"/>
      <c r="CB56" s="363"/>
      <c r="CC56" s="363"/>
      <c r="CD56" s="363"/>
      <c r="CE56" s="363"/>
      <c r="CF56" s="363"/>
      <c r="CG56" s="363"/>
      <c r="CH56" s="363"/>
      <c r="CI56" s="363"/>
      <c r="CJ56" s="363"/>
      <c r="CK56" s="363"/>
      <c r="CL56" s="363"/>
      <c r="CM56" s="363"/>
      <c r="CN56" s="363"/>
      <c r="CO56" s="363"/>
      <c r="CP56" s="363"/>
      <c r="CQ56" s="363"/>
      <c r="CR56" s="363"/>
      <c r="CS56" s="363"/>
      <c r="CT56" s="363"/>
      <c r="CU56" s="363"/>
      <c r="CV56" s="363"/>
      <c r="CW56" s="363"/>
      <c r="CX56" s="363"/>
      <c r="CY56" s="363"/>
      <c r="CZ56" s="363"/>
      <c r="DA56" s="363"/>
      <c r="DB56" s="363"/>
      <c r="DC56" s="363"/>
      <c r="DD56" s="363"/>
      <c r="DE56" s="363"/>
      <c r="DF56" s="363"/>
      <c r="DG56" s="363"/>
      <c r="DH56" s="363"/>
      <c r="DI56" s="363"/>
      <c r="DJ56" s="363"/>
      <c r="DK56" s="363"/>
      <c r="DL56" s="363"/>
      <c r="DM56" s="363"/>
      <c r="DN56" s="363"/>
      <c r="DO56" s="363"/>
      <c r="DP56" s="363"/>
      <c r="DQ56" s="363"/>
      <c r="DR56" s="363"/>
      <c r="DS56" s="363"/>
      <c r="DT56" s="363"/>
      <c r="DU56" s="363"/>
      <c r="DV56" s="363"/>
      <c r="DW56" s="363"/>
      <c r="DX56" s="363"/>
      <c r="DY56" s="363"/>
      <c r="DZ56" s="363"/>
      <c r="EA56" s="363"/>
      <c r="EB56" s="363"/>
      <c r="EC56" s="363"/>
      <c r="ED56" s="363"/>
      <c r="EE56" s="363"/>
      <c r="EF56" s="363"/>
      <c r="EG56" s="363"/>
      <c r="EH56" s="363"/>
      <c r="EI56" s="363"/>
      <c r="EJ56" s="363"/>
      <c r="EK56" s="363"/>
      <c r="EL56" s="363"/>
      <c r="EM56" s="363"/>
      <c r="EN56" s="363"/>
      <c r="EO56" s="363"/>
      <c r="EP56" s="363"/>
      <c r="EQ56" s="363"/>
      <c r="ER56" s="363"/>
      <c r="ES56" s="363"/>
      <c r="ET56" s="363"/>
      <c r="EU56" s="363"/>
      <c r="EV56" s="363"/>
      <c r="EW56" s="363"/>
      <c r="EX56" s="363"/>
      <c r="EY56" s="363"/>
      <c r="EZ56" s="363"/>
      <c r="FA56" s="363"/>
      <c r="FB56" s="363"/>
      <c r="FC56" s="363"/>
      <c r="FD56" s="363"/>
      <c r="FE56" s="363"/>
      <c r="FF56" s="363"/>
      <c r="FG56" s="363"/>
      <c r="FH56" s="363"/>
      <c r="FI56" s="363"/>
      <c r="FJ56" s="363"/>
      <c r="FK56" s="363"/>
      <c r="FL56" s="363"/>
      <c r="FM56" s="363"/>
      <c r="FN56" s="363"/>
      <c r="FO56" s="363"/>
      <c r="FP56" s="363"/>
      <c r="FQ56" s="363"/>
      <c r="FR56" s="363"/>
      <c r="FS56" s="363"/>
      <c r="FT56" s="363"/>
      <c r="FU56" s="363"/>
      <c r="FV56" s="363"/>
      <c r="FW56" s="363"/>
      <c r="FX56" s="363"/>
      <c r="FY56" s="363"/>
      <c r="FZ56" s="363"/>
      <c r="GA56" s="363"/>
      <c r="GB56" s="363"/>
      <c r="GC56" s="363"/>
      <c r="GD56" s="363"/>
      <c r="GE56" s="363"/>
      <c r="GF56" s="363"/>
    </row>
    <row r="57" spans="1:188" ht="12.75" customHeight="1" x14ac:dyDescent="0.25">
      <c r="A57" s="192"/>
      <c r="B57" s="207"/>
      <c r="C57" s="113" t="s">
        <v>1441</v>
      </c>
      <c r="D57" s="113" t="s">
        <v>1477</v>
      </c>
      <c r="E57" s="238"/>
      <c r="F57" s="209"/>
      <c r="G57" s="192"/>
      <c r="H57" s="192"/>
      <c r="I57" s="731">
        <v>12.677295349649929</v>
      </c>
      <c r="J57" s="731"/>
      <c r="K57" s="731"/>
      <c r="L57" s="731">
        <v>9.1036414565826345</v>
      </c>
      <c r="M57" s="732"/>
      <c r="N57" s="732">
        <v>19.855947050807863</v>
      </c>
      <c r="O57" s="732"/>
      <c r="P57" s="732">
        <v>25.408348457350272</v>
      </c>
      <c r="Q57" s="732"/>
      <c r="R57" s="732">
        <v>17.538340542666141</v>
      </c>
      <c r="S57" s="732"/>
      <c r="T57" s="732">
        <v>12.885621162737817</v>
      </c>
      <c r="U57" s="732"/>
      <c r="V57" s="732">
        <v>5.1145063035475777</v>
      </c>
      <c r="W57" s="363"/>
      <c r="X57" s="363"/>
      <c r="Y57" s="363"/>
      <c r="Z57" s="363"/>
      <c r="AA57" s="363"/>
      <c r="AB57" s="363"/>
      <c r="AC57" s="363"/>
      <c r="AD57" s="363"/>
      <c r="AE57" s="363"/>
      <c r="AF57" s="363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3"/>
      <c r="AT57" s="363"/>
      <c r="AU57" s="363"/>
      <c r="AV57" s="363"/>
      <c r="AW57" s="363"/>
      <c r="AX57" s="363"/>
      <c r="AY57" s="363"/>
      <c r="AZ57" s="363"/>
      <c r="BA57" s="363"/>
      <c r="BB57" s="363"/>
      <c r="BC57" s="363"/>
      <c r="BD57" s="363"/>
      <c r="BE57" s="363"/>
      <c r="BF57" s="363"/>
      <c r="BG57" s="363"/>
      <c r="BH57" s="363"/>
      <c r="BI57" s="363"/>
      <c r="BJ57" s="363"/>
      <c r="BK57" s="363"/>
      <c r="BL57" s="363"/>
      <c r="BM57" s="363"/>
      <c r="BN57" s="363"/>
      <c r="BO57" s="363"/>
      <c r="BP57" s="363"/>
      <c r="BQ57" s="363"/>
      <c r="BR57" s="363"/>
      <c r="BS57" s="363"/>
      <c r="BT57" s="363"/>
      <c r="BU57" s="363"/>
      <c r="BV57" s="363"/>
      <c r="BW57" s="363"/>
      <c r="BX57" s="363"/>
      <c r="BY57" s="363"/>
      <c r="BZ57" s="363"/>
      <c r="CA57" s="363"/>
      <c r="CB57" s="363"/>
      <c r="CC57" s="363"/>
      <c r="CD57" s="363"/>
      <c r="CE57" s="363"/>
      <c r="CF57" s="363"/>
      <c r="CG57" s="363"/>
      <c r="CH57" s="363"/>
      <c r="CI57" s="363"/>
      <c r="CJ57" s="363"/>
      <c r="CK57" s="363"/>
      <c r="CL57" s="363"/>
      <c r="CM57" s="363"/>
      <c r="CN57" s="363"/>
      <c r="CO57" s="363"/>
      <c r="CP57" s="363"/>
      <c r="CQ57" s="363"/>
      <c r="CR57" s="363"/>
      <c r="CS57" s="363"/>
      <c r="CT57" s="363"/>
      <c r="CU57" s="363"/>
      <c r="CV57" s="363"/>
      <c r="CW57" s="363"/>
      <c r="CX57" s="363"/>
      <c r="CY57" s="363"/>
      <c r="CZ57" s="363"/>
      <c r="DA57" s="363"/>
      <c r="DB57" s="363"/>
      <c r="DC57" s="363"/>
      <c r="DD57" s="363"/>
      <c r="DE57" s="363"/>
      <c r="DF57" s="363"/>
      <c r="DG57" s="363"/>
      <c r="DH57" s="363"/>
      <c r="DI57" s="363"/>
      <c r="DJ57" s="363"/>
      <c r="DK57" s="363"/>
      <c r="DL57" s="363"/>
      <c r="DM57" s="363"/>
      <c r="DN57" s="363"/>
      <c r="DO57" s="363"/>
      <c r="DP57" s="363"/>
      <c r="DQ57" s="363"/>
      <c r="DR57" s="363"/>
      <c r="DS57" s="363"/>
      <c r="DT57" s="363"/>
      <c r="DU57" s="363"/>
      <c r="DV57" s="363"/>
      <c r="DW57" s="363"/>
      <c r="DX57" s="363"/>
      <c r="DY57" s="363"/>
      <c r="DZ57" s="363"/>
      <c r="EA57" s="363"/>
      <c r="EB57" s="363"/>
      <c r="EC57" s="363"/>
      <c r="ED57" s="363"/>
      <c r="EE57" s="363"/>
      <c r="EF57" s="363"/>
      <c r="EG57" s="363"/>
      <c r="EH57" s="363"/>
      <c r="EI57" s="363"/>
      <c r="EJ57" s="363"/>
      <c r="EK57" s="363"/>
      <c r="EL57" s="363"/>
      <c r="EM57" s="363"/>
      <c r="EN57" s="363"/>
      <c r="EO57" s="363"/>
      <c r="EP57" s="363"/>
      <c r="EQ57" s="363"/>
      <c r="ER57" s="363"/>
      <c r="ES57" s="363"/>
      <c r="ET57" s="363"/>
      <c r="EU57" s="363"/>
      <c r="EV57" s="363"/>
      <c r="EW57" s="363"/>
      <c r="EX57" s="363"/>
      <c r="EY57" s="363"/>
      <c r="EZ57" s="363"/>
      <c r="FA57" s="363"/>
      <c r="FB57" s="363"/>
      <c r="FC57" s="363"/>
      <c r="FD57" s="363"/>
      <c r="FE57" s="363"/>
      <c r="FF57" s="363"/>
      <c r="FG57" s="363"/>
      <c r="FH57" s="363"/>
      <c r="FI57" s="363"/>
      <c r="FJ57" s="363"/>
      <c r="FK57" s="363"/>
      <c r="FL57" s="363"/>
      <c r="FM57" s="363"/>
      <c r="FN57" s="363"/>
      <c r="FO57" s="363"/>
      <c r="FP57" s="363"/>
      <c r="FQ57" s="363"/>
      <c r="FR57" s="363"/>
      <c r="FS57" s="363"/>
      <c r="FT57" s="363"/>
      <c r="FU57" s="363"/>
      <c r="FV57" s="363"/>
      <c r="FW57" s="363"/>
      <c r="FX57" s="363"/>
      <c r="FY57" s="363"/>
      <c r="FZ57" s="363"/>
      <c r="GA57" s="363"/>
      <c r="GB57" s="363"/>
      <c r="GC57" s="363"/>
      <c r="GD57" s="363"/>
      <c r="GE57" s="363"/>
      <c r="GF57" s="363"/>
    </row>
    <row r="58" spans="1:188" ht="12.75" customHeight="1" x14ac:dyDescent="0.25">
      <c r="A58" s="192"/>
      <c r="B58" s="207"/>
      <c r="C58" s="113" t="s">
        <v>1451</v>
      </c>
      <c r="D58" s="113" t="s">
        <v>534</v>
      </c>
      <c r="E58" s="238"/>
      <c r="F58" s="209"/>
      <c r="G58" s="192"/>
      <c r="H58" s="192"/>
      <c r="I58" s="731">
        <v>16.278369700065682</v>
      </c>
      <c r="J58" s="731"/>
      <c r="K58" s="731"/>
      <c r="L58" s="731">
        <v>13.730743469524446</v>
      </c>
      <c r="M58" s="732"/>
      <c r="N58" s="732">
        <v>25.315605694332525</v>
      </c>
      <c r="O58" s="732"/>
      <c r="P58" s="732">
        <v>28.484156153769742</v>
      </c>
      <c r="Q58" s="732"/>
      <c r="R58" s="732">
        <v>21.626865245798736</v>
      </c>
      <c r="S58" s="732"/>
      <c r="T58" s="732">
        <v>15.37963888725519</v>
      </c>
      <c r="U58" s="732"/>
      <c r="V58" s="732">
        <v>6.4345550444483415</v>
      </c>
      <c r="W58" s="363"/>
      <c r="X58" s="363"/>
      <c r="Y58" s="363"/>
      <c r="Z58" s="363"/>
      <c r="AA58" s="363"/>
      <c r="AB58" s="363"/>
      <c r="AC58" s="363"/>
      <c r="AD58" s="363"/>
      <c r="AE58" s="363"/>
      <c r="AF58" s="363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3"/>
      <c r="AU58" s="363"/>
      <c r="AV58" s="363"/>
      <c r="AW58" s="363"/>
      <c r="AX58" s="363"/>
      <c r="AY58" s="363"/>
      <c r="AZ58" s="363"/>
      <c r="BA58" s="363"/>
      <c r="BB58" s="363"/>
      <c r="BC58" s="363"/>
      <c r="BD58" s="363"/>
      <c r="BE58" s="363"/>
      <c r="BF58" s="363"/>
      <c r="BG58" s="363"/>
      <c r="BH58" s="363"/>
      <c r="BI58" s="363"/>
      <c r="BJ58" s="363"/>
      <c r="BK58" s="363"/>
      <c r="BL58" s="363"/>
      <c r="BM58" s="363"/>
      <c r="BN58" s="363"/>
      <c r="BO58" s="363"/>
      <c r="BP58" s="363"/>
      <c r="BQ58" s="363"/>
      <c r="BR58" s="363"/>
      <c r="BS58" s="363"/>
      <c r="BT58" s="363"/>
      <c r="BU58" s="363"/>
      <c r="BV58" s="363"/>
      <c r="BW58" s="363"/>
      <c r="BX58" s="363"/>
      <c r="BY58" s="363"/>
      <c r="BZ58" s="363"/>
      <c r="CA58" s="363"/>
      <c r="CB58" s="363"/>
      <c r="CC58" s="363"/>
      <c r="CD58" s="363"/>
      <c r="CE58" s="363"/>
      <c r="CF58" s="363"/>
      <c r="CG58" s="363"/>
      <c r="CH58" s="363"/>
      <c r="CI58" s="363"/>
      <c r="CJ58" s="363"/>
      <c r="CK58" s="363"/>
      <c r="CL58" s="363"/>
      <c r="CM58" s="363"/>
      <c r="CN58" s="363"/>
      <c r="CO58" s="363"/>
      <c r="CP58" s="363"/>
      <c r="CQ58" s="363"/>
      <c r="CR58" s="363"/>
      <c r="CS58" s="363"/>
      <c r="CT58" s="363"/>
      <c r="CU58" s="363"/>
      <c r="CV58" s="363"/>
      <c r="CW58" s="363"/>
      <c r="CX58" s="363"/>
      <c r="CY58" s="363"/>
      <c r="CZ58" s="363"/>
      <c r="DA58" s="363"/>
      <c r="DB58" s="363"/>
      <c r="DC58" s="363"/>
      <c r="DD58" s="363"/>
      <c r="DE58" s="363"/>
      <c r="DF58" s="363"/>
      <c r="DG58" s="363"/>
      <c r="DH58" s="363"/>
      <c r="DI58" s="363"/>
      <c r="DJ58" s="363"/>
      <c r="DK58" s="363"/>
      <c r="DL58" s="363"/>
      <c r="DM58" s="363"/>
      <c r="DN58" s="363"/>
      <c r="DO58" s="363"/>
      <c r="DP58" s="363"/>
      <c r="DQ58" s="363"/>
      <c r="DR58" s="363"/>
      <c r="DS58" s="363"/>
      <c r="DT58" s="363"/>
      <c r="DU58" s="363"/>
      <c r="DV58" s="363"/>
      <c r="DW58" s="363"/>
      <c r="DX58" s="363"/>
      <c r="DY58" s="363"/>
      <c r="DZ58" s="363"/>
      <c r="EA58" s="363"/>
      <c r="EB58" s="363"/>
      <c r="EC58" s="363"/>
      <c r="ED58" s="363"/>
      <c r="EE58" s="363"/>
      <c r="EF58" s="363"/>
      <c r="EG58" s="363"/>
      <c r="EH58" s="363"/>
      <c r="EI58" s="363"/>
      <c r="EJ58" s="363"/>
      <c r="EK58" s="363"/>
      <c r="EL58" s="363"/>
      <c r="EM58" s="363"/>
      <c r="EN58" s="363"/>
      <c r="EO58" s="363"/>
      <c r="EP58" s="363"/>
      <c r="EQ58" s="363"/>
      <c r="ER58" s="363"/>
      <c r="ES58" s="363"/>
      <c r="ET58" s="363"/>
      <c r="EU58" s="363"/>
      <c r="EV58" s="363"/>
      <c r="EW58" s="363"/>
      <c r="EX58" s="363"/>
      <c r="EY58" s="363"/>
      <c r="EZ58" s="363"/>
      <c r="FA58" s="363"/>
      <c r="FB58" s="363"/>
      <c r="FC58" s="363"/>
      <c r="FD58" s="363"/>
      <c r="FE58" s="363"/>
      <c r="FF58" s="363"/>
      <c r="FG58" s="363"/>
      <c r="FH58" s="363"/>
      <c r="FI58" s="363"/>
      <c r="FJ58" s="363"/>
      <c r="FK58" s="363"/>
      <c r="FL58" s="363"/>
      <c r="FM58" s="363"/>
      <c r="FN58" s="363"/>
      <c r="FO58" s="363"/>
      <c r="FP58" s="363"/>
      <c r="FQ58" s="363"/>
      <c r="FR58" s="363"/>
      <c r="FS58" s="363"/>
      <c r="FT58" s="363"/>
      <c r="FU58" s="363"/>
      <c r="FV58" s="363"/>
      <c r="FW58" s="363"/>
      <c r="FX58" s="363"/>
      <c r="FY58" s="363"/>
      <c r="FZ58" s="363"/>
      <c r="GA58" s="363"/>
      <c r="GB58" s="363"/>
      <c r="GC58" s="363"/>
      <c r="GD58" s="363"/>
      <c r="GE58" s="363"/>
      <c r="GF58" s="363"/>
    </row>
    <row r="59" spans="1:188" ht="6.75" customHeight="1" x14ac:dyDescent="0.25">
      <c r="A59" s="192"/>
      <c r="B59" s="207"/>
      <c r="C59" s="113"/>
      <c r="D59" s="113"/>
      <c r="E59" s="238"/>
      <c r="F59" s="209"/>
      <c r="G59" s="192"/>
      <c r="H59" s="192"/>
      <c r="I59" s="731"/>
      <c r="J59" s="731"/>
      <c r="K59" s="731"/>
      <c r="L59" s="731"/>
      <c r="M59" s="732"/>
      <c r="N59" s="732"/>
      <c r="O59" s="732"/>
      <c r="P59" s="732"/>
      <c r="Q59" s="732"/>
      <c r="R59" s="732"/>
      <c r="S59" s="732"/>
      <c r="T59" s="732"/>
      <c r="U59" s="732"/>
      <c r="V59" s="732"/>
      <c r="W59" s="363"/>
      <c r="X59" s="363"/>
      <c r="Y59" s="363"/>
      <c r="Z59" s="363"/>
      <c r="AA59" s="363"/>
      <c r="AB59" s="363"/>
      <c r="AC59" s="363"/>
      <c r="AD59" s="363"/>
      <c r="AE59" s="363"/>
      <c r="AF59" s="363"/>
      <c r="AG59" s="363"/>
      <c r="AH59" s="363"/>
      <c r="AI59" s="363"/>
      <c r="AJ59" s="363"/>
      <c r="AK59" s="363"/>
      <c r="AL59" s="363"/>
      <c r="AM59" s="363"/>
      <c r="AN59" s="363"/>
      <c r="AO59" s="363"/>
      <c r="AP59" s="363"/>
      <c r="AQ59" s="363"/>
      <c r="AR59" s="363"/>
      <c r="AS59" s="363"/>
      <c r="AT59" s="363"/>
      <c r="AU59" s="363"/>
      <c r="AV59" s="363"/>
      <c r="AW59" s="363"/>
      <c r="AX59" s="363"/>
      <c r="AY59" s="363"/>
      <c r="AZ59" s="363"/>
      <c r="BA59" s="363"/>
      <c r="BB59" s="363"/>
      <c r="BC59" s="363"/>
      <c r="BD59" s="363"/>
      <c r="BE59" s="363"/>
      <c r="BF59" s="363"/>
      <c r="BG59" s="363"/>
      <c r="BH59" s="363"/>
      <c r="BI59" s="363"/>
      <c r="BJ59" s="363"/>
      <c r="BK59" s="363"/>
      <c r="BL59" s="363"/>
      <c r="BM59" s="363"/>
      <c r="BN59" s="363"/>
      <c r="BO59" s="363"/>
      <c r="BP59" s="363"/>
      <c r="BQ59" s="363"/>
      <c r="BR59" s="363"/>
      <c r="BS59" s="363"/>
      <c r="BT59" s="363"/>
      <c r="BU59" s="363"/>
      <c r="BV59" s="363"/>
      <c r="BW59" s="363"/>
      <c r="BX59" s="363"/>
      <c r="BY59" s="363"/>
      <c r="BZ59" s="363"/>
      <c r="CA59" s="363"/>
      <c r="CB59" s="363"/>
      <c r="CC59" s="363"/>
      <c r="CD59" s="363"/>
      <c r="CE59" s="363"/>
      <c r="CF59" s="363"/>
      <c r="CG59" s="363"/>
      <c r="CH59" s="363"/>
      <c r="CI59" s="363"/>
      <c r="CJ59" s="363"/>
      <c r="CK59" s="363"/>
      <c r="CL59" s="363"/>
      <c r="CM59" s="363"/>
      <c r="CN59" s="363"/>
      <c r="CO59" s="363"/>
      <c r="CP59" s="363"/>
      <c r="CQ59" s="363"/>
      <c r="CR59" s="363"/>
      <c r="CS59" s="363"/>
      <c r="CT59" s="363"/>
      <c r="CU59" s="363"/>
      <c r="CV59" s="363"/>
      <c r="CW59" s="363"/>
      <c r="CX59" s="363"/>
      <c r="CY59" s="363"/>
      <c r="CZ59" s="363"/>
      <c r="DA59" s="363"/>
      <c r="DB59" s="363"/>
      <c r="DC59" s="363"/>
      <c r="DD59" s="363"/>
      <c r="DE59" s="363"/>
      <c r="DF59" s="363"/>
      <c r="DG59" s="363"/>
      <c r="DH59" s="363"/>
      <c r="DI59" s="363"/>
      <c r="DJ59" s="363"/>
      <c r="DK59" s="363"/>
      <c r="DL59" s="363"/>
      <c r="DM59" s="363"/>
      <c r="DN59" s="363"/>
      <c r="DO59" s="363"/>
      <c r="DP59" s="363"/>
      <c r="DQ59" s="363"/>
      <c r="DR59" s="363"/>
      <c r="DS59" s="363"/>
      <c r="DT59" s="363"/>
      <c r="DU59" s="363"/>
      <c r="DV59" s="363"/>
      <c r="DW59" s="363"/>
      <c r="DX59" s="363"/>
      <c r="DY59" s="363"/>
      <c r="DZ59" s="363"/>
      <c r="EA59" s="363"/>
      <c r="EB59" s="363"/>
      <c r="EC59" s="363"/>
      <c r="ED59" s="363"/>
      <c r="EE59" s="363"/>
      <c r="EF59" s="363"/>
      <c r="EG59" s="363"/>
      <c r="EH59" s="363"/>
      <c r="EI59" s="363"/>
      <c r="EJ59" s="363"/>
      <c r="EK59" s="363"/>
      <c r="EL59" s="363"/>
      <c r="EM59" s="363"/>
      <c r="EN59" s="363"/>
      <c r="EO59" s="363"/>
      <c r="EP59" s="363"/>
      <c r="EQ59" s="363"/>
      <c r="ER59" s="363"/>
      <c r="ES59" s="363"/>
      <c r="ET59" s="363"/>
      <c r="EU59" s="363"/>
      <c r="EV59" s="363"/>
      <c r="EW59" s="363"/>
      <c r="EX59" s="363"/>
      <c r="EY59" s="363"/>
      <c r="EZ59" s="363"/>
      <c r="FA59" s="363"/>
      <c r="FB59" s="363"/>
      <c r="FC59" s="363"/>
      <c r="FD59" s="363"/>
      <c r="FE59" s="363"/>
      <c r="FF59" s="363"/>
      <c r="FG59" s="363"/>
      <c r="FH59" s="363"/>
      <c r="FI59" s="363"/>
      <c r="FJ59" s="363"/>
      <c r="FK59" s="363"/>
      <c r="FL59" s="363"/>
      <c r="FM59" s="363"/>
      <c r="FN59" s="363"/>
      <c r="FO59" s="363"/>
      <c r="FP59" s="363"/>
      <c r="FQ59" s="363"/>
      <c r="FR59" s="363"/>
      <c r="FS59" s="363"/>
      <c r="FT59" s="363"/>
      <c r="FU59" s="363"/>
      <c r="FV59" s="363"/>
      <c r="FW59" s="363"/>
      <c r="FX59" s="363"/>
      <c r="FY59" s="363"/>
      <c r="FZ59" s="363"/>
      <c r="GA59" s="363"/>
      <c r="GB59" s="363"/>
      <c r="GC59" s="363"/>
      <c r="GD59" s="363"/>
      <c r="GE59" s="363"/>
      <c r="GF59" s="363"/>
    </row>
    <row r="60" spans="1:188" ht="12.75" customHeight="1" x14ac:dyDescent="0.25">
      <c r="A60" s="192"/>
      <c r="B60" s="207" t="s">
        <v>1278</v>
      </c>
      <c r="C60" s="113"/>
      <c r="D60" s="113"/>
      <c r="E60" s="238"/>
      <c r="F60" s="209"/>
      <c r="G60" s="192"/>
      <c r="H60" s="192"/>
      <c r="I60" s="734">
        <v>13.663619582309483</v>
      </c>
      <c r="J60" s="734"/>
      <c r="K60" s="734"/>
      <c r="L60" s="734">
        <v>11.2894572118394</v>
      </c>
      <c r="M60" s="735"/>
      <c r="N60" s="735">
        <v>18.865126212440305</v>
      </c>
      <c r="O60" s="735"/>
      <c r="P60" s="735">
        <v>22.346429464664368</v>
      </c>
      <c r="Q60" s="735"/>
      <c r="R60" s="735">
        <v>19.895987403979198</v>
      </c>
      <c r="S60" s="735"/>
      <c r="T60" s="735">
        <v>13.79862136878385</v>
      </c>
      <c r="U60" s="735"/>
      <c r="V60" s="735">
        <v>5.0054380067233541</v>
      </c>
      <c r="W60" s="363"/>
      <c r="X60" s="363"/>
      <c r="Y60" s="363"/>
      <c r="Z60" s="363"/>
      <c r="AA60" s="363"/>
      <c r="AB60" s="363"/>
      <c r="AC60" s="363"/>
      <c r="AD60" s="363"/>
      <c r="AE60" s="363"/>
      <c r="AF60" s="363"/>
      <c r="AG60" s="363"/>
      <c r="AH60" s="363"/>
      <c r="AI60" s="363"/>
      <c r="AJ60" s="363"/>
      <c r="AK60" s="363"/>
      <c r="AL60" s="363"/>
      <c r="AM60" s="363"/>
      <c r="AN60" s="363"/>
      <c r="AO60" s="363"/>
      <c r="AP60" s="363"/>
      <c r="AQ60" s="363"/>
      <c r="AR60" s="363"/>
      <c r="AS60" s="363"/>
      <c r="AT60" s="363"/>
      <c r="AU60" s="363"/>
      <c r="AV60" s="363"/>
      <c r="AW60" s="363"/>
      <c r="AX60" s="363"/>
      <c r="AY60" s="363"/>
      <c r="AZ60" s="363"/>
      <c r="BA60" s="363"/>
      <c r="BB60" s="363"/>
      <c r="BC60" s="363"/>
      <c r="BD60" s="363"/>
      <c r="BE60" s="363"/>
      <c r="BF60" s="363"/>
      <c r="BG60" s="363"/>
      <c r="BH60" s="363"/>
      <c r="BI60" s="363"/>
      <c r="BJ60" s="363"/>
      <c r="BK60" s="363"/>
      <c r="BL60" s="363"/>
      <c r="BM60" s="363"/>
      <c r="BN60" s="363"/>
      <c r="BO60" s="363"/>
      <c r="BP60" s="363"/>
      <c r="BQ60" s="363"/>
      <c r="BR60" s="363"/>
      <c r="BS60" s="363"/>
      <c r="BT60" s="363"/>
      <c r="BU60" s="363"/>
      <c r="BV60" s="363"/>
      <c r="BW60" s="363"/>
      <c r="BX60" s="363"/>
      <c r="BY60" s="363"/>
      <c r="BZ60" s="363"/>
      <c r="CA60" s="363"/>
      <c r="CB60" s="363"/>
      <c r="CC60" s="363"/>
      <c r="CD60" s="363"/>
      <c r="CE60" s="363"/>
      <c r="CF60" s="363"/>
      <c r="CG60" s="363"/>
      <c r="CH60" s="363"/>
      <c r="CI60" s="363"/>
      <c r="CJ60" s="363"/>
      <c r="CK60" s="363"/>
      <c r="CL60" s="363"/>
      <c r="CM60" s="363"/>
      <c r="CN60" s="363"/>
      <c r="CO60" s="363"/>
      <c r="CP60" s="363"/>
      <c r="CQ60" s="363"/>
      <c r="CR60" s="363"/>
      <c r="CS60" s="363"/>
      <c r="CT60" s="363"/>
      <c r="CU60" s="363"/>
      <c r="CV60" s="363"/>
      <c r="CW60" s="363"/>
      <c r="CX60" s="363"/>
      <c r="CY60" s="363"/>
      <c r="CZ60" s="363"/>
      <c r="DA60" s="363"/>
      <c r="DB60" s="363"/>
      <c r="DC60" s="363"/>
      <c r="DD60" s="363"/>
      <c r="DE60" s="363"/>
      <c r="DF60" s="363"/>
      <c r="DG60" s="363"/>
      <c r="DH60" s="363"/>
      <c r="DI60" s="363"/>
      <c r="DJ60" s="363"/>
      <c r="DK60" s="363"/>
      <c r="DL60" s="363"/>
      <c r="DM60" s="363"/>
      <c r="DN60" s="363"/>
      <c r="DO60" s="363"/>
      <c r="DP60" s="363"/>
      <c r="DQ60" s="363"/>
      <c r="DR60" s="363"/>
      <c r="DS60" s="363"/>
      <c r="DT60" s="363"/>
      <c r="DU60" s="363"/>
      <c r="DV60" s="363"/>
      <c r="DW60" s="363"/>
      <c r="DX60" s="363"/>
      <c r="DY60" s="363"/>
      <c r="DZ60" s="363"/>
      <c r="EA60" s="363"/>
      <c r="EB60" s="363"/>
      <c r="EC60" s="363"/>
      <c r="ED60" s="363"/>
      <c r="EE60" s="363"/>
      <c r="EF60" s="363"/>
      <c r="EG60" s="363"/>
      <c r="EH60" s="363"/>
      <c r="EI60" s="363"/>
      <c r="EJ60" s="363"/>
      <c r="EK60" s="363"/>
      <c r="EL60" s="363"/>
      <c r="EM60" s="363"/>
      <c r="EN60" s="363"/>
      <c r="EO60" s="363"/>
      <c r="EP60" s="363"/>
      <c r="EQ60" s="363"/>
      <c r="ER60" s="363"/>
      <c r="ES60" s="363"/>
      <c r="ET60" s="363"/>
      <c r="EU60" s="363"/>
      <c r="EV60" s="363"/>
      <c r="EW60" s="363"/>
      <c r="EX60" s="363"/>
      <c r="EY60" s="363"/>
      <c r="EZ60" s="363"/>
      <c r="FA60" s="363"/>
      <c r="FB60" s="363"/>
      <c r="FC60" s="363"/>
      <c r="FD60" s="363"/>
      <c r="FE60" s="363"/>
      <c r="FF60" s="363"/>
      <c r="FG60" s="363"/>
      <c r="FH60" s="363"/>
      <c r="FI60" s="363"/>
      <c r="FJ60" s="363"/>
      <c r="FK60" s="363"/>
      <c r="FL60" s="363"/>
      <c r="FM60" s="363"/>
      <c r="FN60" s="363"/>
      <c r="FO60" s="363"/>
      <c r="FP60" s="363"/>
      <c r="FQ60" s="363"/>
      <c r="FR60" s="363"/>
      <c r="FS60" s="363"/>
      <c r="FT60" s="363"/>
      <c r="FU60" s="363"/>
      <c r="FV60" s="363"/>
      <c r="FW60" s="363"/>
      <c r="FX60" s="363"/>
      <c r="FY60" s="363"/>
      <c r="FZ60" s="363"/>
      <c r="GA60" s="363"/>
      <c r="GB60" s="363"/>
      <c r="GC60" s="363"/>
      <c r="GD60" s="363"/>
      <c r="GE60" s="363"/>
      <c r="GF60" s="363"/>
    </row>
    <row r="61" spans="1:188" ht="6.75" customHeight="1" x14ac:dyDescent="0.25">
      <c r="A61" s="192"/>
      <c r="B61" s="207"/>
      <c r="C61" s="113"/>
      <c r="D61" s="113"/>
      <c r="E61" s="238"/>
      <c r="F61" s="209"/>
      <c r="G61" s="192"/>
      <c r="H61" s="192"/>
      <c r="I61" s="728"/>
      <c r="J61" s="728"/>
      <c r="K61" s="728"/>
      <c r="L61" s="728"/>
      <c r="M61" s="730"/>
      <c r="N61" s="730"/>
      <c r="O61" s="730"/>
      <c r="P61" s="730"/>
      <c r="Q61" s="730"/>
      <c r="R61" s="730"/>
      <c r="S61" s="730"/>
      <c r="T61" s="730"/>
      <c r="U61" s="730"/>
      <c r="V61" s="730"/>
      <c r="W61" s="363"/>
      <c r="X61" s="363"/>
      <c r="Y61" s="363"/>
      <c r="Z61" s="363"/>
      <c r="AA61" s="363"/>
      <c r="AB61" s="363"/>
      <c r="AC61" s="363"/>
      <c r="AD61" s="363"/>
      <c r="AE61" s="363"/>
      <c r="AF61" s="363"/>
      <c r="AG61" s="363"/>
      <c r="AH61" s="363"/>
      <c r="AI61" s="363"/>
      <c r="AJ61" s="363"/>
      <c r="AK61" s="363"/>
      <c r="AL61" s="363"/>
      <c r="AM61" s="363"/>
      <c r="AN61" s="363"/>
      <c r="AO61" s="363"/>
      <c r="AP61" s="363"/>
      <c r="AQ61" s="363"/>
      <c r="AR61" s="363"/>
      <c r="AS61" s="363"/>
      <c r="AT61" s="363"/>
      <c r="AU61" s="363"/>
      <c r="AV61" s="363"/>
      <c r="AW61" s="363"/>
      <c r="AX61" s="363"/>
      <c r="AY61" s="363"/>
      <c r="AZ61" s="363"/>
      <c r="BA61" s="363"/>
      <c r="BB61" s="363"/>
      <c r="BC61" s="363"/>
      <c r="BD61" s="363"/>
      <c r="BE61" s="363"/>
      <c r="BF61" s="363"/>
      <c r="BG61" s="363"/>
      <c r="BH61" s="363"/>
      <c r="BI61" s="363"/>
      <c r="BJ61" s="363"/>
      <c r="BK61" s="363"/>
      <c r="BL61" s="363"/>
      <c r="BM61" s="363"/>
      <c r="BN61" s="363"/>
      <c r="BO61" s="363"/>
      <c r="BP61" s="363"/>
      <c r="BQ61" s="363"/>
      <c r="BR61" s="363"/>
      <c r="BS61" s="363"/>
      <c r="BT61" s="363"/>
      <c r="BU61" s="363"/>
      <c r="BV61" s="363"/>
      <c r="BW61" s="363"/>
      <c r="BX61" s="363"/>
      <c r="BY61" s="363"/>
      <c r="BZ61" s="363"/>
      <c r="CA61" s="363"/>
      <c r="CB61" s="363"/>
      <c r="CC61" s="363"/>
      <c r="CD61" s="363"/>
      <c r="CE61" s="363"/>
      <c r="CF61" s="363"/>
      <c r="CG61" s="363"/>
      <c r="CH61" s="363"/>
      <c r="CI61" s="363"/>
      <c r="CJ61" s="363"/>
      <c r="CK61" s="363"/>
      <c r="CL61" s="363"/>
      <c r="CM61" s="363"/>
      <c r="CN61" s="363"/>
      <c r="CO61" s="363"/>
      <c r="CP61" s="363"/>
      <c r="CQ61" s="363"/>
      <c r="CR61" s="363"/>
      <c r="CS61" s="363"/>
      <c r="CT61" s="363"/>
      <c r="CU61" s="363"/>
      <c r="CV61" s="363"/>
      <c r="CW61" s="363"/>
      <c r="CX61" s="363"/>
      <c r="CY61" s="363"/>
      <c r="CZ61" s="363"/>
      <c r="DA61" s="363"/>
      <c r="DB61" s="363"/>
      <c r="DC61" s="363"/>
      <c r="DD61" s="363"/>
      <c r="DE61" s="363"/>
      <c r="DF61" s="363"/>
      <c r="DG61" s="363"/>
      <c r="DH61" s="363"/>
      <c r="DI61" s="363"/>
      <c r="DJ61" s="363"/>
      <c r="DK61" s="363"/>
      <c r="DL61" s="363"/>
      <c r="DM61" s="363"/>
      <c r="DN61" s="363"/>
      <c r="DO61" s="363"/>
      <c r="DP61" s="363"/>
      <c r="DQ61" s="363"/>
      <c r="DR61" s="363"/>
      <c r="DS61" s="363"/>
      <c r="DT61" s="363"/>
      <c r="DU61" s="363"/>
      <c r="DV61" s="363"/>
      <c r="DW61" s="363"/>
      <c r="DX61" s="363"/>
      <c r="DY61" s="363"/>
      <c r="DZ61" s="363"/>
      <c r="EA61" s="363"/>
      <c r="EB61" s="363"/>
      <c r="EC61" s="363"/>
      <c r="ED61" s="363"/>
      <c r="EE61" s="363"/>
      <c r="EF61" s="363"/>
      <c r="EG61" s="363"/>
      <c r="EH61" s="363"/>
      <c r="EI61" s="363"/>
      <c r="EJ61" s="363"/>
      <c r="EK61" s="363"/>
      <c r="EL61" s="363"/>
      <c r="EM61" s="363"/>
      <c r="EN61" s="363"/>
      <c r="EO61" s="363"/>
      <c r="EP61" s="363"/>
      <c r="EQ61" s="363"/>
      <c r="ER61" s="363"/>
      <c r="ES61" s="363"/>
      <c r="ET61" s="363"/>
      <c r="EU61" s="363"/>
      <c r="EV61" s="363"/>
      <c r="EW61" s="363"/>
      <c r="EX61" s="363"/>
      <c r="EY61" s="363"/>
      <c r="EZ61" s="363"/>
      <c r="FA61" s="363"/>
      <c r="FB61" s="363"/>
      <c r="FC61" s="363"/>
      <c r="FD61" s="363"/>
      <c r="FE61" s="363"/>
      <c r="FF61" s="363"/>
      <c r="FG61" s="363"/>
      <c r="FH61" s="363"/>
      <c r="FI61" s="363"/>
      <c r="FJ61" s="363"/>
      <c r="FK61" s="363"/>
      <c r="FL61" s="363"/>
      <c r="FM61" s="363"/>
      <c r="FN61" s="363"/>
      <c r="FO61" s="363"/>
      <c r="FP61" s="363"/>
      <c r="FQ61" s="363"/>
      <c r="FR61" s="363"/>
      <c r="FS61" s="363"/>
      <c r="FT61" s="363"/>
      <c r="FU61" s="363"/>
      <c r="FV61" s="363"/>
      <c r="FW61" s="363"/>
      <c r="FX61" s="363"/>
      <c r="FY61" s="363"/>
      <c r="FZ61" s="363"/>
      <c r="GA61" s="363"/>
      <c r="GB61" s="363"/>
      <c r="GC61" s="363"/>
      <c r="GD61" s="363"/>
      <c r="GE61" s="363"/>
      <c r="GF61" s="363"/>
    </row>
    <row r="62" spans="1:188" ht="12.75" customHeight="1" x14ac:dyDescent="0.25">
      <c r="A62" s="192"/>
      <c r="B62" s="207"/>
      <c r="C62" s="113" t="s">
        <v>1279</v>
      </c>
      <c r="D62" s="113" t="s">
        <v>1478</v>
      </c>
      <c r="E62" s="238"/>
      <c r="F62" s="209"/>
      <c r="G62" s="192"/>
      <c r="H62" s="192"/>
      <c r="I62" s="731">
        <v>11.705073940534044</v>
      </c>
      <c r="J62" s="731"/>
      <c r="K62" s="731"/>
      <c r="L62" s="731">
        <v>8.8894019856846</v>
      </c>
      <c r="M62" s="732"/>
      <c r="N62" s="732">
        <v>17.642698295033359</v>
      </c>
      <c r="O62" s="732"/>
      <c r="P62" s="732">
        <v>17.494295338476583</v>
      </c>
      <c r="Q62" s="732"/>
      <c r="R62" s="732">
        <v>18.564109388515536</v>
      </c>
      <c r="S62" s="732"/>
      <c r="T62" s="732">
        <v>11.688915454605832</v>
      </c>
      <c r="U62" s="732"/>
      <c r="V62" s="732">
        <v>4.6246775309884853</v>
      </c>
      <c r="W62" s="363"/>
      <c r="X62" s="363"/>
      <c r="Y62" s="363"/>
      <c r="Z62" s="363"/>
      <c r="AA62" s="363"/>
      <c r="AB62" s="363"/>
      <c r="AC62" s="363"/>
      <c r="AD62" s="363"/>
      <c r="AE62" s="363"/>
      <c r="AF62" s="363"/>
      <c r="AG62" s="363"/>
      <c r="AH62" s="363"/>
      <c r="AI62" s="363"/>
      <c r="AJ62" s="363"/>
      <c r="AK62" s="363"/>
      <c r="AL62" s="363"/>
      <c r="AM62" s="363"/>
      <c r="AN62" s="363"/>
      <c r="AO62" s="363"/>
      <c r="AP62" s="363"/>
      <c r="AQ62" s="363"/>
      <c r="AR62" s="363"/>
      <c r="AS62" s="363"/>
      <c r="AT62" s="363"/>
      <c r="AU62" s="363"/>
      <c r="AV62" s="363"/>
      <c r="AW62" s="363"/>
      <c r="AX62" s="363"/>
      <c r="AY62" s="363"/>
      <c r="AZ62" s="363"/>
      <c r="BA62" s="363"/>
      <c r="BB62" s="363"/>
      <c r="BC62" s="363"/>
      <c r="BD62" s="363"/>
      <c r="BE62" s="363"/>
      <c r="BF62" s="363"/>
      <c r="BG62" s="363"/>
      <c r="BH62" s="363"/>
      <c r="BI62" s="363"/>
      <c r="BJ62" s="363"/>
      <c r="BK62" s="363"/>
      <c r="BL62" s="363"/>
      <c r="BM62" s="363"/>
      <c r="BN62" s="363"/>
      <c r="BO62" s="363"/>
      <c r="BP62" s="363"/>
      <c r="BQ62" s="363"/>
      <c r="BR62" s="363"/>
      <c r="BS62" s="363"/>
      <c r="BT62" s="363"/>
      <c r="BU62" s="363"/>
      <c r="BV62" s="363"/>
      <c r="BW62" s="363"/>
      <c r="BX62" s="363"/>
      <c r="BY62" s="363"/>
      <c r="BZ62" s="363"/>
      <c r="CA62" s="363"/>
      <c r="CB62" s="363"/>
      <c r="CC62" s="363"/>
      <c r="CD62" s="363"/>
      <c r="CE62" s="363"/>
      <c r="CF62" s="363"/>
      <c r="CG62" s="363"/>
      <c r="CH62" s="363"/>
      <c r="CI62" s="363"/>
      <c r="CJ62" s="363"/>
      <c r="CK62" s="363"/>
      <c r="CL62" s="363"/>
      <c r="CM62" s="363"/>
      <c r="CN62" s="363"/>
      <c r="CO62" s="363"/>
      <c r="CP62" s="363"/>
      <c r="CQ62" s="363"/>
      <c r="CR62" s="363"/>
      <c r="CS62" s="363"/>
      <c r="CT62" s="363"/>
      <c r="CU62" s="363"/>
      <c r="CV62" s="363"/>
      <c r="CW62" s="363"/>
      <c r="CX62" s="363"/>
      <c r="CY62" s="363"/>
      <c r="CZ62" s="363"/>
      <c r="DA62" s="363"/>
      <c r="DB62" s="363"/>
      <c r="DC62" s="363"/>
      <c r="DD62" s="363"/>
      <c r="DE62" s="363"/>
      <c r="DF62" s="363"/>
      <c r="DG62" s="363"/>
      <c r="DH62" s="363"/>
      <c r="DI62" s="363"/>
      <c r="DJ62" s="363"/>
      <c r="DK62" s="363"/>
      <c r="DL62" s="363"/>
      <c r="DM62" s="363"/>
      <c r="DN62" s="363"/>
      <c r="DO62" s="363"/>
      <c r="DP62" s="363"/>
      <c r="DQ62" s="363"/>
      <c r="DR62" s="363"/>
      <c r="DS62" s="363"/>
      <c r="DT62" s="363"/>
      <c r="DU62" s="363"/>
      <c r="DV62" s="363"/>
      <c r="DW62" s="363"/>
      <c r="DX62" s="363"/>
      <c r="DY62" s="363"/>
      <c r="DZ62" s="363"/>
      <c r="EA62" s="363"/>
      <c r="EB62" s="363"/>
      <c r="EC62" s="363"/>
      <c r="ED62" s="363"/>
      <c r="EE62" s="363"/>
      <c r="EF62" s="363"/>
      <c r="EG62" s="363"/>
      <c r="EH62" s="363"/>
      <c r="EI62" s="363"/>
      <c r="EJ62" s="363"/>
      <c r="EK62" s="363"/>
      <c r="EL62" s="363"/>
      <c r="EM62" s="363"/>
      <c r="EN62" s="363"/>
      <c r="EO62" s="363"/>
      <c r="EP62" s="363"/>
      <c r="EQ62" s="363"/>
      <c r="ER62" s="363"/>
      <c r="ES62" s="363"/>
      <c r="ET62" s="363"/>
      <c r="EU62" s="363"/>
      <c r="EV62" s="363"/>
      <c r="EW62" s="363"/>
      <c r="EX62" s="363"/>
      <c r="EY62" s="363"/>
      <c r="EZ62" s="363"/>
      <c r="FA62" s="363"/>
      <c r="FB62" s="363"/>
      <c r="FC62" s="363"/>
      <c r="FD62" s="363"/>
      <c r="FE62" s="363"/>
      <c r="FF62" s="363"/>
      <c r="FG62" s="363"/>
      <c r="FH62" s="363"/>
      <c r="FI62" s="363"/>
      <c r="FJ62" s="363"/>
      <c r="FK62" s="363"/>
      <c r="FL62" s="363"/>
      <c r="FM62" s="363"/>
      <c r="FN62" s="363"/>
      <c r="FO62" s="363"/>
      <c r="FP62" s="363"/>
      <c r="FQ62" s="363"/>
      <c r="FR62" s="363"/>
      <c r="FS62" s="363"/>
      <c r="FT62" s="363"/>
      <c r="FU62" s="363"/>
      <c r="FV62" s="363"/>
      <c r="FW62" s="363"/>
      <c r="FX62" s="363"/>
      <c r="FY62" s="363"/>
      <c r="FZ62" s="363"/>
      <c r="GA62" s="363"/>
      <c r="GB62" s="363"/>
      <c r="GC62" s="363"/>
      <c r="GD62" s="363"/>
      <c r="GE62" s="363"/>
      <c r="GF62" s="363"/>
    </row>
    <row r="63" spans="1:188" ht="12.75" customHeight="1" x14ac:dyDescent="0.25">
      <c r="A63" s="192"/>
      <c r="B63" s="207"/>
      <c r="C63" s="113" t="s">
        <v>1280</v>
      </c>
      <c r="D63" s="113" t="s">
        <v>1479</v>
      </c>
      <c r="E63" s="238"/>
      <c r="F63" s="209"/>
      <c r="G63" s="192"/>
      <c r="H63" s="192"/>
      <c r="I63" s="731">
        <v>13.287351658383203</v>
      </c>
      <c r="J63" s="731"/>
      <c r="K63" s="731"/>
      <c r="L63" s="731">
        <v>8.7001023541453435</v>
      </c>
      <c r="M63" s="732"/>
      <c r="N63" s="732">
        <v>24.953789279112755</v>
      </c>
      <c r="O63" s="732"/>
      <c r="P63" s="732">
        <v>22.826451829472976</v>
      </c>
      <c r="Q63" s="732"/>
      <c r="R63" s="732">
        <v>21.473307485833583</v>
      </c>
      <c r="S63" s="732"/>
      <c r="T63" s="732">
        <v>12.246117084826762</v>
      </c>
      <c r="U63" s="732"/>
      <c r="V63" s="732">
        <v>5.2842045129962871</v>
      </c>
      <c r="W63" s="363"/>
      <c r="X63" s="363"/>
      <c r="Y63" s="363"/>
      <c r="Z63" s="363"/>
      <c r="AA63" s="363"/>
      <c r="AB63" s="363"/>
      <c r="AC63" s="363"/>
      <c r="AD63" s="363"/>
      <c r="AE63" s="363"/>
      <c r="AF63" s="363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3"/>
      <c r="AU63" s="363"/>
      <c r="AV63" s="363"/>
      <c r="AW63" s="363"/>
      <c r="AX63" s="363"/>
      <c r="AY63" s="363"/>
      <c r="AZ63" s="363"/>
      <c r="BA63" s="363"/>
      <c r="BB63" s="363"/>
      <c r="BC63" s="363"/>
      <c r="BD63" s="363"/>
      <c r="BE63" s="363"/>
      <c r="BF63" s="363"/>
      <c r="BG63" s="363"/>
      <c r="BH63" s="363"/>
      <c r="BI63" s="363"/>
      <c r="BJ63" s="363"/>
      <c r="BK63" s="363"/>
      <c r="BL63" s="363"/>
      <c r="BM63" s="363"/>
      <c r="BN63" s="363"/>
      <c r="BO63" s="363"/>
      <c r="BP63" s="363"/>
      <c r="BQ63" s="363"/>
      <c r="BR63" s="363"/>
      <c r="BS63" s="363"/>
      <c r="BT63" s="363"/>
      <c r="BU63" s="363"/>
      <c r="BV63" s="363"/>
      <c r="BW63" s="363"/>
      <c r="BX63" s="363"/>
      <c r="BY63" s="363"/>
      <c r="BZ63" s="363"/>
      <c r="CA63" s="363"/>
      <c r="CB63" s="363"/>
      <c r="CC63" s="363"/>
      <c r="CD63" s="363"/>
      <c r="CE63" s="363"/>
      <c r="CF63" s="363"/>
      <c r="CG63" s="363"/>
      <c r="CH63" s="363"/>
      <c r="CI63" s="363"/>
      <c r="CJ63" s="363"/>
      <c r="CK63" s="363"/>
      <c r="CL63" s="363"/>
      <c r="CM63" s="363"/>
      <c r="CN63" s="363"/>
      <c r="CO63" s="363"/>
      <c r="CP63" s="363"/>
      <c r="CQ63" s="363"/>
      <c r="CR63" s="363"/>
      <c r="CS63" s="363"/>
      <c r="CT63" s="363"/>
      <c r="CU63" s="363"/>
      <c r="CV63" s="363"/>
      <c r="CW63" s="363"/>
      <c r="CX63" s="363"/>
      <c r="CY63" s="363"/>
      <c r="CZ63" s="363"/>
      <c r="DA63" s="363"/>
      <c r="DB63" s="363"/>
      <c r="DC63" s="363"/>
      <c r="DD63" s="363"/>
      <c r="DE63" s="363"/>
      <c r="DF63" s="363"/>
      <c r="DG63" s="363"/>
      <c r="DH63" s="363"/>
      <c r="DI63" s="363"/>
      <c r="DJ63" s="363"/>
      <c r="DK63" s="363"/>
      <c r="DL63" s="363"/>
      <c r="DM63" s="363"/>
      <c r="DN63" s="363"/>
      <c r="DO63" s="363"/>
      <c r="DP63" s="363"/>
      <c r="DQ63" s="363"/>
      <c r="DR63" s="363"/>
      <c r="DS63" s="363"/>
      <c r="DT63" s="363"/>
      <c r="DU63" s="363"/>
      <c r="DV63" s="363"/>
      <c r="DW63" s="363"/>
      <c r="DX63" s="363"/>
      <c r="DY63" s="363"/>
      <c r="DZ63" s="363"/>
      <c r="EA63" s="363"/>
      <c r="EB63" s="363"/>
      <c r="EC63" s="363"/>
      <c r="ED63" s="363"/>
      <c r="EE63" s="363"/>
      <c r="EF63" s="363"/>
      <c r="EG63" s="363"/>
      <c r="EH63" s="363"/>
      <c r="EI63" s="363"/>
      <c r="EJ63" s="363"/>
      <c r="EK63" s="363"/>
      <c r="EL63" s="363"/>
      <c r="EM63" s="363"/>
      <c r="EN63" s="363"/>
      <c r="EO63" s="363"/>
      <c r="EP63" s="363"/>
      <c r="EQ63" s="363"/>
      <c r="ER63" s="363"/>
      <c r="ES63" s="363"/>
      <c r="ET63" s="363"/>
      <c r="EU63" s="363"/>
      <c r="EV63" s="363"/>
      <c r="EW63" s="363"/>
      <c r="EX63" s="363"/>
      <c r="EY63" s="363"/>
      <c r="EZ63" s="363"/>
      <c r="FA63" s="363"/>
      <c r="FB63" s="363"/>
      <c r="FC63" s="363"/>
      <c r="FD63" s="363"/>
      <c r="FE63" s="363"/>
      <c r="FF63" s="363"/>
      <c r="FG63" s="363"/>
      <c r="FH63" s="363"/>
      <c r="FI63" s="363"/>
      <c r="FJ63" s="363"/>
      <c r="FK63" s="363"/>
      <c r="FL63" s="363"/>
      <c r="FM63" s="363"/>
      <c r="FN63" s="363"/>
      <c r="FO63" s="363"/>
      <c r="FP63" s="363"/>
      <c r="FQ63" s="363"/>
      <c r="FR63" s="363"/>
      <c r="FS63" s="363"/>
      <c r="FT63" s="363"/>
      <c r="FU63" s="363"/>
      <c r="FV63" s="363"/>
      <c r="FW63" s="363"/>
      <c r="FX63" s="363"/>
      <c r="FY63" s="363"/>
      <c r="FZ63" s="363"/>
      <c r="GA63" s="363"/>
      <c r="GB63" s="363"/>
      <c r="GC63" s="363"/>
      <c r="GD63" s="363"/>
      <c r="GE63" s="363"/>
      <c r="GF63" s="363"/>
    </row>
    <row r="64" spans="1:188" ht="12.75" customHeight="1" x14ac:dyDescent="0.25">
      <c r="A64" s="192"/>
      <c r="B64" s="207"/>
      <c r="C64" s="113" t="s">
        <v>1281</v>
      </c>
      <c r="D64" s="113" t="s">
        <v>1282</v>
      </c>
      <c r="E64" s="238"/>
      <c r="F64" s="209"/>
      <c r="G64" s="192"/>
      <c r="H64" s="192"/>
      <c r="I64" s="731">
        <v>13.310500505954698</v>
      </c>
      <c r="J64" s="731"/>
      <c r="K64" s="731"/>
      <c r="L64" s="731">
        <v>14.513375071143995</v>
      </c>
      <c r="M64" s="732"/>
      <c r="N64" s="732">
        <v>14.028934677772908</v>
      </c>
      <c r="O64" s="732"/>
      <c r="P64" s="732">
        <v>28.699089190582576</v>
      </c>
      <c r="Q64" s="732"/>
      <c r="R64" s="732">
        <v>16.294423374069392</v>
      </c>
      <c r="S64" s="732"/>
      <c r="T64" s="732">
        <v>11.256768310059845</v>
      </c>
      <c r="U64" s="732"/>
      <c r="V64" s="732">
        <v>5.3166536356528535</v>
      </c>
      <c r="W64" s="363"/>
      <c r="X64" s="363"/>
      <c r="Y64" s="363"/>
      <c r="Z64" s="363"/>
      <c r="AA64" s="363"/>
      <c r="AB64" s="363"/>
      <c r="AC64" s="363"/>
      <c r="AD64" s="363"/>
      <c r="AE64" s="363"/>
      <c r="AF64" s="363"/>
      <c r="AG64" s="363"/>
      <c r="AH64" s="363"/>
      <c r="AI64" s="363"/>
      <c r="AJ64" s="363"/>
      <c r="AK64" s="363"/>
      <c r="AL64" s="363"/>
      <c r="AM64" s="363"/>
      <c r="AN64" s="363"/>
      <c r="AO64" s="363"/>
      <c r="AP64" s="363"/>
      <c r="AQ64" s="363"/>
      <c r="AR64" s="363"/>
      <c r="AS64" s="363"/>
      <c r="AT64" s="363"/>
      <c r="AU64" s="363"/>
      <c r="AV64" s="363"/>
      <c r="AW64" s="363"/>
      <c r="AX64" s="363"/>
      <c r="AY64" s="363"/>
      <c r="AZ64" s="363"/>
      <c r="BA64" s="363"/>
      <c r="BB64" s="363"/>
      <c r="BC64" s="363"/>
      <c r="BD64" s="363"/>
      <c r="BE64" s="363"/>
      <c r="BF64" s="363"/>
      <c r="BG64" s="363"/>
      <c r="BH64" s="363"/>
      <c r="BI64" s="363"/>
      <c r="BJ64" s="363"/>
      <c r="BK64" s="363"/>
      <c r="BL64" s="363"/>
      <c r="BM64" s="363"/>
      <c r="BN64" s="363"/>
      <c r="BO64" s="363"/>
      <c r="BP64" s="363"/>
      <c r="BQ64" s="363"/>
      <c r="BR64" s="363"/>
      <c r="BS64" s="363"/>
      <c r="BT64" s="363"/>
      <c r="BU64" s="363"/>
      <c r="BV64" s="363"/>
      <c r="BW64" s="363"/>
      <c r="BX64" s="363"/>
      <c r="BY64" s="363"/>
      <c r="BZ64" s="363"/>
      <c r="CA64" s="363"/>
      <c r="CB64" s="363"/>
      <c r="CC64" s="363"/>
      <c r="CD64" s="363"/>
      <c r="CE64" s="363"/>
      <c r="CF64" s="363"/>
      <c r="CG64" s="363"/>
      <c r="CH64" s="363"/>
      <c r="CI64" s="363"/>
      <c r="CJ64" s="363"/>
      <c r="CK64" s="363"/>
      <c r="CL64" s="363"/>
      <c r="CM64" s="363"/>
      <c r="CN64" s="363"/>
      <c r="CO64" s="363"/>
      <c r="CP64" s="363"/>
      <c r="CQ64" s="363"/>
      <c r="CR64" s="363"/>
      <c r="CS64" s="363"/>
      <c r="CT64" s="363"/>
      <c r="CU64" s="363"/>
      <c r="CV64" s="363"/>
      <c r="CW64" s="363"/>
      <c r="CX64" s="363"/>
      <c r="CY64" s="363"/>
      <c r="CZ64" s="363"/>
      <c r="DA64" s="363"/>
      <c r="DB64" s="363"/>
      <c r="DC64" s="363"/>
      <c r="DD64" s="363"/>
      <c r="DE64" s="363"/>
      <c r="DF64" s="363"/>
      <c r="DG64" s="363"/>
      <c r="DH64" s="363"/>
      <c r="DI64" s="363"/>
      <c r="DJ64" s="363"/>
      <c r="DK64" s="363"/>
      <c r="DL64" s="363"/>
      <c r="DM64" s="363"/>
      <c r="DN64" s="363"/>
      <c r="DO64" s="363"/>
      <c r="DP64" s="363"/>
      <c r="DQ64" s="363"/>
      <c r="DR64" s="363"/>
      <c r="DS64" s="363"/>
      <c r="DT64" s="363"/>
      <c r="DU64" s="363"/>
      <c r="DV64" s="363"/>
      <c r="DW64" s="363"/>
      <c r="DX64" s="363"/>
      <c r="DY64" s="363"/>
      <c r="DZ64" s="363"/>
      <c r="EA64" s="363"/>
      <c r="EB64" s="363"/>
      <c r="EC64" s="363"/>
      <c r="ED64" s="363"/>
      <c r="EE64" s="363"/>
      <c r="EF64" s="363"/>
      <c r="EG64" s="363"/>
      <c r="EH64" s="363"/>
      <c r="EI64" s="363"/>
      <c r="EJ64" s="363"/>
      <c r="EK64" s="363"/>
      <c r="EL64" s="363"/>
      <c r="EM64" s="363"/>
      <c r="EN64" s="363"/>
      <c r="EO64" s="363"/>
      <c r="EP64" s="363"/>
      <c r="EQ64" s="363"/>
      <c r="ER64" s="363"/>
      <c r="ES64" s="363"/>
      <c r="ET64" s="363"/>
      <c r="EU64" s="363"/>
      <c r="EV64" s="363"/>
      <c r="EW64" s="363"/>
      <c r="EX64" s="363"/>
      <c r="EY64" s="363"/>
      <c r="EZ64" s="363"/>
      <c r="FA64" s="363"/>
      <c r="FB64" s="363"/>
      <c r="FC64" s="363"/>
      <c r="FD64" s="363"/>
      <c r="FE64" s="363"/>
      <c r="FF64" s="363"/>
      <c r="FG64" s="363"/>
      <c r="FH64" s="363"/>
      <c r="FI64" s="363"/>
      <c r="FJ64" s="363"/>
      <c r="FK64" s="363"/>
      <c r="FL64" s="363"/>
      <c r="FM64" s="363"/>
      <c r="FN64" s="363"/>
      <c r="FO64" s="363"/>
      <c r="FP64" s="363"/>
      <c r="FQ64" s="363"/>
      <c r="FR64" s="363"/>
      <c r="FS64" s="363"/>
      <c r="FT64" s="363"/>
      <c r="FU64" s="363"/>
      <c r="FV64" s="363"/>
      <c r="FW64" s="363"/>
      <c r="FX64" s="363"/>
      <c r="FY64" s="363"/>
      <c r="FZ64" s="363"/>
      <c r="GA64" s="363"/>
      <c r="GB64" s="363"/>
      <c r="GC64" s="363"/>
      <c r="GD64" s="363"/>
      <c r="GE64" s="363"/>
      <c r="GF64" s="363"/>
    </row>
    <row r="65" spans="1:188" ht="12.75" customHeight="1" x14ac:dyDescent="0.25">
      <c r="A65" s="192"/>
      <c r="B65" s="207"/>
      <c r="C65" s="113" t="s">
        <v>1283</v>
      </c>
      <c r="D65" s="113" t="s">
        <v>1480</v>
      </c>
      <c r="E65" s="238"/>
      <c r="F65" s="209"/>
      <c r="G65" s="192"/>
      <c r="H65" s="192"/>
      <c r="I65" s="731">
        <v>15.281702323972089</v>
      </c>
      <c r="J65" s="731"/>
      <c r="K65" s="731"/>
      <c r="L65" s="731">
        <v>11.389521640091116</v>
      </c>
      <c r="M65" s="732"/>
      <c r="N65" s="732">
        <v>22.375215146299482</v>
      </c>
      <c r="O65" s="732"/>
      <c r="P65" s="732">
        <v>29.106029106029109</v>
      </c>
      <c r="Q65" s="732"/>
      <c r="R65" s="732">
        <v>21.028793270786153</v>
      </c>
      <c r="S65" s="732"/>
      <c r="T65" s="732">
        <v>14.018691588785046</v>
      </c>
      <c r="U65" s="732"/>
      <c r="V65" s="732">
        <v>5.4731638418079092</v>
      </c>
      <c r="W65" s="363"/>
      <c r="X65" s="363"/>
      <c r="Y65" s="363"/>
      <c r="Z65" s="363"/>
      <c r="AA65" s="363"/>
      <c r="AB65" s="363"/>
      <c r="AC65" s="363"/>
      <c r="AD65" s="363"/>
      <c r="AE65" s="363"/>
      <c r="AF65" s="363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3"/>
      <c r="AT65" s="363"/>
      <c r="AU65" s="363"/>
      <c r="AV65" s="363"/>
      <c r="AW65" s="363"/>
      <c r="AX65" s="363"/>
      <c r="AY65" s="363"/>
      <c r="AZ65" s="363"/>
      <c r="BA65" s="363"/>
      <c r="BB65" s="363"/>
      <c r="BC65" s="363"/>
      <c r="BD65" s="363"/>
      <c r="BE65" s="363"/>
      <c r="BF65" s="363"/>
      <c r="BG65" s="363"/>
      <c r="BH65" s="363"/>
      <c r="BI65" s="363"/>
      <c r="BJ65" s="363"/>
      <c r="BK65" s="363"/>
      <c r="BL65" s="363"/>
      <c r="BM65" s="363"/>
      <c r="BN65" s="363"/>
      <c r="BO65" s="363"/>
      <c r="BP65" s="363"/>
      <c r="BQ65" s="363"/>
      <c r="BR65" s="363"/>
      <c r="BS65" s="363"/>
      <c r="BT65" s="363"/>
      <c r="BU65" s="363"/>
      <c r="BV65" s="363"/>
      <c r="BW65" s="363"/>
      <c r="BX65" s="363"/>
      <c r="BY65" s="363"/>
      <c r="BZ65" s="363"/>
      <c r="CA65" s="363"/>
      <c r="CB65" s="363"/>
      <c r="CC65" s="363"/>
      <c r="CD65" s="363"/>
      <c r="CE65" s="363"/>
      <c r="CF65" s="363"/>
      <c r="CG65" s="363"/>
      <c r="CH65" s="363"/>
      <c r="CI65" s="363"/>
      <c r="CJ65" s="363"/>
      <c r="CK65" s="363"/>
      <c r="CL65" s="363"/>
      <c r="CM65" s="363"/>
      <c r="CN65" s="363"/>
      <c r="CO65" s="363"/>
      <c r="CP65" s="363"/>
      <c r="CQ65" s="363"/>
      <c r="CR65" s="363"/>
      <c r="CS65" s="363"/>
      <c r="CT65" s="363"/>
      <c r="CU65" s="363"/>
      <c r="CV65" s="363"/>
      <c r="CW65" s="363"/>
      <c r="CX65" s="363"/>
      <c r="CY65" s="363"/>
      <c r="CZ65" s="363"/>
      <c r="DA65" s="363"/>
      <c r="DB65" s="363"/>
      <c r="DC65" s="363"/>
      <c r="DD65" s="363"/>
      <c r="DE65" s="363"/>
      <c r="DF65" s="363"/>
      <c r="DG65" s="363"/>
      <c r="DH65" s="363"/>
      <c r="DI65" s="363"/>
      <c r="DJ65" s="363"/>
      <c r="DK65" s="363"/>
      <c r="DL65" s="363"/>
      <c r="DM65" s="363"/>
      <c r="DN65" s="363"/>
      <c r="DO65" s="363"/>
      <c r="DP65" s="363"/>
      <c r="DQ65" s="363"/>
      <c r="DR65" s="363"/>
      <c r="DS65" s="363"/>
      <c r="DT65" s="363"/>
      <c r="DU65" s="363"/>
      <c r="DV65" s="363"/>
      <c r="DW65" s="363"/>
      <c r="DX65" s="363"/>
      <c r="DY65" s="363"/>
      <c r="DZ65" s="363"/>
      <c r="EA65" s="363"/>
      <c r="EB65" s="363"/>
      <c r="EC65" s="363"/>
      <c r="ED65" s="363"/>
      <c r="EE65" s="363"/>
      <c r="EF65" s="363"/>
      <c r="EG65" s="363"/>
      <c r="EH65" s="363"/>
      <c r="EI65" s="363"/>
      <c r="EJ65" s="363"/>
      <c r="EK65" s="363"/>
      <c r="EL65" s="363"/>
      <c r="EM65" s="363"/>
      <c r="EN65" s="363"/>
      <c r="EO65" s="363"/>
      <c r="EP65" s="363"/>
      <c r="EQ65" s="363"/>
      <c r="ER65" s="363"/>
      <c r="ES65" s="363"/>
      <c r="ET65" s="363"/>
      <c r="EU65" s="363"/>
      <c r="EV65" s="363"/>
      <c r="EW65" s="363"/>
      <c r="EX65" s="363"/>
      <c r="EY65" s="363"/>
      <c r="EZ65" s="363"/>
      <c r="FA65" s="363"/>
      <c r="FB65" s="363"/>
      <c r="FC65" s="363"/>
      <c r="FD65" s="363"/>
      <c r="FE65" s="363"/>
      <c r="FF65" s="363"/>
      <c r="FG65" s="363"/>
      <c r="FH65" s="363"/>
      <c r="FI65" s="363"/>
      <c r="FJ65" s="363"/>
      <c r="FK65" s="363"/>
      <c r="FL65" s="363"/>
      <c r="FM65" s="363"/>
      <c r="FN65" s="363"/>
      <c r="FO65" s="363"/>
      <c r="FP65" s="363"/>
      <c r="FQ65" s="363"/>
      <c r="FR65" s="363"/>
      <c r="FS65" s="363"/>
      <c r="FT65" s="363"/>
      <c r="FU65" s="363"/>
      <c r="FV65" s="363"/>
      <c r="FW65" s="363"/>
      <c r="FX65" s="363"/>
      <c r="FY65" s="363"/>
      <c r="FZ65" s="363"/>
      <c r="GA65" s="363"/>
      <c r="GB65" s="363"/>
      <c r="GC65" s="363"/>
      <c r="GD65" s="363"/>
      <c r="GE65" s="363"/>
      <c r="GF65" s="363"/>
    </row>
    <row r="66" spans="1:188" ht="12.75" customHeight="1" x14ac:dyDescent="0.25">
      <c r="A66" s="192"/>
      <c r="B66" s="207"/>
      <c r="C66" s="113" t="s">
        <v>1284</v>
      </c>
      <c r="D66" s="113" t="s">
        <v>1481</v>
      </c>
      <c r="E66" s="238"/>
      <c r="F66" s="209"/>
      <c r="G66" s="192"/>
      <c r="H66" s="192"/>
      <c r="I66" s="731">
        <v>18.037363109297832</v>
      </c>
      <c r="J66" s="731"/>
      <c r="K66" s="731"/>
      <c r="L66" s="731">
        <v>10.604870384917517</v>
      </c>
      <c r="M66" s="732"/>
      <c r="N66" s="732">
        <v>23.277909738717341</v>
      </c>
      <c r="O66" s="732"/>
      <c r="P66" s="732">
        <v>25.426742532005687</v>
      </c>
      <c r="Q66" s="732"/>
      <c r="R66" s="732">
        <v>31.00463056170727</v>
      </c>
      <c r="S66" s="732"/>
      <c r="T66" s="732">
        <v>18.049746863306186</v>
      </c>
      <c r="U66" s="732"/>
      <c r="V66" s="732">
        <v>6.0071104572759593</v>
      </c>
      <c r="W66" s="363"/>
      <c r="X66" s="363"/>
      <c r="Y66" s="363"/>
      <c r="Z66" s="363"/>
      <c r="AA66" s="363"/>
      <c r="AB66" s="363"/>
      <c r="AC66" s="363"/>
      <c r="AD66" s="363"/>
      <c r="AE66" s="363"/>
      <c r="AF66" s="363"/>
      <c r="AG66" s="363"/>
      <c r="AH66" s="363"/>
      <c r="AI66" s="363"/>
      <c r="AJ66" s="363"/>
      <c r="AK66" s="363"/>
      <c r="AL66" s="363"/>
      <c r="AM66" s="363"/>
      <c r="AN66" s="363"/>
      <c r="AO66" s="363"/>
      <c r="AP66" s="363"/>
      <c r="AQ66" s="363"/>
      <c r="AR66" s="363"/>
      <c r="AS66" s="363"/>
      <c r="AT66" s="363"/>
      <c r="AU66" s="363"/>
      <c r="AV66" s="363"/>
      <c r="AW66" s="363"/>
      <c r="AX66" s="363"/>
      <c r="AY66" s="363"/>
      <c r="AZ66" s="363"/>
      <c r="BA66" s="363"/>
      <c r="BB66" s="363"/>
      <c r="BC66" s="363"/>
      <c r="BD66" s="363"/>
      <c r="BE66" s="363"/>
      <c r="BF66" s="363"/>
      <c r="BG66" s="363"/>
      <c r="BH66" s="363"/>
      <c r="BI66" s="363"/>
      <c r="BJ66" s="363"/>
      <c r="BK66" s="363"/>
      <c r="BL66" s="363"/>
      <c r="BM66" s="363"/>
      <c r="BN66" s="363"/>
      <c r="BO66" s="363"/>
      <c r="BP66" s="363"/>
      <c r="BQ66" s="363"/>
      <c r="BR66" s="363"/>
      <c r="BS66" s="363"/>
      <c r="BT66" s="363"/>
      <c r="BU66" s="363"/>
      <c r="BV66" s="363"/>
      <c r="BW66" s="363"/>
      <c r="BX66" s="363"/>
      <c r="BY66" s="363"/>
      <c r="BZ66" s="363"/>
      <c r="CA66" s="363"/>
      <c r="CB66" s="363"/>
      <c r="CC66" s="363"/>
      <c r="CD66" s="363"/>
      <c r="CE66" s="363"/>
      <c r="CF66" s="363"/>
      <c r="CG66" s="363"/>
      <c r="CH66" s="363"/>
      <c r="CI66" s="363"/>
      <c r="CJ66" s="363"/>
      <c r="CK66" s="363"/>
      <c r="CL66" s="363"/>
      <c r="CM66" s="363"/>
      <c r="CN66" s="363"/>
      <c r="CO66" s="363"/>
      <c r="CP66" s="363"/>
      <c r="CQ66" s="363"/>
      <c r="CR66" s="363"/>
      <c r="CS66" s="363"/>
      <c r="CT66" s="363"/>
      <c r="CU66" s="363"/>
      <c r="CV66" s="363"/>
      <c r="CW66" s="363"/>
      <c r="CX66" s="363"/>
      <c r="CY66" s="363"/>
      <c r="CZ66" s="363"/>
      <c r="DA66" s="363"/>
      <c r="DB66" s="363"/>
      <c r="DC66" s="363"/>
      <c r="DD66" s="363"/>
      <c r="DE66" s="363"/>
      <c r="DF66" s="363"/>
      <c r="DG66" s="363"/>
      <c r="DH66" s="363"/>
      <c r="DI66" s="363"/>
      <c r="DJ66" s="363"/>
      <c r="DK66" s="363"/>
      <c r="DL66" s="363"/>
      <c r="DM66" s="363"/>
      <c r="DN66" s="363"/>
      <c r="DO66" s="363"/>
      <c r="DP66" s="363"/>
      <c r="DQ66" s="363"/>
      <c r="DR66" s="363"/>
      <c r="DS66" s="363"/>
      <c r="DT66" s="363"/>
      <c r="DU66" s="363"/>
      <c r="DV66" s="363"/>
      <c r="DW66" s="363"/>
      <c r="DX66" s="363"/>
      <c r="DY66" s="363"/>
      <c r="DZ66" s="363"/>
      <c r="EA66" s="363"/>
      <c r="EB66" s="363"/>
      <c r="EC66" s="363"/>
      <c r="ED66" s="363"/>
      <c r="EE66" s="363"/>
      <c r="EF66" s="363"/>
      <c r="EG66" s="363"/>
      <c r="EH66" s="363"/>
      <c r="EI66" s="363"/>
      <c r="EJ66" s="363"/>
      <c r="EK66" s="363"/>
      <c r="EL66" s="363"/>
      <c r="EM66" s="363"/>
      <c r="EN66" s="363"/>
      <c r="EO66" s="363"/>
      <c r="EP66" s="363"/>
      <c r="EQ66" s="363"/>
      <c r="ER66" s="363"/>
      <c r="ES66" s="363"/>
      <c r="ET66" s="363"/>
      <c r="EU66" s="363"/>
      <c r="EV66" s="363"/>
      <c r="EW66" s="363"/>
      <c r="EX66" s="363"/>
      <c r="EY66" s="363"/>
      <c r="EZ66" s="363"/>
      <c r="FA66" s="363"/>
      <c r="FB66" s="363"/>
      <c r="FC66" s="363"/>
      <c r="FD66" s="363"/>
      <c r="FE66" s="363"/>
      <c r="FF66" s="363"/>
      <c r="FG66" s="363"/>
      <c r="FH66" s="363"/>
      <c r="FI66" s="363"/>
      <c r="FJ66" s="363"/>
      <c r="FK66" s="363"/>
      <c r="FL66" s="363"/>
      <c r="FM66" s="363"/>
      <c r="FN66" s="363"/>
      <c r="FO66" s="363"/>
      <c r="FP66" s="363"/>
      <c r="FQ66" s="363"/>
      <c r="FR66" s="363"/>
      <c r="FS66" s="363"/>
      <c r="FT66" s="363"/>
      <c r="FU66" s="363"/>
      <c r="FV66" s="363"/>
      <c r="FW66" s="363"/>
      <c r="FX66" s="363"/>
      <c r="FY66" s="363"/>
      <c r="FZ66" s="363"/>
      <c r="GA66" s="363"/>
      <c r="GB66" s="363"/>
      <c r="GC66" s="363"/>
      <c r="GD66" s="363"/>
      <c r="GE66" s="363"/>
      <c r="GF66" s="363"/>
    </row>
    <row r="67" spans="1:188" ht="12.75" customHeight="1" x14ac:dyDescent="0.25">
      <c r="A67" s="192"/>
      <c r="B67" s="207"/>
      <c r="C67" s="113" t="s">
        <v>1285</v>
      </c>
      <c r="D67" s="113" t="s">
        <v>1482</v>
      </c>
      <c r="E67" s="238"/>
      <c r="F67" s="209"/>
      <c r="G67" s="192"/>
      <c r="H67" s="192"/>
      <c r="I67" s="731">
        <v>14.285930477156132</v>
      </c>
      <c r="J67" s="731"/>
      <c r="K67" s="731"/>
      <c r="L67" s="731">
        <v>13.38475499092559</v>
      </c>
      <c r="M67" s="732"/>
      <c r="N67" s="732">
        <v>15.254518322002985</v>
      </c>
      <c r="O67" s="732"/>
      <c r="P67" s="732">
        <v>15.7801513606355</v>
      </c>
      <c r="Q67" s="732"/>
      <c r="R67" s="732">
        <v>19.728072513996267</v>
      </c>
      <c r="S67" s="732"/>
      <c r="T67" s="732">
        <v>16.416991586291811</v>
      </c>
      <c r="U67" s="732"/>
      <c r="V67" s="732">
        <v>7.307932542161149</v>
      </c>
      <c r="W67" s="363"/>
      <c r="X67" s="363"/>
      <c r="Y67" s="363"/>
      <c r="Z67" s="363"/>
      <c r="AA67" s="363"/>
      <c r="AB67" s="363"/>
      <c r="AC67" s="363"/>
      <c r="AD67" s="363"/>
      <c r="AE67" s="363"/>
      <c r="AF67" s="363"/>
      <c r="AG67" s="363"/>
      <c r="AH67" s="363"/>
      <c r="AI67" s="363"/>
      <c r="AJ67" s="363"/>
      <c r="AK67" s="363"/>
      <c r="AL67" s="363"/>
      <c r="AM67" s="363"/>
      <c r="AN67" s="363"/>
      <c r="AO67" s="363"/>
      <c r="AP67" s="363"/>
      <c r="AQ67" s="363"/>
      <c r="AR67" s="363"/>
      <c r="AS67" s="363"/>
      <c r="AT67" s="363"/>
      <c r="AU67" s="363"/>
      <c r="AV67" s="363"/>
      <c r="AW67" s="363"/>
      <c r="AX67" s="363"/>
      <c r="AY67" s="363"/>
      <c r="AZ67" s="363"/>
      <c r="BA67" s="363"/>
      <c r="BB67" s="363"/>
      <c r="BC67" s="363"/>
      <c r="BD67" s="363"/>
      <c r="BE67" s="363"/>
      <c r="BF67" s="363"/>
      <c r="BG67" s="363"/>
      <c r="BH67" s="363"/>
      <c r="BI67" s="363"/>
      <c r="BJ67" s="363"/>
      <c r="BK67" s="363"/>
      <c r="BL67" s="363"/>
      <c r="BM67" s="363"/>
      <c r="BN67" s="363"/>
      <c r="BO67" s="363"/>
      <c r="BP67" s="363"/>
      <c r="BQ67" s="363"/>
      <c r="BR67" s="363"/>
      <c r="BS67" s="363"/>
      <c r="BT67" s="363"/>
      <c r="BU67" s="363"/>
      <c r="BV67" s="363"/>
      <c r="BW67" s="363"/>
      <c r="BX67" s="363"/>
      <c r="BY67" s="363"/>
      <c r="BZ67" s="363"/>
      <c r="CA67" s="363"/>
      <c r="CB67" s="363"/>
      <c r="CC67" s="363"/>
      <c r="CD67" s="363"/>
      <c r="CE67" s="363"/>
      <c r="CF67" s="363"/>
      <c r="CG67" s="363"/>
      <c r="CH67" s="363"/>
      <c r="CI67" s="363"/>
      <c r="CJ67" s="363"/>
      <c r="CK67" s="363"/>
      <c r="CL67" s="363"/>
      <c r="CM67" s="363"/>
      <c r="CN67" s="363"/>
      <c r="CO67" s="363"/>
      <c r="CP67" s="363"/>
      <c r="CQ67" s="363"/>
      <c r="CR67" s="363"/>
      <c r="CS67" s="363"/>
      <c r="CT67" s="363"/>
      <c r="CU67" s="363"/>
      <c r="CV67" s="363"/>
      <c r="CW67" s="363"/>
      <c r="CX67" s="363"/>
      <c r="CY67" s="363"/>
      <c r="CZ67" s="363"/>
      <c r="DA67" s="363"/>
      <c r="DB67" s="363"/>
      <c r="DC67" s="363"/>
      <c r="DD67" s="363"/>
      <c r="DE67" s="363"/>
      <c r="DF67" s="363"/>
      <c r="DG67" s="363"/>
      <c r="DH67" s="363"/>
      <c r="DI67" s="363"/>
      <c r="DJ67" s="363"/>
      <c r="DK67" s="363"/>
      <c r="DL67" s="363"/>
      <c r="DM67" s="363"/>
      <c r="DN67" s="363"/>
      <c r="DO67" s="363"/>
      <c r="DP67" s="363"/>
      <c r="DQ67" s="363"/>
      <c r="DR67" s="363"/>
      <c r="DS67" s="363"/>
      <c r="DT67" s="363"/>
      <c r="DU67" s="363"/>
      <c r="DV67" s="363"/>
      <c r="DW67" s="363"/>
      <c r="DX67" s="363"/>
      <c r="DY67" s="363"/>
      <c r="DZ67" s="363"/>
      <c r="EA67" s="363"/>
      <c r="EB67" s="363"/>
      <c r="EC67" s="363"/>
      <c r="ED67" s="363"/>
      <c r="EE67" s="363"/>
      <c r="EF67" s="363"/>
      <c r="EG67" s="363"/>
      <c r="EH67" s="363"/>
      <c r="EI67" s="363"/>
      <c r="EJ67" s="363"/>
      <c r="EK67" s="363"/>
      <c r="EL67" s="363"/>
      <c r="EM67" s="363"/>
      <c r="EN67" s="363"/>
      <c r="EO67" s="363"/>
      <c r="EP67" s="363"/>
      <c r="EQ67" s="363"/>
      <c r="ER67" s="363"/>
      <c r="ES67" s="363"/>
      <c r="ET67" s="363"/>
      <c r="EU67" s="363"/>
      <c r="EV67" s="363"/>
      <c r="EW67" s="363"/>
      <c r="EX67" s="363"/>
      <c r="EY67" s="363"/>
      <c r="EZ67" s="363"/>
      <c r="FA67" s="363"/>
      <c r="FB67" s="363"/>
      <c r="FC67" s="363"/>
      <c r="FD67" s="363"/>
      <c r="FE67" s="363"/>
      <c r="FF67" s="363"/>
      <c r="FG67" s="363"/>
      <c r="FH67" s="363"/>
      <c r="FI67" s="363"/>
      <c r="FJ67" s="363"/>
      <c r="FK67" s="363"/>
      <c r="FL67" s="363"/>
      <c r="FM67" s="363"/>
      <c r="FN67" s="363"/>
      <c r="FO67" s="363"/>
      <c r="FP67" s="363"/>
      <c r="FQ67" s="363"/>
      <c r="FR67" s="363"/>
      <c r="FS67" s="363"/>
      <c r="FT67" s="363"/>
      <c r="FU67" s="363"/>
      <c r="FV67" s="363"/>
      <c r="FW67" s="363"/>
      <c r="FX67" s="363"/>
      <c r="FY67" s="363"/>
      <c r="FZ67" s="363"/>
      <c r="GA67" s="363"/>
      <c r="GB67" s="363"/>
      <c r="GC67" s="363"/>
      <c r="GD67" s="363"/>
      <c r="GE67" s="363"/>
      <c r="GF67" s="363"/>
    </row>
    <row r="68" spans="1:188" s="365" customFormat="1" ht="12.75" customHeight="1" x14ac:dyDescent="0.25">
      <c r="A68" s="192"/>
      <c r="B68" s="207"/>
      <c r="C68" s="113" t="s">
        <v>1286</v>
      </c>
      <c r="D68" s="113" t="s">
        <v>1287</v>
      </c>
      <c r="E68" s="366"/>
      <c r="F68" s="209"/>
      <c r="G68" s="192"/>
      <c r="H68" s="192"/>
      <c r="I68" s="731">
        <v>12.879460786874967</v>
      </c>
      <c r="J68" s="731"/>
      <c r="K68" s="731"/>
      <c r="L68" s="731">
        <v>7.9248605811564428</v>
      </c>
      <c r="M68" s="732"/>
      <c r="N68" s="732">
        <v>22.537971582557567</v>
      </c>
      <c r="O68" s="732"/>
      <c r="P68" s="732">
        <v>29.26737160120846</v>
      </c>
      <c r="Q68" s="732"/>
      <c r="R68" s="732">
        <v>17.559932814170104</v>
      </c>
      <c r="S68" s="732"/>
      <c r="T68" s="732">
        <v>11.728133389854458</v>
      </c>
      <c r="U68" s="732"/>
      <c r="V68" s="732">
        <v>4.817371297095197</v>
      </c>
      <c r="W68" s="363"/>
      <c r="X68" s="363"/>
      <c r="Y68" s="363"/>
      <c r="Z68" s="363"/>
      <c r="AA68" s="363"/>
      <c r="AB68" s="363"/>
      <c r="AC68" s="363"/>
      <c r="AD68" s="363"/>
      <c r="AE68" s="363"/>
      <c r="AF68" s="363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  <c r="AS68" s="363"/>
      <c r="AT68" s="363"/>
      <c r="AU68" s="363"/>
      <c r="AV68" s="363"/>
      <c r="AW68" s="363"/>
      <c r="AX68" s="363"/>
      <c r="AY68" s="363"/>
      <c r="AZ68" s="363"/>
      <c r="BA68" s="363"/>
      <c r="BB68" s="363"/>
      <c r="BC68" s="363"/>
      <c r="BD68" s="363"/>
      <c r="BE68" s="363"/>
      <c r="BF68" s="363"/>
      <c r="BG68" s="363"/>
      <c r="BH68" s="363"/>
      <c r="BI68" s="363"/>
      <c r="BJ68" s="363"/>
      <c r="BK68" s="363"/>
      <c r="BL68" s="363"/>
      <c r="BM68" s="363"/>
      <c r="BN68" s="363"/>
      <c r="BO68" s="363"/>
      <c r="BP68" s="363"/>
      <c r="BQ68" s="363"/>
      <c r="BR68" s="363"/>
      <c r="BS68" s="363"/>
      <c r="BT68" s="363"/>
      <c r="BU68" s="363"/>
      <c r="BV68" s="363"/>
      <c r="BW68" s="363"/>
      <c r="BX68" s="363"/>
      <c r="BY68" s="363"/>
      <c r="BZ68" s="363"/>
      <c r="CA68" s="363"/>
      <c r="CB68" s="363"/>
      <c r="CC68" s="363"/>
      <c r="CD68" s="363"/>
      <c r="CE68" s="363"/>
      <c r="CF68" s="363"/>
      <c r="CG68" s="363"/>
      <c r="CH68" s="363"/>
      <c r="CI68" s="363"/>
      <c r="CJ68" s="363"/>
      <c r="CK68" s="363"/>
      <c r="CL68" s="363"/>
      <c r="CM68" s="363"/>
      <c r="CN68" s="363"/>
      <c r="CO68" s="363"/>
      <c r="CP68" s="363"/>
      <c r="CQ68" s="363"/>
      <c r="CR68" s="363"/>
      <c r="CS68" s="363"/>
      <c r="CT68" s="363"/>
      <c r="CU68" s="363"/>
      <c r="CV68" s="363"/>
      <c r="CW68" s="363"/>
      <c r="CX68" s="363"/>
      <c r="CY68" s="363"/>
      <c r="CZ68" s="363"/>
      <c r="DA68" s="363"/>
      <c r="DB68" s="363"/>
      <c r="DC68" s="363"/>
      <c r="DD68" s="363"/>
      <c r="DE68" s="363"/>
      <c r="DF68" s="363"/>
      <c r="DG68" s="363"/>
      <c r="DH68" s="363"/>
      <c r="DI68" s="363"/>
      <c r="DJ68" s="363"/>
      <c r="DK68" s="363"/>
      <c r="DL68" s="363"/>
      <c r="DM68" s="363"/>
      <c r="DN68" s="363"/>
      <c r="DO68" s="363"/>
      <c r="DP68" s="363"/>
      <c r="DQ68" s="363"/>
      <c r="DR68" s="363"/>
      <c r="DS68" s="363"/>
      <c r="DT68" s="363"/>
      <c r="DU68" s="363"/>
      <c r="DV68" s="363"/>
      <c r="DW68" s="363"/>
      <c r="DX68" s="363"/>
      <c r="DY68" s="363"/>
      <c r="DZ68" s="363"/>
      <c r="EA68" s="363"/>
      <c r="EB68" s="363"/>
      <c r="EC68" s="363"/>
      <c r="ED68" s="363"/>
      <c r="EE68" s="363"/>
      <c r="EF68" s="363"/>
      <c r="EG68" s="363"/>
      <c r="EH68" s="363"/>
      <c r="EI68" s="363"/>
      <c r="EJ68" s="363"/>
      <c r="EK68" s="363"/>
      <c r="EL68" s="363"/>
      <c r="EM68" s="363"/>
      <c r="EN68" s="363"/>
      <c r="EO68" s="363"/>
      <c r="EP68" s="363"/>
      <c r="EQ68" s="363"/>
      <c r="ER68" s="363"/>
      <c r="ES68" s="363"/>
      <c r="ET68" s="363"/>
      <c r="EU68" s="363"/>
      <c r="EV68" s="363"/>
      <c r="EW68" s="363"/>
      <c r="EX68" s="363"/>
      <c r="EY68" s="363"/>
      <c r="EZ68" s="363"/>
      <c r="FA68" s="363"/>
      <c r="FB68" s="363"/>
      <c r="FC68" s="363"/>
      <c r="FD68" s="363"/>
      <c r="FE68" s="363"/>
      <c r="FF68" s="363"/>
      <c r="FG68" s="363"/>
      <c r="FH68" s="363"/>
      <c r="FI68" s="363"/>
      <c r="FJ68" s="363"/>
      <c r="FK68" s="363"/>
      <c r="FL68" s="363"/>
      <c r="FM68" s="363"/>
      <c r="FN68" s="363"/>
      <c r="FO68" s="363"/>
      <c r="FP68" s="363"/>
      <c r="FQ68" s="363"/>
      <c r="FR68" s="363"/>
      <c r="FS68" s="363"/>
      <c r="FT68" s="363"/>
      <c r="FU68" s="363"/>
      <c r="FV68" s="363"/>
      <c r="FW68" s="363"/>
      <c r="FX68" s="363"/>
      <c r="FY68" s="363"/>
      <c r="FZ68" s="363"/>
      <c r="GA68" s="363"/>
      <c r="GB68" s="363"/>
      <c r="GC68" s="363"/>
      <c r="GD68" s="363"/>
      <c r="GE68" s="363"/>
      <c r="GF68" s="363"/>
    </row>
    <row r="69" spans="1:188" ht="12.75" customHeight="1" x14ac:dyDescent="0.25">
      <c r="A69" s="192"/>
      <c r="B69" s="207"/>
      <c r="C69" s="113" t="s">
        <v>1288</v>
      </c>
      <c r="D69" s="113" t="s">
        <v>1483</v>
      </c>
      <c r="E69" s="238"/>
      <c r="F69" s="209"/>
      <c r="G69" s="192"/>
      <c r="H69" s="192"/>
      <c r="I69" s="731">
        <v>12.397891199814611</v>
      </c>
      <c r="J69" s="731"/>
      <c r="K69" s="731"/>
      <c r="L69" s="731">
        <v>8.8379089883414821</v>
      </c>
      <c r="M69" s="732"/>
      <c r="N69" s="732">
        <v>20.774315391879131</v>
      </c>
      <c r="O69" s="732"/>
      <c r="P69" s="732">
        <v>24.262979389512132</v>
      </c>
      <c r="Q69" s="732"/>
      <c r="R69" s="732">
        <v>18.523061825318937</v>
      </c>
      <c r="S69" s="732"/>
      <c r="T69" s="732">
        <v>14.543748533896316</v>
      </c>
      <c r="U69" s="732"/>
      <c r="V69" s="732">
        <v>3.5895270270270272</v>
      </c>
      <c r="W69" s="363"/>
      <c r="X69" s="363"/>
      <c r="Y69" s="363"/>
      <c r="Z69" s="363"/>
      <c r="AA69" s="363"/>
      <c r="AB69" s="363"/>
      <c r="AC69" s="363"/>
      <c r="AD69" s="363"/>
      <c r="AE69" s="363"/>
      <c r="AF69" s="363"/>
      <c r="AG69" s="363"/>
      <c r="AH69" s="363"/>
      <c r="AI69" s="363"/>
      <c r="AJ69" s="363"/>
      <c r="AK69" s="363"/>
      <c r="AL69" s="363"/>
      <c r="AM69" s="363"/>
      <c r="AN69" s="363"/>
      <c r="AO69" s="363"/>
      <c r="AP69" s="363"/>
      <c r="AQ69" s="363"/>
      <c r="AR69" s="363"/>
      <c r="AS69" s="363"/>
      <c r="AT69" s="363"/>
      <c r="AU69" s="363"/>
      <c r="AV69" s="363"/>
      <c r="AW69" s="363"/>
      <c r="AX69" s="363"/>
      <c r="AY69" s="363"/>
      <c r="AZ69" s="363"/>
      <c r="BA69" s="363"/>
      <c r="BB69" s="363"/>
      <c r="BC69" s="363"/>
      <c r="BD69" s="363"/>
      <c r="BE69" s="363"/>
      <c r="BF69" s="363"/>
      <c r="BG69" s="363"/>
      <c r="BH69" s="363"/>
      <c r="BI69" s="363"/>
      <c r="BJ69" s="363"/>
      <c r="BK69" s="363"/>
      <c r="BL69" s="363"/>
      <c r="BM69" s="363"/>
      <c r="BN69" s="363"/>
      <c r="BO69" s="363"/>
      <c r="BP69" s="363"/>
      <c r="BQ69" s="363"/>
      <c r="BR69" s="363"/>
      <c r="BS69" s="363"/>
      <c r="BT69" s="363"/>
      <c r="BU69" s="363"/>
      <c r="BV69" s="363"/>
      <c r="BW69" s="363"/>
      <c r="BX69" s="363"/>
      <c r="BY69" s="363"/>
      <c r="BZ69" s="363"/>
      <c r="CA69" s="363"/>
      <c r="CB69" s="363"/>
      <c r="CC69" s="363"/>
      <c r="CD69" s="363"/>
      <c r="CE69" s="363"/>
      <c r="CF69" s="363"/>
      <c r="CG69" s="363"/>
      <c r="CH69" s="363"/>
      <c r="CI69" s="363"/>
      <c r="CJ69" s="363"/>
      <c r="CK69" s="363"/>
      <c r="CL69" s="363"/>
      <c r="CM69" s="363"/>
      <c r="CN69" s="363"/>
      <c r="CO69" s="363"/>
      <c r="CP69" s="363"/>
      <c r="CQ69" s="363"/>
      <c r="CR69" s="363"/>
      <c r="CS69" s="363"/>
      <c r="CT69" s="363"/>
      <c r="CU69" s="363"/>
      <c r="CV69" s="363"/>
      <c r="CW69" s="363"/>
      <c r="CX69" s="363"/>
      <c r="CY69" s="363"/>
      <c r="CZ69" s="363"/>
      <c r="DA69" s="363"/>
      <c r="DB69" s="363"/>
      <c r="DC69" s="363"/>
      <c r="DD69" s="363"/>
      <c r="DE69" s="363"/>
      <c r="DF69" s="363"/>
      <c r="DG69" s="363"/>
      <c r="DH69" s="363"/>
      <c r="DI69" s="363"/>
      <c r="DJ69" s="363"/>
      <c r="DK69" s="363"/>
      <c r="DL69" s="363"/>
      <c r="DM69" s="363"/>
      <c r="DN69" s="363"/>
      <c r="DO69" s="363"/>
      <c r="DP69" s="363"/>
      <c r="DQ69" s="363"/>
      <c r="DR69" s="363"/>
      <c r="DS69" s="363"/>
      <c r="DT69" s="363"/>
      <c r="DU69" s="363"/>
      <c r="DV69" s="363"/>
      <c r="DW69" s="363"/>
      <c r="DX69" s="363"/>
      <c r="DY69" s="363"/>
      <c r="DZ69" s="363"/>
      <c r="EA69" s="363"/>
      <c r="EB69" s="363"/>
      <c r="EC69" s="363"/>
      <c r="ED69" s="363"/>
      <c r="EE69" s="363"/>
      <c r="EF69" s="363"/>
      <c r="EG69" s="363"/>
      <c r="EH69" s="363"/>
      <c r="EI69" s="363"/>
      <c r="EJ69" s="363"/>
      <c r="EK69" s="363"/>
      <c r="EL69" s="363"/>
      <c r="EM69" s="363"/>
      <c r="EN69" s="363"/>
      <c r="EO69" s="363"/>
      <c r="EP69" s="363"/>
      <c r="EQ69" s="363"/>
      <c r="ER69" s="363"/>
      <c r="ES69" s="363"/>
      <c r="ET69" s="363"/>
      <c r="EU69" s="363"/>
      <c r="EV69" s="363"/>
      <c r="EW69" s="363"/>
      <c r="EX69" s="363"/>
      <c r="EY69" s="363"/>
      <c r="EZ69" s="363"/>
      <c r="FA69" s="363"/>
      <c r="FB69" s="363"/>
      <c r="FC69" s="363"/>
      <c r="FD69" s="363"/>
      <c r="FE69" s="363"/>
      <c r="FF69" s="363"/>
      <c r="FG69" s="363"/>
      <c r="FH69" s="363"/>
      <c r="FI69" s="363"/>
      <c r="FJ69" s="363"/>
      <c r="FK69" s="363"/>
      <c r="FL69" s="363"/>
      <c r="FM69" s="363"/>
      <c r="FN69" s="363"/>
      <c r="FO69" s="363"/>
      <c r="FP69" s="363"/>
      <c r="FQ69" s="363"/>
      <c r="FR69" s="363"/>
      <c r="FS69" s="363"/>
      <c r="FT69" s="363"/>
      <c r="FU69" s="363"/>
      <c r="FV69" s="363"/>
      <c r="FW69" s="363"/>
      <c r="FX69" s="363"/>
      <c r="FY69" s="363"/>
      <c r="FZ69" s="363"/>
      <c r="GA69" s="363"/>
      <c r="GB69" s="363"/>
      <c r="GC69" s="363"/>
      <c r="GD69" s="363"/>
      <c r="GE69" s="363"/>
      <c r="GF69" s="363"/>
    </row>
    <row r="70" spans="1:188" ht="12.75" customHeight="1" x14ac:dyDescent="0.25">
      <c r="A70" s="192"/>
      <c r="B70" s="207"/>
      <c r="C70" s="113" t="s">
        <v>1289</v>
      </c>
      <c r="D70" s="113" t="s">
        <v>1484</v>
      </c>
      <c r="E70" s="238"/>
      <c r="F70" s="209"/>
      <c r="G70" s="192"/>
      <c r="H70" s="192"/>
      <c r="I70" s="731">
        <v>13.180396246089677</v>
      </c>
      <c r="J70" s="731"/>
      <c r="K70" s="731"/>
      <c r="L70" s="731">
        <v>11.207970112079702</v>
      </c>
      <c r="M70" s="732"/>
      <c r="N70" s="732">
        <v>17.728168089297441</v>
      </c>
      <c r="O70" s="732"/>
      <c r="P70" s="732">
        <v>24.432379072063178</v>
      </c>
      <c r="Q70" s="732"/>
      <c r="R70" s="732">
        <v>20.286986640277092</v>
      </c>
      <c r="S70" s="732"/>
      <c r="T70" s="732">
        <v>14.304291287386215</v>
      </c>
      <c r="U70" s="732"/>
      <c r="V70" s="732">
        <v>3.2082922013820334</v>
      </c>
      <c r="W70" s="363"/>
      <c r="X70" s="363"/>
      <c r="Y70" s="363"/>
      <c r="Z70" s="363"/>
      <c r="AA70" s="363"/>
      <c r="AB70" s="363"/>
      <c r="AC70" s="363"/>
      <c r="AD70" s="363"/>
      <c r="AE70" s="363"/>
      <c r="AF70" s="363"/>
      <c r="AG70" s="363"/>
      <c r="AH70" s="363"/>
      <c r="AI70" s="363"/>
      <c r="AJ70" s="363"/>
      <c r="AK70" s="363"/>
      <c r="AL70" s="363"/>
      <c r="AM70" s="363"/>
      <c r="AN70" s="363"/>
      <c r="AO70" s="363"/>
      <c r="AP70" s="363"/>
      <c r="AQ70" s="363"/>
      <c r="AR70" s="363"/>
      <c r="AS70" s="363"/>
      <c r="AT70" s="363"/>
      <c r="AU70" s="363"/>
      <c r="AV70" s="363"/>
      <c r="AW70" s="363"/>
      <c r="AX70" s="363"/>
      <c r="AY70" s="363"/>
      <c r="AZ70" s="363"/>
      <c r="BA70" s="363"/>
      <c r="BB70" s="363"/>
      <c r="BC70" s="363"/>
      <c r="BD70" s="363"/>
      <c r="BE70" s="363"/>
      <c r="BF70" s="363"/>
      <c r="BG70" s="363"/>
      <c r="BH70" s="363"/>
      <c r="BI70" s="363"/>
      <c r="BJ70" s="363"/>
      <c r="BK70" s="363"/>
      <c r="BL70" s="363"/>
      <c r="BM70" s="363"/>
      <c r="BN70" s="363"/>
      <c r="BO70" s="363"/>
      <c r="BP70" s="363"/>
      <c r="BQ70" s="363"/>
      <c r="BR70" s="363"/>
      <c r="BS70" s="363"/>
      <c r="BT70" s="363"/>
      <c r="BU70" s="363"/>
      <c r="BV70" s="363"/>
      <c r="BW70" s="363"/>
      <c r="BX70" s="363"/>
      <c r="BY70" s="363"/>
      <c r="BZ70" s="363"/>
      <c r="CA70" s="363"/>
      <c r="CB70" s="363"/>
      <c r="CC70" s="363"/>
      <c r="CD70" s="363"/>
      <c r="CE70" s="363"/>
      <c r="CF70" s="363"/>
      <c r="CG70" s="363"/>
      <c r="CH70" s="363"/>
      <c r="CI70" s="363"/>
      <c r="CJ70" s="363"/>
      <c r="CK70" s="363"/>
      <c r="CL70" s="363"/>
      <c r="CM70" s="363"/>
      <c r="CN70" s="363"/>
      <c r="CO70" s="363"/>
      <c r="CP70" s="363"/>
      <c r="CQ70" s="363"/>
      <c r="CR70" s="363"/>
      <c r="CS70" s="363"/>
      <c r="CT70" s="363"/>
      <c r="CU70" s="363"/>
      <c r="CV70" s="363"/>
      <c r="CW70" s="363"/>
      <c r="CX70" s="363"/>
      <c r="CY70" s="363"/>
      <c r="CZ70" s="363"/>
      <c r="DA70" s="363"/>
      <c r="DB70" s="363"/>
      <c r="DC70" s="363"/>
      <c r="DD70" s="363"/>
      <c r="DE70" s="363"/>
      <c r="DF70" s="363"/>
      <c r="DG70" s="363"/>
      <c r="DH70" s="363"/>
      <c r="DI70" s="363"/>
      <c r="DJ70" s="363"/>
      <c r="DK70" s="363"/>
      <c r="DL70" s="363"/>
      <c r="DM70" s="363"/>
      <c r="DN70" s="363"/>
      <c r="DO70" s="363"/>
      <c r="DP70" s="363"/>
      <c r="DQ70" s="363"/>
      <c r="DR70" s="363"/>
      <c r="DS70" s="363"/>
      <c r="DT70" s="363"/>
      <c r="DU70" s="363"/>
      <c r="DV70" s="363"/>
      <c r="DW70" s="363"/>
      <c r="DX70" s="363"/>
      <c r="DY70" s="363"/>
      <c r="DZ70" s="363"/>
      <c r="EA70" s="363"/>
      <c r="EB70" s="363"/>
      <c r="EC70" s="363"/>
      <c r="ED70" s="363"/>
      <c r="EE70" s="363"/>
      <c r="EF70" s="363"/>
      <c r="EG70" s="363"/>
      <c r="EH70" s="363"/>
      <c r="EI70" s="363"/>
      <c r="EJ70" s="363"/>
      <c r="EK70" s="363"/>
      <c r="EL70" s="363"/>
      <c r="EM70" s="363"/>
      <c r="EN70" s="363"/>
      <c r="EO70" s="363"/>
      <c r="EP70" s="363"/>
      <c r="EQ70" s="363"/>
      <c r="ER70" s="363"/>
      <c r="ES70" s="363"/>
      <c r="ET70" s="363"/>
      <c r="EU70" s="363"/>
      <c r="EV70" s="363"/>
      <c r="EW70" s="363"/>
      <c r="EX70" s="363"/>
      <c r="EY70" s="363"/>
      <c r="EZ70" s="363"/>
      <c r="FA70" s="363"/>
      <c r="FB70" s="363"/>
      <c r="FC70" s="363"/>
      <c r="FD70" s="363"/>
      <c r="FE70" s="363"/>
      <c r="FF70" s="363"/>
      <c r="FG70" s="363"/>
      <c r="FH70" s="363"/>
      <c r="FI70" s="363"/>
      <c r="FJ70" s="363"/>
      <c r="FK70" s="363"/>
      <c r="FL70" s="363"/>
      <c r="FM70" s="363"/>
      <c r="FN70" s="363"/>
      <c r="FO70" s="363"/>
      <c r="FP70" s="363"/>
      <c r="FQ70" s="363"/>
      <c r="FR70" s="363"/>
      <c r="FS70" s="363"/>
      <c r="FT70" s="363"/>
      <c r="FU70" s="363"/>
      <c r="FV70" s="363"/>
      <c r="FW70" s="363"/>
      <c r="FX70" s="363"/>
      <c r="FY70" s="363"/>
      <c r="FZ70" s="363"/>
      <c r="GA70" s="363"/>
      <c r="GB70" s="363"/>
      <c r="GC70" s="363"/>
      <c r="GD70" s="363"/>
      <c r="GE70" s="363"/>
      <c r="GF70" s="363"/>
    </row>
    <row r="71" spans="1:188" ht="12.75" customHeight="1" x14ac:dyDescent="0.25">
      <c r="A71" s="192"/>
      <c r="B71" s="207"/>
      <c r="C71" s="113" t="s">
        <v>1290</v>
      </c>
      <c r="D71" s="113" t="s">
        <v>1291</v>
      </c>
      <c r="E71" s="238"/>
      <c r="F71" s="209"/>
      <c r="G71" s="192"/>
      <c r="H71" s="192"/>
      <c r="I71" s="731">
        <v>13.319261981877069</v>
      </c>
      <c r="J71" s="731"/>
      <c r="K71" s="731"/>
      <c r="L71" s="731">
        <v>11.03081019399011</v>
      </c>
      <c r="M71" s="732"/>
      <c r="N71" s="732">
        <v>18.446059250978202</v>
      </c>
      <c r="O71" s="732"/>
      <c r="P71" s="732">
        <v>28.442437923250562</v>
      </c>
      <c r="Q71" s="732"/>
      <c r="R71" s="732">
        <v>16.71826625386997</v>
      </c>
      <c r="S71" s="732"/>
      <c r="T71" s="732">
        <v>12.817727568976753</v>
      </c>
      <c r="U71" s="732"/>
      <c r="V71" s="732">
        <v>4.1380812370684961</v>
      </c>
      <c r="W71" s="363"/>
      <c r="X71" s="363"/>
      <c r="Y71" s="363"/>
      <c r="Z71" s="363"/>
      <c r="AA71" s="363"/>
      <c r="AB71" s="363"/>
      <c r="AC71" s="363"/>
      <c r="AD71" s="363"/>
      <c r="AE71" s="363"/>
      <c r="AF71" s="363"/>
      <c r="AG71" s="363"/>
      <c r="AH71" s="363"/>
      <c r="AI71" s="363"/>
      <c r="AJ71" s="363"/>
      <c r="AK71" s="363"/>
      <c r="AL71" s="363"/>
      <c r="AM71" s="363"/>
      <c r="AN71" s="363"/>
      <c r="AO71" s="363"/>
      <c r="AP71" s="363"/>
      <c r="AQ71" s="363"/>
      <c r="AR71" s="363"/>
      <c r="AS71" s="363"/>
      <c r="AT71" s="363"/>
      <c r="AU71" s="363"/>
      <c r="AV71" s="363"/>
      <c r="AW71" s="363"/>
      <c r="AX71" s="363"/>
      <c r="AY71" s="363"/>
      <c r="AZ71" s="363"/>
      <c r="BA71" s="363"/>
      <c r="BB71" s="363"/>
      <c r="BC71" s="363"/>
      <c r="BD71" s="363"/>
      <c r="BE71" s="363"/>
      <c r="BF71" s="363"/>
      <c r="BG71" s="363"/>
      <c r="BH71" s="363"/>
      <c r="BI71" s="363"/>
      <c r="BJ71" s="363"/>
      <c r="BK71" s="363"/>
      <c r="BL71" s="363"/>
      <c r="BM71" s="363"/>
      <c r="BN71" s="363"/>
      <c r="BO71" s="363"/>
      <c r="BP71" s="363"/>
      <c r="BQ71" s="363"/>
      <c r="BR71" s="363"/>
      <c r="BS71" s="363"/>
      <c r="BT71" s="363"/>
      <c r="BU71" s="363"/>
      <c r="BV71" s="363"/>
      <c r="BW71" s="363"/>
      <c r="BX71" s="363"/>
      <c r="BY71" s="363"/>
      <c r="BZ71" s="363"/>
      <c r="CA71" s="363"/>
      <c r="CB71" s="363"/>
      <c r="CC71" s="363"/>
      <c r="CD71" s="363"/>
      <c r="CE71" s="363"/>
      <c r="CF71" s="363"/>
      <c r="CG71" s="363"/>
      <c r="CH71" s="363"/>
      <c r="CI71" s="363"/>
      <c r="CJ71" s="363"/>
      <c r="CK71" s="363"/>
      <c r="CL71" s="363"/>
      <c r="CM71" s="363"/>
      <c r="CN71" s="363"/>
      <c r="CO71" s="363"/>
      <c r="CP71" s="363"/>
      <c r="CQ71" s="363"/>
      <c r="CR71" s="363"/>
      <c r="CS71" s="363"/>
      <c r="CT71" s="363"/>
      <c r="CU71" s="363"/>
      <c r="CV71" s="363"/>
      <c r="CW71" s="363"/>
      <c r="CX71" s="363"/>
      <c r="CY71" s="363"/>
      <c r="CZ71" s="363"/>
      <c r="DA71" s="363"/>
      <c r="DB71" s="363"/>
      <c r="DC71" s="363"/>
      <c r="DD71" s="363"/>
      <c r="DE71" s="363"/>
      <c r="DF71" s="363"/>
      <c r="DG71" s="363"/>
      <c r="DH71" s="363"/>
      <c r="DI71" s="363"/>
      <c r="DJ71" s="363"/>
      <c r="DK71" s="363"/>
      <c r="DL71" s="363"/>
      <c r="DM71" s="363"/>
      <c r="DN71" s="363"/>
      <c r="DO71" s="363"/>
      <c r="DP71" s="363"/>
      <c r="DQ71" s="363"/>
      <c r="DR71" s="363"/>
      <c r="DS71" s="363"/>
      <c r="DT71" s="363"/>
      <c r="DU71" s="363"/>
      <c r="DV71" s="363"/>
      <c r="DW71" s="363"/>
      <c r="DX71" s="363"/>
      <c r="DY71" s="363"/>
      <c r="DZ71" s="363"/>
      <c r="EA71" s="363"/>
      <c r="EB71" s="363"/>
      <c r="EC71" s="363"/>
      <c r="ED71" s="363"/>
      <c r="EE71" s="363"/>
      <c r="EF71" s="363"/>
      <c r="EG71" s="363"/>
      <c r="EH71" s="363"/>
      <c r="EI71" s="363"/>
      <c r="EJ71" s="363"/>
      <c r="EK71" s="363"/>
      <c r="EL71" s="363"/>
      <c r="EM71" s="363"/>
      <c r="EN71" s="363"/>
      <c r="EO71" s="363"/>
      <c r="EP71" s="363"/>
      <c r="EQ71" s="363"/>
      <c r="ER71" s="363"/>
      <c r="ES71" s="363"/>
      <c r="ET71" s="363"/>
      <c r="EU71" s="363"/>
      <c r="EV71" s="363"/>
      <c r="EW71" s="363"/>
      <c r="EX71" s="363"/>
      <c r="EY71" s="363"/>
      <c r="EZ71" s="363"/>
      <c r="FA71" s="363"/>
      <c r="FB71" s="363"/>
      <c r="FC71" s="363"/>
      <c r="FD71" s="363"/>
      <c r="FE71" s="363"/>
      <c r="FF71" s="363"/>
      <c r="FG71" s="363"/>
      <c r="FH71" s="363"/>
      <c r="FI71" s="363"/>
      <c r="FJ71" s="363"/>
      <c r="FK71" s="363"/>
      <c r="FL71" s="363"/>
      <c r="FM71" s="363"/>
      <c r="FN71" s="363"/>
      <c r="FO71" s="363"/>
      <c r="FP71" s="363"/>
      <c r="FQ71" s="363"/>
      <c r="FR71" s="363"/>
      <c r="FS71" s="363"/>
      <c r="FT71" s="363"/>
      <c r="FU71" s="363"/>
      <c r="FV71" s="363"/>
      <c r="FW71" s="363"/>
      <c r="FX71" s="363"/>
      <c r="FY71" s="363"/>
      <c r="FZ71" s="363"/>
      <c r="GA71" s="363"/>
      <c r="GB71" s="363"/>
      <c r="GC71" s="363"/>
      <c r="GD71" s="363"/>
      <c r="GE71" s="363"/>
      <c r="GF71" s="363"/>
    </row>
    <row r="72" spans="1:188" ht="12.75" customHeight="1" x14ac:dyDescent="0.25">
      <c r="A72" s="192"/>
      <c r="B72" s="207"/>
      <c r="C72" s="113" t="s">
        <v>1292</v>
      </c>
      <c r="D72" s="113" t="s">
        <v>1485</v>
      </c>
      <c r="E72" s="238"/>
      <c r="F72" s="209"/>
      <c r="G72" s="192"/>
      <c r="H72" s="192"/>
      <c r="I72" s="731">
        <v>14.487689495753145</v>
      </c>
      <c r="J72" s="731"/>
      <c r="K72" s="731"/>
      <c r="L72" s="731">
        <v>15.379975874547648</v>
      </c>
      <c r="M72" s="732"/>
      <c r="N72" s="732">
        <v>20.692567567567568</v>
      </c>
      <c r="O72" s="732"/>
      <c r="P72" s="732">
        <v>24.872343930159776</v>
      </c>
      <c r="Q72" s="732"/>
      <c r="R72" s="732">
        <v>19.263109616266625</v>
      </c>
      <c r="S72" s="732"/>
      <c r="T72" s="732">
        <v>14.906637376431823</v>
      </c>
      <c r="U72" s="732"/>
      <c r="V72" s="732">
        <v>5.345033905065816</v>
      </c>
      <c r="W72" s="363"/>
      <c r="X72" s="363"/>
      <c r="Y72" s="363"/>
      <c r="Z72" s="363"/>
      <c r="AA72" s="363"/>
      <c r="AB72" s="363"/>
      <c r="AC72" s="363"/>
      <c r="AD72" s="363"/>
      <c r="AE72" s="363"/>
      <c r="AF72" s="363"/>
      <c r="AG72" s="363"/>
      <c r="AH72" s="363"/>
      <c r="AI72" s="363"/>
      <c r="AJ72" s="363"/>
      <c r="AK72" s="363"/>
      <c r="AL72" s="363"/>
      <c r="AM72" s="363"/>
      <c r="AN72" s="363"/>
      <c r="AO72" s="363"/>
      <c r="AP72" s="363"/>
      <c r="AQ72" s="363"/>
      <c r="AR72" s="363"/>
      <c r="AS72" s="363"/>
      <c r="AT72" s="363"/>
      <c r="AU72" s="363"/>
      <c r="AV72" s="363"/>
      <c r="AW72" s="363"/>
      <c r="AX72" s="363"/>
      <c r="AY72" s="363"/>
      <c r="AZ72" s="363"/>
      <c r="BA72" s="363"/>
      <c r="BB72" s="363"/>
      <c r="BC72" s="363"/>
      <c r="BD72" s="363"/>
      <c r="BE72" s="363"/>
      <c r="BF72" s="363"/>
      <c r="BG72" s="363"/>
      <c r="BH72" s="363"/>
      <c r="BI72" s="363"/>
      <c r="BJ72" s="363"/>
      <c r="BK72" s="363"/>
      <c r="BL72" s="363"/>
      <c r="BM72" s="363"/>
      <c r="BN72" s="363"/>
      <c r="BO72" s="363"/>
      <c r="BP72" s="363"/>
      <c r="BQ72" s="363"/>
      <c r="BR72" s="363"/>
      <c r="BS72" s="363"/>
      <c r="BT72" s="363"/>
      <c r="BU72" s="363"/>
      <c r="BV72" s="363"/>
      <c r="BW72" s="363"/>
      <c r="BX72" s="363"/>
      <c r="BY72" s="363"/>
      <c r="BZ72" s="363"/>
      <c r="CA72" s="363"/>
      <c r="CB72" s="363"/>
      <c r="CC72" s="363"/>
      <c r="CD72" s="363"/>
      <c r="CE72" s="363"/>
      <c r="CF72" s="363"/>
      <c r="CG72" s="363"/>
      <c r="CH72" s="363"/>
      <c r="CI72" s="363"/>
      <c r="CJ72" s="363"/>
      <c r="CK72" s="363"/>
      <c r="CL72" s="363"/>
      <c r="CM72" s="363"/>
      <c r="CN72" s="363"/>
      <c r="CO72" s="363"/>
      <c r="CP72" s="363"/>
      <c r="CQ72" s="363"/>
      <c r="CR72" s="363"/>
      <c r="CS72" s="363"/>
      <c r="CT72" s="363"/>
      <c r="CU72" s="363"/>
      <c r="CV72" s="363"/>
      <c r="CW72" s="363"/>
      <c r="CX72" s="363"/>
      <c r="CY72" s="363"/>
      <c r="CZ72" s="363"/>
      <c r="DA72" s="363"/>
      <c r="DB72" s="363"/>
      <c r="DC72" s="363"/>
      <c r="DD72" s="363"/>
      <c r="DE72" s="363"/>
      <c r="DF72" s="363"/>
      <c r="DG72" s="363"/>
      <c r="DH72" s="363"/>
      <c r="DI72" s="363"/>
      <c r="DJ72" s="363"/>
      <c r="DK72" s="363"/>
      <c r="DL72" s="363"/>
      <c r="DM72" s="363"/>
      <c r="DN72" s="363"/>
      <c r="DO72" s="363"/>
      <c r="DP72" s="363"/>
      <c r="DQ72" s="363"/>
      <c r="DR72" s="363"/>
      <c r="DS72" s="363"/>
      <c r="DT72" s="363"/>
      <c r="DU72" s="363"/>
      <c r="DV72" s="363"/>
      <c r="DW72" s="363"/>
      <c r="DX72" s="363"/>
      <c r="DY72" s="363"/>
      <c r="DZ72" s="363"/>
      <c r="EA72" s="363"/>
      <c r="EB72" s="363"/>
      <c r="EC72" s="363"/>
      <c r="ED72" s="363"/>
      <c r="EE72" s="363"/>
      <c r="EF72" s="363"/>
      <c r="EG72" s="363"/>
      <c r="EH72" s="363"/>
      <c r="EI72" s="363"/>
      <c r="EJ72" s="363"/>
      <c r="EK72" s="363"/>
      <c r="EL72" s="363"/>
      <c r="EM72" s="363"/>
      <c r="EN72" s="363"/>
      <c r="EO72" s="363"/>
      <c r="EP72" s="363"/>
      <c r="EQ72" s="363"/>
      <c r="ER72" s="363"/>
      <c r="ES72" s="363"/>
      <c r="ET72" s="363"/>
      <c r="EU72" s="363"/>
      <c r="EV72" s="363"/>
      <c r="EW72" s="363"/>
      <c r="EX72" s="363"/>
      <c r="EY72" s="363"/>
      <c r="EZ72" s="363"/>
      <c r="FA72" s="363"/>
      <c r="FB72" s="363"/>
      <c r="FC72" s="363"/>
      <c r="FD72" s="363"/>
      <c r="FE72" s="363"/>
      <c r="FF72" s="363"/>
      <c r="FG72" s="363"/>
      <c r="FH72" s="363"/>
      <c r="FI72" s="363"/>
      <c r="FJ72" s="363"/>
      <c r="FK72" s="363"/>
      <c r="FL72" s="363"/>
      <c r="FM72" s="363"/>
      <c r="FN72" s="363"/>
      <c r="FO72" s="363"/>
      <c r="FP72" s="363"/>
      <c r="FQ72" s="363"/>
      <c r="FR72" s="363"/>
      <c r="FS72" s="363"/>
      <c r="FT72" s="363"/>
      <c r="FU72" s="363"/>
      <c r="FV72" s="363"/>
      <c r="FW72" s="363"/>
      <c r="FX72" s="363"/>
      <c r="FY72" s="363"/>
      <c r="FZ72" s="363"/>
      <c r="GA72" s="363"/>
      <c r="GB72" s="363"/>
      <c r="GC72" s="363"/>
      <c r="GD72" s="363"/>
      <c r="GE72" s="363"/>
      <c r="GF72" s="363"/>
    </row>
    <row r="73" spans="1:188" ht="12.75" customHeight="1" x14ac:dyDescent="0.25">
      <c r="A73" s="192"/>
      <c r="B73" s="207"/>
      <c r="C73" s="113" t="s">
        <v>1293</v>
      </c>
      <c r="D73" s="113" t="s">
        <v>1294</v>
      </c>
      <c r="E73" s="238"/>
      <c r="F73" s="209"/>
      <c r="G73" s="192"/>
      <c r="H73" s="192"/>
      <c r="I73" s="731">
        <v>15.596554118729003</v>
      </c>
      <c r="J73" s="731"/>
      <c r="K73" s="731"/>
      <c r="L73" s="731">
        <v>15.167255350093496</v>
      </c>
      <c r="M73" s="732"/>
      <c r="N73" s="732">
        <v>20.533880903490758</v>
      </c>
      <c r="O73" s="732"/>
      <c r="P73" s="732">
        <v>25.74002574002574</v>
      </c>
      <c r="Q73" s="732"/>
      <c r="R73" s="732">
        <v>23.04665542439573</v>
      </c>
      <c r="S73" s="732"/>
      <c r="T73" s="732">
        <v>15.380918048546022</v>
      </c>
      <c r="U73" s="732"/>
      <c r="V73" s="732">
        <v>5.3548278000112735</v>
      </c>
      <c r="W73" s="363"/>
      <c r="X73" s="363"/>
      <c r="Y73" s="363"/>
      <c r="Z73" s="363"/>
      <c r="AA73" s="363"/>
      <c r="AB73" s="363"/>
      <c r="AC73" s="363"/>
      <c r="AD73" s="363"/>
      <c r="AE73" s="363"/>
      <c r="AF73" s="363"/>
      <c r="AG73" s="363"/>
      <c r="AH73" s="363"/>
      <c r="AI73" s="363"/>
      <c r="AJ73" s="363"/>
      <c r="AK73" s="363"/>
      <c r="AL73" s="363"/>
      <c r="AM73" s="363"/>
      <c r="AN73" s="363"/>
      <c r="AO73" s="363"/>
      <c r="AP73" s="363"/>
      <c r="AQ73" s="363"/>
      <c r="AR73" s="363"/>
      <c r="AS73" s="363"/>
      <c r="AT73" s="363"/>
      <c r="AU73" s="363"/>
      <c r="AV73" s="363"/>
      <c r="AW73" s="363"/>
      <c r="AX73" s="363"/>
      <c r="AY73" s="363"/>
      <c r="AZ73" s="363"/>
      <c r="BA73" s="363"/>
      <c r="BB73" s="363"/>
      <c r="BC73" s="363"/>
      <c r="BD73" s="363"/>
      <c r="BE73" s="363"/>
      <c r="BF73" s="363"/>
      <c r="BG73" s="363"/>
      <c r="BH73" s="363"/>
      <c r="BI73" s="363"/>
      <c r="BJ73" s="363"/>
      <c r="BK73" s="363"/>
      <c r="BL73" s="363"/>
      <c r="BM73" s="363"/>
      <c r="BN73" s="363"/>
      <c r="BO73" s="363"/>
      <c r="BP73" s="363"/>
      <c r="BQ73" s="363"/>
      <c r="BR73" s="363"/>
      <c r="BS73" s="363"/>
      <c r="BT73" s="363"/>
      <c r="BU73" s="363"/>
      <c r="BV73" s="363"/>
      <c r="BW73" s="363"/>
      <c r="BX73" s="363"/>
      <c r="BY73" s="363"/>
      <c r="BZ73" s="363"/>
      <c r="CA73" s="363"/>
      <c r="CB73" s="363"/>
      <c r="CC73" s="363"/>
      <c r="CD73" s="363"/>
      <c r="CE73" s="363"/>
      <c r="CF73" s="363"/>
      <c r="CG73" s="363"/>
      <c r="CH73" s="363"/>
      <c r="CI73" s="363"/>
      <c r="CJ73" s="363"/>
      <c r="CK73" s="363"/>
      <c r="CL73" s="363"/>
      <c r="CM73" s="363"/>
      <c r="CN73" s="363"/>
      <c r="CO73" s="363"/>
      <c r="CP73" s="363"/>
      <c r="CQ73" s="363"/>
      <c r="CR73" s="363"/>
      <c r="CS73" s="363"/>
      <c r="CT73" s="363"/>
      <c r="CU73" s="363"/>
      <c r="CV73" s="363"/>
      <c r="CW73" s="363"/>
      <c r="CX73" s="363"/>
      <c r="CY73" s="363"/>
      <c r="CZ73" s="363"/>
      <c r="DA73" s="363"/>
      <c r="DB73" s="363"/>
      <c r="DC73" s="363"/>
      <c r="DD73" s="363"/>
      <c r="DE73" s="363"/>
      <c r="DF73" s="363"/>
      <c r="DG73" s="363"/>
      <c r="DH73" s="363"/>
      <c r="DI73" s="363"/>
      <c r="DJ73" s="363"/>
      <c r="DK73" s="363"/>
      <c r="DL73" s="363"/>
      <c r="DM73" s="363"/>
      <c r="DN73" s="363"/>
      <c r="DO73" s="363"/>
      <c r="DP73" s="363"/>
      <c r="DQ73" s="363"/>
      <c r="DR73" s="363"/>
      <c r="DS73" s="363"/>
      <c r="DT73" s="363"/>
      <c r="DU73" s="363"/>
      <c r="DV73" s="363"/>
      <c r="DW73" s="363"/>
      <c r="DX73" s="363"/>
      <c r="DY73" s="363"/>
      <c r="DZ73" s="363"/>
      <c r="EA73" s="363"/>
      <c r="EB73" s="363"/>
      <c r="EC73" s="363"/>
      <c r="ED73" s="363"/>
      <c r="EE73" s="363"/>
      <c r="EF73" s="363"/>
      <c r="EG73" s="363"/>
      <c r="EH73" s="363"/>
      <c r="EI73" s="363"/>
      <c r="EJ73" s="363"/>
      <c r="EK73" s="363"/>
      <c r="EL73" s="363"/>
      <c r="EM73" s="363"/>
      <c r="EN73" s="363"/>
      <c r="EO73" s="363"/>
      <c r="EP73" s="363"/>
      <c r="EQ73" s="363"/>
      <c r="ER73" s="363"/>
      <c r="ES73" s="363"/>
      <c r="ET73" s="363"/>
      <c r="EU73" s="363"/>
      <c r="EV73" s="363"/>
      <c r="EW73" s="363"/>
      <c r="EX73" s="363"/>
      <c r="EY73" s="363"/>
      <c r="EZ73" s="363"/>
      <c r="FA73" s="363"/>
      <c r="FB73" s="363"/>
      <c r="FC73" s="363"/>
      <c r="FD73" s="363"/>
      <c r="FE73" s="363"/>
      <c r="FF73" s="363"/>
      <c r="FG73" s="363"/>
      <c r="FH73" s="363"/>
      <c r="FI73" s="363"/>
      <c r="FJ73" s="363"/>
      <c r="FK73" s="363"/>
      <c r="FL73" s="363"/>
      <c r="FM73" s="363"/>
      <c r="FN73" s="363"/>
      <c r="FO73" s="363"/>
      <c r="FP73" s="363"/>
      <c r="FQ73" s="363"/>
      <c r="FR73" s="363"/>
      <c r="FS73" s="363"/>
      <c r="FT73" s="363"/>
      <c r="FU73" s="363"/>
      <c r="FV73" s="363"/>
      <c r="FW73" s="363"/>
      <c r="FX73" s="363"/>
      <c r="FY73" s="363"/>
      <c r="FZ73" s="363"/>
      <c r="GA73" s="363"/>
      <c r="GB73" s="363"/>
      <c r="GC73" s="363"/>
      <c r="GD73" s="363"/>
      <c r="GE73" s="363"/>
      <c r="GF73" s="363"/>
    </row>
    <row r="74" spans="1:188" ht="6.75" customHeight="1" x14ac:dyDescent="0.25">
      <c r="A74" s="192"/>
      <c r="B74" s="207"/>
      <c r="C74" s="113"/>
      <c r="D74" s="113"/>
      <c r="E74" s="238"/>
      <c r="F74" s="209"/>
      <c r="G74" s="192"/>
      <c r="H74" s="192"/>
      <c r="I74" s="731"/>
      <c r="J74" s="731"/>
      <c r="K74" s="731"/>
      <c r="L74" s="731"/>
      <c r="M74" s="732"/>
      <c r="N74" s="732"/>
      <c r="O74" s="732"/>
      <c r="P74" s="732"/>
      <c r="Q74" s="732"/>
      <c r="R74" s="732"/>
      <c r="S74" s="732"/>
      <c r="T74" s="732"/>
      <c r="U74" s="732"/>
      <c r="V74" s="732"/>
      <c r="W74" s="363"/>
      <c r="X74" s="363"/>
      <c r="Y74" s="363"/>
      <c r="Z74" s="363"/>
      <c r="AA74" s="363"/>
      <c r="AB74" s="363"/>
      <c r="AC74" s="363"/>
      <c r="AD74" s="363"/>
      <c r="AE74" s="363"/>
      <c r="AF74" s="363"/>
      <c r="AG74" s="363"/>
      <c r="AH74" s="363"/>
      <c r="AI74" s="363"/>
      <c r="AJ74" s="363"/>
      <c r="AK74" s="363"/>
      <c r="AL74" s="363"/>
      <c r="AM74" s="363"/>
      <c r="AN74" s="363"/>
      <c r="AO74" s="363"/>
      <c r="AP74" s="363"/>
      <c r="AQ74" s="363"/>
      <c r="AR74" s="363"/>
      <c r="AS74" s="363"/>
      <c r="AT74" s="363"/>
      <c r="AU74" s="363"/>
      <c r="AV74" s="363"/>
      <c r="AW74" s="363"/>
      <c r="AX74" s="363"/>
      <c r="AY74" s="363"/>
      <c r="AZ74" s="363"/>
      <c r="BA74" s="363"/>
      <c r="BB74" s="363"/>
      <c r="BC74" s="363"/>
      <c r="BD74" s="363"/>
      <c r="BE74" s="363"/>
      <c r="BF74" s="363"/>
      <c r="BG74" s="363"/>
      <c r="BH74" s="363"/>
      <c r="BI74" s="363"/>
      <c r="BJ74" s="363"/>
      <c r="BK74" s="363"/>
      <c r="BL74" s="363"/>
      <c r="BM74" s="363"/>
      <c r="BN74" s="363"/>
      <c r="BO74" s="363"/>
      <c r="BP74" s="363"/>
      <c r="BQ74" s="363"/>
      <c r="BR74" s="363"/>
      <c r="BS74" s="363"/>
      <c r="BT74" s="363"/>
      <c r="BU74" s="363"/>
      <c r="BV74" s="363"/>
      <c r="BW74" s="363"/>
      <c r="BX74" s="363"/>
      <c r="BY74" s="363"/>
      <c r="BZ74" s="363"/>
      <c r="CA74" s="363"/>
      <c r="CB74" s="363"/>
      <c r="CC74" s="363"/>
      <c r="CD74" s="363"/>
      <c r="CE74" s="363"/>
      <c r="CF74" s="363"/>
      <c r="CG74" s="363"/>
      <c r="CH74" s="363"/>
      <c r="CI74" s="363"/>
      <c r="CJ74" s="363"/>
      <c r="CK74" s="363"/>
      <c r="CL74" s="363"/>
      <c r="CM74" s="363"/>
      <c r="CN74" s="363"/>
      <c r="CO74" s="363"/>
      <c r="CP74" s="363"/>
      <c r="CQ74" s="363"/>
      <c r="CR74" s="363"/>
      <c r="CS74" s="363"/>
      <c r="CT74" s="363"/>
      <c r="CU74" s="363"/>
      <c r="CV74" s="363"/>
      <c r="CW74" s="363"/>
      <c r="CX74" s="363"/>
      <c r="CY74" s="363"/>
      <c r="CZ74" s="363"/>
      <c r="DA74" s="363"/>
      <c r="DB74" s="363"/>
      <c r="DC74" s="363"/>
      <c r="DD74" s="363"/>
      <c r="DE74" s="363"/>
      <c r="DF74" s="363"/>
      <c r="DG74" s="363"/>
      <c r="DH74" s="363"/>
      <c r="DI74" s="363"/>
      <c r="DJ74" s="363"/>
      <c r="DK74" s="363"/>
      <c r="DL74" s="363"/>
      <c r="DM74" s="363"/>
      <c r="DN74" s="363"/>
      <c r="DO74" s="363"/>
      <c r="DP74" s="363"/>
      <c r="DQ74" s="363"/>
      <c r="DR74" s="363"/>
      <c r="DS74" s="363"/>
      <c r="DT74" s="363"/>
      <c r="DU74" s="363"/>
      <c r="DV74" s="363"/>
      <c r="DW74" s="363"/>
      <c r="DX74" s="363"/>
      <c r="DY74" s="363"/>
      <c r="DZ74" s="363"/>
      <c r="EA74" s="363"/>
      <c r="EB74" s="363"/>
      <c r="EC74" s="363"/>
      <c r="ED74" s="363"/>
      <c r="EE74" s="363"/>
      <c r="EF74" s="363"/>
      <c r="EG74" s="363"/>
      <c r="EH74" s="363"/>
      <c r="EI74" s="363"/>
      <c r="EJ74" s="363"/>
      <c r="EK74" s="363"/>
      <c r="EL74" s="363"/>
      <c r="EM74" s="363"/>
      <c r="EN74" s="363"/>
      <c r="EO74" s="363"/>
      <c r="EP74" s="363"/>
      <c r="EQ74" s="363"/>
      <c r="ER74" s="363"/>
      <c r="ES74" s="363"/>
      <c r="ET74" s="363"/>
      <c r="EU74" s="363"/>
      <c r="EV74" s="363"/>
      <c r="EW74" s="363"/>
      <c r="EX74" s="363"/>
      <c r="EY74" s="363"/>
      <c r="EZ74" s="363"/>
      <c r="FA74" s="363"/>
      <c r="FB74" s="363"/>
      <c r="FC74" s="363"/>
      <c r="FD74" s="363"/>
      <c r="FE74" s="363"/>
      <c r="FF74" s="363"/>
      <c r="FG74" s="363"/>
      <c r="FH74" s="363"/>
      <c r="FI74" s="363"/>
      <c r="FJ74" s="363"/>
      <c r="FK74" s="363"/>
      <c r="FL74" s="363"/>
      <c r="FM74" s="363"/>
      <c r="FN74" s="363"/>
      <c r="FO74" s="363"/>
      <c r="FP74" s="363"/>
      <c r="FQ74" s="363"/>
      <c r="FR74" s="363"/>
      <c r="FS74" s="363"/>
      <c r="FT74" s="363"/>
      <c r="FU74" s="363"/>
      <c r="FV74" s="363"/>
      <c r="FW74" s="363"/>
      <c r="FX74" s="363"/>
      <c r="FY74" s="363"/>
      <c r="FZ74" s="363"/>
      <c r="GA74" s="363"/>
      <c r="GB74" s="363"/>
      <c r="GC74" s="363"/>
      <c r="GD74" s="363"/>
      <c r="GE74" s="363"/>
      <c r="GF74" s="363"/>
    </row>
    <row r="75" spans="1:188" ht="12.75" customHeight="1" x14ac:dyDescent="0.25">
      <c r="A75" s="192"/>
      <c r="B75" s="207" t="s">
        <v>1295</v>
      </c>
      <c r="C75" s="113"/>
      <c r="D75" s="113"/>
      <c r="E75" s="238"/>
      <c r="F75" s="209"/>
      <c r="G75" s="192"/>
      <c r="H75" s="192"/>
      <c r="I75" s="734">
        <v>18.124808531123719</v>
      </c>
      <c r="J75" s="734"/>
      <c r="K75" s="734"/>
      <c r="L75" s="734">
        <v>12.721913375771715</v>
      </c>
      <c r="M75" s="735"/>
      <c r="N75" s="735">
        <v>26.623919710064122</v>
      </c>
      <c r="O75" s="735"/>
      <c r="P75" s="735">
        <v>31.326097909144348</v>
      </c>
      <c r="Q75" s="735"/>
      <c r="R75" s="735">
        <v>25.347874732508501</v>
      </c>
      <c r="S75" s="735"/>
      <c r="T75" s="735">
        <v>17.958240488569778</v>
      </c>
      <c r="U75" s="735"/>
      <c r="V75" s="735">
        <v>7.5286164246754241</v>
      </c>
      <c r="W75" s="363"/>
      <c r="X75" s="363"/>
      <c r="Y75" s="363"/>
      <c r="Z75" s="363"/>
      <c r="AA75" s="363"/>
      <c r="AB75" s="363"/>
      <c r="AC75" s="363"/>
      <c r="AD75" s="363"/>
      <c r="AE75" s="363"/>
      <c r="AF75" s="363"/>
      <c r="AG75" s="363"/>
      <c r="AH75" s="363"/>
      <c r="AI75" s="363"/>
      <c r="AJ75" s="363"/>
      <c r="AK75" s="363"/>
      <c r="AL75" s="363"/>
      <c r="AM75" s="363"/>
      <c r="AN75" s="363"/>
      <c r="AO75" s="363"/>
      <c r="AP75" s="363"/>
      <c r="AQ75" s="363"/>
      <c r="AR75" s="363"/>
      <c r="AS75" s="363"/>
      <c r="AT75" s="363"/>
      <c r="AU75" s="363"/>
      <c r="AV75" s="363"/>
      <c r="AW75" s="363"/>
      <c r="AX75" s="363"/>
      <c r="AY75" s="363"/>
      <c r="AZ75" s="363"/>
      <c r="BA75" s="363"/>
      <c r="BB75" s="363"/>
      <c r="BC75" s="363"/>
      <c r="BD75" s="363"/>
      <c r="BE75" s="363"/>
      <c r="BF75" s="363"/>
      <c r="BG75" s="363"/>
      <c r="BH75" s="363"/>
      <c r="BI75" s="363"/>
      <c r="BJ75" s="363"/>
      <c r="BK75" s="363"/>
      <c r="BL75" s="363"/>
      <c r="BM75" s="363"/>
      <c r="BN75" s="363"/>
      <c r="BO75" s="363"/>
      <c r="BP75" s="363"/>
      <c r="BQ75" s="363"/>
      <c r="BR75" s="363"/>
      <c r="BS75" s="363"/>
      <c r="BT75" s="363"/>
      <c r="BU75" s="363"/>
      <c r="BV75" s="363"/>
      <c r="BW75" s="363"/>
      <c r="BX75" s="363"/>
      <c r="BY75" s="363"/>
      <c r="BZ75" s="363"/>
      <c r="CA75" s="363"/>
      <c r="CB75" s="363"/>
      <c r="CC75" s="363"/>
      <c r="CD75" s="363"/>
      <c r="CE75" s="363"/>
      <c r="CF75" s="363"/>
      <c r="CG75" s="363"/>
      <c r="CH75" s="363"/>
      <c r="CI75" s="363"/>
      <c r="CJ75" s="363"/>
      <c r="CK75" s="363"/>
      <c r="CL75" s="363"/>
      <c r="CM75" s="363"/>
      <c r="CN75" s="363"/>
      <c r="CO75" s="363"/>
      <c r="CP75" s="363"/>
      <c r="CQ75" s="363"/>
      <c r="CR75" s="363"/>
      <c r="CS75" s="363"/>
      <c r="CT75" s="363"/>
      <c r="CU75" s="363"/>
      <c r="CV75" s="363"/>
      <c r="CW75" s="363"/>
      <c r="CX75" s="363"/>
      <c r="CY75" s="363"/>
      <c r="CZ75" s="363"/>
      <c r="DA75" s="363"/>
      <c r="DB75" s="363"/>
      <c r="DC75" s="363"/>
      <c r="DD75" s="363"/>
      <c r="DE75" s="363"/>
      <c r="DF75" s="363"/>
      <c r="DG75" s="363"/>
      <c r="DH75" s="363"/>
      <c r="DI75" s="363"/>
      <c r="DJ75" s="363"/>
      <c r="DK75" s="363"/>
      <c r="DL75" s="363"/>
      <c r="DM75" s="363"/>
      <c r="DN75" s="363"/>
      <c r="DO75" s="363"/>
      <c r="DP75" s="363"/>
      <c r="DQ75" s="363"/>
      <c r="DR75" s="363"/>
      <c r="DS75" s="363"/>
      <c r="DT75" s="363"/>
      <c r="DU75" s="363"/>
      <c r="DV75" s="363"/>
      <c r="DW75" s="363"/>
      <c r="DX75" s="363"/>
      <c r="DY75" s="363"/>
      <c r="DZ75" s="363"/>
      <c r="EA75" s="363"/>
      <c r="EB75" s="363"/>
      <c r="EC75" s="363"/>
      <c r="ED75" s="363"/>
      <c r="EE75" s="363"/>
      <c r="EF75" s="363"/>
      <c r="EG75" s="363"/>
      <c r="EH75" s="363"/>
      <c r="EI75" s="363"/>
      <c r="EJ75" s="363"/>
      <c r="EK75" s="363"/>
      <c r="EL75" s="363"/>
      <c r="EM75" s="363"/>
      <c r="EN75" s="363"/>
      <c r="EO75" s="363"/>
      <c r="EP75" s="363"/>
      <c r="EQ75" s="363"/>
      <c r="ER75" s="363"/>
      <c r="ES75" s="363"/>
      <c r="ET75" s="363"/>
      <c r="EU75" s="363"/>
      <c r="EV75" s="363"/>
      <c r="EW75" s="363"/>
      <c r="EX75" s="363"/>
      <c r="EY75" s="363"/>
      <c r="EZ75" s="363"/>
      <c r="FA75" s="363"/>
      <c r="FB75" s="363"/>
      <c r="FC75" s="363"/>
      <c r="FD75" s="363"/>
      <c r="FE75" s="363"/>
      <c r="FF75" s="363"/>
      <c r="FG75" s="363"/>
      <c r="FH75" s="363"/>
      <c r="FI75" s="363"/>
      <c r="FJ75" s="363"/>
      <c r="FK75" s="363"/>
      <c r="FL75" s="363"/>
      <c r="FM75" s="363"/>
      <c r="FN75" s="363"/>
      <c r="FO75" s="363"/>
      <c r="FP75" s="363"/>
      <c r="FQ75" s="363"/>
      <c r="FR75" s="363"/>
      <c r="FS75" s="363"/>
      <c r="FT75" s="363"/>
      <c r="FU75" s="363"/>
      <c r="FV75" s="363"/>
      <c r="FW75" s="363"/>
      <c r="FX75" s="363"/>
      <c r="FY75" s="363"/>
      <c r="FZ75" s="363"/>
      <c r="GA75" s="363"/>
      <c r="GB75" s="363"/>
      <c r="GC75" s="363"/>
      <c r="GD75" s="363"/>
      <c r="GE75" s="363"/>
      <c r="GF75" s="363"/>
    </row>
    <row r="76" spans="1:188" ht="6.75" customHeight="1" x14ac:dyDescent="0.25">
      <c r="A76" s="192"/>
      <c r="B76" s="207"/>
      <c r="C76" s="113"/>
      <c r="D76" s="113"/>
      <c r="E76" s="238"/>
      <c r="F76" s="209"/>
      <c r="G76" s="192"/>
      <c r="H76" s="192"/>
      <c r="I76" s="728"/>
      <c r="J76" s="728"/>
      <c r="K76" s="728"/>
      <c r="L76" s="728"/>
      <c r="M76" s="730"/>
      <c r="N76" s="730"/>
      <c r="O76" s="730"/>
      <c r="P76" s="730"/>
      <c r="Q76" s="730"/>
      <c r="R76" s="730"/>
      <c r="S76" s="730"/>
      <c r="T76" s="730"/>
      <c r="U76" s="730"/>
      <c r="V76" s="730"/>
      <c r="W76" s="363"/>
      <c r="X76" s="363"/>
      <c r="Y76" s="363"/>
      <c r="Z76" s="363"/>
      <c r="AA76" s="363"/>
      <c r="AB76" s="363"/>
      <c r="AC76" s="363"/>
      <c r="AD76" s="363"/>
      <c r="AE76" s="363"/>
      <c r="AF76" s="363"/>
      <c r="AG76" s="363"/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3"/>
      <c r="AU76" s="363"/>
      <c r="AV76" s="363"/>
      <c r="AW76" s="363"/>
      <c r="AX76" s="363"/>
      <c r="AY76" s="363"/>
      <c r="AZ76" s="363"/>
      <c r="BA76" s="363"/>
      <c r="BB76" s="363"/>
      <c r="BC76" s="363"/>
      <c r="BD76" s="363"/>
      <c r="BE76" s="363"/>
      <c r="BF76" s="363"/>
      <c r="BG76" s="363"/>
      <c r="BH76" s="363"/>
      <c r="BI76" s="363"/>
      <c r="BJ76" s="363"/>
      <c r="BK76" s="363"/>
      <c r="BL76" s="363"/>
      <c r="BM76" s="363"/>
      <c r="BN76" s="363"/>
      <c r="BO76" s="363"/>
      <c r="BP76" s="363"/>
      <c r="BQ76" s="363"/>
      <c r="BR76" s="363"/>
      <c r="BS76" s="363"/>
      <c r="BT76" s="363"/>
      <c r="BU76" s="363"/>
      <c r="BV76" s="363"/>
      <c r="BW76" s="363"/>
      <c r="BX76" s="363"/>
      <c r="BY76" s="363"/>
      <c r="BZ76" s="363"/>
      <c r="CA76" s="363"/>
      <c r="CB76" s="363"/>
      <c r="CC76" s="363"/>
      <c r="CD76" s="363"/>
      <c r="CE76" s="363"/>
      <c r="CF76" s="363"/>
      <c r="CG76" s="363"/>
      <c r="CH76" s="363"/>
      <c r="CI76" s="363"/>
      <c r="CJ76" s="363"/>
      <c r="CK76" s="363"/>
      <c r="CL76" s="363"/>
      <c r="CM76" s="363"/>
      <c r="CN76" s="363"/>
      <c r="CO76" s="363"/>
      <c r="CP76" s="363"/>
      <c r="CQ76" s="363"/>
      <c r="CR76" s="363"/>
      <c r="CS76" s="363"/>
      <c r="CT76" s="363"/>
      <c r="CU76" s="363"/>
      <c r="CV76" s="363"/>
      <c r="CW76" s="363"/>
      <c r="CX76" s="363"/>
      <c r="CY76" s="363"/>
      <c r="CZ76" s="363"/>
      <c r="DA76" s="363"/>
      <c r="DB76" s="363"/>
      <c r="DC76" s="363"/>
      <c r="DD76" s="363"/>
      <c r="DE76" s="363"/>
      <c r="DF76" s="363"/>
      <c r="DG76" s="363"/>
      <c r="DH76" s="363"/>
      <c r="DI76" s="363"/>
      <c r="DJ76" s="363"/>
      <c r="DK76" s="363"/>
      <c r="DL76" s="363"/>
      <c r="DM76" s="363"/>
      <c r="DN76" s="363"/>
      <c r="DO76" s="363"/>
      <c r="DP76" s="363"/>
      <c r="DQ76" s="363"/>
      <c r="DR76" s="363"/>
      <c r="DS76" s="363"/>
      <c r="DT76" s="363"/>
      <c r="DU76" s="363"/>
      <c r="DV76" s="363"/>
      <c r="DW76" s="363"/>
      <c r="DX76" s="363"/>
      <c r="DY76" s="363"/>
      <c r="DZ76" s="363"/>
      <c r="EA76" s="363"/>
      <c r="EB76" s="363"/>
      <c r="EC76" s="363"/>
      <c r="ED76" s="363"/>
      <c r="EE76" s="363"/>
      <c r="EF76" s="363"/>
      <c r="EG76" s="363"/>
      <c r="EH76" s="363"/>
      <c r="EI76" s="363"/>
      <c r="EJ76" s="363"/>
      <c r="EK76" s="363"/>
      <c r="EL76" s="363"/>
      <c r="EM76" s="363"/>
      <c r="EN76" s="363"/>
      <c r="EO76" s="363"/>
      <c r="EP76" s="363"/>
      <c r="EQ76" s="363"/>
      <c r="ER76" s="363"/>
      <c r="ES76" s="363"/>
      <c r="ET76" s="363"/>
      <c r="EU76" s="363"/>
      <c r="EV76" s="363"/>
      <c r="EW76" s="363"/>
      <c r="EX76" s="363"/>
      <c r="EY76" s="363"/>
      <c r="EZ76" s="363"/>
      <c r="FA76" s="363"/>
      <c r="FB76" s="363"/>
      <c r="FC76" s="363"/>
      <c r="FD76" s="363"/>
      <c r="FE76" s="363"/>
      <c r="FF76" s="363"/>
      <c r="FG76" s="363"/>
      <c r="FH76" s="363"/>
      <c r="FI76" s="363"/>
      <c r="FJ76" s="363"/>
      <c r="FK76" s="363"/>
      <c r="FL76" s="363"/>
      <c r="FM76" s="363"/>
      <c r="FN76" s="363"/>
      <c r="FO76" s="363"/>
      <c r="FP76" s="363"/>
      <c r="FQ76" s="363"/>
      <c r="FR76" s="363"/>
      <c r="FS76" s="363"/>
      <c r="FT76" s="363"/>
      <c r="FU76" s="363"/>
      <c r="FV76" s="363"/>
      <c r="FW76" s="363"/>
      <c r="FX76" s="363"/>
      <c r="FY76" s="363"/>
      <c r="FZ76" s="363"/>
      <c r="GA76" s="363"/>
      <c r="GB76" s="363"/>
      <c r="GC76" s="363"/>
      <c r="GD76" s="363"/>
      <c r="GE76" s="363"/>
      <c r="GF76" s="363"/>
    </row>
    <row r="77" spans="1:188" ht="12.75" customHeight="1" x14ac:dyDescent="0.25">
      <c r="A77" s="192"/>
      <c r="B77" s="207"/>
      <c r="C77" s="113" t="s">
        <v>1296</v>
      </c>
      <c r="D77" s="113" t="s">
        <v>1297</v>
      </c>
      <c r="E77" s="238"/>
      <c r="F77" s="209"/>
      <c r="G77" s="192"/>
      <c r="H77" s="192"/>
      <c r="I77" s="731">
        <v>20.639126026232294</v>
      </c>
      <c r="J77" s="731"/>
      <c r="K77" s="731"/>
      <c r="L77" s="731">
        <v>11.112123144184352</v>
      </c>
      <c r="M77" s="732"/>
      <c r="N77" s="732">
        <v>25.93825318489613</v>
      </c>
      <c r="O77" s="732"/>
      <c r="P77" s="732">
        <v>31.122294916960243</v>
      </c>
      <c r="Q77" s="732"/>
      <c r="R77" s="732">
        <v>29.318578381853246</v>
      </c>
      <c r="S77" s="732"/>
      <c r="T77" s="732">
        <v>20.346225750843711</v>
      </c>
      <c r="U77" s="732"/>
      <c r="V77" s="732">
        <v>9.7623689638608688</v>
      </c>
      <c r="W77" s="363"/>
      <c r="X77" s="363"/>
      <c r="Y77" s="363"/>
      <c r="Z77" s="363"/>
      <c r="AA77" s="363"/>
      <c r="AB77" s="363"/>
      <c r="AC77" s="363"/>
      <c r="AD77" s="363"/>
      <c r="AE77" s="363"/>
      <c r="AF77" s="363"/>
      <c r="AG77" s="363"/>
      <c r="AH77" s="363"/>
      <c r="AI77" s="363"/>
      <c r="AJ77" s="363"/>
      <c r="AK77" s="363"/>
      <c r="AL77" s="363"/>
      <c r="AM77" s="363"/>
      <c r="AN77" s="363"/>
      <c r="AO77" s="363"/>
      <c r="AP77" s="363"/>
      <c r="AQ77" s="363"/>
      <c r="AR77" s="363"/>
      <c r="AS77" s="363"/>
      <c r="AT77" s="363"/>
      <c r="AU77" s="363"/>
      <c r="AV77" s="363"/>
      <c r="AW77" s="363"/>
      <c r="AX77" s="363"/>
      <c r="AY77" s="363"/>
      <c r="AZ77" s="363"/>
      <c r="BA77" s="363"/>
      <c r="BB77" s="363"/>
      <c r="BC77" s="363"/>
      <c r="BD77" s="363"/>
      <c r="BE77" s="363"/>
      <c r="BF77" s="363"/>
      <c r="BG77" s="363"/>
      <c r="BH77" s="363"/>
      <c r="BI77" s="363"/>
      <c r="BJ77" s="363"/>
      <c r="BK77" s="363"/>
      <c r="BL77" s="363"/>
      <c r="BM77" s="363"/>
      <c r="BN77" s="363"/>
      <c r="BO77" s="363"/>
      <c r="BP77" s="363"/>
      <c r="BQ77" s="363"/>
      <c r="BR77" s="363"/>
      <c r="BS77" s="363"/>
      <c r="BT77" s="363"/>
      <c r="BU77" s="363"/>
      <c r="BV77" s="363"/>
      <c r="BW77" s="363"/>
      <c r="BX77" s="363"/>
      <c r="BY77" s="363"/>
      <c r="BZ77" s="363"/>
      <c r="CA77" s="363"/>
      <c r="CB77" s="363"/>
      <c r="CC77" s="363"/>
      <c r="CD77" s="363"/>
      <c r="CE77" s="363"/>
      <c r="CF77" s="363"/>
      <c r="CG77" s="363"/>
      <c r="CH77" s="363"/>
      <c r="CI77" s="363"/>
      <c r="CJ77" s="363"/>
      <c r="CK77" s="363"/>
      <c r="CL77" s="363"/>
      <c r="CM77" s="363"/>
      <c r="CN77" s="363"/>
      <c r="CO77" s="363"/>
      <c r="CP77" s="363"/>
      <c r="CQ77" s="363"/>
      <c r="CR77" s="363"/>
      <c r="CS77" s="363"/>
      <c r="CT77" s="363"/>
      <c r="CU77" s="363"/>
      <c r="CV77" s="363"/>
      <c r="CW77" s="363"/>
      <c r="CX77" s="363"/>
      <c r="CY77" s="363"/>
      <c r="CZ77" s="363"/>
      <c r="DA77" s="363"/>
      <c r="DB77" s="363"/>
      <c r="DC77" s="363"/>
      <c r="DD77" s="363"/>
      <c r="DE77" s="363"/>
      <c r="DF77" s="363"/>
      <c r="DG77" s="363"/>
      <c r="DH77" s="363"/>
      <c r="DI77" s="363"/>
      <c r="DJ77" s="363"/>
      <c r="DK77" s="363"/>
      <c r="DL77" s="363"/>
      <c r="DM77" s="363"/>
      <c r="DN77" s="363"/>
      <c r="DO77" s="363"/>
      <c r="DP77" s="363"/>
      <c r="DQ77" s="363"/>
      <c r="DR77" s="363"/>
      <c r="DS77" s="363"/>
      <c r="DT77" s="363"/>
      <c r="DU77" s="363"/>
      <c r="DV77" s="363"/>
      <c r="DW77" s="363"/>
      <c r="DX77" s="363"/>
      <c r="DY77" s="363"/>
      <c r="DZ77" s="363"/>
      <c r="EA77" s="363"/>
      <c r="EB77" s="363"/>
      <c r="EC77" s="363"/>
      <c r="ED77" s="363"/>
      <c r="EE77" s="363"/>
      <c r="EF77" s="363"/>
      <c r="EG77" s="363"/>
      <c r="EH77" s="363"/>
      <c r="EI77" s="363"/>
      <c r="EJ77" s="363"/>
      <c r="EK77" s="363"/>
      <c r="EL77" s="363"/>
      <c r="EM77" s="363"/>
      <c r="EN77" s="363"/>
      <c r="EO77" s="363"/>
      <c r="EP77" s="363"/>
      <c r="EQ77" s="363"/>
      <c r="ER77" s="363"/>
      <c r="ES77" s="363"/>
      <c r="ET77" s="363"/>
      <c r="EU77" s="363"/>
      <c r="EV77" s="363"/>
      <c r="EW77" s="363"/>
      <c r="EX77" s="363"/>
      <c r="EY77" s="363"/>
      <c r="EZ77" s="363"/>
      <c r="FA77" s="363"/>
      <c r="FB77" s="363"/>
      <c r="FC77" s="363"/>
      <c r="FD77" s="363"/>
      <c r="FE77" s="363"/>
      <c r="FF77" s="363"/>
      <c r="FG77" s="363"/>
      <c r="FH77" s="363"/>
      <c r="FI77" s="363"/>
      <c r="FJ77" s="363"/>
      <c r="FK77" s="363"/>
      <c r="FL77" s="363"/>
      <c r="FM77" s="363"/>
      <c r="FN77" s="363"/>
      <c r="FO77" s="363"/>
      <c r="FP77" s="363"/>
      <c r="FQ77" s="363"/>
      <c r="FR77" s="363"/>
      <c r="FS77" s="363"/>
      <c r="FT77" s="363"/>
      <c r="FU77" s="363"/>
      <c r="FV77" s="363"/>
      <c r="FW77" s="363"/>
      <c r="FX77" s="363"/>
      <c r="FY77" s="363"/>
      <c r="FZ77" s="363"/>
      <c r="GA77" s="363"/>
      <c r="GB77" s="363"/>
      <c r="GC77" s="363"/>
      <c r="GD77" s="363"/>
      <c r="GE77" s="363"/>
      <c r="GF77" s="363"/>
    </row>
    <row r="78" spans="1:188" ht="12.75" customHeight="1" x14ac:dyDescent="0.25">
      <c r="A78" s="192"/>
      <c r="B78" s="207"/>
      <c r="C78" s="113" t="s">
        <v>1298</v>
      </c>
      <c r="D78" s="113" t="s">
        <v>1299</v>
      </c>
      <c r="E78" s="238"/>
      <c r="F78" s="209"/>
      <c r="G78" s="192"/>
      <c r="H78" s="192"/>
      <c r="I78" s="731">
        <v>23.729978689764213</v>
      </c>
      <c r="J78" s="731"/>
      <c r="K78" s="731"/>
      <c r="L78" s="731">
        <v>15.815085158150852</v>
      </c>
      <c r="M78" s="732"/>
      <c r="N78" s="732">
        <v>31.66606693055056</v>
      </c>
      <c r="O78" s="732"/>
      <c r="P78" s="732">
        <v>34.231200897867559</v>
      </c>
      <c r="Q78" s="732"/>
      <c r="R78" s="732">
        <v>33.740942028985508</v>
      </c>
      <c r="S78" s="732"/>
      <c r="T78" s="732">
        <v>22.898154477101844</v>
      </c>
      <c r="U78" s="732"/>
      <c r="V78" s="732">
        <v>9.5433856996035829</v>
      </c>
      <c r="W78" s="363"/>
      <c r="X78" s="363"/>
      <c r="Y78" s="363"/>
      <c r="Z78" s="363"/>
      <c r="AA78" s="363"/>
      <c r="AB78" s="363"/>
      <c r="AC78" s="363"/>
      <c r="AD78" s="363"/>
      <c r="AE78" s="363"/>
      <c r="AF78" s="363"/>
      <c r="AG78" s="363"/>
      <c r="AH78" s="363"/>
      <c r="AI78" s="363"/>
      <c r="AJ78" s="363"/>
      <c r="AK78" s="363"/>
      <c r="AL78" s="363"/>
      <c r="AM78" s="363"/>
      <c r="AN78" s="363"/>
      <c r="AO78" s="363"/>
      <c r="AP78" s="363"/>
      <c r="AQ78" s="363"/>
      <c r="AR78" s="363"/>
      <c r="AS78" s="363"/>
      <c r="AT78" s="363"/>
      <c r="AU78" s="363"/>
      <c r="AV78" s="363"/>
      <c r="AW78" s="363"/>
      <c r="AX78" s="363"/>
      <c r="AY78" s="363"/>
      <c r="AZ78" s="363"/>
      <c r="BA78" s="363"/>
      <c r="BB78" s="363"/>
      <c r="BC78" s="363"/>
      <c r="BD78" s="363"/>
      <c r="BE78" s="363"/>
      <c r="BF78" s="363"/>
      <c r="BG78" s="363"/>
      <c r="BH78" s="363"/>
      <c r="BI78" s="363"/>
      <c r="BJ78" s="363"/>
      <c r="BK78" s="363"/>
      <c r="BL78" s="363"/>
      <c r="BM78" s="363"/>
      <c r="BN78" s="363"/>
      <c r="BO78" s="363"/>
      <c r="BP78" s="363"/>
      <c r="BQ78" s="363"/>
      <c r="BR78" s="363"/>
      <c r="BS78" s="363"/>
      <c r="BT78" s="363"/>
      <c r="BU78" s="363"/>
      <c r="BV78" s="363"/>
      <c r="BW78" s="363"/>
      <c r="BX78" s="363"/>
      <c r="BY78" s="363"/>
      <c r="BZ78" s="363"/>
      <c r="CA78" s="363"/>
      <c r="CB78" s="363"/>
      <c r="CC78" s="363"/>
      <c r="CD78" s="363"/>
      <c r="CE78" s="363"/>
      <c r="CF78" s="363"/>
      <c r="CG78" s="363"/>
      <c r="CH78" s="363"/>
      <c r="CI78" s="363"/>
      <c r="CJ78" s="363"/>
      <c r="CK78" s="363"/>
      <c r="CL78" s="363"/>
      <c r="CM78" s="363"/>
      <c r="CN78" s="363"/>
      <c r="CO78" s="363"/>
      <c r="CP78" s="363"/>
      <c r="CQ78" s="363"/>
      <c r="CR78" s="363"/>
      <c r="CS78" s="363"/>
      <c r="CT78" s="363"/>
      <c r="CU78" s="363"/>
      <c r="CV78" s="363"/>
      <c r="CW78" s="363"/>
      <c r="CX78" s="363"/>
      <c r="CY78" s="363"/>
      <c r="CZ78" s="363"/>
      <c r="DA78" s="363"/>
      <c r="DB78" s="363"/>
      <c r="DC78" s="363"/>
      <c r="DD78" s="363"/>
      <c r="DE78" s="363"/>
      <c r="DF78" s="363"/>
      <c r="DG78" s="363"/>
      <c r="DH78" s="363"/>
      <c r="DI78" s="363"/>
      <c r="DJ78" s="363"/>
      <c r="DK78" s="363"/>
      <c r="DL78" s="363"/>
      <c r="DM78" s="363"/>
      <c r="DN78" s="363"/>
      <c r="DO78" s="363"/>
      <c r="DP78" s="363"/>
      <c r="DQ78" s="363"/>
      <c r="DR78" s="363"/>
      <c r="DS78" s="363"/>
      <c r="DT78" s="363"/>
      <c r="DU78" s="363"/>
      <c r="DV78" s="363"/>
      <c r="DW78" s="363"/>
      <c r="DX78" s="363"/>
      <c r="DY78" s="363"/>
      <c r="DZ78" s="363"/>
      <c r="EA78" s="363"/>
      <c r="EB78" s="363"/>
      <c r="EC78" s="363"/>
      <c r="ED78" s="363"/>
      <c r="EE78" s="363"/>
      <c r="EF78" s="363"/>
      <c r="EG78" s="363"/>
      <c r="EH78" s="363"/>
      <c r="EI78" s="363"/>
      <c r="EJ78" s="363"/>
      <c r="EK78" s="363"/>
      <c r="EL78" s="363"/>
      <c r="EM78" s="363"/>
      <c r="EN78" s="363"/>
      <c r="EO78" s="363"/>
      <c r="EP78" s="363"/>
      <c r="EQ78" s="363"/>
      <c r="ER78" s="363"/>
      <c r="ES78" s="363"/>
      <c r="ET78" s="363"/>
      <c r="EU78" s="363"/>
      <c r="EV78" s="363"/>
      <c r="EW78" s="363"/>
      <c r="EX78" s="363"/>
      <c r="EY78" s="363"/>
      <c r="EZ78" s="363"/>
      <c r="FA78" s="363"/>
      <c r="FB78" s="363"/>
      <c r="FC78" s="363"/>
      <c r="FD78" s="363"/>
      <c r="FE78" s="363"/>
      <c r="FF78" s="363"/>
      <c r="FG78" s="363"/>
      <c r="FH78" s="363"/>
      <c r="FI78" s="363"/>
      <c r="FJ78" s="363"/>
      <c r="FK78" s="363"/>
      <c r="FL78" s="363"/>
      <c r="FM78" s="363"/>
      <c r="FN78" s="363"/>
      <c r="FO78" s="363"/>
      <c r="FP78" s="363"/>
      <c r="FQ78" s="363"/>
      <c r="FR78" s="363"/>
      <c r="FS78" s="363"/>
      <c r="FT78" s="363"/>
      <c r="FU78" s="363"/>
      <c r="FV78" s="363"/>
      <c r="FW78" s="363"/>
      <c r="FX78" s="363"/>
      <c r="FY78" s="363"/>
      <c r="FZ78" s="363"/>
      <c r="GA78" s="363"/>
      <c r="GB78" s="363"/>
      <c r="GC78" s="363"/>
      <c r="GD78" s="363"/>
      <c r="GE78" s="363"/>
      <c r="GF78" s="363"/>
    </row>
    <row r="79" spans="1:188" ht="12.75" customHeight="1" x14ac:dyDescent="0.25">
      <c r="A79" s="192"/>
      <c r="B79" s="207"/>
      <c r="C79" s="113" t="s">
        <v>1300</v>
      </c>
      <c r="D79" s="113" t="s">
        <v>1301</v>
      </c>
      <c r="E79" s="238"/>
      <c r="F79" s="209"/>
      <c r="G79" s="192"/>
      <c r="H79" s="192"/>
      <c r="I79" s="731">
        <v>17.225685678465315</v>
      </c>
      <c r="J79" s="731"/>
      <c r="K79" s="731"/>
      <c r="L79" s="731">
        <v>14.246481290765534</v>
      </c>
      <c r="M79" s="732"/>
      <c r="N79" s="732">
        <v>30.243075183719618</v>
      </c>
      <c r="O79" s="732"/>
      <c r="P79" s="732">
        <v>30.437680515441013</v>
      </c>
      <c r="Q79" s="732"/>
      <c r="R79" s="732">
        <v>23.736756316218418</v>
      </c>
      <c r="S79" s="732"/>
      <c r="T79" s="732">
        <v>17.147551083273438</v>
      </c>
      <c r="U79" s="732"/>
      <c r="V79" s="732">
        <v>6.8452674086476906</v>
      </c>
      <c r="W79" s="363"/>
      <c r="X79" s="363"/>
      <c r="Y79" s="363"/>
      <c r="Z79" s="363"/>
      <c r="AA79" s="363"/>
      <c r="AB79" s="363"/>
      <c r="AC79" s="363"/>
      <c r="AD79" s="363"/>
      <c r="AE79" s="363"/>
      <c r="AF79" s="363"/>
      <c r="AG79" s="363"/>
      <c r="AH79" s="363"/>
      <c r="AI79" s="363"/>
      <c r="AJ79" s="363"/>
      <c r="AK79" s="363"/>
      <c r="AL79" s="363"/>
      <c r="AM79" s="363"/>
      <c r="AN79" s="363"/>
      <c r="AO79" s="363"/>
      <c r="AP79" s="363"/>
      <c r="AQ79" s="363"/>
      <c r="AR79" s="363"/>
      <c r="AS79" s="363"/>
      <c r="AT79" s="363"/>
      <c r="AU79" s="363"/>
      <c r="AV79" s="363"/>
      <c r="AW79" s="363"/>
      <c r="AX79" s="363"/>
      <c r="AY79" s="363"/>
      <c r="AZ79" s="363"/>
      <c r="BA79" s="363"/>
      <c r="BB79" s="363"/>
      <c r="BC79" s="363"/>
      <c r="BD79" s="363"/>
      <c r="BE79" s="363"/>
      <c r="BF79" s="363"/>
      <c r="BG79" s="363"/>
      <c r="BH79" s="363"/>
      <c r="BI79" s="363"/>
      <c r="BJ79" s="363"/>
      <c r="BK79" s="363"/>
      <c r="BL79" s="363"/>
      <c r="BM79" s="363"/>
      <c r="BN79" s="363"/>
      <c r="BO79" s="363"/>
      <c r="BP79" s="363"/>
      <c r="BQ79" s="363"/>
      <c r="BR79" s="363"/>
      <c r="BS79" s="363"/>
      <c r="BT79" s="363"/>
      <c r="BU79" s="363"/>
      <c r="BV79" s="363"/>
      <c r="BW79" s="363"/>
      <c r="BX79" s="363"/>
      <c r="BY79" s="363"/>
      <c r="BZ79" s="363"/>
      <c r="CA79" s="363"/>
      <c r="CB79" s="363"/>
      <c r="CC79" s="363"/>
      <c r="CD79" s="363"/>
      <c r="CE79" s="363"/>
      <c r="CF79" s="363"/>
      <c r="CG79" s="363"/>
      <c r="CH79" s="363"/>
      <c r="CI79" s="363"/>
      <c r="CJ79" s="363"/>
      <c r="CK79" s="363"/>
      <c r="CL79" s="363"/>
      <c r="CM79" s="363"/>
      <c r="CN79" s="363"/>
      <c r="CO79" s="363"/>
      <c r="CP79" s="363"/>
      <c r="CQ79" s="363"/>
      <c r="CR79" s="363"/>
      <c r="CS79" s="363"/>
      <c r="CT79" s="363"/>
      <c r="CU79" s="363"/>
      <c r="CV79" s="363"/>
      <c r="CW79" s="363"/>
      <c r="CX79" s="363"/>
      <c r="CY79" s="363"/>
      <c r="CZ79" s="363"/>
      <c r="DA79" s="363"/>
      <c r="DB79" s="363"/>
      <c r="DC79" s="363"/>
      <c r="DD79" s="363"/>
      <c r="DE79" s="363"/>
      <c r="DF79" s="363"/>
      <c r="DG79" s="363"/>
      <c r="DH79" s="363"/>
      <c r="DI79" s="363"/>
      <c r="DJ79" s="363"/>
      <c r="DK79" s="363"/>
      <c r="DL79" s="363"/>
      <c r="DM79" s="363"/>
      <c r="DN79" s="363"/>
      <c r="DO79" s="363"/>
      <c r="DP79" s="363"/>
      <c r="DQ79" s="363"/>
      <c r="DR79" s="363"/>
      <c r="DS79" s="363"/>
      <c r="DT79" s="363"/>
      <c r="DU79" s="363"/>
      <c r="DV79" s="363"/>
      <c r="DW79" s="363"/>
      <c r="DX79" s="363"/>
      <c r="DY79" s="363"/>
      <c r="DZ79" s="363"/>
      <c r="EA79" s="363"/>
      <c r="EB79" s="363"/>
      <c r="EC79" s="363"/>
      <c r="ED79" s="363"/>
      <c r="EE79" s="363"/>
      <c r="EF79" s="363"/>
      <c r="EG79" s="363"/>
      <c r="EH79" s="363"/>
      <c r="EI79" s="363"/>
      <c r="EJ79" s="363"/>
      <c r="EK79" s="363"/>
      <c r="EL79" s="363"/>
      <c r="EM79" s="363"/>
      <c r="EN79" s="363"/>
      <c r="EO79" s="363"/>
      <c r="EP79" s="363"/>
      <c r="EQ79" s="363"/>
      <c r="ER79" s="363"/>
      <c r="ES79" s="363"/>
      <c r="ET79" s="363"/>
      <c r="EU79" s="363"/>
      <c r="EV79" s="363"/>
      <c r="EW79" s="363"/>
      <c r="EX79" s="363"/>
      <c r="EY79" s="363"/>
      <c r="EZ79" s="363"/>
      <c r="FA79" s="363"/>
      <c r="FB79" s="363"/>
      <c r="FC79" s="363"/>
      <c r="FD79" s="363"/>
      <c r="FE79" s="363"/>
      <c r="FF79" s="363"/>
      <c r="FG79" s="363"/>
      <c r="FH79" s="363"/>
      <c r="FI79" s="363"/>
      <c r="FJ79" s="363"/>
      <c r="FK79" s="363"/>
      <c r="FL79" s="363"/>
      <c r="FM79" s="363"/>
      <c r="FN79" s="363"/>
      <c r="FO79" s="363"/>
      <c r="FP79" s="363"/>
      <c r="FQ79" s="363"/>
      <c r="FR79" s="363"/>
      <c r="FS79" s="363"/>
      <c r="FT79" s="363"/>
      <c r="FU79" s="363"/>
      <c r="FV79" s="363"/>
      <c r="FW79" s="363"/>
      <c r="FX79" s="363"/>
      <c r="FY79" s="363"/>
      <c r="FZ79" s="363"/>
      <c r="GA79" s="363"/>
      <c r="GB79" s="363"/>
      <c r="GC79" s="363"/>
      <c r="GD79" s="363"/>
      <c r="GE79" s="363"/>
      <c r="GF79" s="363"/>
    </row>
    <row r="80" spans="1:188" ht="12.75" customHeight="1" x14ac:dyDescent="0.25">
      <c r="A80" s="206"/>
      <c r="B80" s="207"/>
      <c r="C80" s="113" t="s">
        <v>1302</v>
      </c>
      <c r="D80" s="113" t="s">
        <v>1486</v>
      </c>
      <c r="E80" s="238"/>
      <c r="F80" s="209"/>
      <c r="G80" s="192"/>
      <c r="H80" s="206"/>
      <c r="I80" s="731">
        <v>13.846406840980102</v>
      </c>
      <c r="J80" s="731"/>
      <c r="K80" s="731"/>
      <c r="L80" s="731">
        <v>9.5767686129131917</v>
      </c>
      <c r="M80" s="732"/>
      <c r="N80" s="732">
        <v>25.210084033613445</v>
      </c>
      <c r="O80" s="732"/>
      <c r="P80" s="732">
        <v>23.393091386095321</v>
      </c>
      <c r="Q80" s="732"/>
      <c r="R80" s="732">
        <v>18.417748011720388</v>
      </c>
      <c r="S80" s="732"/>
      <c r="T80" s="732">
        <v>15.154536390827518</v>
      </c>
      <c r="U80" s="732"/>
      <c r="V80" s="732">
        <v>6.5155547398366522</v>
      </c>
      <c r="W80" s="363"/>
      <c r="X80" s="363"/>
      <c r="Y80" s="363"/>
      <c r="Z80" s="363"/>
      <c r="AA80" s="363"/>
      <c r="AB80" s="363"/>
      <c r="AC80" s="363"/>
      <c r="AD80" s="363"/>
      <c r="AE80" s="363"/>
      <c r="AF80" s="363"/>
      <c r="AG80" s="363"/>
      <c r="AH80" s="363"/>
      <c r="AI80" s="363"/>
      <c r="AJ80" s="363"/>
      <c r="AK80" s="363"/>
      <c r="AL80" s="363"/>
      <c r="AM80" s="363"/>
      <c r="AN80" s="363"/>
      <c r="AO80" s="363"/>
      <c r="AP80" s="363"/>
      <c r="AQ80" s="363"/>
      <c r="AR80" s="363"/>
      <c r="AS80" s="363"/>
      <c r="AT80" s="363"/>
      <c r="AU80" s="363"/>
      <c r="AV80" s="363"/>
      <c r="AW80" s="363"/>
      <c r="AX80" s="363"/>
      <c r="AY80" s="363"/>
      <c r="AZ80" s="363"/>
      <c r="BA80" s="363"/>
      <c r="BB80" s="363"/>
      <c r="BC80" s="363"/>
      <c r="BD80" s="363"/>
      <c r="BE80" s="363"/>
      <c r="BF80" s="363"/>
      <c r="BG80" s="363"/>
      <c r="BH80" s="363"/>
      <c r="BI80" s="363"/>
      <c r="BJ80" s="363"/>
      <c r="BK80" s="363"/>
      <c r="BL80" s="363"/>
      <c r="BM80" s="363"/>
      <c r="BN80" s="363"/>
      <c r="BO80" s="363"/>
      <c r="BP80" s="363"/>
      <c r="BQ80" s="363"/>
      <c r="BR80" s="363"/>
      <c r="BS80" s="363"/>
      <c r="BT80" s="363"/>
      <c r="BU80" s="363"/>
      <c r="BV80" s="363"/>
      <c r="BW80" s="363"/>
      <c r="BX80" s="363"/>
      <c r="BY80" s="363"/>
      <c r="BZ80" s="363"/>
      <c r="CA80" s="363"/>
      <c r="CB80" s="363"/>
      <c r="CC80" s="363"/>
      <c r="CD80" s="363"/>
      <c r="CE80" s="363"/>
      <c r="CF80" s="363"/>
      <c r="CG80" s="363"/>
      <c r="CH80" s="363"/>
      <c r="CI80" s="363"/>
      <c r="CJ80" s="363"/>
      <c r="CK80" s="363"/>
      <c r="CL80" s="363"/>
      <c r="CM80" s="363"/>
      <c r="CN80" s="363"/>
      <c r="CO80" s="363"/>
      <c r="CP80" s="363"/>
      <c r="CQ80" s="363"/>
      <c r="CR80" s="363"/>
      <c r="CS80" s="363"/>
      <c r="CT80" s="363"/>
      <c r="CU80" s="363"/>
      <c r="CV80" s="363"/>
      <c r="CW80" s="363"/>
      <c r="CX80" s="363"/>
      <c r="CY80" s="363"/>
      <c r="CZ80" s="363"/>
      <c r="DA80" s="363"/>
      <c r="DB80" s="363"/>
      <c r="DC80" s="363"/>
      <c r="DD80" s="363"/>
      <c r="DE80" s="363"/>
      <c r="DF80" s="363"/>
      <c r="DG80" s="363"/>
      <c r="DH80" s="363"/>
      <c r="DI80" s="363"/>
      <c r="DJ80" s="363"/>
      <c r="DK80" s="363"/>
      <c r="DL80" s="363"/>
      <c r="DM80" s="363"/>
      <c r="DN80" s="363"/>
      <c r="DO80" s="363"/>
      <c r="DP80" s="363"/>
      <c r="DQ80" s="363"/>
      <c r="DR80" s="363"/>
      <c r="DS80" s="363"/>
      <c r="DT80" s="363"/>
      <c r="DU80" s="363"/>
      <c r="DV80" s="363"/>
      <c r="DW80" s="363"/>
      <c r="DX80" s="363"/>
      <c r="DY80" s="363"/>
      <c r="DZ80" s="363"/>
      <c r="EA80" s="363"/>
      <c r="EB80" s="363"/>
      <c r="EC80" s="363"/>
      <c r="ED80" s="363"/>
      <c r="EE80" s="363"/>
      <c r="EF80" s="363"/>
      <c r="EG80" s="363"/>
      <c r="EH80" s="363"/>
      <c r="EI80" s="363"/>
      <c r="EJ80" s="363"/>
      <c r="EK80" s="363"/>
      <c r="EL80" s="363"/>
      <c r="EM80" s="363"/>
      <c r="EN80" s="363"/>
      <c r="EO80" s="363"/>
      <c r="EP80" s="363"/>
      <c r="EQ80" s="363"/>
      <c r="ER80" s="363"/>
      <c r="ES80" s="363"/>
      <c r="ET80" s="363"/>
      <c r="EU80" s="363"/>
      <c r="EV80" s="363"/>
      <c r="EW80" s="363"/>
      <c r="EX80" s="363"/>
      <c r="EY80" s="363"/>
      <c r="EZ80" s="363"/>
      <c r="FA80" s="363"/>
      <c r="FB80" s="363"/>
      <c r="FC80" s="363"/>
      <c r="FD80" s="363"/>
      <c r="FE80" s="363"/>
      <c r="FF80" s="363"/>
      <c r="FG80" s="363"/>
      <c r="FH80" s="363"/>
      <c r="FI80" s="363"/>
      <c r="FJ80" s="363"/>
      <c r="FK80" s="363"/>
      <c r="FL80" s="363"/>
      <c r="FM80" s="363"/>
      <c r="FN80" s="363"/>
      <c r="FO80" s="363"/>
      <c r="FP80" s="363"/>
      <c r="FQ80" s="363"/>
      <c r="FR80" s="363"/>
      <c r="FS80" s="363"/>
      <c r="FT80" s="363"/>
      <c r="FU80" s="363"/>
      <c r="FV80" s="363"/>
      <c r="FW80" s="363"/>
      <c r="FX80" s="363"/>
      <c r="FY80" s="363"/>
      <c r="FZ80" s="363"/>
      <c r="GA80" s="363"/>
      <c r="GB80" s="363"/>
      <c r="GC80" s="363"/>
      <c r="GD80" s="363"/>
      <c r="GE80" s="363"/>
      <c r="GF80" s="363"/>
    </row>
    <row r="81" spans="1:188" ht="12.75" customHeight="1" x14ac:dyDescent="0.25">
      <c r="A81" s="192"/>
      <c r="B81" s="207"/>
      <c r="C81" s="113" t="s">
        <v>1303</v>
      </c>
      <c r="D81" s="113" t="s">
        <v>1304</v>
      </c>
      <c r="E81" s="238"/>
      <c r="F81" s="209"/>
      <c r="G81" s="206"/>
      <c r="H81" s="192"/>
      <c r="I81" s="731">
        <v>23.694413123059576</v>
      </c>
      <c r="J81" s="731"/>
      <c r="K81" s="731"/>
      <c r="L81" s="731">
        <v>15.463917525773196</v>
      </c>
      <c r="M81" s="732"/>
      <c r="N81" s="732">
        <v>34.223489758879964</v>
      </c>
      <c r="O81" s="732"/>
      <c r="P81" s="732">
        <v>39.857932123125494</v>
      </c>
      <c r="Q81" s="732"/>
      <c r="R81" s="732">
        <v>30.87905702664564</v>
      </c>
      <c r="S81" s="732"/>
      <c r="T81" s="732">
        <v>25.806993947545394</v>
      </c>
      <c r="U81" s="732"/>
      <c r="V81" s="732">
        <v>10.912556588039076</v>
      </c>
      <c r="W81" s="363"/>
      <c r="X81" s="363"/>
      <c r="Y81" s="363"/>
      <c r="Z81" s="363"/>
      <c r="AA81" s="363"/>
      <c r="AB81" s="363"/>
      <c r="AC81" s="363"/>
      <c r="AD81" s="363"/>
      <c r="AE81" s="363"/>
      <c r="AF81" s="363"/>
      <c r="AG81" s="363"/>
      <c r="AH81" s="363"/>
      <c r="AI81" s="363"/>
      <c r="AJ81" s="363"/>
      <c r="AK81" s="363"/>
      <c r="AL81" s="363"/>
      <c r="AM81" s="363"/>
      <c r="AN81" s="363"/>
      <c r="AO81" s="363"/>
      <c r="AP81" s="363"/>
      <c r="AQ81" s="363"/>
      <c r="AR81" s="363"/>
      <c r="AS81" s="363"/>
      <c r="AT81" s="363"/>
      <c r="AU81" s="363"/>
      <c r="AV81" s="363"/>
      <c r="AW81" s="363"/>
      <c r="AX81" s="363"/>
      <c r="AY81" s="363"/>
      <c r="AZ81" s="363"/>
      <c r="BA81" s="363"/>
      <c r="BB81" s="363"/>
      <c r="BC81" s="363"/>
      <c r="BD81" s="363"/>
      <c r="BE81" s="363"/>
      <c r="BF81" s="363"/>
      <c r="BG81" s="363"/>
      <c r="BH81" s="363"/>
      <c r="BI81" s="363"/>
      <c r="BJ81" s="363"/>
      <c r="BK81" s="363"/>
      <c r="BL81" s="363"/>
      <c r="BM81" s="363"/>
      <c r="BN81" s="363"/>
      <c r="BO81" s="363"/>
      <c r="BP81" s="363"/>
      <c r="BQ81" s="363"/>
      <c r="BR81" s="363"/>
      <c r="BS81" s="363"/>
      <c r="BT81" s="363"/>
      <c r="BU81" s="363"/>
      <c r="BV81" s="363"/>
      <c r="BW81" s="363"/>
      <c r="BX81" s="363"/>
      <c r="BY81" s="363"/>
      <c r="BZ81" s="363"/>
      <c r="CA81" s="363"/>
      <c r="CB81" s="363"/>
      <c r="CC81" s="363"/>
      <c r="CD81" s="363"/>
      <c r="CE81" s="363"/>
      <c r="CF81" s="363"/>
      <c r="CG81" s="363"/>
      <c r="CH81" s="363"/>
      <c r="CI81" s="363"/>
      <c r="CJ81" s="363"/>
      <c r="CK81" s="363"/>
      <c r="CL81" s="363"/>
      <c r="CM81" s="363"/>
      <c r="CN81" s="363"/>
      <c r="CO81" s="363"/>
      <c r="CP81" s="363"/>
      <c r="CQ81" s="363"/>
      <c r="CR81" s="363"/>
      <c r="CS81" s="363"/>
      <c r="CT81" s="363"/>
      <c r="CU81" s="363"/>
      <c r="CV81" s="363"/>
      <c r="CW81" s="363"/>
      <c r="CX81" s="363"/>
      <c r="CY81" s="363"/>
      <c r="CZ81" s="363"/>
      <c r="DA81" s="363"/>
      <c r="DB81" s="363"/>
      <c r="DC81" s="363"/>
      <c r="DD81" s="363"/>
      <c r="DE81" s="363"/>
      <c r="DF81" s="363"/>
      <c r="DG81" s="363"/>
      <c r="DH81" s="363"/>
      <c r="DI81" s="363"/>
      <c r="DJ81" s="363"/>
      <c r="DK81" s="363"/>
      <c r="DL81" s="363"/>
      <c r="DM81" s="363"/>
      <c r="DN81" s="363"/>
      <c r="DO81" s="363"/>
      <c r="DP81" s="363"/>
      <c r="DQ81" s="363"/>
      <c r="DR81" s="363"/>
      <c r="DS81" s="363"/>
      <c r="DT81" s="363"/>
      <c r="DU81" s="363"/>
      <c r="DV81" s="363"/>
      <c r="DW81" s="363"/>
      <c r="DX81" s="363"/>
      <c r="DY81" s="363"/>
      <c r="DZ81" s="363"/>
      <c r="EA81" s="363"/>
      <c r="EB81" s="363"/>
      <c r="EC81" s="363"/>
      <c r="ED81" s="363"/>
      <c r="EE81" s="363"/>
      <c r="EF81" s="363"/>
      <c r="EG81" s="363"/>
      <c r="EH81" s="363"/>
      <c r="EI81" s="363"/>
      <c r="EJ81" s="363"/>
      <c r="EK81" s="363"/>
      <c r="EL81" s="363"/>
      <c r="EM81" s="363"/>
      <c r="EN81" s="363"/>
      <c r="EO81" s="363"/>
      <c r="EP81" s="363"/>
      <c r="EQ81" s="363"/>
      <c r="ER81" s="363"/>
      <c r="ES81" s="363"/>
      <c r="ET81" s="363"/>
      <c r="EU81" s="363"/>
      <c r="EV81" s="363"/>
      <c r="EW81" s="363"/>
      <c r="EX81" s="363"/>
      <c r="EY81" s="363"/>
      <c r="EZ81" s="363"/>
      <c r="FA81" s="363"/>
      <c r="FB81" s="363"/>
      <c r="FC81" s="363"/>
      <c r="FD81" s="363"/>
      <c r="FE81" s="363"/>
      <c r="FF81" s="363"/>
      <c r="FG81" s="363"/>
      <c r="FH81" s="363"/>
      <c r="FI81" s="363"/>
      <c r="FJ81" s="363"/>
      <c r="FK81" s="363"/>
      <c r="FL81" s="363"/>
      <c r="FM81" s="363"/>
      <c r="FN81" s="363"/>
      <c r="FO81" s="363"/>
      <c r="FP81" s="363"/>
      <c r="FQ81" s="363"/>
      <c r="FR81" s="363"/>
      <c r="FS81" s="363"/>
      <c r="FT81" s="363"/>
      <c r="FU81" s="363"/>
      <c r="FV81" s="363"/>
      <c r="FW81" s="363"/>
      <c r="FX81" s="363"/>
      <c r="FY81" s="363"/>
      <c r="FZ81" s="363"/>
      <c r="GA81" s="363"/>
      <c r="GB81" s="363"/>
      <c r="GC81" s="363"/>
      <c r="GD81" s="363"/>
      <c r="GE81" s="363"/>
      <c r="GF81" s="363"/>
    </row>
    <row r="82" spans="1:188" ht="12.75" customHeight="1" x14ac:dyDescent="0.25">
      <c r="A82" s="192"/>
      <c r="B82" s="207"/>
      <c r="C82" s="113" t="s">
        <v>1305</v>
      </c>
      <c r="D82" s="113" t="s">
        <v>1487</v>
      </c>
      <c r="E82" s="238"/>
      <c r="F82" s="209"/>
      <c r="G82" s="192"/>
      <c r="H82" s="192"/>
      <c r="I82" s="731">
        <v>12.292955497904609</v>
      </c>
      <c r="J82" s="731"/>
      <c r="K82" s="731"/>
      <c r="L82" s="731">
        <v>8.36894586894587</v>
      </c>
      <c r="M82" s="732"/>
      <c r="N82" s="732">
        <v>19.903498190591073</v>
      </c>
      <c r="O82" s="732"/>
      <c r="P82" s="732">
        <v>26.616499442586399</v>
      </c>
      <c r="Q82" s="732"/>
      <c r="R82" s="732">
        <v>16.85097419694576</v>
      </c>
      <c r="S82" s="732"/>
      <c r="T82" s="732">
        <v>11.328920570264765</v>
      </c>
      <c r="U82" s="732"/>
      <c r="V82" s="732">
        <v>5.1212938005390836</v>
      </c>
      <c r="W82" s="363"/>
      <c r="X82" s="363"/>
      <c r="Y82" s="363"/>
      <c r="Z82" s="363"/>
      <c r="AA82" s="363"/>
      <c r="AB82" s="363"/>
      <c r="AC82" s="363"/>
      <c r="AD82" s="363"/>
      <c r="AE82" s="363"/>
      <c r="AF82" s="363"/>
      <c r="AG82" s="363"/>
      <c r="AH82" s="363"/>
      <c r="AI82" s="363"/>
      <c r="AJ82" s="363"/>
      <c r="AK82" s="363"/>
      <c r="AL82" s="363"/>
      <c r="AM82" s="363"/>
      <c r="AN82" s="363"/>
      <c r="AO82" s="363"/>
      <c r="AP82" s="363"/>
      <c r="AQ82" s="363"/>
      <c r="AR82" s="363"/>
      <c r="AS82" s="363"/>
      <c r="AT82" s="363"/>
      <c r="AU82" s="363"/>
      <c r="AV82" s="363"/>
      <c r="AW82" s="363"/>
      <c r="AX82" s="363"/>
      <c r="AY82" s="363"/>
      <c r="AZ82" s="363"/>
      <c r="BA82" s="363"/>
      <c r="BB82" s="363"/>
      <c r="BC82" s="363"/>
      <c r="BD82" s="363"/>
      <c r="BE82" s="363"/>
      <c r="BF82" s="363"/>
      <c r="BG82" s="363"/>
      <c r="BH82" s="363"/>
      <c r="BI82" s="363"/>
      <c r="BJ82" s="363"/>
      <c r="BK82" s="363"/>
      <c r="BL82" s="363"/>
      <c r="BM82" s="363"/>
      <c r="BN82" s="363"/>
      <c r="BO82" s="363"/>
      <c r="BP82" s="363"/>
      <c r="BQ82" s="363"/>
      <c r="BR82" s="363"/>
      <c r="BS82" s="363"/>
      <c r="BT82" s="363"/>
      <c r="BU82" s="363"/>
      <c r="BV82" s="363"/>
      <c r="BW82" s="363"/>
      <c r="BX82" s="363"/>
      <c r="BY82" s="363"/>
      <c r="BZ82" s="363"/>
      <c r="CA82" s="363"/>
      <c r="CB82" s="363"/>
      <c r="CC82" s="363"/>
      <c r="CD82" s="363"/>
      <c r="CE82" s="363"/>
      <c r="CF82" s="363"/>
      <c r="CG82" s="363"/>
      <c r="CH82" s="363"/>
      <c r="CI82" s="363"/>
      <c r="CJ82" s="363"/>
      <c r="CK82" s="363"/>
      <c r="CL82" s="363"/>
      <c r="CM82" s="363"/>
      <c r="CN82" s="363"/>
      <c r="CO82" s="363"/>
      <c r="CP82" s="363"/>
      <c r="CQ82" s="363"/>
      <c r="CR82" s="363"/>
      <c r="CS82" s="363"/>
      <c r="CT82" s="363"/>
      <c r="CU82" s="363"/>
      <c r="CV82" s="363"/>
      <c r="CW82" s="363"/>
      <c r="CX82" s="363"/>
      <c r="CY82" s="363"/>
      <c r="CZ82" s="363"/>
      <c r="DA82" s="363"/>
      <c r="DB82" s="363"/>
      <c r="DC82" s="363"/>
      <c r="DD82" s="363"/>
      <c r="DE82" s="363"/>
      <c r="DF82" s="363"/>
      <c r="DG82" s="363"/>
      <c r="DH82" s="363"/>
      <c r="DI82" s="363"/>
      <c r="DJ82" s="363"/>
      <c r="DK82" s="363"/>
      <c r="DL82" s="363"/>
      <c r="DM82" s="363"/>
      <c r="DN82" s="363"/>
      <c r="DO82" s="363"/>
      <c r="DP82" s="363"/>
      <c r="DQ82" s="363"/>
      <c r="DR82" s="363"/>
      <c r="DS82" s="363"/>
      <c r="DT82" s="363"/>
      <c r="DU82" s="363"/>
      <c r="DV82" s="363"/>
      <c r="DW82" s="363"/>
      <c r="DX82" s="363"/>
      <c r="DY82" s="363"/>
      <c r="DZ82" s="363"/>
      <c r="EA82" s="363"/>
      <c r="EB82" s="363"/>
      <c r="EC82" s="363"/>
      <c r="ED82" s="363"/>
      <c r="EE82" s="363"/>
      <c r="EF82" s="363"/>
      <c r="EG82" s="363"/>
      <c r="EH82" s="363"/>
      <c r="EI82" s="363"/>
      <c r="EJ82" s="363"/>
      <c r="EK82" s="363"/>
      <c r="EL82" s="363"/>
      <c r="EM82" s="363"/>
      <c r="EN82" s="363"/>
      <c r="EO82" s="363"/>
      <c r="EP82" s="363"/>
      <c r="EQ82" s="363"/>
      <c r="ER82" s="363"/>
      <c r="ES82" s="363"/>
      <c r="ET82" s="363"/>
      <c r="EU82" s="363"/>
      <c r="EV82" s="363"/>
      <c r="EW82" s="363"/>
      <c r="EX82" s="363"/>
      <c r="EY82" s="363"/>
      <c r="EZ82" s="363"/>
      <c r="FA82" s="363"/>
      <c r="FB82" s="363"/>
      <c r="FC82" s="363"/>
      <c r="FD82" s="363"/>
      <c r="FE82" s="363"/>
      <c r="FF82" s="363"/>
      <c r="FG82" s="363"/>
      <c r="FH82" s="363"/>
      <c r="FI82" s="363"/>
      <c r="FJ82" s="363"/>
      <c r="FK82" s="363"/>
      <c r="FL82" s="363"/>
      <c r="FM82" s="363"/>
      <c r="FN82" s="363"/>
      <c r="FO82" s="363"/>
      <c r="FP82" s="363"/>
      <c r="FQ82" s="363"/>
      <c r="FR82" s="363"/>
      <c r="FS82" s="363"/>
      <c r="FT82" s="363"/>
      <c r="FU82" s="363"/>
      <c r="FV82" s="363"/>
      <c r="FW82" s="363"/>
      <c r="FX82" s="363"/>
      <c r="FY82" s="363"/>
      <c r="FZ82" s="363"/>
      <c r="GA82" s="363"/>
      <c r="GB82" s="363"/>
      <c r="GC82" s="363"/>
      <c r="GD82" s="363"/>
      <c r="GE82" s="363"/>
      <c r="GF82" s="363"/>
    </row>
    <row r="83" spans="1:188" ht="12.75" customHeight="1" x14ac:dyDescent="0.25">
      <c r="A83" s="192"/>
      <c r="B83" s="207"/>
      <c r="C83" s="113" t="s">
        <v>1306</v>
      </c>
      <c r="D83" s="113" t="s">
        <v>1307</v>
      </c>
      <c r="E83" s="238"/>
      <c r="F83" s="209"/>
      <c r="G83" s="192"/>
      <c r="H83" s="192"/>
      <c r="I83" s="731">
        <v>17.428433320801332</v>
      </c>
      <c r="J83" s="731"/>
      <c r="K83" s="731"/>
      <c r="L83" s="731">
        <v>10.189228529839884</v>
      </c>
      <c r="M83" s="732"/>
      <c r="N83" s="732">
        <v>30.290102389078498</v>
      </c>
      <c r="O83" s="732"/>
      <c r="P83" s="732">
        <v>35.786014241373017</v>
      </c>
      <c r="Q83" s="732"/>
      <c r="R83" s="732">
        <v>26.548672566371682</v>
      </c>
      <c r="S83" s="732"/>
      <c r="T83" s="732">
        <v>17.334230898687313</v>
      </c>
      <c r="U83" s="732"/>
      <c r="V83" s="732">
        <v>6.3489746770780116</v>
      </c>
      <c r="W83" s="363"/>
      <c r="X83" s="363"/>
      <c r="Y83" s="363"/>
      <c r="Z83" s="363"/>
      <c r="AA83" s="363"/>
      <c r="AB83" s="363"/>
      <c r="AC83" s="363"/>
      <c r="AD83" s="363"/>
      <c r="AE83" s="363"/>
      <c r="AF83" s="363"/>
      <c r="AG83" s="363"/>
      <c r="AH83" s="363"/>
      <c r="AI83" s="363"/>
      <c r="AJ83" s="363"/>
      <c r="AK83" s="363"/>
      <c r="AL83" s="363"/>
      <c r="AM83" s="363"/>
      <c r="AN83" s="363"/>
      <c r="AO83" s="363"/>
      <c r="AP83" s="363"/>
      <c r="AQ83" s="363"/>
      <c r="AR83" s="363"/>
      <c r="AS83" s="363"/>
      <c r="AT83" s="363"/>
      <c r="AU83" s="363"/>
      <c r="AV83" s="363"/>
      <c r="AW83" s="363"/>
      <c r="AX83" s="363"/>
      <c r="AY83" s="363"/>
      <c r="AZ83" s="363"/>
      <c r="BA83" s="363"/>
      <c r="BB83" s="363"/>
      <c r="BC83" s="363"/>
      <c r="BD83" s="363"/>
      <c r="BE83" s="363"/>
      <c r="BF83" s="363"/>
      <c r="BG83" s="363"/>
      <c r="BH83" s="363"/>
      <c r="BI83" s="363"/>
      <c r="BJ83" s="363"/>
      <c r="BK83" s="363"/>
      <c r="BL83" s="363"/>
      <c r="BM83" s="363"/>
      <c r="BN83" s="363"/>
      <c r="BO83" s="363"/>
      <c r="BP83" s="363"/>
      <c r="BQ83" s="363"/>
      <c r="BR83" s="363"/>
      <c r="BS83" s="363"/>
      <c r="BT83" s="363"/>
      <c r="BU83" s="363"/>
      <c r="BV83" s="363"/>
      <c r="BW83" s="363"/>
      <c r="BX83" s="363"/>
      <c r="BY83" s="363"/>
      <c r="BZ83" s="363"/>
      <c r="CA83" s="363"/>
      <c r="CB83" s="363"/>
      <c r="CC83" s="363"/>
      <c r="CD83" s="363"/>
      <c r="CE83" s="363"/>
      <c r="CF83" s="363"/>
      <c r="CG83" s="363"/>
      <c r="CH83" s="363"/>
      <c r="CI83" s="363"/>
      <c r="CJ83" s="363"/>
      <c r="CK83" s="363"/>
      <c r="CL83" s="363"/>
      <c r="CM83" s="363"/>
      <c r="CN83" s="363"/>
      <c r="CO83" s="363"/>
      <c r="CP83" s="363"/>
      <c r="CQ83" s="363"/>
      <c r="CR83" s="363"/>
      <c r="CS83" s="363"/>
      <c r="CT83" s="363"/>
      <c r="CU83" s="363"/>
      <c r="CV83" s="363"/>
      <c r="CW83" s="363"/>
      <c r="CX83" s="363"/>
      <c r="CY83" s="363"/>
      <c r="CZ83" s="363"/>
      <c r="DA83" s="363"/>
      <c r="DB83" s="363"/>
      <c r="DC83" s="363"/>
      <c r="DD83" s="363"/>
      <c r="DE83" s="363"/>
      <c r="DF83" s="363"/>
      <c r="DG83" s="363"/>
      <c r="DH83" s="363"/>
      <c r="DI83" s="363"/>
      <c r="DJ83" s="363"/>
      <c r="DK83" s="363"/>
      <c r="DL83" s="363"/>
      <c r="DM83" s="363"/>
      <c r="DN83" s="363"/>
      <c r="DO83" s="363"/>
      <c r="DP83" s="363"/>
      <c r="DQ83" s="363"/>
      <c r="DR83" s="363"/>
      <c r="DS83" s="363"/>
      <c r="DT83" s="363"/>
      <c r="DU83" s="363"/>
      <c r="DV83" s="363"/>
      <c r="DW83" s="363"/>
      <c r="DX83" s="363"/>
      <c r="DY83" s="363"/>
      <c r="DZ83" s="363"/>
      <c r="EA83" s="363"/>
      <c r="EB83" s="363"/>
      <c r="EC83" s="363"/>
      <c r="ED83" s="363"/>
      <c r="EE83" s="363"/>
      <c r="EF83" s="363"/>
      <c r="EG83" s="363"/>
      <c r="EH83" s="363"/>
      <c r="EI83" s="363"/>
      <c r="EJ83" s="363"/>
      <c r="EK83" s="363"/>
      <c r="EL83" s="363"/>
      <c r="EM83" s="363"/>
      <c r="EN83" s="363"/>
      <c r="EO83" s="363"/>
      <c r="EP83" s="363"/>
      <c r="EQ83" s="363"/>
      <c r="ER83" s="363"/>
      <c r="ES83" s="363"/>
      <c r="ET83" s="363"/>
      <c r="EU83" s="363"/>
      <c r="EV83" s="363"/>
      <c r="EW83" s="363"/>
      <c r="EX83" s="363"/>
      <c r="EY83" s="363"/>
      <c r="EZ83" s="363"/>
      <c r="FA83" s="363"/>
      <c r="FB83" s="363"/>
      <c r="FC83" s="363"/>
      <c r="FD83" s="363"/>
      <c r="FE83" s="363"/>
      <c r="FF83" s="363"/>
      <c r="FG83" s="363"/>
      <c r="FH83" s="363"/>
      <c r="FI83" s="363"/>
      <c r="FJ83" s="363"/>
      <c r="FK83" s="363"/>
      <c r="FL83" s="363"/>
      <c r="FM83" s="363"/>
      <c r="FN83" s="363"/>
      <c r="FO83" s="363"/>
      <c r="FP83" s="363"/>
      <c r="FQ83" s="363"/>
      <c r="FR83" s="363"/>
      <c r="FS83" s="363"/>
      <c r="FT83" s="363"/>
      <c r="FU83" s="363"/>
      <c r="FV83" s="363"/>
      <c r="FW83" s="363"/>
      <c r="FX83" s="363"/>
      <c r="FY83" s="363"/>
      <c r="FZ83" s="363"/>
      <c r="GA83" s="363"/>
      <c r="GB83" s="363"/>
      <c r="GC83" s="363"/>
      <c r="GD83" s="363"/>
      <c r="GE83" s="363"/>
      <c r="GF83" s="363"/>
    </row>
    <row r="84" spans="1:188" ht="12.75" customHeight="1" x14ac:dyDescent="0.25">
      <c r="A84" s="192"/>
      <c r="B84" s="207"/>
      <c r="C84" s="113" t="s">
        <v>1308</v>
      </c>
      <c r="D84" s="113" t="s">
        <v>1488</v>
      </c>
      <c r="E84" s="238"/>
      <c r="F84" s="209"/>
      <c r="G84" s="192"/>
      <c r="H84" s="192"/>
      <c r="I84" s="731">
        <v>20.659673752642284</v>
      </c>
      <c r="J84" s="731"/>
      <c r="K84" s="731"/>
      <c r="L84" s="731">
        <v>22.798176145908325</v>
      </c>
      <c r="M84" s="732"/>
      <c r="N84" s="732">
        <v>26.178010471204189</v>
      </c>
      <c r="O84" s="732"/>
      <c r="P84" s="732">
        <v>36.664571548292479</v>
      </c>
      <c r="Q84" s="732"/>
      <c r="R84" s="732">
        <v>26.225517317693924</v>
      </c>
      <c r="S84" s="732"/>
      <c r="T84" s="732">
        <v>17.620624408703879</v>
      </c>
      <c r="U84" s="732"/>
      <c r="V84" s="732">
        <v>7.6467214681705222</v>
      </c>
      <c r="W84" s="363"/>
      <c r="X84" s="363"/>
      <c r="Y84" s="363"/>
      <c r="Z84" s="363"/>
      <c r="AA84" s="363"/>
      <c r="AB84" s="363"/>
      <c r="AC84" s="363"/>
      <c r="AD84" s="363"/>
      <c r="AE84" s="363"/>
      <c r="AF84" s="363"/>
      <c r="AG84" s="363"/>
      <c r="AH84" s="363"/>
      <c r="AI84" s="363"/>
      <c r="AJ84" s="363"/>
      <c r="AK84" s="363"/>
      <c r="AL84" s="363"/>
      <c r="AM84" s="363"/>
      <c r="AN84" s="363"/>
      <c r="AO84" s="363"/>
      <c r="AP84" s="363"/>
      <c r="AQ84" s="363"/>
      <c r="AR84" s="363"/>
      <c r="AS84" s="363"/>
      <c r="AT84" s="363"/>
      <c r="AU84" s="363"/>
      <c r="AV84" s="363"/>
      <c r="AW84" s="363"/>
      <c r="AX84" s="363"/>
      <c r="AY84" s="363"/>
      <c r="AZ84" s="363"/>
      <c r="BA84" s="363"/>
      <c r="BB84" s="363"/>
      <c r="BC84" s="363"/>
      <c r="BD84" s="363"/>
      <c r="BE84" s="363"/>
      <c r="BF84" s="363"/>
      <c r="BG84" s="363"/>
      <c r="BH84" s="363"/>
      <c r="BI84" s="363"/>
      <c r="BJ84" s="363"/>
      <c r="BK84" s="363"/>
      <c r="BL84" s="363"/>
      <c r="BM84" s="363"/>
      <c r="BN84" s="363"/>
      <c r="BO84" s="363"/>
      <c r="BP84" s="363"/>
      <c r="BQ84" s="363"/>
      <c r="BR84" s="363"/>
      <c r="BS84" s="363"/>
      <c r="BT84" s="363"/>
      <c r="BU84" s="363"/>
      <c r="BV84" s="363"/>
      <c r="BW84" s="363"/>
      <c r="BX84" s="363"/>
      <c r="BY84" s="363"/>
      <c r="BZ84" s="363"/>
      <c r="CA84" s="363"/>
      <c r="CB84" s="363"/>
      <c r="CC84" s="363"/>
      <c r="CD84" s="363"/>
      <c r="CE84" s="363"/>
      <c r="CF84" s="363"/>
      <c r="CG84" s="363"/>
      <c r="CH84" s="363"/>
      <c r="CI84" s="363"/>
      <c r="CJ84" s="363"/>
      <c r="CK84" s="363"/>
      <c r="CL84" s="363"/>
      <c r="CM84" s="363"/>
      <c r="CN84" s="363"/>
      <c r="CO84" s="363"/>
      <c r="CP84" s="363"/>
      <c r="CQ84" s="363"/>
      <c r="CR84" s="363"/>
      <c r="CS84" s="363"/>
      <c r="CT84" s="363"/>
      <c r="CU84" s="363"/>
      <c r="CV84" s="363"/>
      <c r="CW84" s="363"/>
      <c r="CX84" s="363"/>
      <c r="CY84" s="363"/>
      <c r="CZ84" s="363"/>
      <c r="DA84" s="363"/>
      <c r="DB84" s="363"/>
      <c r="DC84" s="363"/>
      <c r="DD84" s="363"/>
      <c r="DE84" s="363"/>
      <c r="DF84" s="363"/>
      <c r="DG84" s="363"/>
      <c r="DH84" s="363"/>
      <c r="DI84" s="363"/>
      <c r="DJ84" s="363"/>
      <c r="DK84" s="363"/>
      <c r="DL84" s="363"/>
      <c r="DM84" s="363"/>
      <c r="DN84" s="363"/>
      <c r="DO84" s="363"/>
      <c r="DP84" s="363"/>
      <c r="DQ84" s="363"/>
      <c r="DR84" s="363"/>
      <c r="DS84" s="363"/>
      <c r="DT84" s="363"/>
      <c r="DU84" s="363"/>
      <c r="DV84" s="363"/>
      <c r="DW84" s="363"/>
      <c r="DX84" s="363"/>
      <c r="DY84" s="363"/>
      <c r="DZ84" s="363"/>
      <c r="EA84" s="363"/>
      <c r="EB84" s="363"/>
      <c r="EC84" s="363"/>
      <c r="ED84" s="363"/>
      <c r="EE84" s="363"/>
      <c r="EF84" s="363"/>
      <c r="EG84" s="363"/>
      <c r="EH84" s="363"/>
      <c r="EI84" s="363"/>
      <c r="EJ84" s="363"/>
      <c r="EK84" s="363"/>
      <c r="EL84" s="363"/>
      <c r="EM84" s="363"/>
      <c r="EN84" s="363"/>
      <c r="EO84" s="363"/>
      <c r="EP84" s="363"/>
      <c r="EQ84" s="363"/>
      <c r="ER84" s="363"/>
      <c r="ES84" s="363"/>
      <c r="ET84" s="363"/>
      <c r="EU84" s="363"/>
      <c r="EV84" s="363"/>
      <c r="EW84" s="363"/>
      <c r="EX84" s="363"/>
      <c r="EY84" s="363"/>
      <c r="EZ84" s="363"/>
      <c r="FA84" s="363"/>
      <c r="FB84" s="363"/>
      <c r="FC84" s="363"/>
      <c r="FD84" s="363"/>
      <c r="FE84" s="363"/>
      <c r="FF84" s="363"/>
      <c r="FG84" s="363"/>
      <c r="FH84" s="363"/>
      <c r="FI84" s="363"/>
      <c r="FJ84" s="363"/>
      <c r="FK84" s="363"/>
      <c r="FL84" s="363"/>
      <c r="FM84" s="363"/>
      <c r="FN84" s="363"/>
      <c r="FO84" s="363"/>
      <c r="FP84" s="363"/>
      <c r="FQ84" s="363"/>
      <c r="FR84" s="363"/>
      <c r="FS84" s="363"/>
      <c r="FT84" s="363"/>
      <c r="FU84" s="363"/>
      <c r="FV84" s="363"/>
      <c r="FW84" s="363"/>
      <c r="FX84" s="363"/>
      <c r="FY84" s="363"/>
      <c r="FZ84" s="363"/>
      <c r="GA84" s="363"/>
      <c r="GB84" s="363"/>
      <c r="GC84" s="363"/>
      <c r="GD84" s="363"/>
      <c r="GE84" s="363"/>
      <c r="GF84" s="363"/>
    </row>
    <row r="85" spans="1:188" ht="12.75" customHeight="1" x14ac:dyDescent="0.25">
      <c r="A85" s="192"/>
      <c r="B85" s="207"/>
      <c r="C85" s="113" t="s">
        <v>1309</v>
      </c>
      <c r="D85" s="113" t="s">
        <v>1489</v>
      </c>
      <c r="E85" s="238"/>
      <c r="F85" s="209"/>
      <c r="G85" s="192"/>
      <c r="H85" s="192"/>
      <c r="I85" s="731">
        <v>16.36977886977887</v>
      </c>
      <c r="J85" s="731"/>
      <c r="K85" s="731"/>
      <c r="L85" s="731">
        <v>16.337854500616523</v>
      </c>
      <c r="M85" s="732"/>
      <c r="N85" s="732">
        <v>24.36938862761864</v>
      </c>
      <c r="O85" s="732"/>
      <c r="P85" s="732">
        <v>29.6411856474259</v>
      </c>
      <c r="Q85" s="732"/>
      <c r="R85" s="732">
        <v>21.856902671399215</v>
      </c>
      <c r="S85" s="732"/>
      <c r="T85" s="732">
        <v>15.875912408759122</v>
      </c>
      <c r="U85" s="732"/>
      <c r="V85" s="732">
        <v>6.0820624546114743</v>
      </c>
      <c r="W85" s="363"/>
      <c r="X85" s="363"/>
      <c r="Y85" s="363"/>
      <c r="Z85" s="363"/>
      <c r="AA85" s="363"/>
      <c r="AB85" s="363"/>
      <c r="AC85" s="363"/>
      <c r="AD85" s="363"/>
      <c r="AE85" s="363"/>
      <c r="AF85" s="363"/>
      <c r="AG85" s="363"/>
      <c r="AH85" s="363"/>
      <c r="AI85" s="363"/>
      <c r="AJ85" s="363"/>
      <c r="AK85" s="363"/>
      <c r="AL85" s="363"/>
      <c r="AM85" s="363"/>
      <c r="AN85" s="363"/>
      <c r="AO85" s="363"/>
      <c r="AP85" s="363"/>
      <c r="AQ85" s="363"/>
      <c r="AR85" s="363"/>
      <c r="AS85" s="363"/>
      <c r="AT85" s="363"/>
      <c r="AU85" s="363"/>
      <c r="AV85" s="363"/>
      <c r="AW85" s="363"/>
      <c r="AX85" s="363"/>
      <c r="AY85" s="363"/>
      <c r="AZ85" s="363"/>
      <c r="BA85" s="363"/>
      <c r="BB85" s="363"/>
      <c r="BC85" s="363"/>
      <c r="BD85" s="363"/>
      <c r="BE85" s="363"/>
      <c r="BF85" s="363"/>
      <c r="BG85" s="363"/>
      <c r="BH85" s="363"/>
      <c r="BI85" s="363"/>
      <c r="BJ85" s="363"/>
      <c r="BK85" s="363"/>
      <c r="BL85" s="363"/>
      <c r="BM85" s="363"/>
      <c r="BN85" s="363"/>
      <c r="BO85" s="363"/>
      <c r="BP85" s="363"/>
      <c r="BQ85" s="363"/>
      <c r="BR85" s="363"/>
      <c r="BS85" s="363"/>
      <c r="BT85" s="363"/>
      <c r="BU85" s="363"/>
      <c r="BV85" s="363"/>
      <c r="BW85" s="363"/>
      <c r="BX85" s="363"/>
      <c r="BY85" s="363"/>
      <c r="BZ85" s="363"/>
      <c r="CA85" s="363"/>
      <c r="CB85" s="363"/>
      <c r="CC85" s="363"/>
      <c r="CD85" s="363"/>
      <c r="CE85" s="363"/>
      <c r="CF85" s="363"/>
      <c r="CG85" s="363"/>
      <c r="CH85" s="363"/>
      <c r="CI85" s="363"/>
      <c r="CJ85" s="363"/>
      <c r="CK85" s="363"/>
      <c r="CL85" s="363"/>
      <c r="CM85" s="363"/>
      <c r="CN85" s="363"/>
      <c r="CO85" s="363"/>
      <c r="CP85" s="363"/>
      <c r="CQ85" s="363"/>
      <c r="CR85" s="363"/>
      <c r="CS85" s="363"/>
      <c r="CT85" s="363"/>
      <c r="CU85" s="363"/>
      <c r="CV85" s="363"/>
      <c r="CW85" s="363"/>
      <c r="CX85" s="363"/>
      <c r="CY85" s="363"/>
      <c r="CZ85" s="363"/>
      <c r="DA85" s="363"/>
      <c r="DB85" s="363"/>
      <c r="DC85" s="363"/>
      <c r="DD85" s="363"/>
      <c r="DE85" s="363"/>
      <c r="DF85" s="363"/>
      <c r="DG85" s="363"/>
      <c r="DH85" s="363"/>
      <c r="DI85" s="363"/>
      <c r="DJ85" s="363"/>
      <c r="DK85" s="363"/>
      <c r="DL85" s="363"/>
      <c r="DM85" s="363"/>
      <c r="DN85" s="363"/>
      <c r="DO85" s="363"/>
      <c r="DP85" s="363"/>
      <c r="DQ85" s="363"/>
      <c r="DR85" s="363"/>
      <c r="DS85" s="363"/>
      <c r="DT85" s="363"/>
      <c r="DU85" s="363"/>
      <c r="DV85" s="363"/>
      <c r="DW85" s="363"/>
      <c r="DX85" s="363"/>
      <c r="DY85" s="363"/>
      <c r="DZ85" s="363"/>
      <c r="EA85" s="363"/>
      <c r="EB85" s="363"/>
      <c r="EC85" s="363"/>
      <c r="ED85" s="363"/>
      <c r="EE85" s="363"/>
      <c r="EF85" s="363"/>
      <c r="EG85" s="363"/>
      <c r="EH85" s="363"/>
      <c r="EI85" s="363"/>
      <c r="EJ85" s="363"/>
      <c r="EK85" s="363"/>
      <c r="EL85" s="363"/>
      <c r="EM85" s="363"/>
      <c r="EN85" s="363"/>
      <c r="EO85" s="363"/>
      <c r="EP85" s="363"/>
      <c r="EQ85" s="363"/>
      <c r="ER85" s="363"/>
      <c r="ES85" s="363"/>
      <c r="ET85" s="363"/>
      <c r="EU85" s="363"/>
      <c r="EV85" s="363"/>
      <c r="EW85" s="363"/>
      <c r="EX85" s="363"/>
      <c r="EY85" s="363"/>
      <c r="EZ85" s="363"/>
      <c r="FA85" s="363"/>
      <c r="FB85" s="363"/>
      <c r="FC85" s="363"/>
      <c r="FD85" s="363"/>
      <c r="FE85" s="363"/>
      <c r="FF85" s="363"/>
      <c r="FG85" s="363"/>
      <c r="FH85" s="363"/>
      <c r="FI85" s="363"/>
      <c r="FJ85" s="363"/>
      <c r="FK85" s="363"/>
      <c r="FL85" s="363"/>
      <c r="FM85" s="363"/>
      <c r="FN85" s="363"/>
      <c r="FO85" s="363"/>
      <c r="FP85" s="363"/>
      <c r="FQ85" s="363"/>
      <c r="FR85" s="363"/>
      <c r="FS85" s="363"/>
      <c r="FT85" s="363"/>
      <c r="FU85" s="363"/>
      <c r="FV85" s="363"/>
      <c r="FW85" s="363"/>
      <c r="FX85" s="363"/>
      <c r="FY85" s="363"/>
      <c r="FZ85" s="363"/>
      <c r="GA85" s="363"/>
      <c r="GB85" s="363"/>
      <c r="GC85" s="363"/>
      <c r="GD85" s="363"/>
      <c r="GE85" s="363"/>
      <c r="GF85" s="363"/>
    </row>
    <row r="86" spans="1:188" ht="12.75" customHeight="1" x14ac:dyDescent="0.25">
      <c r="A86" s="192"/>
      <c r="B86" s="207"/>
      <c r="C86" s="113" t="s">
        <v>1310</v>
      </c>
      <c r="D86" s="113" t="s">
        <v>1311</v>
      </c>
      <c r="E86" s="238"/>
      <c r="F86" s="209"/>
      <c r="G86" s="192"/>
      <c r="H86" s="192"/>
      <c r="I86" s="731">
        <v>19.17078737162419</v>
      </c>
      <c r="J86" s="731"/>
      <c r="K86" s="731"/>
      <c r="L86" s="731">
        <v>13.404825737265416</v>
      </c>
      <c r="M86" s="732"/>
      <c r="N86" s="732">
        <v>28.800475059382421</v>
      </c>
      <c r="O86" s="732"/>
      <c r="P86" s="732">
        <v>34.297242770679219</v>
      </c>
      <c r="Q86" s="732"/>
      <c r="R86" s="732">
        <v>24.210981409424988</v>
      </c>
      <c r="S86" s="732"/>
      <c r="T86" s="732">
        <v>19.574564381081693</v>
      </c>
      <c r="U86" s="732"/>
      <c r="V86" s="732">
        <v>8.1281658617033798</v>
      </c>
      <c r="W86" s="363"/>
      <c r="X86" s="363"/>
      <c r="Y86" s="363"/>
      <c r="Z86" s="363"/>
      <c r="AA86" s="363"/>
      <c r="AB86" s="363"/>
      <c r="AC86" s="363"/>
      <c r="AD86" s="363"/>
      <c r="AE86" s="363"/>
      <c r="AF86" s="363"/>
      <c r="AG86" s="363"/>
      <c r="AH86" s="363"/>
      <c r="AI86" s="363"/>
      <c r="AJ86" s="363"/>
      <c r="AK86" s="363"/>
      <c r="AL86" s="363"/>
      <c r="AM86" s="363"/>
      <c r="AN86" s="363"/>
      <c r="AO86" s="363"/>
      <c r="AP86" s="363"/>
      <c r="AQ86" s="363"/>
      <c r="AR86" s="363"/>
      <c r="AS86" s="363"/>
      <c r="AT86" s="363"/>
      <c r="AU86" s="363"/>
      <c r="AV86" s="363"/>
      <c r="AW86" s="363"/>
      <c r="AX86" s="363"/>
      <c r="AY86" s="363"/>
      <c r="AZ86" s="363"/>
      <c r="BA86" s="363"/>
      <c r="BB86" s="363"/>
      <c r="BC86" s="363"/>
      <c r="BD86" s="363"/>
      <c r="BE86" s="363"/>
      <c r="BF86" s="363"/>
      <c r="BG86" s="363"/>
      <c r="BH86" s="363"/>
      <c r="BI86" s="363"/>
      <c r="BJ86" s="363"/>
      <c r="BK86" s="363"/>
      <c r="BL86" s="363"/>
      <c r="BM86" s="363"/>
      <c r="BN86" s="363"/>
      <c r="BO86" s="363"/>
      <c r="BP86" s="363"/>
      <c r="BQ86" s="363"/>
      <c r="BR86" s="363"/>
      <c r="BS86" s="363"/>
      <c r="BT86" s="363"/>
      <c r="BU86" s="363"/>
      <c r="BV86" s="363"/>
      <c r="BW86" s="363"/>
      <c r="BX86" s="363"/>
      <c r="BY86" s="363"/>
      <c r="BZ86" s="363"/>
      <c r="CA86" s="363"/>
      <c r="CB86" s="363"/>
      <c r="CC86" s="363"/>
      <c r="CD86" s="363"/>
      <c r="CE86" s="363"/>
      <c r="CF86" s="363"/>
      <c r="CG86" s="363"/>
      <c r="CH86" s="363"/>
      <c r="CI86" s="363"/>
      <c r="CJ86" s="363"/>
      <c r="CK86" s="363"/>
      <c r="CL86" s="363"/>
      <c r="CM86" s="363"/>
      <c r="CN86" s="363"/>
      <c r="CO86" s="363"/>
      <c r="CP86" s="363"/>
      <c r="CQ86" s="363"/>
      <c r="CR86" s="363"/>
      <c r="CS86" s="363"/>
      <c r="CT86" s="363"/>
      <c r="CU86" s="363"/>
      <c r="CV86" s="363"/>
      <c r="CW86" s="363"/>
      <c r="CX86" s="363"/>
      <c r="CY86" s="363"/>
      <c r="CZ86" s="363"/>
      <c r="DA86" s="363"/>
      <c r="DB86" s="363"/>
      <c r="DC86" s="363"/>
      <c r="DD86" s="363"/>
      <c r="DE86" s="363"/>
      <c r="DF86" s="363"/>
      <c r="DG86" s="363"/>
      <c r="DH86" s="363"/>
      <c r="DI86" s="363"/>
      <c r="DJ86" s="363"/>
      <c r="DK86" s="363"/>
      <c r="DL86" s="363"/>
      <c r="DM86" s="363"/>
      <c r="DN86" s="363"/>
      <c r="DO86" s="363"/>
      <c r="DP86" s="363"/>
      <c r="DQ86" s="363"/>
      <c r="DR86" s="363"/>
      <c r="DS86" s="363"/>
      <c r="DT86" s="363"/>
      <c r="DU86" s="363"/>
      <c r="DV86" s="363"/>
      <c r="DW86" s="363"/>
      <c r="DX86" s="363"/>
      <c r="DY86" s="363"/>
      <c r="DZ86" s="363"/>
      <c r="EA86" s="363"/>
      <c r="EB86" s="363"/>
      <c r="EC86" s="363"/>
      <c r="ED86" s="363"/>
      <c r="EE86" s="363"/>
      <c r="EF86" s="363"/>
      <c r="EG86" s="363"/>
      <c r="EH86" s="363"/>
      <c r="EI86" s="363"/>
      <c r="EJ86" s="363"/>
      <c r="EK86" s="363"/>
      <c r="EL86" s="363"/>
      <c r="EM86" s="363"/>
      <c r="EN86" s="363"/>
      <c r="EO86" s="363"/>
      <c r="EP86" s="363"/>
      <c r="EQ86" s="363"/>
      <c r="ER86" s="363"/>
      <c r="ES86" s="363"/>
      <c r="ET86" s="363"/>
      <c r="EU86" s="363"/>
      <c r="EV86" s="363"/>
      <c r="EW86" s="363"/>
      <c r="EX86" s="363"/>
      <c r="EY86" s="363"/>
      <c r="EZ86" s="363"/>
      <c r="FA86" s="363"/>
      <c r="FB86" s="363"/>
      <c r="FC86" s="363"/>
      <c r="FD86" s="363"/>
      <c r="FE86" s="363"/>
      <c r="FF86" s="363"/>
      <c r="FG86" s="363"/>
      <c r="FH86" s="363"/>
      <c r="FI86" s="363"/>
      <c r="FJ86" s="363"/>
      <c r="FK86" s="363"/>
      <c r="FL86" s="363"/>
      <c r="FM86" s="363"/>
      <c r="FN86" s="363"/>
      <c r="FO86" s="363"/>
      <c r="FP86" s="363"/>
      <c r="FQ86" s="363"/>
      <c r="FR86" s="363"/>
      <c r="FS86" s="363"/>
      <c r="FT86" s="363"/>
      <c r="FU86" s="363"/>
      <c r="FV86" s="363"/>
      <c r="FW86" s="363"/>
      <c r="FX86" s="363"/>
      <c r="FY86" s="363"/>
      <c r="FZ86" s="363"/>
      <c r="GA86" s="363"/>
      <c r="GB86" s="363"/>
      <c r="GC86" s="363"/>
      <c r="GD86" s="363"/>
      <c r="GE86" s="363"/>
      <c r="GF86" s="363"/>
    </row>
    <row r="87" spans="1:188" ht="12.75" customHeight="1" x14ac:dyDescent="0.25">
      <c r="A87" s="192"/>
      <c r="B87" s="207"/>
      <c r="C87" s="113" t="s">
        <v>1312</v>
      </c>
      <c r="D87" s="113" t="s">
        <v>1313</v>
      </c>
      <c r="E87" s="238"/>
      <c r="F87" s="209"/>
      <c r="G87" s="192"/>
      <c r="H87" s="192"/>
      <c r="I87" s="731">
        <v>21.665418128770256</v>
      </c>
      <c r="J87" s="731"/>
      <c r="K87" s="731"/>
      <c r="L87" s="731">
        <v>11.93266567227786</v>
      </c>
      <c r="M87" s="732"/>
      <c r="N87" s="732">
        <v>27.851458885941646</v>
      </c>
      <c r="O87" s="732"/>
      <c r="P87" s="732">
        <v>37.440971441421183</v>
      </c>
      <c r="Q87" s="732"/>
      <c r="R87" s="732">
        <v>33.851884312007009</v>
      </c>
      <c r="S87" s="732"/>
      <c r="T87" s="732">
        <v>22.67149701998364</v>
      </c>
      <c r="U87" s="732"/>
      <c r="V87" s="732">
        <v>7.4826621243460272</v>
      </c>
      <c r="W87" s="363"/>
      <c r="X87" s="363"/>
      <c r="Y87" s="363"/>
      <c r="Z87" s="363"/>
      <c r="AA87" s="363"/>
      <c r="AB87" s="363"/>
      <c r="AC87" s="363"/>
      <c r="AD87" s="363"/>
      <c r="AE87" s="363"/>
      <c r="AF87" s="363"/>
      <c r="AG87" s="363"/>
      <c r="AH87" s="363"/>
      <c r="AI87" s="363"/>
      <c r="AJ87" s="363"/>
      <c r="AK87" s="363"/>
      <c r="AL87" s="363"/>
      <c r="AM87" s="363"/>
      <c r="AN87" s="363"/>
      <c r="AO87" s="363"/>
      <c r="AP87" s="363"/>
      <c r="AQ87" s="363"/>
      <c r="AR87" s="363"/>
      <c r="AS87" s="363"/>
      <c r="AT87" s="363"/>
      <c r="AU87" s="363"/>
      <c r="AV87" s="363"/>
      <c r="AW87" s="363"/>
      <c r="AX87" s="363"/>
      <c r="AY87" s="363"/>
      <c r="AZ87" s="363"/>
      <c r="BA87" s="363"/>
      <c r="BB87" s="363"/>
      <c r="BC87" s="363"/>
      <c r="BD87" s="363"/>
      <c r="BE87" s="363"/>
      <c r="BF87" s="363"/>
      <c r="BG87" s="363"/>
      <c r="BH87" s="363"/>
      <c r="BI87" s="363"/>
      <c r="BJ87" s="363"/>
      <c r="BK87" s="363"/>
      <c r="BL87" s="363"/>
      <c r="BM87" s="363"/>
      <c r="BN87" s="363"/>
      <c r="BO87" s="363"/>
      <c r="BP87" s="363"/>
      <c r="BQ87" s="363"/>
      <c r="BR87" s="363"/>
      <c r="BS87" s="363"/>
      <c r="BT87" s="363"/>
      <c r="BU87" s="363"/>
      <c r="BV87" s="363"/>
      <c r="BW87" s="363"/>
      <c r="BX87" s="363"/>
      <c r="BY87" s="363"/>
      <c r="BZ87" s="363"/>
      <c r="CA87" s="363"/>
      <c r="CB87" s="363"/>
      <c r="CC87" s="363"/>
      <c r="CD87" s="363"/>
      <c r="CE87" s="363"/>
      <c r="CF87" s="363"/>
      <c r="CG87" s="363"/>
      <c r="CH87" s="363"/>
      <c r="CI87" s="363"/>
      <c r="CJ87" s="363"/>
      <c r="CK87" s="363"/>
      <c r="CL87" s="363"/>
      <c r="CM87" s="363"/>
      <c r="CN87" s="363"/>
      <c r="CO87" s="363"/>
      <c r="CP87" s="363"/>
      <c r="CQ87" s="363"/>
      <c r="CR87" s="363"/>
      <c r="CS87" s="363"/>
      <c r="CT87" s="363"/>
      <c r="CU87" s="363"/>
      <c r="CV87" s="363"/>
      <c r="CW87" s="363"/>
      <c r="CX87" s="363"/>
      <c r="CY87" s="363"/>
      <c r="CZ87" s="363"/>
      <c r="DA87" s="363"/>
      <c r="DB87" s="363"/>
      <c r="DC87" s="363"/>
      <c r="DD87" s="363"/>
      <c r="DE87" s="363"/>
      <c r="DF87" s="363"/>
      <c r="DG87" s="363"/>
      <c r="DH87" s="363"/>
      <c r="DI87" s="363"/>
      <c r="DJ87" s="363"/>
      <c r="DK87" s="363"/>
      <c r="DL87" s="363"/>
      <c r="DM87" s="363"/>
      <c r="DN87" s="363"/>
      <c r="DO87" s="363"/>
      <c r="DP87" s="363"/>
      <c r="DQ87" s="363"/>
      <c r="DR87" s="363"/>
      <c r="DS87" s="363"/>
      <c r="DT87" s="363"/>
      <c r="DU87" s="363"/>
      <c r="DV87" s="363"/>
      <c r="DW87" s="363"/>
      <c r="DX87" s="363"/>
      <c r="DY87" s="363"/>
      <c r="DZ87" s="363"/>
      <c r="EA87" s="363"/>
      <c r="EB87" s="363"/>
      <c r="EC87" s="363"/>
      <c r="ED87" s="363"/>
      <c r="EE87" s="363"/>
      <c r="EF87" s="363"/>
      <c r="EG87" s="363"/>
      <c r="EH87" s="363"/>
      <c r="EI87" s="363"/>
      <c r="EJ87" s="363"/>
      <c r="EK87" s="363"/>
      <c r="EL87" s="363"/>
      <c r="EM87" s="363"/>
      <c r="EN87" s="363"/>
      <c r="EO87" s="363"/>
      <c r="EP87" s="363"/>
      <c r="EQ87" s="363"/>
      <c r="ER87" s="363"/>
      <c r="ES87" s="363"/>
      <c r="ET87" s="363"/>
      <c r="EU87" s="363"/>
      <c r="EV87" s="363"/>
      <c r="EW87" s="363"/>
      <c r="EX87" s="363"/>
      <c r="EY87" s="363"/>
      <c r="EZ87" s="363"/>
      <c r="FA87" s="363"/>
      <c r="FB87" s="363"/>
      <c r="FC87" s="363"/>
      <c r="FD87" s="363"/>
      <c r="FE87" s="363"/>
      <c r="FF87" s="363"/>
      <c r="FG87" s="363"/>
      <c r="FH87" s="363"/>
      <c r="FI87" s="363"/>
      <c r="FJ87" s="363"/>
      <c r="FK87" s="363"/>
      <c r="FL87" s="363"/>
      <c r="FM87" s="363"/>
      <c r="FN87" s="363"/>
      <c r="FO87" s="363"/>
      <c r="FP87" s="363"/>
      <c r="FQ87" s="363"/>
      <c r="FR87" s="363"/>
      <c r="FS87" s="363"/>
      <c r="FT87" s="363"/>
      <c r="FU87" s="363"/>
      <c r="FV87" s="363"/>
      <c r="FW87" s="363"/>
      <c r="FX87" s="363"/>
      <c r="FY87" s="363"/>
      <c r="FZ87" s="363"/>
      <c r="GA87" s="363"/>
      <c r="GB87" s="363"/>
      <c r="GC87" s="363"/>
      <c r="GD87" s="363"/>
      <c r="GE87" s="363"/>
      <c r="GF87" s="363"/>
    </row>
    <row r="88" spans="1:188" ht="12.75" customHeight="1" x14ac:dyDescent="0.25">
      <c r="A88" s="192"/>
      <c r="B88" s="207"/>
      <c r="C88" s="113" t="s">
        <v>1460</v>
      </c>
      <c r="D88" s="113" t="s">
        <v>1490</v>
      </c>
      <c r="E88" s="238"/>
      <c r="F88" s="209"/>
      <c r="G88" s="192"/>
      <c r="H88" s="192"/>
      <c r="I88" s="731">
        <v>15.582276395980893</v>
      </c>
      <c r="J88" s="731"/>
      <c r="K88" s="731"/>
      <c r="L88" s="731" t="s">
        <v>1556</v>
      </c>
      <c r="M88" s="732"/>
      <c r="N88" s="732" t="s">
        <v>1556</v>
      </c>
      <c r="O88" s="732"/>
      <c r="P88" s="732">
        <v>30.333208846840119</v>
      </c>
      <c r="Q88" s="732"/>
      <c r="R88" s="732">
        <v>20.891600983134165</v>
      </c>
      <c r="S88" s="732"/>
      <c r="T88" s="732">
        <v>15.601075936271467</v>
      </c>
      <c r="U88" s="732"/>
      <c r="V88" s="732">
        <v>5.8238379453789113</v>
      </c>
      <c r="W88" s="363"/>
      <c r="X88" s="363"/>
      <c r="Y88" s="363"/>
      <c r="Z88" s="363"/>
      <c r="AA88" s="363"/>
      <c r="AB88" s="363"/>
      <c r="AC88" s="363"/>
      <c r="AD88" s="363"/>
      <c r="AE88" s="363"/>
      <c r="AF88" s="363"/>
      <c r="AG88" s="363"/>
      <c r="AH88" s="363"/>
      <c r="AI88" s="363"/>
      <c r="AJ88" s="363"/>
      <c r="AK88" s="363"/>
      <c r="AL88" s="363"/>
      <c r="AM88" s="363"/>
      <c r="AN88" s="363"/>
      <c r="AO88" s="363"/>
      <c r="AP88" s="363"/>
      <c r="AQ88" s="363"/>
      <c r="AR88" s="363"/>
      <c r="AS88" s="363"/>
      <c r="AT88" s="363"/>
      <c r="AU88" s="363"/>
      <c r="AV88" s="363"/>
      <c r="AW88" s="363"/>
      <c r="AX88" s="363"/>
      <c r="AY88" s="363"/>
      <c r="AZ88" s="363"/>
      <c r="BA88" s="363"/>
      <c r="BB88" s="363"/>
      <c r="BC88" s="363"/>
      <c r="BD88" s="363"/>
      <c r="BE88" s="363"/>
      <c r="BF88" s="363"/>
      <c r="BG88" s="363"/>
      <c r="BH88" s="363"/>
      <c r="BI88" s="363"/>
      <c r="BJ88" s="363"/>
      <c r="BK88" s="363"/>
      <c r="BL88" s="363"/>
      <c r="BM88" s="363"/>
      <c r="BN88" s="363"/>
      <c r="BO88" s="363"/>
      <c r="BP88" s="363"/>
      <c r="BQ88" s="363"/>
      <c r="BR88" s="363"/>
      <c r="BS88" s="363"/>
      <c r="BT88" s="363"/>
      <c r="BU88" s="363"/>
      <c r="BV88" s="363"/>
      <c r="BW88" s="363"/>
      <c r="BX88" s="363"/>
      <c r="BY88" s="363"/>
      <c r="BZ88" s="363"/>
      <c r="CA88" s="363"/>
      <c r="CB88" s="363"/>
      <c r="CC88" s="363"/>
      <c r="CD88" s="363"/>
      <c r="CE88" s="363"/>
      <c r="CF88" s="363"/>
      <c r="CG88" s="363"/>
      <c r="CH88" s="363"/>
      <c r="CI88" s="363"/>
      <c r="CJ88" s="363"/>
      <c r="CK88" s="363"/>
      <c r="CL88" s="363"/>
      <c r="CM88" s="363"/>
      <c r="CN88" s="363"/>
      <c r="CO88" s="363"/>
      <c r="CP88" s="363"/>
      <c r="CQ88" s="363"/>
      <c r="CR88" s="363"/>
      <c r="CS88" s="363"/>
      <c r="CT88" s="363"/>
      <c r="CU88" s="363"/>
      <c r="CV88" s="363"/>
      <c r="CW88" s="363"/>
      <c r="CX88" s="363"/>
      <c r="CY88" s="363"/>
      <c r="CZ88" s="363"/>
      <c r="DA88" s="363"/>
      <c r="DB88" s="363"/>
      <c r="DC88" s="363"/>
      <c r="DD88" s="363"/>
      <c r="DE88" s="363"/>
      <c r="DF88" s="363"/>
      <c r="DG88" s="363"/>
      <c r="DH88" s="363"/>
      <c r="DI88" s="363"/>
      <c r="DJ88" s="363"/>
      <c r="DK88" s="363"/>
      <c r="DL88" s="363"/>
      <c r="DM88" s="363"/>
      <c r="DN88" s="363"/>
      <c r="DO88" s="363"/>
      <c r="DP88" s="363"/>
      <c r="DQ88" s="363"/>
      <c r="DR88" s="363"/>
      <c r="DS88" s="363"/>
      <c r="DT88" s="363"/>
      <c r="DU88" s="363"/>
      <c r="DV88" s="363"/>
      <c r="DW88" s="363"/>
      <c r="DX88" s="363"/>
      <c r="DY88" s="363"/>
      <c r="DZ88" s="363"/>
      <c r="EA88" s="363"/>
      <c r="EB88" s="363"/>
      <c r="EC88" s="363"/>
      <c r="ED88" s="363"/>
      <c r="EE88" s="363"/>
      <c r="EF88" s="363"/>
      <c r="EG88" s="363"/>
      <c r="EH88" s="363"/>
      <c r="EI88" s="363"/>
      <c r="EJ88" s="363"/>
      <c r="EK88" s="363"/>
      <c r="EL88" s="363"/>
      <c r="EM88" s="363"/>
      <c r="EN88" s="363"/>
      <c r="EO88" s="363"/>
      <c r="EP88" s="363"/>
      <c r="EQ88" s="363"/>
      <c r="ER88" s="363"/>
      <c r="ES88" s="363"/>
      <c r="ET88" s="363"/>
      <c r="EU88" s="363"/>
      <c r="EV88" s="363"/>
      <c r="EW88" s="363"/>
      <c r="EX88" s="363"/>
      <c r="EY88" s="363"/>
      <c r="EZ88" s="363"/>
      <c r="FA88" s="363"/>
      <c r="FB88" s="363"/>
      <c r="FC88" s="363"/>
      <c r="FD88" s="363"/>
      <c r="FE88" s="363"/>
      <c r="FF88" s="363"/>
      <c r="FG88" s="363"/>
      <c r="FH88" s="363"/>
      <c r="FI88" s="363"/>
      <c r="FJ88" s="363"/>
      <c r="FK88" s="363"/>
      <c r="FL88" s="363"/>
      <c r="FM88" s="363"/>
      <c r="FN88" s="363"/>
      <c r="FO88" s="363"/>
      <c r="FP88" s="363"/>
      <c r="FQ88" s="363"/>
      <c r="FR88" s="363"/>
      <c r="FS88" s="363"/>
      <c r="FT88" s="363"/>
      <c r="FU88" s="363"/>
      <c r="FV88" s="363"/>
      <c r="FW88" s="363"/>
      <c r="FX88" s="363"/>
      <c r="FY88" s="363"/>
      <c r="FZ88" s="363"/>
      <c r="GA88" s="363"/>
      <c r="GB88" s="363"/>
      <c r="GC88" s="363"/>
      <c r="GD88" s="363"/>
      <c r="GE88" s="363"/>
      <c r="GF88" s="363"/>
    </row>
    <row r="89" spans="1:188" ht="12.75" customHeight="1" x14ac:dyDescent="0.25">
      <c r="A89" s="192"/>
      <c r="B89" s="207"/>
      <c r="C89" s="113" t="s">
        <v>1463</v>
      </c>
      <c r="D89" s="113" t="s">
        <v>1491</v>
      </c>
      <c r="E89" s="238"/>
      <c r="F89" s="209"/>
      <c r="G89" s="192"/>
      <c r="H89" s="192"/>
      <c r="I89" s="731">
        <v>15.735366109518148</v>
      </c>
      <c r="J89" s="731"/>
      <c r="K89" s="731"/>
      <c r="L89" s="731">
        <v>12.670157068062828</v>
      </c>
      <c r="M89" s="732"/>
      <c r="N89" s="732">
        <v>25.236593059936908</v>
      </c>
      <c r="O89" s="732"/>
      <c r="P89" s="732">
        <v>28.857516014677529</v>
      </c>
      <c r="Q89" s="732"/>
      <c r="R89" s="732">
        <v>20.34418783187256</v>
      </c>
      <c r="S89" s="732"/>
      <c r="T89" s="732">
        <v>15.531876467401119</v>
      </c>
      <c r="U89" s="732"/>
      <c r="V89" s="732">
        <v>7.3940190601380218</v>
      </c>
      <c r="W89" s="363"/>
      <c r="X89" s="363"/>
      <c r="Y89" s="363"/>
      <c r="Z89" s="363"/>
      <c r="AA89" s="363"/>
      <c r="AB89" s="363"/>
      <c r="AC89" s="363"/>
      <c r="AD89" s="363"/>
      <c r="AE89" s="363"/>
      <c r="AF89" s="363"/>
      <c r="AG89" s="363"/>
      <c r="AH89" s="363"/>
      <c r="AI89" s="363"/>
      <c r="AJ89" s="363"/>
      <c r="AK89" s="363"/>
      <c r="AL89" s="363"/>
      <c r="AM89" s="363"/>
      <c r="AN89" s="363"/>
      <c r="AO89" s="363"/>
      <c r="AP89" s="363"/>
      <c r="AQ89" s="363"/>
      <c r="AR89" s="363"/>
      <c r="AS89" s="363"/>
      <c r="AT89" s="363"/>
      <c r="AU89" s="363"/>
      <c r="AV89" s="363"/>
      <c r="AW89" s="363"/>
      <c r="AX89" s="363"/>
      <c r="AY89" s="363"/>
      <c r="AZ89" s="363"/>
      <c r="BA89" s="363"/>
      <c r="BB89" s="363"/>
      <c r="BC89" s="363"/>
      <c r="BD89" s="363"/>
      <c r="BE89" s="363"/>
      <c r="BF89" s="363"/>
      <c r="BG89" s="363"/>
      <c r="BH89" s="363"/>
      <c r="BI89" s="363"/>
      <c r="BJ89" s="363"/>
      <c r="BK89" s="363"/>
      <c r="BL89" s="363"/>
      <c r="BM89" s="363"/>
      <c r="BN89" s="363"/>
      <c r="BO89" s="363"/>
      <c r="BP89" s="363"/>
      <c r="BQ89" s="363"/>
      <c r="BR89" s="363"/>
      <c r="BS89" s="363"/>
      <c r="BT89" s="363"/>
      <c r="BU89" s="363"/>
      <c r="BV89" s="363"/>
      <c r="BW89" s="363"/>
      <c r="BX89" s="363"/>
      <c r="BY89" s="363"/>
      <c r="BZ89" s="363"/>
      <c r="CA89" s="363"/>
      <c r="CB89" s="363"/>
      <c r="CC89" s="363"/>
      <c r="CD89" s="363"/>
      <c r="CE89" s="363"/>
      <c r="CF89" s="363"/>
      <c r="CG89" s="363"/>
      <c r="CH89" s="363"/>
      <c r="CI89" s="363"/>
      <c r="CJ89" s="363"/>
      <c r="CK89" s="363"/>
      <c r="CL89" s="363"/>
      <c r="CM89" s="363"/>
      <c r="CN89" s="363"/>
      <c r="CO89" s="363"/>
      <c r="CP89" s="363"/>
      <c r="CQ89" s="363"/>
      <c r="CR89" s="363"/>
      <c r="CS89" s="363"/>
      <c r="CT89" s="363"/>
      <c r="CU89" s="363"/>
      <c r="CV89" s="363"/>
      <c r="CW89" s="363"/>
      <c r="CX89" s="363"/>
      <c r="CY89" s="363"/>
      <c r="CZ89" s="363"/>
      <c r="DA89" s="363"/>
      <c r="DB89" s="363"/>
      <c r="DC89" s="363"/>
      <c r="DD89" s="363"/>
      <c r="DE89" s="363"/>
      <c r="DF89" s="363"/>
      <c r="DG89" s="363"/>
      <c r="DH89" s="363"/>
      <c r="DI89" s="363"/>
      <c r="DJ89" s="363"/>
      <c r="DK89" s="363"/>
      <c r="DL89" s="363"/>
      <c r="DM89" s="363"/>
      <c r="DN89" s="363"/>
      <c r="DO89" s="363"/>
      <c r="DP89" s="363"/>
      <c r="DQ89" s="363"/>
      <c r="DR89" s="363"/>
      <c r="DS89" s="363"/>
      <c r="DT89" s="363"/>
      <c r="DU89" s="363"/>
      <c r="DV89" s="363"/>
      <c r="DW89" s="363"/>
      <c r="DX89" s="363"/>
      <c r="DY89" s="363"/>
      <c r="DZ89" s="363"/>
      <c r="EA89" s="363"/>
      <c r="EB89" s="363"/>
      <c r="EC89" s="363"/>
      <c r="ED89" s="363"/>
      <c r="EE89" s="363"/>
      <c r="EF89" s="363"/>
      <c r="EG89" s="363"/>
      <c r="EH89" s="363"/>
      <c r="EI89" s="363"/>
      <c r="EJ89" s="363"/>
      <c r="EK89" s="363"/>
      <c r="EL89" s="363"/>
      <c r="EM89" s="363"/>
      <c r="EN89" s="363"/>
      <c r="EO89" s="363"/>
      <c r="EP89" s="363"/>
      <c r="EQ89" s="363"/>
      <c r="ER89" s="363"/>
      <c r="ES89" s="363"/>
      <c r="ET89" s="363"/>
      <c r="EU89" s="363"/>
      <c r="EV89" s="363"/>
      <c r="EW89" s="363"/>
      <c r="EX89" s="363"/>
      <c r="EY89" s="363"/>
      <c r="EZ89" s="363"/>
      <c r="FA89" s="363"/>
      <c r="FB89" s="363"/>
      <c r="FC89" s="363"/>
      <c r="FD89" s="363"/>
      <c r="FE89" s="363"/>
      <c r="FF89" s="363"/>
      <c r="FG89" s="363"/>
      <c r="FH89" s="363"/>
      <c r="FI89" s="363"/>
      <c r="FJ89" s="363"/>
      <c r="FK89" s="363"/>
      <c r="FL89" s="363"/>
      <c r="FM89" s="363"/>
      <c r="FN89" s="363"/>
      <c r="FO89" s="363"/>
      <c r="FP89" s="363"/>
      <c r="FQ89" s="363"/>
      <c r="FR89" s="363"/>
      <c r="FS89" s="363"/>
      <c r="FT89" s="363"/>
      <c r="FU89" s="363"/>
      <c r="FV89" s="363"/>
      <c r="FW89" s="363"/>
      <c r="FX89" s="363"/>
      <c r="FY89" s="363"/>
      <c r="FZ89" s="363"/>
      <c r="GA89" s="363"/>
      <c r="GB89" s="363"/>
      <c r="GC89" s="363"/>
      <c r="GD89" s="363"/>
      <c r="GE89" s="363"/>
      <c r="GF89" s="363"/>
    </row>
    <row r="90" spans="1:188" ht="12.75" customHeight="1" x14ac:dyDescent="0.25">
      <c r="A90" s="192"/>
      <c r="B90" s="207"/>
      <c r="C90" s="113" t="s">
        <v>1465</v>
      </c>
      <c r="D90" s="113" t="s">
        <v>1492</v>
      </c>
      <c r="E90" s="238"/>
      <c r="F90" s="209"/>
      <c r="G90" s="192"/>
      <c r="H90" s="192"/>
      <c r="I90" s="731">
        <v>12.551554568527919</v>
      </c>
      <c r="J90" s="731"/>
      <c r="K90" s="731"/>
      <c r="L90" s="731" t="s">
        <v>1556</v>
      </c>
      <c r="M90" s="732"/>
      <c r="N90" s="732" t="s">
        <v>1556</v>
      </c>
      <c r="O90" s="732"/>
      <c r="P90" s="732">
        <v>23.167489555639953</v>
      </c>
      <c r="Q90" s="732"/>
      <c r="R90" s="732">
        <v>17.759917033964221</v>
      </c>
      <c r="S90" s="732"/>
      <c r="T90" s="732">
        <v>10.914219142804587</v>
      </c>
      <c r="U90" s="732"/>
      <c r="V90" s="732">
        <v>5.3403453604055411</v>
      </c>
      <c r="W90" s="363"/>
      <c r="X90" s="363"/>
      <c r="Y90" s="363"/>
      <c r="Z90" s="363"/>
      <c r="AA90" s="363"/>
      <c r="AB90" s="363"/>
      <c r="AC90" s="363"/>
      <c r="AD90" s="363"/>
      <c r="AE90" s="363"/>
      <c r="AF90" s="363"/>
      <c r="AG90" s="363"/>
      <c r="AH90" s="363"/>
      <c r="AI90" s="363"/>
      <c r="AJ90" s="363"/>
      <c r="AK90" s="363"/>
      <c r="AL90" s="363"/>
      <c r="AM90" s="363"/>
      <c r="AN90" s="363"/>
      <c r="AO90" s="363"/>
      <c r="AP90" s="363"/>
      <c r="AQ90" s="363"/>
      <c r="AR90" s="363"/>
      <c r="AS90" s="363"/>
      <c r="AT90" s="363"/>
      <c r="AU90" s="363"/>
      <c r="AV90" s="363"/>
      <c r="AW90" s="363"/>
      <c r="AX90" s="363"/>
      <c r="AY90" s="363"/>
      <c r="AZ90" s="363"/>
      <c r="BA90" s="363"/>
      <c r="BB90" s="363"/>
      <c r="BC90" s="363"/>
      <c r="BD90" s="363"/>
      <c r="BE90" s="363"/>
      <c r="BF90" s="363"/>
      <c r="BG90" s="363"/>
      <c r="BH90" s="363"/>
      <c r="BI90" s="363"/>
      <c r="BJ90" s="363"/>
      <c r="BK90" s="363"/>
      <c r="BL90" s="363"/>
      <c r="BM90" s="363"/>
      <c r="BN90" s="363"/>
      <c r="BO90" s="363"/>
      <c r="BP90" s="363"/>
      <c r="BQ90" s="363"/>
      <c r="BR90" s="363"/>
      <c r="BS90" s="363"/>
      <c r="BT90" s="363"/>
      <c r="BU90" s="363"/>
      <c r="BV90" s="363"/>
      <c r="BW90" s="363"/>
      <c r="BX90" s="363"/>
      <c r="BY90" s="363"/>
      <c r="BZ90" s="363"/>
      <c r="CA90" s="363"/>
      <c r="CB90" s="363"/>
      <c r="CC90" s="363"/>
      <c r="CD90" s="363"/>
      <c r="CE90" s="363"/>
      <c r="CF90" s="363"/>
      <c r="CG90" s="363"/>
      <c r="CH90" s="363"/>
      <c r="CI90" s="363"/>
      <c r="CJ90" s="363"/>
      <c r="CK90" s="363"/>
      <c r="CL90" s="363"/>
      <c r="CM90" s="363"/>
      <c r="CN90" s="363"/>
      <c r="CO90" s="363"/>
      <c r="CP90" s="363"/>
      <c r="CQ90" s="363"/>
      <c r="CR90" s="363"/>
      <c r="CS90" s="363"/>
      <c r="CT90" s="363"/>
      <c r="CU90" s="363"/>
      <c r="CV90" s="363"/>
      <c r="CW90" s="363"/>
      <c r="CX90" s="363"/>
      <c r="CY90" s="363"/>
      <c r="CZ90" s="363"/>
      <c r="DA90" s="363"/>
      <c r="DB90" s="363"/>
      <c r="DC90" s="363"/>
      <c r="DD90" s="363"/>
      <c r="DE90" s="363"/>
      <c r="DF90" s="363"/>
      <c r="DG90" s="363"/>
      <c r="DH90" s="363"/>
      <c r="DI90" s="363"/>
      <c r="DJ90" s="363"/>
      <c r="DK90" s="363"/>
      <c r="DL90" s="363"/>
      <c r="DM90" s="363"/>
      <c r="DN90" s="363"/>
      <c r="DO90" s="363"/>
      <c r="DP90" s="363"/>
      <c r="DQ90" s="363"/>
      <c r="DR90" s="363"/>
      <c r="DS90" s="363"/>
      <c r="DT90" s="363"/>
      <c r="DU90" s="363"/>
      <c r="DV90" s="363"/>
      <c r="DW90" s="363"/>
      <c r="DX90" s="363"/>
      <c r="DY90" s="363"/>
      <c r="DZ90" s="363"/>
      <c r="EA90" s="363"/>
      <c r="EB90" s="363"/>
      <c r="EC90" s="363"/>
      <c r="ED90" s="363"/>
      <c r="EE90" s="363"/>
      <c r="EF90" s="363"/>
      <c r="EG90" s="363"/>
      <c r="EH90" s="363"/>
      <c r="EI90" s="363"/>
      <c r="EJ90" s="363"/>
      <c r="EK90" s="363"/>
      <c r="EL90" s="363"/>
      <c r="EM90" s="363"/>
      <c r="EN90" s="363"/>
      <c r="EO90" s="363"/>
      <c r="EP90" s="363"/>
      <c r="EQ90" s="363"/>
      <c r="ER90" s="363"/>
      <c r="ES90" s="363"/>
      <c r="ET90" s="363"/>
      <c r="EU90" s="363"/>
      <c r="EV90" s="363"/>
      <c r="EW90" s="363"/>
      <c r="EX90" s="363"/>
      <c r="EY90" s="363"/>
      <c r="EZ90" s="363"/>
      <c r="FA90" s="363"/>
      <c r="FB90" s="363"/>
      <c r="FC90" s="363"/>
      <c r="FD90" s="363"/>
      <c r="FE90" s="363"/>
      <c r="FF90" s="363"/>
      <c r="FG90" s="363"/>
      <c r="FH90" s="363"/>
      <c r="FI90" s="363"/>
      <c r="FJ90" s="363"/>
      <c r="FK90" s="363"/>
      <c r="FL90" s="363"/>
      <c r="FM90" s="363"/>
      <c r="FN90" s="363"/>
      <c r="FO90" s="363"/>
      <c r="FP90" s="363"/>
      <c r="FQ90" s="363"/>
      <c r="FR90" s="363"/>
      <c r="FS90" s="363"/>
      <c r="FT90" s="363"/>
      <c r="FU90" s="363"/>
      <c r="FV90" s="363"/>
      <c r="FW90" s="363"/>
      <c r="FX90" s="363"/>
      <c r="FY90" s="363"/>
      <c r="FZ90" s="363"/>
      <c r="GA90" s="363"/>
      <c r="GB90" s="363"/>
      <c r="GC90" s="363"/>
      <c r="GD90" s="363"/>
      <c r="GE90" s="363"/>
      <c r="GF90" s="363"/>
    </row>
    <row r="91" spans="1:188" ht="6.75" customHeight="1" x14ac:dyDescent="0.25">
      <c r="A91" s="192"/>
      <c r="B91" s="207"/>
      <c r="C91" s="113"/>
      <c r="D91" s="113"/>
      <c r="E91" s="238"/>
      <c r="F91" s="209"/>
      <c r="G91" s="192"/>
      <c r="H91" s="192"/>
      <c r="I91" s="731"/>
      <c r="J91" s="731"/>
      <c r="K91" s="731"/>
      <c r="L91" s="731"/>
      <c r="M91" s="732"/>
      <c r="N91" s="732"/>
      <c r="O91" s="732"/>
      <c r="P91" s="732"/>
      <c r="Q91" s="732"/>
      <c r="R91" s="732"/>
      <c r="S91" s="732"/>
      <c r="T91" s="732"/>
      <c r="U91" s="732"/>
      <c r="V91" s="732"/>
      <c r="W91" s="363"/>
      <c r="X91" s="363"/>
      <c r="Y91" s="363"/>
      <c r="Z91" s="363"/>
      <c r="AA91" s="363"/>
      <c r="AB91" s="363"/>
      <c r="AC91" s="363"/>
      <c r="AD91" s="363"/>
      <c r="AE91" s="363"/>
      <c r="AF91" s="363"/>
      <c r="AG91" s="363"/>
      <c r="AH91" s="363"/>
      <c r="AI91" s="363"/>
      <c r="AJ91" s="363"/>
      <c r="AK91" s="363"/>
      <c r="AL91" s="363"/>
      <c r="AM91" s="363"/>
      <c r="AN91" s="363"/>
      <c r="AO91" s="363"/>
      <c r="AP91" s="363"/>
      <c r="AQ91" s="363"/>
      <c r="AR91" s="363"/>
      <c r="AS91" s="363"/>
      <c r="AT91" s="363"/>
      <c r="AU91" s="363"/>
      <c r="AV91" s="363"/>
      <c r="AW91" s="363"/>
      <c r="AX91" s="363"/>
      <c r="AY91" s="363"/>
      <c r="AZ91" s="363"/>
      <c r="BA91" s="363"/>
      <c r="BB91" s="363"/>
      <c r="BC91" s="363"/>
      <c r="BD91" s="363"/>
      <c r="BE91" s="363"/>
      <c r="BF91" s="363"/>
      <c r="BG91" s="363"/>
      <c r="BH91" s="363"/>
      <c r="BI91" s="363"/>
      <c r="BJ91" s="363"/>
      <c r="BK91" s="363"/>
      <c r="BL91" s="363"/>
      <c r="BM91" s="363"/>
      <c r="BN91" s="363"/>
      <c r="BO91" s="363"/>
      <c r="BP91" s="363"/>
      <c r="BQ91" s="363"/>
      <c r="BR91" s="363"/>
      <c r="BS91" s="363"/>
      <c r="BT91" s="363"/>
      <c r="BU91" s="363"/>
      <c r="BV91" s="363"/>
      <c r="BW91" s="363"/>
      <c r="BX91" s="363"/>
      <c r="BY91" s="363"/>
      <c r="BZ91" s="363"/>
      <c r="CA91" s="363"/>
      <c r="CB91" s="363"/>
      <c r="CC91" s="363"/>
      <c r="CD91" s="363"/>
      <c r="CE91" s="363"/>
      <c r="CF91" s="363"/>
      <c r="CG91" s="363"/>
      <c r="CH91" s="363"/>
      <c r="CI91" s="363"/>
      <c r="CJ91" s="363"/>
      <c r="CK91" s="363"/>
      <c r="CL91" s="363"/>
      <c r="CM91" s="363"/>
      <c r="CN91" s="363"/>
      <c r="CO91" s="363"/>
      <c r="CP91" s="363"/>
      <c r="CQ91" s="363"/>
      <c r="CR91" s="363"/>
      <c r="CS91" s="363"/>
      <c r="CT91" s="363"/>
      <c r="CU91" s="363"/>
      <c r="CV91" s="363"/>
      <c r="CW91" s="363"/>
      <c r="CX91" s="363"/>
      <c r="CY91" s="363"/>
      <c r="CZ91" s="363"/>
      <c r="DA91" s="363"/>
      <c r="DB91" s="363"/>
      <c r="DC91" s="363"/>
      <c r="DD91" s="363"/>
      <c r="DE91" s="363"/>
      <c r="DF91" s="363"/>
      <c r="DG91" s="363"/>
      <c r="DH91" s="363"/>
      <c r="DI91" s="363"/>
      <c r="DJ91" s="363"/>
      <c r="DK91" s="363"/>
      <c r="DL91" s="363"/>
      <c r="DM91" s="363"/>
      <c r="DN91" s="363"/>
      <c r="DO91" s="363"/>
      <c r="DP91" s="363"/>
      <c r="DQ91" s="363"/>
      <c r="DR91" s="363"/>
      <c r="DS91" s="363"/>
      <c r="DT91" s="363"/>
      <c r="DU91" s="363"/>
      <c r="DV91" s="363"/>
      <c r="DW91" s="363"/>
      <c r="DX91" s="363"/>
      <c r="DY91" s="363"/>
      <c r="DZ91" s="363"/>
      <c r="EA91" s="363"/>
      <c r="EB91" s="363"/>
      <c r="EC91" s="363"/>
      <c r="ED91" s="363"/>
      <c r="EE91" s="363"/>
      <c r="EF91" s="363"/>
      <c r="EG91" s="363"/>
      <c r="EH91" s="363"/>
      <c r="EI91" s="363"/>
      <c r="EJ91" s="363"/>
      <c r="EK91" s="363"/>
      <c r="EL91" s="363"/>
      <c r="EM91" s="363"/>
      <c r="EN91" s="363"/>
      <c r="EO91" s="363"/>
      <c r="EP91" s="363"/>
      <c r="EQ91" s="363"/>
      <c r="ER91" s="363"/>
      <c r="ES91" s="363"/>
      <c r="ET91" s="363"/>
      <c r="EU91" s="363"/>
      <c r="EV91" s="363"/>
      <c r="EW91" s="363"/>
      <c r="EX91" s="363"/>
      <c r="EY91" s="363"/>
      <c r="EZ91" s="363"/>
      <c r="FA91" s="363"/>
      <c r="FB91" s="363"/>
      <c r="FC91" s="363"/>
      <c r="FD91" s="363"/>
      <c r="FE91" s="363"/>
      <c r="FF91" s="363"/>
      <c r="FG91" s="363"/>
      <c r="FH91" s="363"/>
      <c r="FI91" s="363"/>
      <c r="FJ91" s="363"/>
      <c r="FK91" s="363"/>
      <c r="FL91" s="363"/>
      <c r="FM91" s="363"/>
      <c r="FN91" s="363"/>
      <c r="FO91" s="363"/>
      <c r="FP91" s="363"/>
      <c r="FQ91" s="363"/>
      <c r="FR91" s="363"/>
      <c r="FS91" s="363"/>
      <c r="FT91" s="363"/>
      <c r="FU91" s="363"/>
      <c r="FV91" s="363"/>
      <c r="FW91" s="363"/>
      <c r="FX91" s="363"/>
      <c r="FY91" s="363"/>
      <c r="FZ91" s="363"/>
      <c r="GA91" s="363"/>
      <c r="GB91" s="363"/>
      <c r="GC91" s="363"/>
      <c r="GD91" s="363"/>
      <c r="GE91" s="363"/>
      <c r="GF91" s="363"/>
    </row>
    <row r="92" spans="1:188" ht="12.75" customHeight="1" x14ac:dyDescent="0.25">
      <c r="A92" s="192"/>
      <c r="B92" s="207" t="s">
        <v>1314</v>
      </c>
      <c r="C92" s="113"/>
      <c r="D92" s="113"/>
      <c r="E92" s="238"/>
      <c r="F92" s="209"/>
      <c r="G92" s="192"/>
      <c r="H92" s="192"/>
      <c r="I92" s="734">
        <v>13.303552096272407</v>
      </c>
      <c r="J92" s="734"/>
      <c r="K92" s="734"/>
      <c r="L92" s="734">
        <v>9.0277777777777768</v>
      </c>
      <c r="M92" s="735"/>
      <c r="N92" s="735">
        <v>19.093604404913172</v>
      </c>
      <c r="O92" s="735"/>
      <c r="P92" s="735">
        <v>22.381269702949997</v>
      </c>
      <c r="Q92" s="735"/>
      <c r="R92" s="735">
        <v>18.830539299285981</v>
      </c>
      <c r="S92" s="735"/>
      <c r="T92" s="735">
        <v>13.733098676166041</v>
      </c>
      <c r="U92" s="735"/>
      <c r="V92" s="735">
        <v>5.7595633167325007</v>
      </c>
      <c r="W92" s="363"/>
      <c r="X92" s="363"/>
      <c r="Y92" s="363"/>
      <c r="Z92" s="363"/>
      <c r="AA92" s="363"/>
      <c r="AB92" s="363"/>
      <c r="AC92" s="363"/>
      <c r="AD92" s="363"/>
      <c r="AE92" s="363"/>
      <c r="AF92" s="363"/>
      <c r="AG92" s="363"/>
      <c r="AH92" s="363"/>
      <c r="AI92" s="363"/>
      <c r="AJ92" s="363"/>
      <c r="AK92" s="363"/>
      <c r="AL92" s="363"/>
      <c r="AM92" s="363"/>
      <c r="AN92" s="363"/>
      <c r="AO92" s="363"/>
      <c r="AP92" s="363"/>
      <c r="AQ92" s="363"/>
      <c r="AR92" s="363"/>
      <c r="AS92" s="363"/>
      <c r="AT92" s="363"/>
      <c r="AU92" s="363"/>
      <c r="AV92" s="363"/>
      <c r="AW92" s="363"/>
      <c r="AX92" s="363"/>
      <c r="AY92" s="363"/>
      <c r="AZ92" s="363"/>
      <c r="BA92" s="363"/>
      <c r="BB92" s="363"/>
      <c r="BC92" s="363"/>
      <c r="BD92" s="363"/>
      <c r="BE92" s="363"/>
      <c r="BF92" s="363"/>
      <c r="BG92" s="363"/>
      <c r="BH92" s="363"/>
      <c r="BI92" s="363"/>
      <c r="BJ92" s="363"/>
      <c r="BK92" s="363"/>
      <c r="BL92" s="363"/>
      <c r="BM92" s="363"/>
      <c r="BN92" s="363"/>
      <c r="BO92" s="363"/>
      <c r="BP92" s="363"/>
      <c r="BQ92" s="363"/>
      <c r="BR92" s="363"/>
      <c r="BS92" s="363"/>
      <c r="BT92" s="363"/>
      <c r="BU92" s="363"/>
      <c r="BV92" s="363"/>
      <c r="BW92" s="363"/>
      <c r="BX92" s="363"/>
      <c r="BY92" s="363"/>
      <c r="BZ92" s="363"/>
      <c r="CA92" s="363"/>
      <c r="CB92" s="363"/>
      <c r="CC92" s="363"/>
      <c r="CD92" s="363"/>
      <c r="CE92" s="363"/>
      <c r="CF92" s="363"/>
      <c r="CG92" s="363"/>
      <c r="CH92" s="363"/>
      <c r="CI92" s="363"/>
      <c r="CJ92" s="363"/>
      <c r="CK92" s="363"/>
      <c r="CL92" s="363"/>
      <c r="CM92" s="363"/>
      <c r="CN92" s="363"/>
      <c r="CO92" s="363"/>
      <c r="CP92" s="363"/>
      <c r="CQ92" s="363"/>
      <c r="CR92" s="363"/>
      <c r="CS92" s="363"/>
      <c r="CT92" s="363"/>
      <c r="CU92" s="363"/>
      <c r="CV92" s="363"/>
      <c r="CW92" s="363"/>
      <c r="CX92" s="363"/>
      <c r="CY92" s="363"/>
      <c r="CZ92" s="363"/>
      <c r="DA92" s="363"/>
      <c r="DB92" s="363"/>
      <c r="DC92" s="363"/>
      <c r="DD92" s="363"/>
      <c r="DE92" s="363"/>
      <c r="DF92" s="363"/>
      <c r="DG92" s="363"/>
      <c r="DH92" s="363"/>
      <c r="DI92" s="363"/>
      <c r="DJ92" s="363"/>
      <c r="DK92" s="363"/>
      <c r="DL92" s="363"/>
      <c r="DM92" s="363"/>
      <c r="DN92" s="363"/>
      <c r="DO92" s="363"/>
      <c r="DP92" s="363"/>
      <c r="DQ92" s="363"/>
      <c r="DR92" s="363"/>
      <c r="DS92" s="363"/>
      <c r="DT92" s="363"/>
      <c r="DU92" s="363"/>
      <c r="DV92" s="363"/>
      <c r="DW92" s="363"/>
      <c r="DX92" s="363"/>
      <c r="DY92" s="363"/>
      <c r="DZ92" s="363"/>
      <c r="EA92" s="363"/>
      <c r="EB92" s="363"/>
      <c r="EC92" s="363"/>
      <c r="ED92" s="363"/>
      <c r="EE92" s="363"/>
      <c r="EF92" s="363"/>
      <c r="EG92" s="363"/>
      <c r="EH92" s="363"/>
      <c r="EI92" s="363"/>
      <c r="EJ92" s="363"/>
      <c r="EK92" s="363"/>
      <c r="EL92" s="363"/>
      <c r="EM92" s="363"/>
      <c r="EN92" s="363"/>
      <c r="EO92" s="363"/>
      <c r="EP92" s="363"/>
      <c r="EQ92" s="363"/>
      <c r="ER92" s="363"/>
      <c r="ES92" s="363"/>
      <c r="ET92" s="363"/>
      <c r="EU92" s="363"/>
      <c r="EV92" s="363"/>
      <c r="EW92" s="363"/>
      <c r="EX92" s="363"/>
      <c r="EY92" s="363"/>
      <c r="EZ92" s="363"/>
      <c r="FA92" s="363"/>
      <c r="FB92" s="363"/>
      <c r="FC92" s="363"/>
      <c r="FD92" s="363"/>
      <c r="FE92" s="363"/>
      <c r="FF92" s="363"/>
      <c r="FG92" s="363"/>
      <c r="FH92" s="363"/>
      <c r="FI92" s="363"/>
      <c r="FJ92" s="363"/>
      <c r="FK92" s="363"/>
      <c r="FL92" s="363"/>
      <c r="FM92" s="363"/>
      <c r="FN92" s="363"/>
      <c r="FO92" s="363"/>
      <c r="FP92" s="363"/>
      <c r="FQ92" s="363"/>
      <c r="FR92" s="363"/>
      <c r="FS92" s="363"/>
      <c r="FT92" s="363"/>
      <c r="FU92" s="363"/>
      <c r="FV92" s="363"/>
      <c r="FW92" s="363"/>
      <c r="FX92" s="363"/>
      <c r="FY92" s="363"/>
      <c r="FZ92" s="363"/>
      <c r="GA92" s="363"/>
      <c r="GB92" s="363"/>
      <c r="GC92" s="363"/>
      <c r="GD92" s="363"/>
      <c r="GE92" s="363"/>
      <c r="GF92" s="363"/>
    </row>
    <row r="93" spans="1:188" ht="6.75" customHeight="1" x14ac:dyDescent="0.25">
      <c r="A93" s="192"/>
      <c r="B93" s="207"/>
      <c r="C93" s="113"/>
      <c r="D93" s="113"/>
      <c r="E93" s="238"/>
      <c r="F93" s="209"/>
      <c r="G93" s="192"/>
      <c r="H93" s="192"/>
      <c r="I93" s="728"/>
      <c r="J93" s="728"/>
      <c r="K93" s="728"/>
      <c r="L93" s="728"/>
      <c r="M93" s="730"/>
      <c r="N93" s="730"/>
      <c r="O93" s="730"/>
      <c r="P93" s="730"/>
      <c r="Q93" s="730"/>
      <c r="R93" s="730"/>
      <c r="S93" s="730"/>
      <c r="T93" s="730"/>
      <c r="U93" s="730"/>
      <c r="V93" s="730"/>
      <c r="W93" s="363"/>
      <c r="X93" s="363"/>
      <c r="Y93" s="363"/>
      <c r="Z93" s="363"/>
      <c r="AA93" s="363"/>
      <c r="AB93" s="363"/>
      <c r="AC93" s="363"/>
      <c r="AD93" s="363"/>
      <c r="AE93" s="363"/>
      <c r="AF93" s="363"/>
      <c r="AG93" s="363"/>
      <c r="AH93" s="363"/>
      <c r="AI93" s="363"/>
      <c r="AJ93" s="363"/>
      <c r="AK93" s="363"/>
      <c r="AL93" s="363"/>
      <c r="AM93" s="363"/>
      <c r="AN93" s="363"/>
      <c r="AO93" s="363"/>
      <c r="AP93" s="363"/>
      <c r="AQ93" s="363"/>
      <c r="AR93" s="363"/>
      <c r="AS93" s="363"/>
      <c r="AT93" s="363"/>
      <c r="AU93" s="363"/>
      <c r="AV93" s="363"/>
      <c r="AW93" s="363"/>
      <c r="AX93" s="363"/>
      <c r="AY93" s="363"/>
      <c r="AZ93" s="363"/>
      <c r="BA93" s="363"/>
      <c r="BB93" s="363"/>
      <c r="BC93" s="363"/>
      <c r="BD93" s="363"/>
      <c r="BE93" s="363"/>
      <c r="BF93" s="363"/>
      <c r="BG93" s="363"/>
      <c r="BH93" s="363"/>
      <c r="BI93" s="363"/>
      <c r="BJ93" s="363"/>
      <c r="BK93" s="363"/>
      <c r="BL93" s="363"/>
      <c r="BM93" s="363"/>
      <c r="BN93" s="363"/>
      <c r="BO93" s="363"/>
      <c r="BP93" s="363"/>
      <c r="BQ93" s="363"/>
      <c r="BR93" s="363"/>
      <c r="BS93" s="363"/>
      <c r="BT93" s="363"/>
      <c r="BU93" s="363"/>
      <c r="BV93" s="363"/>
      <c r="BW93" s="363"/>
      <c r="BX93" s="363"/>
      <c r="BY93" s="363"/>
      <c r="BZ93" s="363"/>
      <c r="CA93" s="363"/>
      <c r="CB93" s="363"/>
      <c r="CC93" s="363"/>
      <c r="CD93" s="363"/>
      <c r="CE93" s="363"/>
      <c r="CF93" s="363"/>
      <c r="CG93" s="363"/>
      <c r="CH93" s="363"/>
      <c r="CI93" s="363"/>
      <c r="CJ93" s="363"/>
      <c r="CK93" s="363"/>
      <c r="CL93" s="363"/>
      <c r="CM93" s="363"/>
      <c r="CN93" s="363"/>
      <c r="CO93" s="363"/>
      <c r="CP93" s="363"/>
      <c r="CQ93" s="363"/>
      <c r="CR93" s="363"/>
      <c r="CS93" s="363"/>
      <c r="CT93" s="363"/>
      <c r="CU93" s="363"/>
      <c r="CV93" s="363"/>
      <c r="CW93" s="363"/>
      <c r="CX93" s="363"/>
      <c r="CY93" s="363"/>
      <c r="CZ93" s="363"/>
      <c r="DA93" s="363"/>
      <c r="DB93" s="363"/>
      <c r="DC93" s="363"/>
      <c r="DD93" s="363"/>
      <c r="DE93" s="363"/>
      <c r="DF93" s="363"/>
      <c r="DG93" s="363"/>
      <c r="DH93" s="363"/>
      <c r="DI93" s="363"/>
      <c r="DJ93" s="363"/>
      <c r="DK93" s="363"/>
      <c r="DL93" s="363"/>
      <c r="DM93" s="363"/>
      <c r="DN93" s="363"/>
      <c r="DO93" s="363"/>
      <c r="DP93" s="363"/>
      <c r="DQ93" s="363"/>
      <c r="DR93" s="363"/>
      <c r="DS93" s="363"/>
      <c r="DT93" s="363"/>
      <c r="DU93" s="363"/>
      <c r="DV93" s="363"/>
      <c r="DW93" s="363"/>
      <c r="DX93" s="363"/>
      <c r="DY93" s="363"/>
      <c r="DZ93" s="363"/>
      <c r="EA93" s="363"/>
      <c r="EB93" s="363"/>
      <c r="EC93" s="363"/>
      <c r="ED93" s="363"/>
      <c r="EE93" s="363"/>
      <c r="EF93" s="363"/>
      <c r="EG93" s="363"/>
      <c r="EH93" s="363"/>
      <c r="EI93" s="363"/>
      <c r="EJ93" s="363"/>
      <c r="EK93" s="363"/>
      <c r="EL93" s="363"/>
      <c r="EM93" s="363"/>
      <c r="EN93" s="363"/>
      <c r="EO93" s="363"/>
      <c r="EP93" s="363"/>
      <c r="EQ93" s="363"/>
      <c r="ER93" s="363"/>
      <c r="ES93" s="363"/>
      <c r="ET93" s="363"/>
      <c r="EU93" s="363"/>
      <c r="EV93" s="363"/>
      <c r="EW93" s="363"/>
      <c r="EX93" s="363"/>
      <c r="EY93" s="363"/>
      <c r="EZ93" s="363"/>
      <c r="FA93" s="363"/>
      <c r="FB93" s="363"/>
      <c r="FC93" s="363"/>
      <c r="FD93" s="363"/>
      <c r="FE93" s="363"/>
      <c r="FF93" s="363"/>
      <c r="FG93" s="363"/>
      <c r="FH93" s="363"/>
      <c r="FI93" s="363"/>
      <c r="FJ93" s="363"/>
      <c r="FK93" s="363"/>
      <c r="FL93" s="363"/>
      <c r="FM93" s="363"/>
      <c r="FN93" s="363"/>
      <c r="FO93" s="363"/>
      <c r="FP93" s="363"/>
      <c r="FQ93" s="363"/>
      <c r="FR93" s="363"/>
      <c r="FS93" s="363"/>
      <c r="FT93" s="363"/>
      <c r="FU93" s="363"/>
      <c r="FV93" s="363"/>
      <c r="FW93" s="363"/>
      <c r="FX93" s="363"/>
      <c r="FY93" s="363"/>
      <c r="FZ93" s="363"/>
      <c r="GA93" s="363"/>
      <c r="GB93" s="363"/>
      <c r="GC93" s="363"/>
      <c r="GD93" s="363"/>
      <c r="GE93" s="363"/>
      <c r="GF93" s="363"/>
    </row>
    <row r="94" spans="1:188" ht="12.75" customHeight="1" x14ac:dyDescent="0.25">
      <c r="A94" s="192"/>
      <c r="B94" s="207"/>
      <c r="C94" s="113" t="s">
        <v>1315</v>
      </c>
      <c r="D94" s="113" t="s">
        <v>1493</v>
      </c>
      <c r="E94" s="238"/>
      <c r="F94" s="209"/>
      <c r="G94" s="192"/>
      <c r="H94" s="192"/>
      <c r="I94" s="731">
        <v>14.661176742217263</v>
      </c>
      <c r="J94" s="731"/>
      <c r="K94" s="731"/>
      <c r="L94" s="731">
        <v>8.0831408775981526</v>
      </c>
      <c r="M94" s="732"/>
      <c r="N94" s="732">
        <v>19.835215135794932</v>
      </c>
      <c r="O94" s="732"/>
      <c r="P94" s="732">
        <v>22.711214292924197</v>
      </c>
      <c r="Q94" s="732"/>
      <c r="R94" s="732">
        <v>22.116733196677096</v>
      </c>
      <c r="S94" s="732"/>
      <c r="T94" s="732">
        <v>15.573490962828236</v>
      </c>
      <c r="U94" s="732"/>
      <c r="V94" s="732">
        <v>5.7948029766987919</v>
      </c>
      <c r="W94" s="363"/>
      <c r="X94" s="363"/>
      <c r="Y94" s="363"/>
      <c r="Z94" s="363"/>
      <c r="AA94" s="363"/>
      <c r="AB94" s="363"/>
      <c r="AC94" s="363"/>
      <c r="AD94" s="363"/>
      <c r="AE94" s="363"/>
      <c r="AF94" s="363"/>
      <c r="AG94" s="363"/>
      <c r="AH94" s="363"/>
      <c r="AI94" s="363"/>
      <c r="AJ94" s="363"/>
      <c r="AK94" s="363"/>
      <c r="AL94" s="363"/>
      <c r="AM94" s="363"/>
      <c r="AN94" s="363"/>
      <c r="AO94" s="363"/>
      <c r="AP94" s="363"/>
      <c r="AQ94" s="363"/>
      <c r="AR94" s="363"/>
      <c r="AS94" s="363"/>
      <c r="AT94" s="363"/>
      <c r="AU94" s="363"/>
      <c r="AV94" s="363"/>
      <c r="AW94" s="363"/>
      <c r="AX94" s="363"/>
      <c r="AY94" s="363"/>
      <c r="AZ94" s="363"/>
      <c r="BA94" s="363"/>
      <c r="BB94" s="363"/>
      <c r="BC94" s="363"/>
      <c r="BD94" s="363"/>
      <c r="BE94" s="363"/>
      <c r="BF94" s="363"/>
      <c r="BG94" s="363"/>
      <c r="BH94" s="363"/>
      <c r="BI94" s="363"/>
      <c r="BJ94" s="363"/>
      <c r="BK94" s="363"/>
      <c r="BL94" s="363"/>
      <c r="BM94" s="363"/>
      <c r="BN94" s="363"/>
      <c r="BO94" s="363"/>
      <c r="BP94" s="363"/>
      <c r="BQ94" s="363"/>
      <c r="BR94" s="363"/>
      <c r="BS94" s="363"/>
      <c r="BT94" s="363"/>
      <c r="BU94" s="363"/>
      <c r="BV94" s="363"/>
      <c r="BW94" s="363"/>
      <c r="BX94" s="363"/>
      <c r="BY94" s="363"/>
      <c r="BZ94" s="363"/>
      <c r="CA94" s="363"/>
      <c r="CB94" s="363"/>
      <c r="CC94" s="363"/>
      <c r="CD94" s="363"/>
      <c r="CE94" s="363"/>
      <c r="CF94" s="363"/>
      <c r="CG94" s="363"/>
      <c r="CH94" s="363"/>
      <c r="CI94" s="363"/>
      <c r="CJ94" s="363"/>
      <c r="CK94" s="363"/>
      <c r="CL94" s="363"/>
      <c r="CM94" s="363"/>
      <c r="CN94" s="363"/>
      <c r="CO94" s="363"/>
      <c r="CP94" s="363"/>
      <c r="CQ94" s="363"/>
      <c r="CR94" s="363"/>
      <c r="CS94" s="363"/>
      <c r="CT94" s="363"/>
      <c r="CU94" s="363"/>
      <c r="CV94" s="363"/>
      <c r="CW94" s="363"/>
      <c r="CX94" s="363"/>
      <c r="CY94" s="363"/>
      <c r="CZ94" s="363"/>
      <c r="DA94" s="363"/>
      <c r="DB94" s="363"/>
      <c r="DC94" s="363"/>
      <c r="DD94" s="363"/>
      <c r="DE94" s="363"/>
      <c r="DF94" s="363"/>
      <c r="DG94" s="363"/>
      <c r="DH94" s="363"/>
      <c r="DI94" s="363"/>
      <c r="DJ94" s="363"/>
      <c r="DK94" s="363"/>
      <c r="DL94" s="363"/>
      <c r="DM94" s="363"/>
      <c r="DN94" s="363"/>
      <c r="DO94" s="363"/>
      <c r="DP94" s="363"/>
      <c r="DQ94" s="363"/>
      <c r="DR94" s="363"/>
      <c r="DS94" s="363"/>
      <c r="DT94" s="363"/>
      <c r="DU94" s="363"/>
      <c r="DV94" s="363"/>
      <c r="DW94" s="363"/>
      <c r="DX94" s="363"/>
      <c r="DY94" s="363"/>
      <c r="DZ94" s="363"/>
      <c r="EA94" s="363"/>
      <c r="EB94" s="363"/>
      <c r="EC94" s="363"/>
      <c r="ED94" s="363"/>
      <c r="EE94" s="363"/>
      <c r="EF94" s="363"/>
      <c r="EG94" s="363"/>
      <c r="EH94" s="363"/>
      <c r="EI94" s="363"/>
      <c r="EJ94" s="363"/>
      <c r="EK94" s="363"/>
      <c r="EL94" s="363"/>
      <c r="EM94" s="363"/>
      <c r="EN94" s="363"/>
      <c r="EO94" s="363"/>
      <c r="EP94" s="363"/>
      <c r="EQ94" s="363"/>
      <c r="ER94" s="363"/>
      <c r="ES94" s="363"/>
      <c r="ET94" s="363"/>
      <c r="EU94" s="363"/>
      <c r="EV94" s="363"/>
      <c r="EW94" s="363"/>
      <c r="EX94" s="363"/>
      <c r="EY94" s="363"/>
      <c r="EZ94" s="363"/>
      <c r="FA94" s="363"/>
      <c r="FB94" s="363"/>
      <c r="FC94" s="363"/>
      <c r="FD94" s="363"/>
      <c r="FE94" s="363"/>
      <c r="FF94" s="363"/>
      <c r="FG94" s="363"/>
      <c r="FH94" s="363"/>
      <c r="FI94" s="363"/>
      <c r="FJ94" s="363"/>
      <c r="FK94" s="363"/>
      <c r="FL94" s="363"/>
      <c r="FM94" s="363"/>
      <c r="FN94" s="363"/>
      <c r="FO94" s="363"/>
      <c r="FP94" s="363"/>
      <c r="FQ94" s="363"/>
      <c r="FR94" s="363"/>
      <c r="FS94" s="363"/>
      <c r="FT94" s="363"/>
      <c r="FU94" s="363"/>
      <c r="FV94" s="363"/>
      <c r="FW94" s="363"/>
      <c r="FX94" s="363"/>
      <c r="FY94" s="363"/>
      <c r="FZ94" s="363"/>
      <c r="GA94" s="363"/>
      <c r="GB94" s="363"/>
      <c r="GC94" s="363"/>
      <c r="GD94" s="363"/>
      <c r="GE94" s="363"/>
      <c r="GF94" s="363"/>
    </row>
    <row r="95" spans="1:188" s="365" customFormat="1" ht="12.75" customHeight="1" x14ac:dyDescent="0.25">
      <c r="A95" s="192"/>
      <c r="B95" s="207"/>
      <c r="C95" s="113" t="s">
        <v>1316</v>
      </c>
      <c r="D95" s="113" t="s">
        <v>1494</v>
      </c>
      <c r="E95" s="366"/>
      <c r="F95" s="209"/>
      <c r="G95" s="192"/>
      <c r="H95" s="192"/>
      <c r="I95" s="731">
        <v>16.4868067323251</v>
      </c>
      <c r="J95" s="731"/>
      <c r="K95" s="731"/>
      <c r="L95" s="731">
        <v>8.0442433383609853</v>
      </c>
      <c r="M95" s="732"/>
      <c r="N95" s="732">
        <v>20.225947521865887</v>
      </c>
      <c r="O95" s="732"/>
      <c r="P95" s="732">
        <v>19.827631787659282</v>
      </c>
      <c r="Q95" s="732"/>
      <c r="R95" s="732">
        <v>22.257551669316374</v>
      </c>
      <c r="S95" s="732"/>
      <c r="T95" s="732">
        <v>19.264035225664411</v>
      </c>
      <c r="U95" s="732"/>
      <c r="V95" s="732">
        <v>9.219451609821343</v>
      </c>
      <c r="W95" s="363"/>
      <c r="X95" s="363"/>
      <c r="Y95" s="363"/>
      <c r="Z95" s="363"/>
      <c r="AA95" s="363"/>
      <c r="AB95" s="363"/>
      <c r="AC95" s="363"/>
      <c r="AD95" s="363"/>
      <c r="AE95" s="363"/>
      <c r="AF95" s="363"/>
      <c r="AG95" s="363"/>
      <c r="AH95" s="363"/>
      <c r="AI95" s="363"/>
      <c r="AJ95" s="363"/>
      <c r="AK95" s="363"/>
      <c r="AL95" s="363"/>
      <c r="AM95" s="363"/>
      <c r="AN95" s="363"/>
      <c r="AO95" s="363"/>
      <c r="AP95" s="363"/>
      <c r="AQ95" s="363"/>
      <c r="AR95" s="363"/>
      <c r="AS95" s="363"/>
      <c r="AT95" s="363"/>
      <c r="AU95" s="363"/>
      <c r="AV95" s="363"/>
      <c r="AW95" s="363"/>
      <c r="AX95" s="363"/>
      <c r="AY95" s="363"/>
      <c r="AZ95" s="363"/>
      <c r="BA95" s="363"/>
      <c r="BB95" s="363"/>
      <c r="BC95" s="363"/>
      <c r="BD95" s="363"/>
      <c r="BE95" s="363"/>
      <c r="BF95" s="363"/>
      <c r="BG95" s="363"/>
      <c r="BH95" s="363"/>
      <c r="BI95" s="363"/>
      <c r="BJ95" s="363"/>
      <c r="BK95" s="363"/>
      <c r="BL95" s="363"/>
      <c r="BM95" s="363"/>
      <c r="BN95" s="363"/>
      <c r="BO95" s="363"/>
      <c r="BP95" s="363"/>
      <c r="BQ95" s="363"/>
      <c r="BR95" s="363"/>
      <c r="BS95" s="363"/>
      <c r="BT95" s="363"/>
      <c r="BU95" s="363"/>
      <c r="BV95" s="363"/>
      <c r="BW95" s="363"/>
      <c r="BX95" s="363"/>
      <c r="BY95" s="363"/>
      <c r="BZ95" s="363"/>
      <c r="CA95" s="363"/>
      <c r="CB95" s="363"/>
      <c r="CC95" s="363"/>
      <c r="CD95" s="363"/>
      <c r="CE95" s="363"/>
      <c r="CF95" s="363"/>
      <c r="CG95" s="363"/>
      <c r="CH95" s="363"/>
      <c r="CI95" s="363"/>
      <c r="CJ95" s="363"/>
      <c r="CK95" s="363"/>
      <c r="CL95" s="363"/>
      <c r="CM95" s="363"/>
      <c r="CN95" s="363"/>
      <c r="CO95" s="363"/>
      <c r="CP95" s="363"/>
      <c r="CQ95" s="363"/>
      <c r="CR95" s="363"/>
      <c r="CS95" s="363"/>
      <c r="CT95" s="363"/>
      <c r="CU95" s="363"/>
      <c r="CV95" s="363"/>
      <c r="CW95" s="363"/>
      <c r="CX95" s="363"/>
      <c r="CY95" s="363"/>
      <c r="CZ95" s="363"/>
      <c r="DA95" s="363"/>
      <c r="DB95" s="363"/>
      <c r="DC95" s="363"/>
      <c r="DD95" s="363"/>
      <c r="DE95" s="363"/>
      <c r="DF95" s="363"/>
      <c r="DG95" s="363"/>
      <c r="DH95" s="363"/>
      <c r="DI95" s="363"/>
      <c r="DJ95" s="363"/>
      <c r="DK95" s="363"/>
      <c r="DL95" s="363"/>
      <c r="DM95" s="363"/>
      <c r="DN95" s="363"/>
      <c r="DO95" s="363"/>
      <c r="DP95" s="363"/>
      <c r="DQ95" s="363"/>
      <c r="DR95" s="363"/>
      <c r="DS95" s="363"/>
      <c r="DT95" s="363"/>
      <c r="DU95" s="363"/>
      <c r="DV95" s="363"/>
      <c r="DW95" s="363"/>
      <c r="DX95" s="363"/>
      <c r="DY95" s="363"/>
      <c r="DZ95" s="363"/>
      <c r="EA95" s="363"/>
      <c r="EB95" s="363"/>
      <c r="EC95" s="363"/>
      <c r="ED95" s="363"/>
      <c r="EE95" s="363"/>
      <c r="EF95" s="363"/>
      <c r="EG95" s="363"/>
      <c r="EH95" s="363"/>
      <c r="EI95" s="363"/>
      <c r="EJ95" s="363"/>
      <c r="EK95" s="363"/>
      <c r="EL95" s="363"/>
      <c r="EM95" s="363"/>
      <c r="EN95" s="363"/>
      <c r="EO95" s="363"/>
      <c r="EP95" s="363"/>
      <c r="EQ95" s="363"/>
      <c r="ER95" s="363"/>
      <c r="ES95" s="363"/>
      <c r="ET95" s="363"/>
      <c r="EU95" s="363"/>
      <c r="EV95" s="363"/>
      <c r="EW95" s="363"/>
      <c r="EX95" s="363"/>
      <c r="EY95" s="363"/>
      <c r="EZ95" s="363"/>
      <c r="FA95" s="363"/>
      <c r="FB95" s="363"/>
      <c r="FC95" s="363"/>
      <c r="FD95" s="363"/>
      <c r="FE95" s="363"/>
      <c r="FF95" s="363"/>
      <c r="FG95" s="363"/>
      <c r="FH95" s="363"/>
      <c r="FI95" s="363"/>
      <c r="FJ95" s="363"/>
      <c r="FK95" s="363"/>
      <c r="FL95" s="363"/>
      <c r="FM95" s="363"/>
      <c r="FN95" s="363"/>
      <c r="FO95" s="363"/>
      <c r="FP95" s="363"/>
      <c r="FQ95" s="363"/>
      <c r="FR95" s="363"/>
      <c r="FS95" s="363"/>
      <c r="FT95" s="363"/>
      <c r="FU95" s="363"/>
      <c r="FV95" s="363"/>
      <c r="FW95" s="363"/>
      <c r="FX95" s="363"/>
      <c r="FY95" s="363"/>
      <c r="FZ95" s="363"/>
      <c r="GA95" s="363"/>
      <c r="GB95" s="363"/>
      <c r="GC95" s="363"/>
      <c r="GD95" s="363"/>
      <c r="GE95" s="363"/>
      <c r="GF95" s="363"/>
    </row>
    <row r="96" spans="1:188" ht="12.75" customHeight="1" x14ac:dyDescent="0.25">
      <c r="A96" s="192"/>
      <c r="B96" s="207"/>
      <c r="C96" s="113" t="s">
        <v>1317</v>
      </c>
      <c r="D96" s="113" t="s">
        <v>1495</v>
      </c>
      <c r="E96" s="238"/>
      <c r="F96" s="209"/>
      <c r="G96" s="192"/>
      <c r="H96" s="192"/>
      <c r="I96" s="731">
        <v>16.258051111572822</v>
      </c>
      <c r="J96" s="731"/>
      <c r="K96" s="731"/>
      <c r="L96" s="731">
        <v>10.354110581901015</v>
      </c>
      <c r="M96" s="732"/>
      <c r="N96" s="732">
        <v>16.671077004498542</v>
      </c>
      <c r="O96" s="732"/>
      <c r="P96" s="732">
        <v>19.549129486247168</v>
      </c>
      <c r="Q96" s="732"/>
      <c r="R96" s="732">
        <v>23.352999016715831</v>
      </c>
      <c r="S96" s="732"/>
      <c r="T96" s="732">
        <v>18.44205890448665</v>
      </c>
      <c r="U96" s="732"/>
      <c r="V96" s="732">
        <v>7.3314591257372799</v>
      </c>
      <c r="W96" s="363"/>
      <c r="X96" s="363"/>
      <c r="Y96" s="363"/>
      <c r="Z96" s="363"/>
      <c r="AA96" s="363"/>
      <c r="AB96" s="363"/>
      <c r="AC96" s="363"/>
      <c r="AD96" s="363"/>
      <c r="AE96" s="363"/>
      <c r="AF96" s="363"/>
      <c r="AG96" s="363"/>
      <c r="AH96" s="363"/>
      <c r="AI96" s="363"/>
      <c r="AJ96" s="363"/>
      <c r="AK96" s="363"/>
      <c r="AL96" s="363"/>
      <c r="AM96" s="363"/>
      <c r="AN96" s="363"/>
      <c r="AO96" s="363"/>
      <c r="AP96" s="363"/>
      <c r="AQ96" s="363"/>
      <c r="AR96" s="363"/>
      <c r="AS96" s="363"/>
      <c r="AT96" s="363"/>
      <c r="AU96" s="363"/>
      <c r="AV96" s="363"/>
      <c r="AW96" s="363"/>
      <c r="AX96" s="363"/>
      <c r="AY96" s="363"/>
      <c r="AZ96" s="363"/>
      <c r="BA96" s="363"/>
      <c r="BB96" s="363"/>
      <c r="BC96" s="363"/>
      <c r="BD96" s="363"/>
      <c r="BE96" s="363"/>
      <c r="BF96" s="363"/>
      <c r="BG96" s="363"/>
      <c r="BH96" s="363"/>
      <c r="BI96" s="363"/>
      <c r="BJ96" s="363"/>
      <c r="BK96" s="363"/>
      <c r="BL96" s="363"/>
      <c r="BM96" s="363"/>
      <c r="BN96" s="363"/>
      <c r="BO96" s="363"/>
      <c r="BP96" s="363"/>
      <c r="BQ96" s="363"/>
      <c r="BR96" s="363"/>
      <c r="BS96" s="363"/>
      <c r="BT96" s="363"/>
      <c r="BU96" s="363"/>
      <c r="BV96" s="363"/>
      <c r="BW96" s="363"/>
      <c r="BX96" s="363"/>
      <c r="BY96" s="363"/>
      <c r="BZ96" s="363"/>
      <c r="CA96" s="363"/>
      <c r="CB96" s="363"/>
      <c r="CC96" s="363"/>
      <c r="CD96" s="363"/>
      <c r="CE96" s="363"/>
      <c r="CF96" s="363"/>
      <c r="CG96" s="363"/>
      <c r="CH96" s="363"/>
      <c r="CI96" s="363"/>
      <c r="CJ96" s="363"/>
      <c r="CK96" s="363"/>
      <c r="CL96" s="363"/>
      <c r="CM96" s="363"/>
      <c r="CN96" s="363"/>
      <c r="CO96" s="363"/>
      <c r="CP96" s="363"/>
      <c r="CQ96" s="363"/>
      <c r="CR96" s="363"/>
      <c r="CS96" s="363"/>
      <c r="CT96" s="363"/>
      <c r="CU96" s="363"/>
      <c r="CV96" s="363"/>
      <c r="CW96" s="363"/>
      <c r="CX96" s="363"/>
      <c r="CY96" s="363"/>
      <c r="CZ96" s="363"/>
      <c r="DA96" s="363"/>
      <c r="DB96" s="363"/>
      <c r="DC96" s="363"/>
      <c r="DD96" s="363"/>
      <c r="DE96" s="363"/>
      <c r="DF96" s="363"/>
      <c r="DG96" s="363"/>
      <c r="DH96" s="363"/>
      <c r="DI96" s="363"/>
      <c r="DJ96" s="363"/>
      <c r="DK96" s="363"/>
      <c r="DL96" s="363"/>
      <c r="DM96" s="363"/>
      <c r="DN96" s="363"/>
      <c r="DO96" s="363"/>
      <c r="DP96" s="363"/>
      <c r="DQ96" s="363"/>
      <c r="DR96" s="363"/>
      <c r="DS96" s="363"/>
      <c r="DT96" s="363"/>
      <c r="DU96" s="363"/>
      <c r="DV96" s="363"/>
      <c r="DW96" s="363"/>
      <c r="DX96" s="363"/>
      <c r="DY96" s="363"/>
      <c r="DZ96" s="363"/>
      <c r="EA96" s="363"/>
      <c r="EB96" s="363"/>
      <c r="EC96" s="363"/>
      <c r="ED96" s="363"/>
      <c r="EE96" s="363"/>
      <c r="EF96" s="363"/>
      <c r="EG96" s="363"/>
      <c r="EH96" s="363"/>
      <c r="EI96" s="363"/>
      <c r="EJ96" s="363"/>
      <c r="EK96" s="363"/>
      <c r="EL96" s="363"/>
      <c r="EM96" s="363"/>
      <c r="EN96" s="363"/>
      <c r="EO96" s="363"/>
      <c r="EP96" s="363"/>
      <c r="EQ96" s="363"/>
      <c r="ER96" s="363"/>
      <c r="ES96" s="363"/>
      <c r="ET96" s="363"/>
      <c r="EU96" s="363"/>
      <c r="EV96" s="363"/>
      <c r="EW96" s="363"/>
      <c r="EX96" s="363"/>
      <c r="EY96" s="363"/>
      <c r="EZ96" s="363"/>
      <c r="FA96" s="363"/>
      <c r="FB96" s="363"/>
      <c r="FC96" s="363"/>
      <c r="FD96" s="363"/>
      <c r="FE96" s="363"/>
      <c r="FF96" s="363"/>
      <c r="FG96" s="363"/>
      <c r="FH96" s="363"/>
      <c r="FI96" s="363"/>
      <c r="FJ96" s="363"/>
      <c r="FK96" s="363"/>
      <c r="FL96" s="363"/>
      <c r="FM96" s="363"/>
      <c r="FN96" s="363"/>
      <c r="FO96" s="363"/>
      <c r="FP96" s="363"/>
      <c r="FQ96" s="363"/>
      <c r="FR96" s="363"/>
      <c r="FS96" s="363"/>
      <c r="FT96" s="363"/>
      <c r="FU96" s="363"/>
      <c r="FV96" s="363"/>
      <c r="FW96" s="363"/>
      <c r="FX96" s="363"/>
      <c r="FY96" s="363"/>
      <c r="FZ96" s="363"/>
      <c r="GA96" s="363"/>
      <c r="GB96" s="363"/>
      <c r="GC96" s="363"/>
      <c r="GD96" s="363"/>
      <c r="GE96" s="363"/>
      <c r="GF96" s="363"/>
    </row>
    <row r="97" spans="1:188" ht="12.75" customHeight="1" x14ac:dyDescent="0.25">
      <c r="A97" s="192"/>
      <c r="B97" s="207"/>
      <c r="C97" s="113" t="s">
        <v>1318</v>
      </c>
      <c r="D97" s="113" t="s">
        <v>1496</v>
      </c>
      <c r="E97" s="238"/>
      <c r="F97" s="209"/>
      <c r="G97" s="192"/>
      <c r="H97" s="192"/>
      <c r="I97" s="731">
        <v>9.5024187975120924</v>
      </c>
      <c r="J97" s="731"/>
      <c r="K97" s="731"/>
      <c r="L97" s="731" t="s">
        <v>1556</v>
      </c>
      <c r="M97" s="732"/>
      <c r="N97" s="731" t="s">
        <v>1556</v>
      </c>
      <c r="O97" s="732"/>
      <c r="P97" s="732">
        <v>30.261348005502064</v>
      </c>
      <c r="Q97" s="732"/>
      <c r="R97" s="732">
        <v>14.725568942436411</v>
      </c>
      <c r="S97" s="732"/>
      <c r="T97" s="732">
        <v>9.2807424593967518</v>
      </c>
      <c r="U97" s="732"/>
      <c r="V97" s="732">
        <v>3.7488284910965324</v>
      </c>
      <c r="W97" s="363"/>
      <c r="X97" s="363"/>
      <c r="Y97" s="363"/>
      <c r="Z97" s="363"/>
      <c r="AA97" s="363"/>
      <c r="AB97" s="363"/>
      <c r="AC97" s="363"/>
      <c r="AD97" s="363"/>
      <c r="AE97" s="363"/>
      <c r="AF97" s="363"/>
      <c r="AG97" s="363"/>
      <c r="AH97" s="363"/>
      <c r="AI97" s="363"/>
      <c r="AJ97" s="363"/>
      <c r="AK97" s="363"/>
      <c r="AL97" s="363"/>
      <c r="AM97" s="363"/>
      <c r="AN97" s="363"/>
      <c r="AO97" s="363"/>
      <c r="AP97" s="363"/>
      <c r="AQ97" s="363"/>
      <c r="AR97" s="363"/>
      <c r="AS97" s="363"/>
      <c r="AT97" s="363"/>
      <c r="AU97" s="363"/>
      <c r="AV97" s="363"/>
      <c r="AW97" s="363"/>
      <c r="AX97" s="363"/>
      <c r="AY97" s="363"/>
      <c r="AZ97" s="363"/>
      <c r="BA97" s="363"/>
      <c r="BB97" s="363"/>
      <c r="BC97" s="363"/>
      <c r="BD97" s="363"/>
      <c r="BE97" s="363"/>
      <c r="BF97" s="363"/>
      <c r="BG97" s="363"/>
      <c r="BH97" s="363"/>
      <c r="BI97" s="363"/>
      <c r="BJ97" s="363"/>
      <c r="BK97" s="363"/>
      <c r="BL97" s="363"/>
      <c r="BM97" s="363"/>
      <c r="BN97" s="363"/>
      <c r="BO97" s="363"/>
      <c r="BP97" s="363"/>
      <c r="BQ97" s="363"/>
      <c r="BR97" s="363"/>
      <c r="BS97" s="363"/>
      <c r="BT97" s="363"/>
      <c r="BU97" s="363"/>
      <c r="BV97" s="363"/>
      <c r="BW97" s="363"/>
      <c r="BX97" s="363"/>
      <c r="BY97" s="363"/>
      <c r="BZ97" s="363"/>
      <c r="CA97" s="363"/>
      <c r="CB97" s="363"/>
      <c r="CC97" s="363"/>
      <c r="CD97" s="363"/>
      <c r="CE97" s="363"/>
      <c r="CF97" s="363"/>
      <c r="CG97" s="363"/>
      <c r="CH97" s="363"/>
      <c r="CI97" s="363"/>
      <c r="CJ97" s="363"/>
      <c r="CK97" s="363"/>
      <c r="CL97" s="363"/>
      <c r="CM97" s="363"/>
      <c r="CN97" s="363"/>
      <c r="CO97" s="363"/>
      <c r="CP97" s="363"/>
      <c r="CQ97" s="363"/>
      <c r="CR97" s="363"/>
      <c r="CS97" s="363"/>
      <c r="CT97" s="363"/>
      <c r="CU97" s="363"/>
      <c r="CV97" s="363"/>
      <c r="CW97" s="363"/>
      <c r="CX97" s="363"/>
      <c r="CY97" s="363"/>
      <c r="CZ97" s="363"/>
      <c r="DA97" s="363"/>
      <c r="DB97" s="363"/>
      <c r="DC97" s="363"/>
      <c r="DD97" s="363"/>
      <c r="DE97" s="363"/>
      <c r="DF97" s="363"/>
      <c r="DG97" s="363"/>
      <c r="DH97" s="363"/>
      <c r="DI97" s="363"/>
      <c r="DJ97" s="363"/>
      <c r="DK97" s="363"/>
      <c r="DL97" s="363"/>
      <c r="DM97" s="363"/>
      <c r="DN97" s="363"/>
      <c r="DO97" s="363"/>
      <c r="DP97" s="363"/>
      <c r="DQ97" s="363"/>
      <c r="DR97" s="363"/>
      <c r="DS97" s="363"/>
      <c r="DT97" s="363"/>
      <c r="DU97" s="363"/>
      <c r="DV97" s="363"/>
      <c r="DW97" s="363"/>
      <c r="DX97" s="363"/>
      <c r="DY97" s="363"/>
      <c r="DZ97" s="363"/>
      <c r="EA97" s="363"/>
      <c r="EB97" s="363"/>
      <c r="EC97" s="363"/>
      <c r="ED97" s="363"/>
      <c r="EE97" s="363"/>
      <c r="EF97" s="363"/>
      <c r="EG97" s="363"/>
      <c r="EH97" s="363"/>
      <c r="EI97" s="363"/>
      <c r="EJ97" s="363"/>
      <c r="EK97" s="363"/>
      <c r="EL97" s="363"/>
      <c r="EM97" s="363"/>
      <c r="EN97" s="363"/>
      <c r="EO97" s="363"/>
      <c r="EP97" s="363"/>
      <c r="EQ97" s="363"/>
      <c r="ER97" s="363"/>
      <c r="ES97" s="363"/>
      <c r="ET97" s="363"/>
      <c r="EU97" s="363"/>
      <c r="EV97" s="363"/>
      <c r="EW97" s="363"/>
      <c r="EX97" s="363"/>
      <c r="EY97" s="363"/>
      <c r="EZ97" s="363"/>
      <c r="FA97" s="363"/>
      <c r="FB97" s="363"/>
      <c r="FC97" s="363"/>
      <c r="FD97" s="363"/>
      <c r="FE97" s="363"/>
      <c r="FF97" s="363"/>
      <c r="FG97" s="363"/>
      <c r="FH97" s="363"/>
      <c r="FI97" s="363"/>
      <c r="FJ97" s="363"/>
      <c r="FK97" s="363"/>
      <c r="FL97" s="363"/>
      <c r="FM97" s="363"/>
      <c r="FN97" s="363"/>
      <c r="FO97" s="363"/>
      <c r="FP97" s="363"/>
      <c r="FQ97" s="363"/>
      <c r="FR97" s="363"/>
      <c r="FS97" s="363"/>
      <c r="FT97" s="363"/>
      <c r="FU97" s="363"/>
      <c r="FV97" s="363"/>
      <c r="FW97" s="363"/>
      <c r="FX97" s="363"/>
      <c r="FY97" s="363"/>
      <c r="FZ97" s="363"/>
      <c r="GA97" s="363"/>
      <c r="GB97" s="363"/>
      <c r="GC97" s="363"/>
      <c r="GD97" s="363"/>
      <c r="GE97" s="363"/>
      <c r="GF97" s="363"/>
    </row>
    <row r="98" spans="1:188" ht="12.75" customHeight="1" x14ac:dyDescent="0.25">
      <c r="A98" s="192"/>
      <c r="B98" s="207"/>
      <c r="C98" s="113" t="s">
        <v>1442</v>
      </c>
      <c r="D98" s="113" t="s">
        <v>1497</v>
      </c>
      <c r="E98" s="238"/>
      <c r="F98" s="209"/>
      <c r="G98" s="192"/>
      <c r="H98" s="192"/>
      <c r="I98" s="731">
        <v>9.9236474853070451</v>
      </c>
      <c r="J98" s="731"/>
      <c r="K98" s="731"/>
      <c r="L98" s="731" t="s">
        <v>1556</v>
      </c>
      <c r="M98" s="732"/>
      <c r="N98" s="732" t="s">
        <v>1556</v>
      </c>
      <c r="O98" s="732"/>
      <c r="P98" s="732">
        <v>19.736199316072298</v>
      </c>
      <c r="Q98" s="732"/>
      <c r="R98" s="732">
        <v>12.970652731768768</v>
      </c>
      <c r="S98" s="732"/>
      <c r="T98" s="732">
        <v>10.460442170655949</v>
      </c>
      <c r="U98" s="732"/>
      <c r="V98" s="732">
        <v>4.3650252353021415</v>
      </c>
      <c r="W98" s="363"/>
      <c r="X98" s="363"/>
      <c r="Y98" s="363"/>
      <c r="Z98" s="363"/>
      <c r="AA98" s="363"/>
      <c r="AB98" s="363"/>
      <c r="AC98" s="363"/>
      <c r="AD98" s="363"/>
      <c r="AE98" s="363"/>
      <c r="AF98" s="363"/>
      <c r="AG98" s="363"/>
      <c r="AH98" s="363"/>
      <c r="AI98" s="363"/>
      <c r="AJ98" s="363"/>
      <c r="AK98" s="363"/>
      <c r="AL98" s="363"/>
      <c r="AM98" s="363"/>
      <c r="AN98" s="363"/>
      <c r="AO98" s="363"/>
      <c r="AP98" s="363"/>
      <c r="AQ98" s="363"/>
      <c r="AR98" s="363"/>
      <c r="AS98" s="363"/>
      <c r="AT98" s="363"/>
      <c r="AU98" s="363"/>
      <c r="AV98" s="363"/>
      <c r="AW98" s="363"/>
      <c r="AX98" s="363"/>
      <c r="AY98" s="363"/>
      <c r="AZ98" s="363"/>
      <c r="BA98" s="363"/>
      <c r="BB98" s="363"/>
      <c r="BC98" s="363"/>
      <c r="BD98" s="363"/>
      <c r="BE98" s="363"/>
      <c r="BF98" s="363"/>
      <c r="BG98" s="363"/>
      <c r="BH98" s="363"/>
      <c r="BI98" s="363"/>
      <c r="BJ98" s="363"/>
      <c r="BK98" s="363"/>
      <c r="BL98" s="363"/>
      <c r="BM98" s="363"/>
      <c r="BN98" s="363"/>
      <c r="BO98" s="363"/>
      <c r="BP98" s="363"/>
      <c r="BQ98" s="363"/>
      <c r="BR98" s="363"/>
      <c r="BS98" s="363"/>
      <c r="BT98" s="363"/>
      <c r="BU98" s="363"/>
      <c r="BV98" s="363"/>
      <c r="BW98" s="363"/>
      <c r="BX98" s="363"/>
      <c r="BY98" s="363"/>
      <c r="BZ98" s="363"/>
      <c r="CA98" s="363"/>
      <c r="CB98" s="363"/>
      <c r="CC98" s="363"/>
      <c r="CD98" s="363"/>
      <c r="CE98" s="363"/>
      <c r="CF98" s="363"/>
      <c r="CG98" s="363"/>
      <c r="CH98" s="363"/>
      <c r="CI98" s="363"/>
      <c r="CJ98" s="363"/>
      <c r="CK98" s="363"/>
      <c r="CL98" s="363"/>
      <c r="CM98" s="363"/>
      <c r="CN98" s="363"/>
      <c r="CO98" s="363"/>
      <c r="CP98" s="363"/>
      <c r="CQ98" s="363"/>
      <c r="CR98" s="363"/>
      <c r="CS98" s="363"/>
      <c r="CT98" s="363"/>
      <c r="CU98" s="363"/>
      <c r="CV98" s="363"/>
      <c r="CW98" s="363"/>
      <c r="CX98" s="363"/>
      <c r="CY98" s="363"/>
      <c r="CZ98" s="363"/>
      <c r="DA98" s="363"/>
      <c r="DB98" s="363"/>
      <c r="DC98" s="363"/>
      <c r="DD98" s="363"/>
      <c r="DE98" s="363"/>
      <c r="DF98" s="363"/>
      <c r="DG98" s="363"/>
      <c r="DH98" s="363"/>
      <c r="DI98" s="363"/>
      <c r="DJ98" s="363"/>
      <c r="DK98" s="363"/>
      <c r="DL98" s="363"/>
      <c r="DM98" s="363"/>
      <c r="DN98" s="363"/>
      <c r="DO98" s="363"/>
      <c r="DP98" s="363"/>
      <c r="DQ98" s="363"/>
      <c r="DR98" s="363"/>
      <c r="DS98" s="363"/>
      <c r="DT98" s="363"/>
      <c r="DU98" s="363"/>
      <c r="DV98" s="363"/>
      <c r="DW98" s="363"/>
      <c r="DX98" s="363"/>
      <c r="DY98" s="363"/>
      <c r="DZ98" s="363"/>
      <c r="EA98" s="363"/>
      <c r="EB98" s="363"/>
      <c r="EC98" s="363"/>
      <c r="ED98" s="363"/>
      <c r="EE98" s="363"/>
      <c r="EF98" s="363"/>
      <c r="EG98" s="363"/>
      <c r="EH98" s="363"/>
      <c r="EI98" s="363"/>
      <c r="EJ98" s="363"/>
      <c r="EK98" s="363"/>
      <c r="EL98" s="363"/>
      <c r="EM98" s="363"/>
      <c r="EN98" s="363"/>
      <c r="EO98" s="363"/>
      <c r="EP98" s="363"/>
      <c r="EQ98" s="363"/>
      <c r="ER98" s="363"/>
      <c r="ES98" s="363"/>
      <c r="ET98" s="363"/>
      <c r="EU98" s="363"/>
      <c r="EV98" s="363"/>
      <c r="EW98" s="363"/>
      <c r="EX98" s="363"/>
      <c r="EY98" s="363"/>
      <c r="EZ98" s="363"/>
      <c r="FA98" s="363"/>
      <c r="FB98" s="363"/>
      <c r="FC98" s="363"/>
      <c r="FD98" s="363"/>
      <c r="FE98" s="363"/>
      <c r="FF98" s="363"/>
      <c r="FG98" s="363"/>
      <c r="FH98" s="363"/>
      <c r="FI98" s="363"/>
      <c r="FJ98" s="363"/>
      <c r="FK98" s="363"/>
      <c r="FL98" s="363"/>
      <c r="FM98" s="363"/>
      <c r="FN98" s="363"/>
      <c r="FO98" s="363"/>
      <c r="FP98" s="363"/>
      <c r="FQ98" s="363"/>
      <c r="FR98" s="363"/>
      <c r="FS98" s="363"/>
      <c r="FT98" s="363"/>
      <c r="FU98" s="363"/>
      <c r="FV98" s="363"/>
      <c r="FW98" s="363"/>
      <c r="FX98" s="363"/>
      <c r="FY98" s="363"/>
      <c r="FZ98" s="363"/>
      <c r="GA98" s="363"/>
      <c r="GB98" s="363"/>
      <c r="GC98" s="363"/>
      <c r="GD98" s="363"/>
      <c r="GE98" s="363"/>
      <c r="GF98" s="363"/>
    </row>
    <row r="99" spans="1:188" ht="12.75" customHeight="1" x14ac:dyDescent="0.25">
      <c r="A99" s="192"/>
      <c r="B99" s="207"/>
      <c r="C99" s="113" t="s">
        <v>1452</v>
      </c>
      <c r="D99" s="113" t="s">
        <v>1498</v>
      </c>
      <c r="E99" s="238"/>
      <c r="F99" s="209"/>
      <c r="G99" s="192"/>
      <c r="H99" s="192"/>
      <c r="I99" s="731">
        <v>11.893839834031755</v>
      </c>
      <c r="J99" s="731"/>
      <c r="K99" s="731"/>
      <c r="L99" s="731">
        <v>9.9711361847284206</v>
      </c>
      <c r="M99" s="732"/>
      <c r="N99" s="732">
        <v>16.8136390358613</v>
      </c>
      <c r="O99" s="732"/>
      <c r="P99" s="732">
        <v>20.30865128437139</v>
      </c>
      <c r="Q99" s="732"/>
      <c r="R99" s="732">
        <v>16.178736517719567</v>
      </c>
      <c r="S99" s="732"/>
      <c r="T99" s="732">
        <v>12.272797887214542</v>
      </c>
      <c r="U99" s="732"/>
      <c r="V99" s="732">
        <v>5.6556682618551504</v>
      </c>
      <c r="W99" s="363"/>
      <c r="X99" s="363"/>
      <c r="Y99" s="363"/>
      <c r="Z99" s="363"/>
      <c r="AA99" s="363"/>
      <c r="AB99" s="363"/>
      <c r="AC99" s="363"/>
      <c r="AD99" s="363"/>
      <c r="AE99" s="363"/>
      <c r="AF99" s="363"/>
      <c r="AG99" s="363"/>
      <c r="AH99" s="363"/>
      <c r="AI99" s="363"/>
      <c r="AJ99" s="363"/>
      <c r="AK99" s="363"/>
      <c r="AL99" s="363"/>
      <c r="AM99" s="363"/>
      <c r="AN99" s="363"/>
      <c r="AO99" s="363"/>
      <c r="AP99" s="363"/>
      <c r="AQ99" s="363"/>
      <c r="AR99" s="363"/>
      <c r="AS99" s="363"/>
      <c r="AT99" s="363"/>
      <c r="AU99" s="363"/>
      <c r="AV99" s="363"/>
      <c r="AW99" s="363"/>
      <c r="AX99" s="363"/>
      <c r="AY99" s="363"/>
      <c r="AZ99" s="363"/>
      <c r="BA99" s="363"/>
      <c r="BB99" s="363"/>
      <c r="BC99" s="363"/>
      <c r="BD99" s="363"/>
      <c r="BE99" s="363"/>
      <c r="BF99" s="363"/>
      <c r="BG99" s="363"/>
      <c r="BH99" s="363"/>
      <c r="BI99" s="363"/>
      <c r="BJ99" s="363"/>
      <c r="BK99" s="363"/>
      <c r="BL99" s="363"/>
      <c r="BM99" s="363"/>
      <c r="BN99" s="363"/>
      <c r="BO99" s="363"/>
      <c r="BP99" s="363"/>
      <c r="BQ99" s="363"/>
      <c r="BR99" s="363"/>
      <c r="BS99" s="363"/>
      <c r="BT99" s="363"/>
      <c r="BU99" s="363"/>
      <c r="BV99" s="363"/>
      <c r="BW99" s="363"/>
      <c r="BX99" s="363"/>
      <c r="BY99" s="363"/>
      <c r="BZ99" s="363"/>
      <c r="CA99" s="363"/>
      <c r="CB99" s="363"/>
      <c r="CC99" s="363"/>
      <c r="CD99" s="363"/>
      <c r="CE99" s="363"/>
      <c r="CF99" s="363"/>
      <c r="CG99" s="363"/>
      <c r="CH99" s="363"/>
      <c r="CI99" s="363"/>
      <c r="CJ99" s="363"/>
      <c r="CK99" s="363"/>
      <c r="CL99" s="363"/>
      <c r="CM99" s="363"/>
      <c r="CN99" s="363"/>
      <c r="CO99" s="363"/>
      <c r="CP99" s="363"/>
      <c r="CQ99" s="363"/>
      <c r="CR99" s="363"/>
      <c r="CS99" s="363"/>
      <c r="CT99" s="363"/>
      <c r="CU99" s="363"/>
      <c r="CV99" s="363"/>
      <c r="CW99" s="363"/>
      <c r="CX99" s="363"/>
      <c r="CY99" s="363"/>
      <c r="CZ99" s="363"/>
      <c r="DA99" s="363"/>
      <c r="DB99" s="363"/>
      <c r="DC99" s="363"/>
      <c r="DD99" s="363"/>
      <c r="DE99" s="363"/>
      <c r="DF99" s="363"/>
      <c r="DG99" s="363"/>
      <c r="DH99" s="363"/>
      <c r="DI99" s="363"/>
      <c r="DJ99" s="363"/>
      <c r="DK99" s="363"/>
      <c r="DL99" s="363"/>
      <c r="DM99" s="363"/>
      <c r="DN99" s="363"/>
      <c r="DO99" s="363"/>
      <c r="DP99" s="363"/>
      <c r="DQ99" s="363"/>
      <c r="DR99" s="363"/>
      <c r="DS99" s="363"/>
      <c r="DT99" s="363"/>
      <c r="DU99" s="363"/>
      <c r="DV99" s="363"/>
      <c r="DW99" s="363"/>
      <c r="DX99" s="363"/>
      <c r="DY99" s="363"/>
      <c r="DZ99" s="363"/>
      <c r="EA99" s="363"/>
      <c r="EB99" s="363"/>
      <c r="EC99" s="363"/>
      <c r="ED99" s="363"/>
      <c r="EE99" s="363"/>
      <c r="EF99" s="363"/>
      <c r="EG99" s="363"/>
      <c r="EH99" s="363"/>
      <c r="EI99" s="363"/>
      <c r="EJ99" s="363"/>
      <c r="EK99" s="363"/>
      <c r="EL99" s="363"/>
      <c r="EM99" s="363"/>
      <c r="EN99" s="363"/>
      <c r="EO99" s="363"/>
      <c r="EP99" s="363"/>
      <c r="EQ99" s="363"/>
      <c r="ER99" s="363"/>
      <c r="ES99" s="363"/>
      <c r="ET99" s="363"/>
      <c r="EU99" s="363"/>
      <c r="EV99" s="363"/>
      <c r="EW99" s="363"/>
      <c r="EX99" s="363"/>
      <c r="EY99" s="363"/>
      <c r="EZ99" s="363"/>
      <c r="FA99" s="363"/>
      <c r="FB99" s="363"/>
      <c r="FC99" s="363"/>
      <c r="FD99" s="363"/>
      <c r="FE99" s="363"/>
      <c r="FF99" s="363"/>
      <c r="FG99" s="363"/>
      <c r="FH99" s="363"/>
      <c r="FI99" s="363"/>
      <c r="FJ99" s="363"/>
      <c r="FK99" s="363"/>
      <c r="FL99" s="363"/>
      <c r="FM99" s="363"/>
      <c r="FN99" s="363"/>
      <c r="FO99" s="363"/>
      <c r="FP99" s="363"/>
      <c r="FQ99" s="363"/>
      <c r="FR99" s="363"/>
      <c r="FS99" s="363"/>
      <c r="FT99" s="363"/>
      <c r="FU99" s="363"/>
      <c r="FV99" s="363"/>
      <c r="FW99" s="363"/>
      <c r="FX99" s="363"/>
      <c r="FY99" s="363"/>
      <c r="FZ99" s="363"/>
      <c r="GA99" s="363"/>
      <c r="GB99" s="363"/>
      <c r="GC99" s="363"/>
      <c r="GD99" s="363"/>
      <c r="GE99" s="363"/>
      <c r="GF99" s="363"/>
    </row>
    <row r="100" spans="1:188" ht="12.75" customHeight="1" x14ac:dyDescent="0.25">
      <c r="A100" s="192"/>
      <c r="B100" s="207"/>
      <c r="C100" s="113" t="s">
        <v>1453</v>
      </c>
      <c r="D100" s="113" t="s">
        <v>1499</v>
      </c>
      <c r="E100" s="238"/>
      <c r="F100" s="209"/>
      <c r="G100" s="192"/>
      <c r="H100" s="192"/>
      <c r="I100" s="731">
        <v>11.670451678021701</v>
      </c>
      <c r="J100" s="731"/>
      <c r="K100" s="731"/>
      <c r="L100" s="731">
        <v>9.8233383506298022</v>
      </c>
      <c r="M100" s="732"/>
      <c r="N100" s="732">
        <v>16.643225503984997</v>
      </c>
      <c r="O100" s="732"/>
      <c r="P100" s="732">
        <v>20.412020412020411</v>
      </c>
      <c r="Q100" s="732"/>
      <c r="R100" s="732">
        <v>16.505576208178436</v>
      </c>
      <c r="S100" s="732"/>
      <c r="T100" s="732">
        <v>11.368169126445952</v>
      </c>
      <c r="U100" s="732"/>
      <c r="V100" s="732">
        <v>4.992545068449826</v>
      </c>
      <c r="W100" s="363"/>
      <c r="X100" s="363"/>
      <c r="Y100" s="363"/>
      <c r="Z100" s="363"/>
      <c r="AA100" s="363"/>
      <c r="AB100" s="363"/>
      <c r="AC100" s="363"/>
      <c r="AD100" s="363"/>
      <c r="AE100" s="363"/>
      <c r="AF100" s="363"/>
      <c r="AG100" s="363"/>
      <c r="AH100" s="363"/>
      <c r="AI100" s="363"/>
      <c r="AJ100" s="363"/>
      <c r="AK100" s="363"/>
      <c r="AL100" s="363"/>
      <c r="AM100" s="363"/>
      <c r="AN100" s="363"/>
      <c r="AO100" s="363"/>
      <c r="AP100" s="363"/>
      <c r="AQ100" s="363"/>
      <c r="AR100" s="363"/>
      <c r="AS100" s="363"/>
      <c r="AT100" s="363"/>
      <c r="AU100" s="363"/>
      <c r="AV100" s="363"/>
      <c r="AW100" s="363"/>
      <c r="AX100" s="363"/>
      <c r="AY100" s="363"/>
      <c r="AZ100" s="363"/>
      <c r="BA100" s="363"/>
      <c r="BB100" s="363"/>
      <c r="BC100" s="363"/>
      <c r="BD100" s="363"/>
      <c r="BE100" s="363"/>
      <c r="BF100" s="363"/>
      <c r="BG100" s="363"/>
      <c r="BH100" s="363"/>
      <c r="BI100" s="363"/>
      <c r="BJ100" s="363"/>
      <c r="BK100" s="363"/>
      <c r="BL100" s="363"/>
      <c r="BM100" s="363"/>
      <c r="BN100" s="363"/>
      <c r="BO100" s="363"/>
      <c r="BP100" s="363"/>
      <c r="BQ100" s="363"/>
      <c r="BR100" s="363"/>
      <c r="BS100" s="363"/>
      <c r="BT100" s="363"/>
      <c r="BU100" s="363"/>
      <c r="BV100" s="363"/>
      <c r="BW100" s="363"/>
      <c r="BX100" s="363"/>
      <c r="BY100" s="363"/>
      <c r="BZ100" s="363"/>
      <c r="CA100" s="363"/>
      <c r="CB100" s="363"/>
      <c r="CC100" s="363"/>
      <c r="CD100" s="363"/>
      <c r="CE100" s="363"/>
      <c r="CF100" s="363"/>
      <c r="CG100" s="363"/>
      <c r="CH100" s="363"/>
      <c r="CI100" s="363"/>
      <c r="CJ100" s="363"/>
      <c r="CK100" s="363"/>
      <c r="CL100" s="363"/>
      <c r="CM100" s="363"/>
      <c r="CN100" s="363"/>
      <c r="CO100" s="363"/>
      <c r="CP100" s="363"/>
      <c r="CQ100" s="363"/>
      <c r="CR100" s="363"/>
      <c r="CS100" s="363"/>
      <c r="CT100" s="363"/>
      <c r="CU100" s="363"/>
      <c r="CV100" s="363"/>
      <c r="CW100" s="363"/>
      <c r="CX100" s="363"/>
      <c r="CY100" s="363"/>
      <c r="CZ100" s="363"/>
      <c r="DA100" s="363"/>
      <c r="DB100" s="363"/>
      <c r="DC100" s="363"/>
      <c r="DD100" s="363"/>
      <c r="DE100" s="363"/>
      <c r="DF100" s="363"/>
      <c r="DG100" s="363"/>
      <c r="DH100" s="363"/>
      <c r="DI100" s="363"/>
      <c r="DJ100" s="363"/>
      <c r="DK100" s="363"/>
      <c r="DL100" s="363"/>
      <c r="DM100" s="363"/>
      <c r="DN100" s="363"/>
      <c r="DO100" s="363"/>
      <c r="DP100" s="363"/>
      <c r="DQ100" s="363"/>
      <c r="DR100" s="363"/>
      <c r="DS100" s="363"/>
      <c r="DT100" s="363"/>
      <c r="DU100" s="363"/>
      <c r="DV100" s="363"/>
      <c r="DW100" s="363"/>
      <c r="DX100" s="363"/>
      <c r="DY100" s="363"/>
      <c r="DZ100" s="363"/>
      <c r="EA100" s="363"/>
      <c r="EB100" s="363"/>
      <c r="EC100" s="363"/>
      <c r="ED100" s="363"/>
      <c r="EE100" s="363"/>
      <c r="EF100" s="363"/>
      <c r="EG100" s="363"/>
      <c r="EH100" s="363"/>
      <c r="EI100" s="363"/>
      <c r="EJ100" s="363"/>
      <c r="EK100" s="363"/>
      <c r="EL100" s="363"/>
      <c r="EM100" s="363"/>
      <c r="EN100" s="363"/>
      <c r="EO100" s="363"/>
      <c r="EP100" s="363"/>
      <c r="EQ100" s="363"/>
      <c r="ER100" s="363"/>
      <c r="ES100" s="363"/>
      <c r="ET100" s="363"/>
      <c r="EU100" s="363"/>
      <c r="EV100" s="363"/>
      <c r="EW100" s="363"/>
      <c r="EX100" s="363"/>
      <c r="EY100" s="363"/>
      <c r="EZ100" s="363"/>
      <c r="FA100" s="363"/>
      <c r="FB100" s="363"/>
      <c r="FC100" s="363"/>
      <c r="FD100" s="363"/>
      <c r="FE100" s="363"/>
      <c r="FF100" s="363"/>
      <c r="FG100" s="363"/>
      <c r="FH100" s="363"/>
      <c r="FI100" s="363"/>
      <c r="FJ100" s="363"/>
      <c r="FK100" s="363"/>
      <c r="FL100" s="363"/>
      <c r="FM100" s="363"/>
      <c r="FN100" s="363"/>
      <c r="FO100" s="363"/>
      <c r="FP100" s="363"/>
      <c r="FQ100" s="363"/>
      <c r="FR100" s="363"/>
      <c r="FS100" s="363"/>
      <c r="FT100" s="363"/>
      <c r="FU100" s="363"/>
      <c r="FV100" s="363"/>
      <c r="FW100" s="363"/>
      <c r="FX100" s="363"/>
      <c r="FY100" s="363"/>
      <c r="FZ100" s="363"/>
      <c r="GA100" s="363"/>
      <c r="GB100" s="363"/>
      <c r="GC100" s="363"/>
      <c r="GD100" s="363"/>
      <c r="GE100" s="363"/>
      <c r="GF100" s="363"/>
    </row>
    <row r="101" spans="1:188" ht="12.75" customHeight="1" x14ac:dyDescent="0.25">
      <c r="A101" s="192"/>
      <c r="B101" s="207"/>
      <c r="C101" s="113" t="s">
        <v>1455</v>
      </c>
      <c r="D101" s="113" t="s">
        <v>1500</v>
      </c>
      <c r="E101" s="238"/>
      <c r="F101" s="209"/>
      <c r="G101" s="192"/>
      <c r="H101" s="192"/>
      <c r="I101" s="731">
        <v>15.494106308844245</v>
      </c>
      <c r="J101" s="731"/>
      <c r="K101" s="731"/>
      <c r="L101" s="731" t="s">
        <v>1556</v>
      </c>
      <c r="M101" s="732"/>
      <c r="N101" s="732" t="s">
        <v>1556</v>
      </c>
      <c r="O101" s="732"/>
      <c r="P101" s="732">
        <v>32.139719940060971</v>
      </c>
      <c r="Q101" s="732"/>
      <c r="R101" s="732">
        <v>22.3341958327659</v>
      </c>
      <c r="S101" s="732"/>
      <c r="T101" s="732">
        <v>14.439819926951499</v>
      </c>
      <c r="U101" s="732"/>
      <c r="V101" s="732">
        <v>6.239021139984251</v>
      </c>
      <c r="W101" s="363"/>
      <c r="X101" s="363"/>
      <c r="Y101" s="363"/>
      <c r="Z101" s="363"/>
      <c r="AA101" s="363"/>
      <c r="AB101" s="363"/>
      <c r="AC101" s="363"/>
      <c r="AD101" s="363"/>
      <c r="AE101" s="363"/>
      <c r="AF101" s="363"/>
      <c r="AG101" s="363"/>
      <c r="AH101" s="363"/>
      <c r="AI101" s="363"/>
      <c r="AJ101" s="363"/>
      <c r="AK101" s="363"/>
      <c r="AL101" s="363"/>
      <c r="AM101" s="363"/>
      <c r="AN101" s="363"/>
      <c r="AO101" s="363"/>
      <c r="AP101" s="363"/>
      <c r="AQ101" s="363"/>
      <c r="AR101" s="363"/>
      <c r="AS101" s="363"/>
      <c r="AT101" s="363"/>
      <c r="AU101" s="363"/>
      <c r="AV101" s="363"/>
      <c r="AW101" s="363"/>
      <c r="AX101" s="363"/>
      <c r="AY101" s="363"/>
      <c r="AZ101" s="363"/>
      <c r="BA101" s="363"/>
      <c r="BB101" s="363"/>
      <c r="BC101" s="363"/>
      <c r="BD101" s="363"/>
      <c r="BE101" s="363"/>
      <c r="BF101" s="363"/>
      <c r="BG101" s="363"/>
      <c r="BH101" s="363"/>
      <c r="BI101" s="363"/>
      <c r="BJ101" s="363"/>
      <c r="BK101" s="363"/>
      <c r="BL101" s="363"/>
      <c r="BM101" s="363"/>
      <c r="BN101" s="363"/>
      <c r="BO101" s="363"/>
      <c r="BP101" s="363"/>
      <c r="BQ101" s="363"/>
      <c r="BR101" s="363"/>
      <c r="BS101" s="363"/>
      <c r="BT101" s="363"/>
      <c r="BU101" s="363"/>
      <c r="BV101" s="363"/>
      <c r="BW101" s="363"/>
      <c r="BX101" s="363"/>
      <c r="BY101" s="363"/>
      <c r="BZ101" s="363"/>
      <c r="CA101" s="363"/>
      <c r="CB101" s="363"/>
      <c r="CC101" s="363"/>
      <c r="CD101" s="363"/>
      <c r="CE101" s="363"/>
      <c r="CF101" s="363"/>
      <c r="CG101" s="363"/>
      <c r="CH101" s="363"/>
      <c r="CI101" s="363"/>
      <c r="CJ101" s="363"/>
      <c r="CK101" s="363"/>
      <c r="CL101" s="363"/>
      <c r="CM101" s="363"/>
      <c r="CN101" s="363"/>
      <c r="CO101" s="363"/>
      <c r="CP101" s="363"/>
      <c r="CQ101" s="363"/>
      <c r="CR101" s="363"/>
      <c r="CS101" s="363"/>
      <c r="CT101" s="363"/>
      <c r="CU101" s="363"/>
      <c r="CV101" s="363"/>
      <c r="CW101" s="363"/>
      <c r="CX101" s="363"/>
      <c r="CY101" s="363"/>
      <c r="CZ101" s="363"/>
      <c r="DA101" s="363"/>
      <c r="DB101" s="363"/>
      <c r="DC101" s="363"/>
      <c r="DD101" s="363"/>
      <c r="DE101" s="363"/>
      <c r="DF101" s="363"/>
      <c r="DG101" s="363"/>
      <c r="DH101" s="363"/>
      <c r="DI101" s="363"/>
      <c r="DJ101" s="363"/>
      <c r="DK101" s="363"/>
      <c r="DL101" s="363"/>
      <c r="DM101" s="363"/>
      <c r="DN101" s="363"/>
      <c r="DO101" s="363"/>
      <c r="DP101" s="363"/>
      <c r="DQ101" s="363"/>
      <c r="DR101" s="363"/>
      <c r="DS101" s="363"/>
      <c r="DT101" s="363"/>
      <c r="DU101" s="363"/>
      <c r="DV101" s="363"/>
      <c r="DW101" s="363"/>
      <c r="DX101" s="363"/>
      <c r="DY101" s="363"/>
      <c r="DZ101" s="363"/>
      <c r="EA101" s="363"/>
      <c r="EB101" s="363"/>
      <c r="EC101" s="363"/>
      <c r="ED101" s="363"/>
      <c r="EE101" s="363"/>
      <c r="EF101" s="363"/>
      <c r="EG101" s="363"/>
      <c r="EH101" s="363"/>
      <c r="EI101" s="363"/>
      <c r="EJ101" s="363"/>
      <c r="EK101" s="363"/>
      <c r="EL101" s="363"/>
      <c r="EM101" s="363"/>
      <c r="EN101" s="363"/>
      <c r="EO101" s="363"/>
      <c r="EP101" s="363"/>
      <c r="EQ101" s="363"/>
      <c r="ER101" s="363"/>
      <c r="ES101" s="363"/>
      <c r="ET101" s="363"/>
      <c r="EU101" s="363"/>
      <c r="EV101" s="363"/>
      <c r="EW101" s="363"/>
      <c r="EX101" s="363"/>
      <c r="EY101" s="363"/>
      <c r="EZ101" s="363"/>
      <c r="FA101" s="363"/>
      <c r="FB101" s="363"/>
      <c r="FC101" s="363"/>
      <c r="FD101" s="363"/>
      <c r="FE101" s="363"/>
      <c r="FF101" s="363"/>
      <c r="FG101" s="363"/>
      <c r="FH101" s="363"/>
      <c r="FI101" s="363"/>
      <c r="FJ101" s="363"/>
      <c r="FK101" s="363"/>
      <c r="FL101" s="363"/>
      <c r="FM101" s="363"/>
      <c r="FN101" s="363"/>
      <c r="FO101" s="363"/>
      <c r="FP101" s="363"/>
      <c r="FQ101" s="363"/>
      <c r="FR101" s="363"/>
      <c r="FS101" s="363"/>
      <c r="FT101" s="363"/>
      <c r="FU101" s="363"/>
      <c r="FV101" s="363"/>
      <c r="FW101" s="363"/>
      <c r="FX101" s="363"/>
      <c r="FY101" s="363"/>
      <c r="FZ101" s="363"/>
      <c r="GA101" s="363"/>
      <c r="GB101" s="363"/>
      <c r="GC101" s="363"/>
      <c r="GD101" s="363"/>
      <c r="GE101" s="363"/>
      <c r="GF101" s="363"/>
    </row>
    <row r="102" spans="1:188" ht="12.75" customHeight="1" x14ac:dyDescent="0.25">
      <c r="A102" s="192"/>
      <c r="B102" s="207"/>
      <c r="C102" s="113" t="s">
        <v>1457</v>
      </c>
      <c r="D102" s="113" t="s">
        <v>1501</v>
      </c>
      <c r="E102" s="238"/>
      <c r="F102" s="209"/>
      <c r="G102" s="192"/>
      <c r="H102" s="192"/>
      <c r="I102" s="731">
        <v>13.452945958904586</v>
      </c>
      <c r="J102" s="731"/>
      <c r="K102" s="731"/>
      <c r="L102" s="731">
        <v>9.6284145210755305</v>
      </c>
      <c r="M102" s="732"/>
      <c r="N102" s="732">
        <v>22.474460839954599</v>
      </c>
      <c r="O102" s="732"/>
      <c r="P102" s="732">
        <v>24.793388429752067</v>
      </c>
      <c r="Q102" s="732"/>
      <c r="R102" s="732">
        <v>19.32769426304948</v>
      </c>
      <c r="S102" s="732"/>
      <c r="T102" s="732">
        <v>13.588582172463893</v>
      </c>
      <c r="U102" s="732"/>
      <c r="V102" s="732">
        <v>5.5518585416864727</v>
      </c>
      <c r="W102" s="363"/>
      <c r="X102" s="363"/>
      <c r="Y102" s="363"/>
      <c r="Z102" s="363"/>
      <c r="AA102" s="363"/>
      <c r="AB102" s="363"/>
      <c r="AC102" s="363"/>
      <c r="AD102" s="363"/>
      <c r="AE102" s="363"/>
      <c r="AF102" s="363"/>
      <c r="AG102" s="363"/>
      <c r="AH102" s="363"/>
      <c r="AI102" s="363"/>
      <c r="AJ102" s="363"/>
      <c r="AK102" s="363"/>
      <c r="AL102" s="363"/>
      <c r="AM102" s="363"/>
      <c r="AN102" s="363"/>
      <c r="AO102" s="363"/>
      <c r="AP102" s="363"/>
      <c r="AQ102" s="363"/>
      <c r="AR102" s="363"/>
      <c r="AS102" s="363"/>
      <c r="AT102" s="363"/>
      <c r="AU102" s="363"/>
      <c r="AV102" s="363"/>
      <c r="AW102" s="363"/>
      <c r="AX102" s="363"/>
      <c r="AY102" s="363"/>
      <c r="AZ102" s="363"/>
      <c r="BA102" s="363"/>
      <c r="BB102" s="363"/>
      <c r="BC102" s="363"/>
      <c r="BD102" s="363"/>
      <c r="BE102" s="363"/>
      <c r="BF102" s="363"/>
      <c r="BG102" s="363"/>
      <c r="BH102" s="363"/>
      <c r="BI102" s="363"/>
      <c r="BJ102" s="363"/>
      <c r="BK102" s="363"/>
      <c r="BL102" s="363"/>
      <c r="BM102" s="363"/>
      <c r="BN102" s="363"/>
      <c r="BO102" s="363"/>
      <c r="BP102" s="363"/>
      <c r="BQ102" s="363"/>
      <c r="BR102" s="363"/>
      <c r="BS102" s="363"/>
      <c r="BT102" s="363"/>
      <c r="BU102" s="363"/>
      <c r="BV102" s="363"/>
      <c r="BW102" s="363"/>
      <c r="BX102" s="363"/>
      <c r="BY102" s="363"/>
      <c r="BZ102" s="363"/>
      <c r="CA102" s="363"/>
      <c r="CB102" s="363"/>
      <c r="CC102" s="363"/>
      <c r="CD102" s="363"/>
      <c r="CE102" s="363"/>
      <c r="CF102" s="363"/>
      <c r="CG102" s="363"/>
      <c r="CH102" s="363"/>
      <c r="CI102" s="363"/>
      <c r="CJ102" s="363"/>
      <c r="CK102" s="363"/>
      <c r="CL102" s="363"/>
      <c r="CM102" s="363"/>
      <c r="CN102" s="363"/>
      <c r="CO102" s="363"/>
      <c r="CP102" s="363"/>
      <c r="CQ102" s="363"/>
      <c r="CR102" s="363"/>
      <c r="CS102" s="363"/>
      <c r="CT102" s="363"/>
      <c r="CU102" s="363"/>
      <c r="CV102" s="363"/>
      <c r="CW102" s="363"/>
      <c r="CX102" s="363"/>
      <c r="CY102" s="363"/>
      <c r="CZ102" s="363"/>
      <c r="DA102" s="363"/>
      <c r="DB102" s="363"/>
      <c r="DC102" s="363"/>
      <c r="DD102" s="363"/>
      <c r="DE102" s="363"/>
      <c r="DF102" s="363"/>
      <c r="DG102" s="363"/>
      <c r="DH102" s="363"/>
      <c r="DI102" s="363"/>
      <c r="DJ102" s="363"/>
      <c r="DK102" s="363"/>
      <c r="DL102" s="363"/>
      <c r="DM102" s="363"/>
      <c r="DN102" s="363"/>
      <c r="DO102" s="363"/>
      <c r="DP102" s="363"/>
      <c r="DQ102" s="363"/>
      <c r="DR102" s="363"/>
      <c r="DS102" s="363"/>
      <c r="DT102" s="363"/>
      <c r="DU102" s="363"/>
      <c r="DV102" s="363"/>
      <c r="DW102" s="363"/>
      <c r="DX102" s="363"/>
      <c r="DY102" s="363"/>
      <c r="DZ102" s="363"/>
      <c r="EA102" s="363"/>
      <c r="EB102" s="363"/>
      <c r="EC102" s="363"/>
      <c r="ED102" s="363"/>
      <c r="EE102" s="363"/>
      <c r="EF102" s="363"/>
      <c r="EG102" s="363"/>
      <c r="EH102" s="363"/>
      <c r="EI102" s="363"/>
      <c r="EJ102" s="363"/>
      <c r="EK102" s="363"/>
      <c r="EL102" s="363"/>
      <c r="EM102" s="363"/>
      <c r="EN102" s="363"/>
      <c r="EO102" s="363"/>
      <c r="EP102" s="363"/>
      <c r="EQ102" s="363"/>
      <c r="ER102" s="363"/>
      <c r="ES102" s="363"/>
      <c r="ET102" s="363"/>
      <c r="EU102" s="363"/>
      <c r="EV102" s="363"/>
      <c r="EW102" s="363"/>
      <c r="EX102" s="363"/>
      <c r="EY102" s="363"/>
      <c r="EZ102" s="363"/>
      <c r="FA102" s="363"/>
      <c r="FB102" s="363"/>
      <c r="FC102" s="363"/>
      <c r="FD102" s="363"/>
      <c r="FE102" s="363"/>
      <c r="FF102" s="363"/>
      <c r="FG102" s="363"/>
      <c r="FH102" s="363"/>
      <c r="FI102" s="363"/>
      <c r="FJ102" s="363"/>
      <c r="FK102" s="363"/>
      <c r="FL102" s="363"/>
      <c r="FM102" s="363"/>
      <c r="FN102" s="363"/>
      <c r="FO102" s="363"/>
      <c r="FP102" s="363"/>
      <c r="FQ102" s="363"/>
      <c r="FR102" s="363"/>
      <c r="FS102" s="363"/>
      <c r="FT102" s="363"/>
      <c r="FU102" s="363"/>
      <c r="FV102" s="363"/>
      <c r="FW102" s="363"/>
      <c r="FX102" s="363"/>
      <c r="FY102" s="363"/>
      <c r="FZ102" s="363"/>
      <c r="GA102" s="363"/>
      <c r="GB102" s="363"/>
      <c r="GC102" s="363"/>
      <c r="GD102" s="363"/>
      <c r="GE102" s="363"/>
      <c r="GF102" s="363"/>
    </row>
    <row r="103" spans="1:188" ht="6.75" customHeight="1" x14ac:dyDescent="0.25">
      <c r="A103" s="192"/>
      <c r="B103" s="207"/>
      <c r="C103" s="113"/>
      <c r="D103" s="113"/>
      <c r="E103" s="238"/>
      <c r="F103" s="209"/>
      <c r="G103" s="192"/>
      <c r="H103" s="192"/>
      <c r="I103" s="731"/>
      <c r="J103" s="731"/>
      <c r="K103" s="731"/>
      <c r="L103" s="731"/>
      <c r="M103" s="732"/>
      <c r="N103" s="732"/>
      <c r="O103" s="732"/>
      <c r="P103" s="732"/>
      <c r="Q103" s="732"/>
      <c r="R103" s="732"/>
      <c r="S103" s="732"/>
      <c r="T103" s="732"/>
      <c r="U103" s="732"/>
      <c r="V103" s="732"/>
      <c r="W103" s="363"/>
      <c r="X103" s="363"/>
      <c r="Y103" s="363"/>
      <c r="Z103" s="363"/>
      <c r="AA103" s="363"/>
      <c r="AB103" s="363"/>
      <c r="AC103" s="363"/>
      <c r="AD103" s="363"/>
      <c r="AE103" s="363"/>
      <c r="AF103" s="363"/>
      <c r="AG103" s="363"/>
      <c r="AH103" s="363"/>
      <c r="AI103" s="363"/>
      <c r="AJ103" s="363"/>
      <c r="AK103" s="363"/>
      <c r="AL103" s="363"/>
      <c r="AM103" s="363"/>
      <c r="AN103" s="363"/>
      <c r="AO103" s="363"/>
      <c r="AP103" s="363"/>
      <c r="AQ103" s="363"/>
      <c r="AR103" s="363"/>
      <c r="AS103" s="363"/>
      <c r="AT103" s="363"/>
      <c r="AU103" s="363"/>
      <c r="AV103" s="363"/>
      <c r="AW103" s="363"/>
      <c r="AX103" s="363"/>
      <c r="AY103" s="363"/>
      <c r="AZ103" s="363"/>
      <c r="BA103" s="363"/>
      <c r="BB103" s="363"/>
      <c r="BC103" s="363"/>
      <c r="BD103" s="363"/>
      <c r="BE103" s="363"/>
      <c r="BF103" s="363"/>
      <c r="BG103" s="363"/>
      <c r="BH103" s="363"/>
      <c r="BI103" s="363"/>
      <c r="BJ103" s="363"/>
      <c r="BK103" s="363"/>
      <c r="BL103" s="363"/>
      <c r="BM103" s="363"/>
      <c r="BN103" s="363"/>
      <c r="BO103" s="363"/>
      <c r="BP103" s="363"/>
      <c r="BQ103" s="363"/>
      <c r="BR103" s="363"/>
      <c r="BS103" s="363"/>
      <c r="BT103" s="363"/>
      <c r="BU103" s="363"/>
      <c r="BV103" s="363"/>
      <c r="BW103" s="363"/>
      <c r="BX103" s="363"/>
      <c r="BY103" s="363"/>
      <c r="BZ103" s="363"/>
      <c r="CA103" s="363"/>
      <c r="CB103" s="363"/>
      <c r="CC103" s="363"/>
      <c r="CD103" s="363"/>
      <c r="CE103" s="363"/>
      <c r="CF103" s="363"/>
      <c r="CG103" s="363"/>
      <c r="CH103" s="363"/>
      <c r="CI103" s="363"/>
      <c r="CJ103" s="363"/>
      <c r="CK103" s="363"/>
      <c r="CL103" s="363"/>
      <c r="CM103" s="363"/>
      <c r="CN103" s="363"/>
      <c r="CO103" s="363"/>
      <c r="CP103" s="363"/>
      <c r="CQ103" s="363"/>
      <c r="CR103" s="363"/>
      <c r="CS103" s="363"/>
      <c r="CT103" s="363"/>
      <c r="CU103" s="363"/>
      <c r="CV103" s="363"/>
      <c r="CW103" s="363"/>
      <c r="CX103" s="363"/>
      <c r="CY103" s="363"/>
      <c r="CZ103" s="363"/>
      <c r="DA103" s="363"/>
      <c r="DB103" s="363"/>
      <c r="DC103" s="363"/>
      <c r="DD103" s="363"/>
      <c r="DE103" s="363"/>
      <c r="DF103" s="363"/>
      <c r="DG103" s="363"/>
      <c r="DH103" s="363"/>
      <c r="DI103" s="363"/>
      <c r="DJ103" s="363"/>
      <c r="DK103" s="363"/>
      <c r="DL103" s="363"/>
      <c r="DM103" s="363"/>
      <c r="DN103" s="363"/>
      <c r="DO103" s="363"/>
      <c r="DP103" s="363"/>
      <c r="DQ103" s="363"/>
      <c r="DR103" s="363"/>
      <c r="DS103" s="363"/>
      <c r="DT103" s="363"/>
      <c r="DU103" s="363"/>
      <c r="DV103" s="363"/>
      <c r="DW103" s="363"/>
      <c r="DX103" s="363"/>
      <c r="DY103" s="363"/>
      <c r="DZ103" s="363"/>
      <c r="EA103" s="363"/>
      <c r="EB103" s="363"/>
      <c r="EC103" s="363"/>
      <c r="ED103" s="363"/>
      <c r="EE103" s="363"/>
      <c r="EF103" s="363"/>
      <c r="EG103" s="363"/>
      <c r="EH103" s="363"/>
      <c r="EI103" s="363"/>
      <c r="EJ103" s="363"/>
      <c r="EK103" s="363"/>
      <c r="EL103" s="363"/>
      <c r="EM103" s="363"/>
      <c r="EN103" s="363"/>
      <c r="EO103" s="363"/>
      <c r="EP103" s="363"/>
      <c r="EQ103" s="363"/>
      <c r="ER103" s="363"/>
      <c r="ES103" s="363"/>
      <c r="ET103" s="363"/>
      <c r="EU103" s="363"/>
      <c r="EV103" s="363"/>
      <c r="EW103" s="363"/>
      <c r="EX103" s="363"/>
      <c r="EY103" s="363"/>
      <c r="EZ103" s="363"/>
      <c r="FA103" s="363"/>
      <c r="FB103" s="363"/>
      <c r="FC103" s="363"/>
      <c r="FD103" s="363"/>
      <c r="FE103" s="363"/>
      <c r="FF103" s="363"/>
      <c r="FG103" s="363"/>
      <c r="FH103" s="363"/>
      <c r="FI103" s="363"/>
      <c r="FJ103" s="363"/>
      <c r="FK103" s="363"/>
      <c r="FL103" s="363"/>
      <c r="FM103" s="363"/>
      <c r="FN103" s="363"/>
      <c r="FO103" s="363"/>
      <c r="FP103" s="363"/>
      <c r="FQ103" s="363"/>
      <c r="FR103" s="363"/>
      <c r="FS103" s="363"/>
      <c r="FT103" s="363"/>
      <c r="FU103" s="363"/>
      <c r="FV103" s="363"/>
      <c r="FW103" s="363"/>
      <c r="FX103" s="363"/>
      <c r="FY103" s="363"/>
      <c r="FZ103" s="363"/>
      <c r="GA103" s="363"/>
      <c r="GB103" s="363"/>
      <c r="GC103" s="363"/>
      <c r="GD103" s="363"/>
      <c r="GE103" s="363"/>
      <c r="GF103" s="363"/>
    </row>
    <row r="104" spans="1:188" ht="12.75" customHeight="1" x14ac:dyDescent="0.25">
      <c r="A104" s="192"/>
      <c r="B104" s="207" t="s">
        <v>1319</v>
      </c>
      <c r="C104" s="113"/>
      <c r="D104" s="113"/>
      <c r="E104" s="238"/>
      <c r="F104" s="209"/>
      <c r="G104" s="192"/>
      <c r="H104" s="192"/>
      <c r="I104" s="734">
        <v>14.591650958699891</v>
      </c>
      <c r="J104" s="734"/>
      <c r="K104" s="734"/>
      <c r="L104" s="734">
        <v>9.3616456787666884</v>
      </c>
      <c r="M104" s="735"/>
      <c r="N104" s="735">
        <v>24.122283257702414</v>
      </c>
      <c r="O104" s="735"/>
      <c r="P104" s="735">
        <v>26.61394258933802</v>
      </c>
      <c r="Q104" s="735"/>
      <c r="R104" s="735">
        <v>19.878997407087294</v>
      </c>
      <c r="S104" s="735"/>
      <c r="T104" s="735">
        <v>14.722137174823434</v>
      </c>
      <c r="U104" s="735"/>
      <c r="V104" s="735">
        <v>6.7299305200469215</v>
      </c>
      <c r="W104" s="363"/>
      <c r="X104" s="363"/>
      <c r="Y104" s="363"/>
      <c r="Z104" s="363"/>
      <c r="AA104" s="363"/>
      <c r="AB104" s="363"/>
      <c r="AC104" s="363"/>
      <c r="AD104" s="363"/>
      <c r="AE104" s="363"/>
      <c r="AF104" s="363"/>
      <c r="AG104" s="363"/>
      <c r="AH104" s="363"/>
      <c r="AI104" s="363"/>
      <c r="AJ104" s="363"/>
      <c r="AK104" s="363"/>
      <c r="AL104" s="363"/>
      <c r="AM104" s="363"/>
      <c r="AN104" s="363"/>
      <c r="AO104" s="363"/>
      <c r="AP104" s="363"/>
      <c r="AQ104" s="363"/>
      <c r="AR104" s="363"/>
      <c r="AS104" s="363"/>
      <c r="AT104" s="363"/>
      <c r="AU104" s="363"/>
      <c r="AV104" s="363"/>
      <c r="AW104" s="363"/>
      <c r="AX104" s="363"/>
      <c r="AY104" s="363"/>
      <c r="AZ104" s="363"/>
      <c r="BA104" s="363"/>
      <c r="BB104" s="363"/>
      <c r="BC104" s="363"/>
      <c r="BD104" s="363"/>
      <c r="BE104" s="363"/>
      <c r="BF104" s="363"/>
      <c r="BG104" s="363"/>
      <c r="BH104" s="363"/>
      <c r="BI104" s="363"/>
      <c r="BJ104" s="363"/>
      <c r="BK104" s="363"/>
      <c r="BL104" s="363"/>
      <c r="BM104" s="363"/>
      <c r="BN104" s="363"/>
      <c r="BO104" s="363"/>
      <c r="BP104" s="363"/>
      <c r="BQ104" s="363"/>
      <c r="BR104" s="363"/>
      <c r="BS104" s="363"/>
      <c r="BT104" s="363"/>
      <c r="BU104" s="363"/>
      <c r="BV104" s="363"/>
      <c r="BW104" s="363"/>
      <c r="BX104" s="363"/>
      <c r="BY104" s="363"/>
      <c r="BZ104" s="363"/>
      <c r="CA104" s="363"/>
      <c r="CB104" s="363"/>
      <c r="CC104" s="363"/>
      <c r="CD104" s="363"/>
      <c r="CE104" s="363"/>
      <c r="CF104" s="363"/>
      <c r="CG104" s="363"/>
      <c r="CH104" s="363"/>
      <c r="CI104" s="363"/>
      <c r="CJ104" s="363"/>
      <c r="CK104" s="363"/>
      <c r="CL104" s="363"/>
      <c r="CM104" s="363"/>
      <c r="CN104" s="363"/>
      <c r="CO104" s="363"/>
      <c r="CP104" s="363"/>
      <c r="CQ104" s="363"/>
      <c r="CR104" s="363"/>
      <c r="CS104" s="363"/>
      <c r="CT104" s="363"/>
      <c r="CU104" s="363"/>
      <c r="CV104" s="363"/>
      <c r="CW104" s="363"/>
      <c r="CX104" s="363"/>
      <c r="CY104" s="363"/>
      <c r="CZ104" s="363"/>
      <c r="DA104" s="363"/>
      <c r="DB104" s="363"/>
      <c r="DC104" s="363"/>
      <c r="DD104" s="363"/>
      <c r="DE104" s="363"/>
      <c r="DF104" s="363"/>
      <c r="DG104" s="363"/>
      <c r="DH104" s="363"/>
      <c r="DI104" s="363"/>
      <c r="DJ104" s="363"/>
      <c r="DK104" s="363"/>
      <c r="DL104" s="363"/>
      <c r="DM104" s="363"/>
      <c r="DN104" s="363"/>
      <c r="DO104" s="363"/>
      <c r="DP104" s="363"/>
      <c r="DQ104" s="363"/>
      <c r="DR104" s="363"/>
      <c r="DS104" s="363"/>
      <c r="DT104" s="363"/>
      <c r="DU104" s="363"/>
      <c r="DV104" s="363"/>
      <c r="DW104" s="363"/>
      <c r="DX104" s="363"/>
      <c r="DY104" s="363"/>
      <c r="DZ104" s="363"/>
      <c r="EA104" s="363"/>
      <c r="EB104" s="363"/>
      <c r="EC104" s="363"/>
      <c r="ED104" s="363"/>
      <c r="EE104" s="363"/>
      <c r="EF104" s="363"/>
      <c r="EG104" s="363"/>
      <c r="EH104" s="363"/>
      <c r="EI104" s="363"/>
      <c r="EJ104" s="363"/>
      <c r="EK104" s="363"/>
      <c r="EL104" s="363"/>
      <c r="EM104" s="363"/>
      <c r="EN104" s="363"/>
      <c r="EO104" s="363"/>
      <c r="EP104" s="363"/>
      <c r="EQ104" s="363"/>
      <c r="ER104" s="363"/>
      <c r="ES104" s="363"/>
      <c r="ET104" s="363"/>
      <c r="EU104" s="363"/>
      <c r="EV104" s="363"/>
      <c r="EW104" s="363"/>
      <c r="EX104" s="363"/>
      <c r="EY104" s="363"/>
      <c r="EZ104" s="363"/>
      <c r="FA104" s="363"/>
      <c r="FB104" s="363"/>
      <c r="FC104" s="363"/>
      <c r="FD104" s="363"/>
      <c r="FE104" s="363"/>
      <c r="FF104" s="363"/>
      <c r="FG104" s="363"/>
      <c r="FH104" s="363"/>
      <c r="FI104" s="363"/>
      <c r="FJ104" s="363"/>
      <c r="FK104" s="363"/>
      <c r="FL104" s="363"/>
      <c r="FM104" s="363"/>
      <c r="FN104" s="363"/>
      <c r="FO104" s="363"/>
      <c r="FP104" s="363"/>
      <c r="FQ104" s="363"/>
      <c r="FR104" s="363"/>
      <c r="FS104" s="363"/>
      <c r="FT104" s="363"/>
      <c r="FU104" s="363"/>
      <c r="FV104" s="363"/>
      <c r="FW104" s="363"/>
      <c r="FX104" s="363"/>
      <c r="FY104" s="363"/>
      <c r="FZ104" s="363"/>
      <c r="GA104" s="363"/>
      <c r="GB104" s="363"/>
      <c r="GC104" s="363"/>
      <c r="GD104" s="363"/>
      <c r="GE104" s="363"/>
      <c r="GF104" s="363"/>
    </row>
    <row r="105" spans="1:188" ht="6.75" customHeight="1" x14ac:dyDescent="0.25">
      <c r="A105" s="192"/>
      <c r="B105" s="207"/>
      <c r="C105" s="113"/>
      <c r="D105" s="113"/>
      <c r="E105" s="238"/>
      <c r="F105" s="209"/>
      <c r="G105" s="192"/>
      <c r="H105" s="192"/>
      <c r="I105" s="728"/>
      <c r="J105" s="728"/>
      <c r="K105" s="728"/>
      <c r="L105" s="728"/>
      <c r="M105" s="730"/>
      <c r="N105" s="730"/>
      <c r="O105" s="730"/>
      <c r="P105" s="730"/>
      <c r="Q105" s="730"/>
      <c r="R105" s="730"/>
      <c r="S105" s="730"/>
      <c r="T105" s="730"/>
      <c r="U105" s="730"/>
      <c r="V105" s="730"/>
      <c r="W105" s="363"/>
      <c r="X105" s="363"/>
      <c r="Y105" s="363"/>
      <c r="Z105" s="363"/>
      <c r="AA105" s="363"/>
      <c r="AB105" s="363"/>
      <c r="AC105" s="363"/>
      <c r="AD105" s="363"/>
      <c r="AE105" s="363"/>
      <c r="AF105" s="363"/>
      <c r="AG105" s="363"/>
      <c r="AH105" s="363"/>
      <c r="AI105" s="363"/>
      <c r="AJ105" s="363"/>
      <c r="AK105" s="363"/>
      <c r="AL105" s="363"/>
      <c r="AM105" s="363"/>
      <c r="AN105" s="363"/>
      <c r="AO105" s="363"/>
      <c r="AP105" s="363"/>
      <c r="AQ105" s="363"/>
      <c r="AR105" s="363"/>
      <c r="AS105" s="363"/>
      <c r="AT105" s="363"/>
      <c r="AU105" s="363"/>
      <c r="AV105" s="363"/>
      <c r="AW105" s="363"/>
      <c r="AX105" s="363"/>
      <c r="AY105" s="363"/>
      <c r="AZ105" s="363"/>
      <c r="BA105" s="363"/>
      <c r="BB105" s="363"/>
      <c r="BC105" s="363"/>
      <c r="BD105" s="363"/>
      <c r="BE105" s="363"/>
      <c r="BF105" s="363"/>
      <c r="BG105" s="363"/>
      <c r="BH105" s="363"/>
      <c r="BI105" s="363"/>
      <c r="BJ105" s="363"/>
      <c r="BK105" s="363"/>
      <c r="BL105" s="363"/>
      <c r="BM105" s="363"/>
      <c r="BN105" s="363"/>
      <c r="BO105" s="363"/>
      <c r="BP105" s="363"/>
      <c r="BQ105" s="363"/>
      <c r="BR105" s="363"/>
      <c r="BS105" s="363"/>
      <c r="BT105" s="363"/>
      <c r="BU105" s="363"/>
      <c r="BV105" s="363"/>
      <c r="BW105" s="363"/>
      <c r="BX105" s="363"/>
      <c r="BY105" s="363"/>
      <c r="BZ105" s="363"/>
      <c r="CA105" s="363"/>
      <c r="CB105" s="363"/>
      <c r="CC105" s="363"/>
      <c r="CD105" s="363"/>
      <c r="CE105" s="363"/>
      <c r="CF105" s="363"/>
      <c r="CG105" s="363"/>
      <c r="CH105" s="363"/>
      <c r="CI105" s="363"/>
      <c r="CJ105" s="363"/>
      <c r="CK105" s="363"/>
      <c r="CL105" s="363"/>
      <c r="CM105" s="363"/>
      <c r="CN105" s="363"/>
      <c r="CO105" s="363"/>
      <c r="CP105" s="363"/>
      <c r="CQ105" s="363"/>
      <c r="CR105" s="363"/>
      <c r="CS105" s="363"/>
      <c r="CT105" s="363"/>
      <c r="CU105" s="363"/>
      <c r="CV105" s="363"/>
      <c r="CW105" s="363"/>
      <c r="CX105" s="363"/>
      <c r="CY105" s="363"/>
      <c r="CZ105" s="363"/>
      <c r="DA105" s="363"/>
      <c r="DB105" s="363"/>
      <c r="DC105" s="363"/>
      <c r="DD105" s="363"/>
      <c r="DE105" s="363"/>
      <c r="DF105" s="363"/>
      <c r="DG105" s="363"/>
      <c r="DH105" s="363"/>
      <c r="DI105" s="363"/>
      <c r="DJ105" s="363"/>
      <c r="DK105" s="363"/>
      <c r="DL105" s="363"/>
      <c r="DM105" s="363"/>
      <c r="DN105" s="363"/>
      <c r="DO105" s="363"/>
      <c r="DP105" s="363"/>
      <c r="DQ105" s="363"/>
      <c r="DR105" s="363"/>
      <c r="DS105" s="363"/>
      <c r="DT105" s="363"/>
      <c r="DU105" s="363"/>
      <c r="DV105" s="363"/>
      <c r="DW105" s="363"/>
      <c r="DX105" s="363"/>
      <c r="DY105" s="363"/>
      <c r="DZ105" s="363"/>
      <c r="EA105" s="363"/>
      <c r="EB105" s="363"/>
      <c r="EC105" s="363"/>
      <c r="ED105" s="363"/>
      <c r="EE105" s="363"/>
      <c r="EF105" s="363"/>
      <c r="EG105" s="363"/>
      <c r="EH105" s="363"/>
      <c r="EI105" s="363"/>
      <c r="EJ105" s="363"/>
      <c r="EK105" s="363"/>
      <c r="EL105" s="363"/>
      <c r="EM105" s="363"/>
      <c r="EN105" s="363"/>
      <c r="EO105" s="363"/>
      <c r="EP105" s="363"/>
      <c r="EQ105" s="363"/>
      <c r="ER105" s="363"/>
      <c r="ES105" s="363"/>
      <c r="ET105" s="363"/>
      <c r="EU105" s="363"/>
      <c r="EV105" s="363"/>
      <c r="EW105" s="363"/>
      <c r="EX105" s="363"/>
      <c r="EY105" s="363"/>
      <c r="EZ105" s="363"/>
      <c r="FA105" s="363"/>
      <c r="FB105" s="363"/>
      <c r="FC105" s="363"/>
      <c r="FD105" s="363"/>
      <c r="FE105" s="363"/>
      <c r="FF105" s="363"/>
      <c r="FG105" s="363"/>
      <c r="FH105" s="363"/>
      <c r="FI105" s="363"/>
      <c r="FJ105" s="363"/>
      <c r="FK105" s="363"/>
      <c r="FL105" s="363"/>
      <c r="FM105" s="363"/>
      <c r="FN105" s="363"/>
      <c r="FO105" s="363"/>
      <c r="FP105" s="363"/>
      <c r="FQ105" s="363"/>
      <c r="FR105" s="363"/>
      <c r="FS105" s="363"/>
      <c r="FT105" s="363"/>
      <c r="FU105" s="363"/>
      <c r="FV105" s="363"/>
      <c r="FW105" s="363"/>
      <c r="FX105" s="363"/>
      <c r="FY105" s="363"/>
      <c r="FZ105" s="363"/>
      <c r="GA105" s="363"/>
      <c r="GB105" s="363"/>
      <c r="GC105" s="363"/>
      <c r="GD105" s="363"/>
      <c r="GE105" s="363"/>
      <c r="GF105" s="363"/>
    </row>
    <row r="106" spans="1:188" ht="12.75" customHeight="1" x14ac:dyDescent="0.25">
      <c r="A106" s="192"/>
      <c r="B106" s="207"/>
      <c r="C106" s="113" t="s">
        <v>1320</v>
      </c>
      <c r="D106" s="113" t="s">
        <v>1502</v>
      </c>
      <c r="E106" s="238"/>
      <c r="F106" s="209"/>
      <c r="G106" s="192"/>
      <c r="H106" s="192"/>
      <c r="I106" s="731">
        <v>15.804643207804135</v>
      </c>
      <c r="J106" s="731"/>
      <c r="K106" s="731"/>
      <c r="L106" s="731" t="s">
        <v>1556</v>
      </c>
      <c r="M106" s="732"/>
      <c r="N106" s="732" t="s">
        <v>1556</v>
      </c>
      <c r="O106" s="732"/>
      <c r="P106" s="732">
        <v>30.246529935777914</v>
      </c>
      <c r="Q106" s="732"/>
      <c r="R106" s="732">
        <v>22.55786582973715</v>
      </c>
      <c r="S106" s="732"/>
      <c r="T106" s="732">
        <v>12.820512820512819</v>
      </c>
      <c r="U106" s="732"/>
      <c r="V106" s="732">
        <v>6.6968325791855206</v>
      </c>
      <c r="W106" s="363"/>
      <c r="X106" s="363"/>
      <c r="Y106" s="363"/>
      <c r="Z106" s="363"/>
      <c r="AA106" s="363"/>
      <c r="AB106" s="363"/>
      <c r="AC106" s="363"/>
      <c r="AD106" s="363"/>
      <c r="AE106" s="363"/>
      <c r="AF106" s="363"/>
      <c r="AG106" s="363"/>
      <c r="AH106" s="363"/>
      <c r="AI106" s="363"/>
      <c r="AJ106" s="363"/>
      <c r="AK106" s="363"/>
      <c r="AL106" s="363"/>
      <c r="AM106" s="363"/>
      <c r="AN106" s="363"/>
      <c r="AO106" s="363"/>
      <c r="AP106" s="363"/>
      <c r="AQ106" s="363"/>
      <c r="AR106" s="363"/>
      <c r="AS106" s="363"/>
      <c r="AT106" s="363"/>
      <c r="AU106" s="363"/>
      <c r="AV106" s="363"/>
      <c r="AW106" s="363"/>
      <c r="AX106" s="363"/>
      <c r="AY106" s="363"/>
      <c r="AZ106" s="363"/>
      <c r="BA106" s="363"/>
      <c r="BB106" s="363"/>
      <c r="BC106" s="363"/>
      <c r="BD106" s="363"/>
      <c r="BE106" s="363"/>
      <c r="BF106" s="363"/>
      <c r="BG106" s="363"/>
      <c r="BH106" s="363"/>
      <c r="BI106" s="363"/>
      <c r="BJ106" s="363"/>
      <c r="BK106" s="363"/>
      <c r="BL106" s="363"/>
      <c r="BM106" s="363"/>
      <c r="BN106" s="363"/>
      <c r="BO106" s="363"/>
      <c r="BP106" s="363"/>
      <c r="BQ106" s="363"/>
      <c r="BR106" s="363"/>
      <c r="BS106" s="363"/>
      <c r="BT106" s="363"/>
      <c r="BU106" s="363"/>
      <c r="BV106" s="363"/>
      <c r="BW106" s="363"/>
      <c r="BX106" s="363"/>
      <c r="BY106" s="363"/>
      <c r="BZ106" s="363"/>
      <c r="CA106" s="363"/>
      <c r="CB106" s="363"/>
      <c r="CC106" s="363"/>
      <c r="CD106" s="363"/>
      <c r="CE106" s="363"/>
      <c r="CF106" s="363"/>
      <c r="CG106" s="363"/>
      <c r="CH106" s="363"/>
      <c r="CI106" s="363"/>
      <c r="CJ106" s="363"/>
      <c r="CK106" s="363"/>
      <c r="CL106" s="363"/>
      <c r="CM106" s="363"/>
      <c r="CN106" s="363"/>
      <c r="CO106" s="363"/>
      <c r="CP106" s="363"/>
      <c r="CQ106" s="363"/>
      <c r="CR106" s="363"/>
      <c r="CS106" s="363"/>
      <c r="CT106" s="363"/>
      <c r="CU106" s="363"/>
      <c r="CV106" s="363"/>
      <c r="CW106" s="363"/>
      <c r="CX106" s="363"/>
      <c r="CY106" s="363"/>
      <c r="CZ106" s="363"/>
      <c r="DA106" s="363"/>
      <c r="DB106" s="363"/>
      <c r="DC106" s="363"/>
      <c r="DD106" s="363"/>
      <c r="DE106" s="363"/>
      <c r="DF106" s="363"/>
      <c r="DG106" s="363"/>
      <c r="DH106" s="363"/>
      <c r="DI106" s="363"/>
      <c r="DJ106" s="363"/>
      <c r="DK106" s="363"/>
      <c r="DL106" s="363"/>
      <c r="DM106" s="363"/>
      <c r="DN106" s="363"/>
      <c r="DO106" s="363"/>
      <c r="DP106" s="363"/>
      <c r="DQ106" s="363"/>
      <c r="DR106" s="363"/>
      <c r="DS106" s="363"/>
      <c r="DT106" s="363"/>
      <c r="DU106" s="363"/>
      <c r="DV106" s="363"/>
      <c r="DW106" s="363"/>
      <c r="DX106" s="363"/>
      <c r="DY106" s="363"/>
      <c r="DZ106" s="363"/>
      <c r="EA106" s="363"/>
      <c r="EB106" s="363"/>
      <c r="EC106" s="363"/>
      <c r="ED106" s="363"/>
      <c r="EE106" s="363"/>
      <c r="EF106" s="363"/>
      <c r="EG106" s="363"/>
      <c r="EH106" s="363"/>
      <c r="EI106" s="363"/>
      <c r="EJ106" s="363"/>
      <c r="EK106" s="363"/>
      <c r="EL106" s="363"/>
      <c r="EM106" s="363"/>
      <c r="EN106" s="363"/>
      <c r="EO106" s="363"/>
      <c r="EP106" s="363"/>
      <c r="EQ106" s="363"/>
      <c r="ER106" s="363"/>
      <c r="ES106" s="363"/>
      <c r="ET106" s="363"/>
      <c r="EU106" s="363"/>
      <c r="EV106" s="363"/>
      <c r="EW106" s="363"/>
      <c r="EX106" s="363"/>
      <c r="EY106" s="363"/>
      <c r="EZ106" s="363"/>
      <c r="FA106" s="363"/>
      <c r="FB106" s="363"/>
      <c r="FC106" s="363"/>
      <c r="FD106" s="363"/>
      <c r="FE106" s="363"/>
      <c r="FF106" s="363"/>
      <c r="FG106" s="363"/>
      <c r="FH106" s="363"/>
      <c r="FI106" s="363"/>
      <c r="FJ106" s="363"/>
      <c r="FK106" s="363"/>
      <c r="FL106" s="363"/>
      <c r="FM106" s="363"/>
      <c r="FN106" s="363"/>
      <c r="FO106" s="363"/>
      <c r="FP106" s="363"/>
      <c r="FQ106" s="363"/>
      <c r="FR106" s="363"/>
      <c r="FS106" s="363"/>
      <c r="FT106" s="363"/>
      <c r="FU106" s="363"/>
      <c r="FV106" s="363"/>
      <c r="FW106" s="363"/>
      <c r="FX106" s="363"/>
      <c r="FY106" s="363"/>
      <c r="FZ106" s="363"/>
      <c r="GA106" s="363"/>
      <c r="GB106" s="363"/>
      <c r="GC106" s="363"/>
      <c r="GD106" s="363"/>
      <c r="GE106" s="363"/>
      <c r="GF106" s="363"/>
    </row>
    <row r="107" spans="1:188" ht="12.75" customHeight="1" x14ac:dyDescent="0.25">
      <c r="A107" s="192"/>
      <c r="B107" s="207"/>
      <c r="C107" s="113" t="s">
        <v>1321</v>
      </c>
      <c r="D107" s="113" t="s">
        <v>1503</v>
      </c>
      <c r="E107" s="238"/>
      <c r="F107" s="209"/>
      <c r="G107" s="192"/>
      <c r="H107" s="192"/>
      <c r="I107" s="731">
        <v>13.958245592924614</v>
      </c>
      <c r="J107" s="731"/>
      <c r="K107" s="731"/>
      <c r="L107" s="731">
        <v>9.7129289876969569</v>
      </c>
      <c r="M107" s="732"/>
      <c r="N107" s="732">
        <v>33.281733746130037</v>
      </c>
      <c r="O107" s="732"/>
      <c r="P107" s="732">
        <v>25</v>
      </c>
      <c r="Q107" s="732"/>
      <c r="R107" s="732">
        <v>21.343773680222277</v>
      </c>
      <c r="S107" s="732"/>
      <c r="T107" s="732">
        <v>12.407780013413815</v>
      </c>
      <c r="U107" s="732"/>
      <c r="V107" s="732">
        <v>6.0583710883995368</v>
      </c>
      <c r="W107" s="363"/>
      <c r="X107" s="363"/>
      <c r="Y107" s="363"/>
      <c r="Z107" s="363"/>
      <c r="AA107" s="363"/>
      <c r="AB107" s="363"/>
      <c r="AC107" s="363"/>
      <c r="AD107" s="363"/>
      <c r="AE107" s="363"/>
      <c r="AF107" s="363"/>
      <c r="AG107" s="363"/>
      <c r="AH107" s="363"/>
      <c r="AI107" s="363"/>
      <c r="AJ107" s="363"/>
      <c r="AK107" s="363"/>
      <c r="AL107" s="363"/>
      <c r="AM107" s="363"/>
      <c r="AN107" s="363"/>
      <c r="AO107" s="363"/>
      <c r="AP107" s="363"/>
      <c r="AQ107" s="363"/>
      <c r="AR107" s="363"/>
      <c r="AS107" s="363"/>
      <c r="AT107" s="363"/>
      <c r="AU107" s="363"/>
      <c r="AV107" s="363"/>
      <c r="AW107" s="363"/>
      <c r="AX107" s="363"/>
      <c r="AY107" s="363"/>
      <c r="AZ107" s="363"/>
      <c r="BA107" s="363"/>
      <c r="BB107" s="363"/>
      <c r="BC107" s="363"/>
      <c r="BD107" s="363"/>
      <c r="BE107" s="363"/>
      <c r="BF107" s="363"/>
      <c r="BG107" s="363"/>
      <c r="BH107" s="363"/>
      <c r="BI107" s="363"/>
      <c r="BJ107" s="363"/>
      <c r="BK107" s="363"/>
      <c r="BL107" s="363"/>
      <c r="BM107" s="363"/>
      <c r="BN107" s="363"/>
      <c r="BO107" s="363"/>
      <c r="BP107" s="363"/>
      <c r="BQ107" s="363"/>
      <c r="BR107" s="363"/>
      <c r="BS107" s="363"/>
      <c r="BT107" s="363"/>
      <c r="BU107" s="363"/>
      <c r="BV107" s="363"/>
      <c r="BW107" s="363"/>
      <c r="BX107" s="363"/>
      <c r="BY107" s="363"/>
      <c r="BZ107" s="363"/>
      <c r="CA107" s="363"/>
      <c r="CB107" s="363"/>
      <c r="CC107" s="363"/>
      <c r="CD107" s="363"/>
      <c r="CE107" s="363"/>
      <c r="CF107" s="363"/>
      <c r="CG107" s="363"/>
      <c r="CH107" s="363"/>
      <c r="CI107" s="363"/>
      <c r="CJ107" s="363"/>
      <c r="CK107" s="363"/>
      <c r="CL107" s="363"/>
      <c r="CM107" s="363"/>
      <c r="CN107" s="363"/>
      <c r="CO107" s="363"/>
      <c r="CP107" s="363"/>
      <c r="CQ107" s="363"/>
      <c r="CR107" s="363"/>
      <c r="CS107" s="363"/>
      <c r="CT107" s="363"/>
      <c r="CU107" s="363"/>
      <c r="CV107" s="363"/>
      <c r="CW107" s="363"/>
      <c r="CX107" s="363"/>
      <c r="CY107" s="363"/>
      <c r="CZ107" s="363"/>
      <c r="DA107" s="363"/>
      <c r="DB107" s="363"/>
      <c r="DC107" s="363"/>
      <c r="DD107" s="363"/>
      <c r="DE107" s="363"/>
      <c r="DF107" s="363"/>
      <c r="DG107" s="363"/>
      <c r="DH107" s="363"/>
      <c r="DI107" s="363"/>
      <c r="DJ107" s="363"/>
      <c r="DK107" s="363"/>
      <c r="DL107" s="363"/>
      <c r="DM107" s="363"/>
      <c r="DN107" s="363"/>
      <c r="DO107" s="363"/>
      <c r="DP107" s="363"/>
      <c r="DQ107" s="363"/>
      <c r="DR107" s="363"/>
      <c r="DS107" s="363"/>
      <c r="DT107" s="363"/>
      <c r="DU107" s="363"/>
      <c r="DV107" s="363"/>
      <c r="DW107" s="363"/>
      <c r="DX107" s="363"/>
      <c r="DY107" s="363"/>
      <c r="DZ107" s="363"/>
      <c r="EA107" s="363"/>
      <c r="EB107" s="363"/>
      <c r="EC107" s="363"/>
      <c r="ED107" s="363"/>
      <c r="EE107" s="363"/>
      <c r="EF107" s="363"/>
      <c r="EG107" s="363"/>
      <c r="EH107" s="363"/>
      <c r="EI107" s="363"/>
      <c r="EJ107" s="363"/>
      <c r="EK107" s="363"/>
      <c r="EL107" s="363"/>
      <c r="EM107" s="363"/>
      <c r="EN107" s="363"/>
      <c r="EO107" s="363"/>
      <c r="EP107" s="363"/>
      <c r="EQ107" s="363"/>
      <c r="ER107" s="363"/>
      <c r="ES107" s="363"/>
      <c r="ET107" s="363"/>
      <c r="EU107" s="363"/>
      <c r="EV107" s="363"/>
      <c r="EW107" s="363"/>
      <c r="EX107" s="363"/>
      <c r="EY107" s="363"/>
      <c r="EZ107" s="363"/>
      <c r="FA107" s="363"/>
      <c r="FB107" s="363"/>
      <c r="FC107" s="363"/>
      <c r="FD107" s="363"/>
      <c r="FE107" s="363"/>
      <c r="FF107" s="363"/>
      <c r="FG107" s="363"/>
      <c r="FH107" s="363"/>
      <c r="FI107" s="363"/>
      <c r="FJ107" s="363"/>
      <c r="FK107" s="363"/>
      <c r="FL107" s="363"/>
      <c r="FM107" s="363"/>
      <c r="FN107" s="363"/>
      <c r="FO107" s="363"/>
      <c r="FP107" s="363"/>
      <c r="FQ107" s="363"/>
      <c r="FR107" s="363"/>
      <c r="FS107" s="363"/>
      <c r="FT107" s="363"/>
      <c r="FU107" s="363"/>
      <c r="FV107" s="363"/>
      <c r="FW107" s="363"/>
      <c r="FX107" s="363"/>
      <c r="FY107" s="363"/>
      <c r="FZ107" s="363"/>
      <c r="GA107" s="363"/>
      <c r="GB107" s="363"/>
      <c r="GC107" s="363"/>
      <c r="GD107" s="363"/>
      <c r="GE107" s="363"/>
      <c r="GF107" s="363"/>
    </row>
    <row r="108" spans="1:188" ht="12.75" customHeight="1" x14ac:dyDescent="0.25">
      <c r="A108" s="192"/>
      <c r="B108" s="207"/>
      <c r="C108" s="113" t="s">
        <v>1322</v>
      </c>
      <c r="D108" s="113" t="s">
        <v>1323</v>
      </c>
      <c r="E108" s="238"/>
      <c r="F108" s="209"/>
      <c r="G108" s="192"/>
      <c r="H108" s="192"/>
      <c r="I108" s="731">
        <v>23.793830740838384</v>
      </c>
      <c r="J108" s="731"/>
      <c r="K108" s="731"/>
      <c r="L108" s="731">
        <v>13.06532663316583</v>
      </c>
      <c r="M108" s="732"/>
      <c r="N108" s="732">
        <v>36.625971143174247</v>
      </c>
      <c r="O108" s="732"/>
      <c r="P108" s="732">
        <v>38.567493112947659</v>
      </c>
      <c r="Q108" s="732"/>
      <c r="R108" s="732">
        <v>26.906826773404493</v>
      </c>
      <c r="S108" s="732"/>
      <c r="T108" s="732">
        <v>26.324944914762845</v>
      </c>
      <c r="U108" s="732"/>
      <c r="V108" s="732">
        <v>12.4328698594865</v>
      </c>
      <c r="W108" s="363"/>
      <c r="X108" s="363"/>
      <c r="Y108" s="363"/>
      <c r="Z108" s="363"/>
      <c r="AA108" s="363"/>
      <c r="AB108" s="363"/>
      <c r="AC108" s="363"/>
      <c r="AD108" s="363"/>
      <c r="AE108" s="363"/>
      <c r="AF108" s="363"/>
      <c r="AG108" s="363"/>
      <c r="AH108" s="363"/>
      <c r="AI108" s="363"/>
      <c r="AJ108" s="363"/>
      <c r="AK108" s="363"/>
      <c r="AL108" s="363"/>
      <c r="AM108" s="363"/>
      <c r="AN108" s="363"/>
      <c r="AO108" s="363"/>
      <c r="AP108" s="363"/>
      <c r="AQ108" s="363"/>
      <c r="AR108" s="363"/>
      <c r="AS108" s="363"/>
      <c r="AT108" s="363"/>
      <c r="AU108" s="363"/>
      <c r="AV108" s="363"/>
      <c r="AW108" s="363"/>
      <c r="AX108" s="363"/>
      <c r="AY108" s="363"/>
      <c r="AZ108" s="363"/>
      <c r="BA108" s="363"/>
      <c r="BB108" s="363"/>
      <c r="BC108" s="363"/>
      <c r="BD108" s="363"/>
      <c r="BE108" s="363"/>
      <c r="BF108" s="363"/>
      <c r="BG108" s="363"/>
      <c r="BH108" s="363"/>
      <c r="BI108" s="363"/>
      <c r="BJ108" s="363"/>
      <c r="BK108" s="363"/>
      <c r="BL108" s="363"/>
      <c r="BM108" s="363"/>
      <c r="BN108" s="363"/>
      <c r="BO108" s="363"/>
      <c r="BP108" s="363"/>
      <c r="BQ108" s="363"/>
      <c r="BR108" s="363"/>
      <c r="BS108" s="363"/>
      <c r="BT108" s="363"/>
      <c r="BU108" s="363"/>
      <c r="BV108" s="363"/>
      <c r="BW108" s="363"/>
      <c r="BX108" s="363"/>
      <c r="BY108" s="363"/>
      <c r="BZ108" s="363"/>
      <c r="CA108" s="363"/>
      <c r="CB108" s="363"/>
      <c r="CC108" s="363"/>
      <c r="CD108" s="363"/>
      <c r="CE108" s="363"/>
      <c r="CF108" s="363"/>
      <c r="CG108" s="363"/>
      <c r="CH108" s="363"/>
      <c r="CI108" s="363"/>
      <c r="CJ108" s="363"/>
      <c r="CK108" s="363"/>
      <c r="CL108" s="363"/>
      <c r="CM108" s="363"/>
      <c r="CN108" s="363"/>
      <c r="CO108" s="363"/>
      <c r="CP108" s="363"/>
      <c r="CQ108" s="363"/>
      <c r="CR108" s="363"/>
      <c r="CS108" s="363"/>
      <c r="CT108" s="363"/>
      <c r="CU108" s="363"/>
      <c r="CV108" s="363"/>
      <c r="CW108" s="363"/>
      <c r="CX108" s="363"/>
      <c r="CY108" s="363"/>
      <c r="CZ108" s="363"/>
      <c r="DA108" s="363"/>
      <c r="DB108" s="363"/>
      <c r="DC108" s="363"/>
      <c r="DD108" s="363"/>
      <c r="DE108" s="363"/>
      <c r="DF108" s="363"/>
      <c r="DG108" s="363"/>
      <c r="DH108" s="363"/>
      <c r="DI108" s="363"/>
      <c r="DJ108" s="363"/>
      <c r="DK108" s="363"/>
      <c r="DL108" s="363"/>
      <c r="DM108" s="363"/>
      <c r="DN108" s="363"/>
      <c r="DO108" s="363"/>
      <c r="DP108" s="363"/>
      <c r="DQ108" s="363"/>
      <c r="DR108" s="363"/>
      <c r="DS108" s="363"/>
      <c r="DT108" s="363"/>
      <c r="DU108" s="363"/>
      <c r="DV108" s="363"/>
      <c r="DW108" s="363"/>
      <c r="DX108" s="363"/>
      <c r="DY108" s="363"/>
      <c r="DZ108" s="363"/>
      <c r="EA108" s="363"/>
      <c r="EB108" s="363"/>
      <c r="EC108" s="363"/>
      <c r="ED108" s="363"/>
      <c r="EE108" s="363"/>
      <c r="EF108" s="363"/>
      <c r="EG108" s="363"/>
      <c r="EH108" s="363"/>
      <c r="EI108" s="363"/>
      <c r="EJ108" s="363"/>
      <c r="EK108" s="363"/>
      <c r="EL108" s="363"/>
      <c r="EM108" s="363"/>
      <c r="EN108" s="363"/>
      <c r="EO108" s="363"/>
      <c r="EP108" s="363"/>
      <c r="EQ108" s="363"/>
      <c r="ER108" s="363"/>
      <c r="ES108" s="363"/>
      <c r="ET108" s="363"/>
      <c r="EU108" s="363"/>
      <c r="EV108" s="363"/>
      <c r="EW108" s="363"/>
      <c r="EX108" s="363"/>
      <c r="EY108" s="363"/>
      <c r="EZ108" s="363"/>
      <c r="FA108" s="363"/>
      <c r="FB108" s="363"/>
      <c r="FC108" s="363"/>
      <c r="FD108" s="363"/>
      <c r="FE108" s="363"/>
      <c r="FF108" s="363"/>
      <c r="FG108" s="363"/>
      <c r="FH108" s="363"/>
      <c r="FI108" s="363"/>
      <c r="FJ108" s="363"/>
      <c r="FK108" s="363"/>
      <c r="FL108" s="363"/>
      <c r="FM108" s="363"/>
      <c r="FN108" s="363"/>
      <c r="FO108" s="363"/>
      <c r="FP108" s="363"/>
      <c r="FQ108" s="363"/>
      <c r="FR108" s="363"/>
      <c r="FS108" s="363"/>
      <c r="FT108" s="363"/>
      <c r="FU108" s="363"/>
      <c r="FV108" s="363"/>
      <c r="FW108" s="363"/>
      <c r="FX108" s="363"/>
      <c r="FY108" s="363"/>
      <c r="FZ108" s="363"/>
      <c r="GA108" s="363"/>
      <c r="GB108" s="363"/>
      <c r="GC108" s="363"/>
      <c r="GD108" s="363"/>
      <c r="GE108" s="363"/>
      <c r="GF108" s="363"/>
    </row>
    <row r="109" spans="1:188" ht="12.75" customHeight="1" x14ac:dyDescent="0.25">
      <c r="A109" s="192"/>
      <c r="B109" s="207"/>
      <c r="C109" s="113" t="s">
        <v>1324</v>
      </c>
      <c r="D109" s="113" t="s">
        <v>1504</v>
      </c>
      <c r="E109" s="238"/>
      <c r="F109" s="209"/>
      <c r="G109" s="192"/>
      <c r="H109" s="192"/>
      <c r="I109" s="731">
        <v>19.290794657933787</v>
      </c>
      <c r="J109" s="731"/>
      <c r="K109" s="731"/>
      <c r="L109" s="731">
        <v>9.9122061738884177</v>
      </c>
      <c r="M109" s="732"/>
      <c r="N109" s="732">
        <v>32.451323015476781</v>
      </c>
      <c r="O109" s="732"/>
      <c r="P109" s="732">
        <v>37.923802866130721</v>
      </c>
      <c r="Q109" s="732"/>
      <c r="R109" s="732">
        <v>24.718807219461155</v>
      </c>
      <c r="S109" s="732"/>
      <c r="T109" s="732">
        <v>17.454645409565696</v>
      </c>
      <c r="U109" s="732"/>
      <c r="V109" s="732">
        <v>9.3740316083049269</v>
      </c>
      <c r="W109" s="363"/>
      <c r="X109" s="363"/>
      <c r="Y109" s="363"/>
      <c r="Z109" s="363"/>
      <c r="AA109" s="363"/>
      <c r="AB109" s="363"/>
      <c r="AC109" s="363"/>
      <c r="AD109" s="363"/>
      <c r="AE109" s="363"/>
      <c r="AF109" s="363"/>
      <c r="AG109" s="363"/>
      <c r="AH109" s="363"/>
      <c r="AI109" s="363"/>
      <c r="AJ109" s="363"/>
      <c r="AK109" s="363"/>
      <c r="AL109" s="363"/>
      <c r="AM109" s="363"/>
      <c r="AN109" s="363"/>
      <c r="AO109" s="363"/>
      <c r="AP109" s="363"/>
      <c r="AQ109" s="363"/>
      <c r="AR109" s="363"/>
      <c r="AS109" s="363"/>
      <c r="AT109" s="363"/>
      <c r="AU109" s="363"/>
      <c r="AV109" s="363"/>
      <c r="AW109" s="363"/>
      <c r="AX109" s="363"/>
      <c r="AY109" s="363"/>
      <c r="AZ109" s="363"/>
      <c r="BA109" s="363"/>
      <c r="BB109" s="363"/>
      <c r="BC109" s="363"/>
      <c r="BD109" s="363"/>
      <c r="BE109" s="363"/>
      <c r="BF109" s="363"/>
      <c r="BG109" s="363"/>
      <c r="BH109" s="363"/>
      <c r="BI109" s="363"/>
      <c r="BJ109" s="363"/>
      <c r="BK109" s="363"/>
      <c r="BL109" s="363"/>
      <c r="BM109" s="363"/>
      <c r="BN109" s="363"/>
      <c r="BO109" s="363"/>
      <c r="BP109" s="363"/>
      <c r="BQ109" s="363"/>
      <c r="BR109" s="363"/>
      <c r="BS109" s="363"/>
      <c r="BT109" s="363"/>
      <c r="BU109" s="363"/>
      <c r="BV109" s="363"/>
      <c r="BW109" s="363"/>
      <c r="BX109" s="363"/>
      <c r="BY109" s="363"/>
      <c r="BZ109" s="363"/>
      <c r="CA109" s="363"/>
      <c r="CB109" s="363"/>
      <c r="CC109" s="363"/>
      <c r="CD109" s="363"/>
      <c r="CE109" s="363"/>
      <c r="CF109" s="363"/>
      <c r="CG109" s="363"/>
      <c r="CH109" s="363"/>
      <c r="CI109" s="363"/>
      <c r="CJ109" s="363"/>
      <c r="CK109" s="363"/>
      <c r="CL109" s="363"/>
      <c r="CM109" s="363"/>
      <c r="CN109" s="363"/>
      <c r="CO109" s="363"/>
      <c r="CP109" s="363"/>
      <c r="CQ109" s="363"/>
      <c r="CR109" s="363"/>
      <c r="CS109" s="363"/>
      <c r="CT109" s="363"/>
      <c r="CU109" s="363"/>
      <c r="CV109" s="363"/>
      <c r="CW109" s="363"/>
      <c r="CX109" s="363"/>
      <c r="CY109" s="363"/>
      <c r="CZ109" s="363"/>
      <c r="DA109" s="363"/>
      <c r="DB109" s="363"/>
      <c r="DC109" s="363"/>
      <c r="DD109" s="363"/>
      <c r="DE109" s="363"/>
      <c r="DF109" s="363"/>
      <c r="DG109" s="363"/>
      <c r="DH109" s="363"/>
      <c r="DI109" s="363"/>
      <c r="DJ109" s="363"/>
      <c r="DK109" s="363"/>
      <c r="DL109" s="363"/>
      <c r="DM109" s="363"/>
      <c r="DN109" s="363"/>
      <c r="DO109" s="363"/>
      <c r="DP109" s="363"/>
      <c r="DQ109" s="363"/>
      <c r="DR109" s="363"/>
      <c r="DS109" s="363"/>
      <c r="DT109" s="363"/>
      <c r="DU109" s="363"/>
      <c r="DV109" s="363"/>
      <c r="DW109" s="363"/>
      <c r="DX109" s="363"/>
      <c r="DY109" s="363"/>
      <c r="DZ109" s="363"/>
      <c r="EA109" s="363"/>
      <c r="EB109" s="363"/>
      <c r="EC109" s="363"/>
      <c r="ED109" s="363"/>
      <c r="EE109" s="363"/>
      <c r="EF109" s="363"/>
      <c r="EG109" s="363"/>
      <c r="EH109" s="363"/>
      <c r="EI109" s="363"/>
      <c r="EJ109" s="363"/>
      <c r="EK109" s="363"/>
      <c r="EL109" s="363"/>
      <c r="EM109" s="363"/>
      <c r="EN109" s="363"/>
      <c r="EO109" s="363"/>
      <c r="EP109" s="363"/>
      <c r="EQ109" s="363"/>
      <c r="ER109" s="363"/>
      <c r="ES109" s="363"/>
      <c r="ET109" s="363"/>
      <c r="EU109" s="363"/>
      <c r="EV109" s="363"/>
      <c r="EW109" s="363"/>
      <c r="EX109" s="363"/>
      <c r="EY109" s="363"/>
      <c r="EZ109" s="363"/>
      <c r="FA109" s="363"/>
      <c r="FB109" s="363"/>
      <c r="FC109" s="363"/>
      <c r="FD109" s="363"/>
      <c r="FE109" s="363"/>
      <c r="FF109" s="363"/>
      <c r="FG109" s="363"/>
      <c r="FH109" s="363"/>
      <c r="FI109" s="363"/>
      <c r="FJ109" s="363"/>
      <c r="FK109" s="363"/>
      <c r="FL109" s="363"/>
      <c r="FM109" s="363"/>
      <c r="FN109" s="363"/>
      <c r="FO109" s="363"/>
      <c r="FP109" s="363"/>
      <c r="FQ109" s="363"/>
      <c r="FR109" s="363"/>
      <c r="FS109" s="363"/>
      <c r="FT109" s="363"/>
      <c r="FU109" s="363"/>
      <c r="FV109" s="363"/>
      <c r="FW109" s="363"/>
      <c r="FX109" s="363"/>
      <c r="FY109" s="363"/>
      <c r="FZ109" s="363"/>
      <c r="GA109" s="363"/>
      <c r="GB109" s="363"/>
      <c r="GC109" s="363"/>
      <c r="GD109" s="363"/>
      <c r="GE109" s="363"/>
      <c r="GF109" s="363"/>
    </row>
    <row r="110" spans="1:188" ht="12.75" customHeight="1" x14ac:dyDescent="0.25">
      <c r="A110" s="192"/>
      <c r="B110" s="207"/>
      <c r="C110" s="113" t="s">
        <v>1325</v>
      </c>
      <c r="D110" s="113" t="s">
        <v>1505</v>
      </c>
      <c r="E110" s="238"/>
      <c r="F110" s="209"/>
      <c r="G110" s="192"/>
      <c r="H110" s="192"/>
      <c r="I110" s="731">
        <v>16.966275441984848</v>
      </c>
      <c r="J110" s="731"/>
      <c r="K110" s="731"/>
      <c r="L110" s="731">
        <v>12.8</v>
      </c>
      <c r="M110" s="732"/>
      <c r="N110" s="732">
        <v>26.429341963322546</v>
      </c>
      <c r="O110" s="732"/>
      <c r="P110" s="732">
        <v>34.395442076387425</v>
      </c>
      <c r="Q110" s="732"/>
      <c r="R110" s="732">
        <v>22.46796559592768</v>
      </c>
      <c r="S110" s="732"/>
      <c r="T110" s="732">
        <v>16.891891891891891</v>
      </c>
      <c r="U110" s="732"/>
      <c r="V110" s="732">
        <v>7.3863636363636358</v>
      </c>
      <c r="W110" s="363"/>
      <c r="X110" s="363"/>
      <c r="Y110" s="363"/>
      <c r="Z110" s="363"/>
      <c r="AA110" s="363"/>
      <c r="AB110" s="363"/>
      <c r="AC110" s="363"/>
      <c r="AD110" s="363"/>
      <c r="AE110" s="363"/>
      <c r="AF110" s="363"/>
      <c r="AG110" s="363"/>
      <c r="AH110" s="363"/>
      <c r="AI110" s="363"/>
      <c r="AJ110" s="363"/>
      <c r="AK110" s="363"/>
      <c r="AL110" s="363"/>
      <c r="AM110" s="363"/>
      <c r="AN110" s="363"/>
      <c r="AO110" s="363"/>
      <c r="AP110" s="363"/>
      <c r="AQ110" s="363"/>
      <c r="AR110" s="363"/>
      <c r="AS110" s="363"/>
      <c r="AT110" s="363"/>
      <c r="AU110" s="363"/>
      <c r="AV110" s="363"/>
      <c r="AW110" s="363"/>
      <c r="AX110" s="363"/>
      <c r="AY110" s="363"/>
      <c r="AZ110" s="363"/>
      <c r="BA110" s="363"/>
      <c r="BB110" s="363"/>
      <c r="BC110" s="363"/>
      <c r="BD110" s="363"/>
      <c r="BE110" s="363"/>
      <c r="BF110" s="363"/>
      <c r="BG110" s="363"/>
      <c r="BH110" s="363"/>
      <c r="BI110" s="363"/>
      <c r="BJ110" s="363"/>
      <c r="BK110" s="363"/>
      <c r="BL110" s="363"/>
      <c r="BM110" s="363"/>
      <c r="BN110" s="363"/>
      <c r="BO110" s="363"/>
      <c r="BP110" s="363"/>
      <c r="BQ110" s="363"/>
      <c r="BR110" s="363"/>
      <c r="BS110" s="363"/>
      <c r="BT110" s="363"/>
      <c r="BU110" s="363"/>
      <c r="BV110" s="363"/>
      <c r="BW110" s="363"/>
      <c r="BX110" s="363"/>
      <c r="BY110" s="363"/>
      <c r="BZ110" s="363"/>
      <c r="CA110" s="363"/>
      <c r="CB110" s="363"/>
      <c r="CC110" s="363"/>
      <c r="CD110" s="363"/>
      <c r="CE110" s="363"/>
      <c r="CF110" s="363"/>
      <c r="CG110" s="363"/>
      <c r="CH110" s="363"/>
      <c r="CI110" s="363"/>
      <c r="CJ110" s="363"/>
      <c r="CK110" s="363"/>
      <c r="CL110" s="363"/>
      <c r="CM110" s="363"/>
      <c r="CN110" s="363"/>
      <c r="CO110" s="363"/>
      <c r="CP110" s="363"/>
      <c r="CQ110" s="363"/>
      <c r="CR110" s="363"/>
      <c r="CS110" s="363"/>
      <c r="CT110" s="363"/>
      <c r="CU110" s="363"/>
      <c r="CV110" s="363"/>
      <c r="CW110" s="363"/>
      <c r="CX110" s="363"/>
      <c r="CY110" s="363"/>
      <c r="CZ110" s="363"/>
      <c r="DA110" s="363"/>
      <c r="DB110" s="363"/>
      <c r="DC110" s="363"/>
      <c r="DD110" s="363"/>
      <c r="DE110" s="363"/>
      <c r="DF110" s="363"/>
      <c r="DG110" s="363"/>
      <c r="DH110" s="363"/>
      <c r="DI110" s="363"/>
      <c r="DJ110" s="363"/>
      <c r="DK110" s="363"/>
      <c r="DL110" s="363"/>
      <c r="DM110" s="363"/>
      <c r="DN110" s="363"/>
      <c r="DO110" s="363"/>
      <c r="DP110" s="363"/>
      <c r="DQ110" s="363"/>
      <c r="DR110" s="363"/>
      <c r="DS110" s="363"/>
      <c r="DT110" s="363"/>
      <c r="DU110" s="363"/>
      <c r="DV110" s="363"/>
      <c r="DW110" s="363"/>
      <c r="DX110" s="363"/>
      <c r="DY110" s="363"/>
      <c r="DZ110" s="363"/>
      <c r="EA110" s="363"/>
      <c r="EB110" s="363"/>
      <c r="EC110" s="363"/>
      <c r="ED110" s="363"/>
      <c r="EE110" s="363"/>
      <c r="EF110" s="363"/>
      <c r="EG110" s="363"/>
      <c r="EH110" s="363"/>
      <c r="EI110" s="363"/>
      <c r="EJ110" s="363"/>
      <c r="EK110" s="363"/>
      <c r="EL110" s="363"/>
      <c r="EM110" s="363"/>
      <c r="EN110" s="363"/>
      <c r="EO110" s="363"/>
      <c r="EP110" s="363"/>
      <c r="EQ110" s="363"/>
      <c r="ER110" s="363"/>
      <c r="ES110" s="363"/>
      <c r="ET110" s="363"/>
      <c r="EU110" s="363"/>
      <c r="EV110" s="363"/>
      <c r="EW110" s="363"/>
      <c r="EX110" s="363"/>
      <c r="EY110" s="363"/>
      <c r="EZ110" s="363"/>
      <c r="FA110" s="363"/>
      <c r="FB110" s="363"/>
      <c r="FC110" s="363"/>
      <c r="FD110" s="363"/>
      <c r="FE110" s="363"/>
      <c r="FF110" s="363"/>
      <c r="FG110" s="363"/>
      <c r="FH110" s="363"/>
      <c r="FI110" s="363"/>
      <c r="FJ110" s="363"/>
      <c r="FK110" s="363"/>
      <c r="FL110" s="363"/>
      <c r="FM110" s="363"/>
      <c r="FN110" s="363"/>
      <c r="FO110" s="363"/>
      <c r="FP110" s="363"/>
      <c r="FQ110" s="363"/>
      <c r="FR110" s="363"/>
      <c r="FS110" s="363"/>
      <c r="FT110" s="363"/>
      <c r="FU110" s="363"/>
      <c r="FV110" s="363"/>
      <c r="FW110" s="363"/>
      <c r="FX110" s="363"/>
      <c r="FY110" s="363"/>
      <c r="FZ110" s="363"/>
      <c r="GA110" s="363"/>
      <c r="GB110" s="363"/>
      <c r="GC110" s="363"/>
      <c r="GD110" s="363"/>
      <c r="GE110" s="363"/>
      <c r="GF110" s="363"/>
    </row>
    <row r="111" spans="1:188" ht="12.75" customHeight="1" x14ac:dyDescent="0.25">
      <c r="A111" s="192"/>
      <c r="B111" s="207"/>
      <c r="C111" s="113" t="s">
        <v>1326</v>
      </c>
      <c r="D111" s="113" t="s">
        <v>1506</v>
      </c>
      <c r="E111" s="238"/>
      <c r="F111" s="209"/>
      <c r="G111" s="192"/>
      <c r="H111" s="192"/>
      <c r="I111" s="731">
        <v>21.609494007203164</v>
      </c>
      <c r="J111" s="731"/>
      <c r="K111" s="731"/>
      <c r="L111" s="731">
        <v>14.376462721497827</v>
      </c>
      <c r="M111" s="732"/>
      <c r="N111" s="732">
        <v>36.150983519404569</v>
      </c>
      <c r="O111" s="732"/>
      <c r="P111" s="732">
        <v>41.576906505816453</v>
      </c>
      <c r="Q111" s="732"/>
      <c r="R111" s="732">
        <v>26.583135794107687</v>
      </c>
      <c r="S111" s="732"/>
      <c r="T111" s="732">
        <v>22.172595310256821</v>
      </c>
      <c r="U111" s="732"/>
      <c r="V111" s="732">
        <v>10.832991382847764</v>
      </c>
      <c r="W111" s="363"/>
      <c r="X111" s="363"/>
      <c r="Y111" s="363"/>
      <c r="Z111" s="363"/>
      <c r="AA111" s="363"/>
      <c r="AB111" s="363"/>
      <c r="AC111" s="363"/>
      <c r="AD111" s="363"/>
      <c r="AE111" s="363"/>
      <c r="AF111" s="363"/>
      <c r="AG111" s="363"/>
      <c r="AH111" s="363"/>
      <c r="AI111" s="363"/>
      <c r="AJ111" s="363"/>
      <c r="AK111" s="363"/>
      <c r="AL111" s="363"/>
      <c r="AM111" s="363"/>
      <c r="AN111" s="363"/>
      <c r="AO111" s="363"/>
      <c r="AP111" s="363"/>
      <c r="AQ111" s="363"/>
      <c r="AR111" s="363"/>
      <c r="AS111" s="363"/>
      <c r="AT111" s="363"/>
      <c r="AU111" s="363"/>
      <c r="AV111" s="363"/>
      <c r="AW111" s="363"/>
      <c r="AX111" s="363"/>
      <c r="AY111" s="363"/>
      <c r="AZ111" s="363"/>
      <c r="BA111" s="363"/>
      <c r="BB111" s="363"/>
      <c r="BC111" s="363"/>
      <c r="BD111" s="363"/>
      <c r="BE111" s="363"/>
      <c r="BF111" s="363"/>
      <c r="BG111" s="363"/>
      <c r="BH111" s="363"/>
      <c r="BI111" s="363"/>
      <c r="BJ111" s="363"/>
      <c r="BK111" s="363"/>
      <c r="BL111" s="363"/>
      <c r="BM111" s="363"/>
      <c r="BN111" s="363"/>
      <c r="BO111" s="363"/>
      <c r="BP111" s="363"/>
      <c r="BQ111" s="363"/>
      <c r="BR111" s="363"/>
      <c r="BS111" s="363"/>
      <c r="BT111" s="363"/>
      <c r="BU111" s="363"/>
      <c r="BV111" s="363"/>
      <c r="BW111" s="363"/>
      <c r="BX111" s="363"/>
      <c r="BY111" s="363"/>
      <c r="BZ111" s="363"/>
      <c r="CA111" s="363"/>
      <c r="CB111" s="363"/>
      <c r="CC111" s="363"/>
      <c r="CD111" s="363"/>
      <c r="CE111" s="363"/>
      <c r="CF111" s="363"/>
      <c r="CG111" s="363"/>
      <c r="CH111" s="363"/>
      <c r="CI111" s="363"/>
      <c r="CJ111" s="363"/>
      <c r="CK111" s="363"/>
      <c r="CL111" s="363"/>
      <c r="CM111" s="363"/>
      <c r="CN111" s="363"/>
      <c r="CO111" s="363"/>
      <c r="CP111" s="363"/>
      <c r="CQ111" s="363"/>
      <c r="CR111" s="363"/>
      <c r="CS111" s="363"/>
      <c r="CT111" s="363"/>
      <c r="CU111" s="363"/>
      <c r="CV111" s="363"/>
      <c r="CW111" s="363"/>
      <c r="CX111" s="363"/>
      <c r="CY111" s="363"/>
      <c r="CZ111" s="363"/>
      <c r="DA111" s="363"/>
      <c r="DB111" s="363"/>
      <c r="DC111" s="363"/>
      <c r="DD111" s="363"/>
      <c r="DE111" s="363"/>
      <c r="DF111" s="363"/>
      <c r="DG111" s="363"/>
      <c r="DH111" s="363"/>
      <c r="DI111" s="363"/>
      <c r="DJ111" s="363"/>
      <c r="DK111" s="363"/>
      <c r="DL111" s="363"/>
      <c r="DM111" s="363"/>
      <c r="DN111" s="363"/>
      <c r="DO111" s="363"/>
      <c r="DP111" s="363"/>
      <c r="DQ111" s="363"/>
      <c r="DR111" s="363"/>
      <c r="DS111" s="363"/>
      <c r="DT111" s="363"/>
      <c r="DU111" s="363"/>
      <c r="DV111" s="363"/>
      <c r="DW111" s="363"/>
      <c r="DX111" s="363"/>
      <c r="DY111" s="363"/>
      <c r="DZ111" s="363"/>
      <c r="EA111" s="363"/>
      <c r="EB111" s="363"/>
      <c r="EC111" s="363"/>
      <c r="ED111" s="363"/>
      <c r="EE111" s="363"/>
      <c r="EF111" s="363"/>
      <c r="EG111" s="363"/>
      <c r="EH111" s="363"/>
      <c r="EI111" s="363"/>
      <c r="EJ111" s="363"/>
      <c r="EK111" s="363"/>
      <c r="EL111" s="363"/>
      <c r="EM111" s="363"/>
      <c r="EN111" s="363"/>
      <c r="EO111" s="363"/>
      <c r="EP111" s="363"/>
      <c r="EQ111" s="363"/>
      <c r="ER111" s="363"/>
      <c r="ES111" s="363"/>
      <c r="ET111" s="363"/>
      <c r="EU111" s="363"/>
      <c r="EV111" s="363"/>
      <c r="EW111" s="363"/>
      <c r="EX111" s="363"/>
      <c r="EY111" s="363"/>
      <c r="EZ111" s="363"/>
      <c r="FA111" s="363"/>
      <c r="FB111" s="363"/>
      <c r="FC111" s="363"/>
      <c r="FD111" s="363"/>
      <c r="FE111" s="363"/>
      <c r="FF111" s="363"/>
      <c r="FG111" s="363"/>
      <c r="FH111" s="363"/>
      <c r="FI111" s="363"/>
      <c r="FJ111" s="363"/>
      <c r="FK111" s="363"/>
      <c r="FL111" s="363"/>
      <c r="FM111" s="363"/>
      <c r="FN111" s="363"/>
      <c r="FO111" s="363"/>
      <c r="FP111" s="363"/>
      <c r="FQ111" s="363"/>
      <c r="FR111" s="363"/>
      <c r="FS111" s="363"/>
      <c r="FT111" s="363"/>
      <c r="FU111" s="363"/>
      <c r="FV111" s="363"/>
      <c r="FW111" s="363"/>
      <c r="FX111" s="363"/>
      <c r="FY111" s="363"/>
      <c r="FZ111" s="363"/>
      <c r="GA111" s="363"/>
      <c r="GB111" s="363"/>
      <c r="GC111" s="363"/>
      <c r="GD111" s="363"/>
      <c r="GE111" s="363"/>
      <c r="GF111" s="363"/>
    </row>
    <row r="112" spans="1:188" ht="12.75" customHeight="1" x14ac:dyDescent="0.25">
      <c r="A112" s="206"/>
      <c r="B112" s="207"/>
      <c r="C112" s="113" t="s">
        <v>1440</v>
      </c>
      <c r="D112" s="113" t="s">
        <v>1507</v>
      </c>
      <c r="E112" s="238"/>
      <c r="F112" s="209"/>
      <c r="G112" s="192"/>
      <c r="H112" s="206"/>
      <c r="I112" s="731">
        <v>10.376438148527384</v>
      </c>
      <c r="J112" s="731"/>
      <c r="K112" s="731"/>
      <c r="L112" s="731">
        <v>7.8380143696930116</v>
      </c>
      <c r="M112" s="732"/>
      <c r="N112" s="732">
        <v>16.275085658345571</v>
      </c>
      <c r="O112" s="732"/>
      <c r="P112" s="732">
        <v>17.215386859893986</v>
      </c>
      <c r="Q112" s="732"/>
      <c r="R112" s="732">
        <v>14.075400377996619</v>
      </c>
      <c r="S112" s="732"/>
      <c r="T112" s="732">
        <v>9.8011761411369367</v>
      </c>
      <c r="U112" s="732"/>
      <c r="V112" s="732">
        <v>5.1803842311891657</v>
      </c>
      <c r="W112" s="363"/>
      <c r="X112" s="363"/>
      <c r="Y112" s="363"/>
      <c r="Z112" s="363"/>
      <c r="AA112" s="363"/>
      <c r="AB112" s="363"/>
      <c r="AC112" s="363"/>
      <c r="AD112" s="363"/>
      <c r="AE112" s="363"/>
      <c r="AF112" s="363"/>
      <c r="AG112" s="363"/>
      <c r="AH112" s="363"/>
      <c r="AI112" s="363"/>
      <c r="AJ112" s="363"/>
      <c r="AK112" s="363"/>
      <c r="AL112" s="363"/>
      <c r="AM112" s="363"/>
      <c r="AN112" s="363"/>
      <c r="AO112" s="363"/>
      <c r="AP112" s="363"/>
      <c r="AQ112" s="363"/>
      <c r="AR112" s="363"/>
      <c r="AS112" s="363"/>
      <c r="AT112" s="363"/>
      <c r="AU112" s="363"/>
      <c r="AV112" s="363"/>
      <c r="AW112" s="363"/>
      <c r="AX112" s="363"/>
      <c r="AY112" s="363"/>
      <c r="AZ112" s="363"/>
      <c r="BA112" s="363"/>
      <c r="BB112" s="363"/>
      <c r="BC112" s="363"/>
      <c r="BD112" s="363"/>
      <c r="BE112" s="363"/>
      <c r="BF112" s="363"/>
      <c r="BG112" s="363"/>
      <c r="BH112" s="363"/>
      <c r="BI112" s="363"/>
      <c r="BJ112" s="363"/>
      <c r="BK112" s="363"/>
      <c r="BL112" s="363"/>
      <c r="BM112" s="363"/>
      <c r="BN112" s="363"/>
      <c r="BO112" s="363"/>
      <c r="BP112" s="363"/>
      <c r="BQ112" s="363"/>
      <c r="BR112" s="363"/>
      <c r="BS112" s="363"/>
      <c r="BT112" s="363"/>
      <c r="BU112" s="363"/>
      <c r="BV112" s="363"/>
      <c r="BW112" s="363"/>
      <c r="BX112" s="363"/>
      <c r="BY112" s="363"/>
      <c r="BZ112" s="363"/>
      <c r="CA112" s="363"/>
      <c r="CB112" s="363"/>
      <c r="CC112" s="363"/>
      <c r="CD112" s="363"/>
      <c r="CE112" s="363"/>
      <c r="CF112" s="363"/>
      <c r="CG112" s="363"/>
      <c r="CH112" s="363"/>
      <c r="CI112" s="363"/>
      <c r="CJ112" s="363"/>
      <c r="CK112" s="363"/>
      <c r="CL112" s="363"/>
      <c r="CM112" s="363"/>
      <c r="CN112" s="363"/>
      <c r="CO112" s="363"/>
      <c r="CP112" s="363"/>
      <c r="CQ112" s="363"/>
      <c r="CR112" s="363"/>
      <c r="CS112" s="363"/>
      <c r="CT112" s="363"/>
      <c r="CU112" s="363"/>
      <c r="CV112" s="363"/>
      <c r="CW112" s="363"/>
      <c r="CX112" s="363"/>
      <c r="CY112" s="363"/>
      <c r="CZ112" s="363"/>
      <c r="DA112" s="363"/>
      <c r="DB112" s="363"/>
      <c r="DC112" s="363"/>
      <c r="DD112" s="363"/>
      <c r="DE112" s="363"/>
      <c r="DF112" s="363"/>
      <c r="DG112" s="363"/>
      <c r="DH112" s="363"/>
      <c r="DI112" s="363"/>
      <c r="DJ112" s="363"/>
      <c r="DK112" s="363"/>
      <c r="DL112" s="363"/>
      <c r="DM112" s="363"/>
      <c r="DN112" s="363"/>
      <c r="DO112" s="363"/>
      <c r="DP112" s="363"/>
      <c r="DQ112" s="363"/>
      <c r="DR112" s="363"/>
      <c r="DS112" s="363"/>
      <c r="DT112" s="363"/>
      <c r="DU112" s="363"/>
      <c r="DV112" s="363"/>
      <c r="DW112" s="363"/>
      <c r="DX112" s="363"/>
      <c r="DY112" s="363"/>
      <c r="DZ112" s="363"/>
      <c r="EA112" s="363"/>
      <c r="EB112" s="363"/>
      <c r="EC112" s="363"/>
      <c r="ED112" s="363"/>
      <c r="EE112" s="363"/>
      <c r="EF112" s="363"/>
      <c r="EG112" s="363"/>
      <c r="EH112" s="363"/>
      <c r="EI112" s="363"/>
      <c r="EJ112" s="363"/>
      <c r="EK112" s="363"/>
      <c r="EL112" s="363"/>
      <c r="EM112" s="363"/>
      <c r="EN112" s="363"/>
      <c r="EO112" s="363"/>
      <c r="EP112" s="363"/>
      <c r="EQ112" s="363"/>
      <c r="ER112" s="363"/>
      <c r="ES112" s="363"/>
      <c r="ET112" s="363"/>
      <c r="EU112" s="363"/>
      <c r="EV112" s="363"/>
      <c r="EW112" s="363"/>
      <c r="EX112" s="363"/>
      <c r="EY112" s="363"/>
      <c r="EZ112" s="363"/>
      <c r="FA112" s="363"/>
      <c r="FB112" s="363"/>
      <c r="FC112" s="363"/>
      <c r="FD112" s="363"/>
      <c r="FE112" s="363"/>
      <c r="FF112" s="363"/>
      <c r="FG112" s="363"/>
      <c r="FH112" s="363"/>
      <c r="FI112" s="363"/>
      <c r="FJ112" s="363"/>
      <c r="FK112" s="363"/>
      <c r="FL112" s="363"/>
      <c r="FM112" s="363"/>
      <c r="FN112" s="363"/>
      <c r="FO112" s="363"/>
      <c r="FP112" s="363"/>
      <c r="FQ112" s="363"/>
      <c r="FR112" s="363"/>
      <c r="FS112" s="363"/>
      <c r="FT112" s="363"/>
      <c r="FU112" s="363"/>
      <c r="FV112" s="363"/>
      <c r="FW112" s="363"/>
      <c r="FX112" s="363"/>
      <c r="FY112" s="363"/>
      <c r="FZ112" s="363"/>
      <c r="GA112" s="363"/>
      <c r="GB112" s="363"/>
      <c r="GC112" s="363"/>
      <c r="GD112" s="363"/>
      <c r="GE112" s="363"/>
      <c r="GF112" s="363"/>
    </row>
    <row r="113" spans="1:188" ht="12.75" customHeight="1" x14ac:dyDescent="0.25">
      <c r="A113" s="192"/>
      <c r="B113" s="207"/>
      <c r="C113" s="113" t="s">
        <v>1446</v>
      </c>
      <c r="D113" s="113" t="s">
        <v>798</v>
      </c>
      <c r="E113" s="238"/>
      <c r="F113" s="209"/>
      <c r="G113" s="206"/>
      <c r="H113" s="192"/>
      <c r="I113" s="731">
        <v>15.275122487364257</v>
      </c>
      <c r="J113" s="731"/>
      <c r="K113" s="731"/>
      <c r="L113" s="731">
        <v>10.224379376193507</v>
      </c>
      <c r="M113" s="732"/>
      <c r="N113" s="732">
        <v>25.944002054970458</v>
      </c>
      <c r="O113" s="732"/>
      <c r="P113" s="732">
        <v>29.245974570915802</v>
      </c>
      <c r="Q113" s="732"/>
      <c r="R113" s="732">
        <v>21.446728695180042</v>
      </c>
      <c r="S113" s="732"/>
      <c r="T113" s="732">
        <v>15.086156644204538</v>
      </c>
      <c r="U113" s="732"/>
      <c r="V113" s="732">
        <v>6.471774406402095</v>
      </c>
      <c r="W113" s="363"/>
      <c r="X113" s="363"/>
      <c r="Y113" s="363"/>
      <c r="Z113" s="363"/>
      <c r="AA113" s="363"/>
      <c r="AB113" s="363"/>
      <c r="AC113" s="363"/>
      <c r="AD113" s="363"/>
      <c r="AE113" s="363"/>
      <c r="AF113" s="363"/>
      <c r="AG113" s="363"/>
      <c r="AH113" s="363"/>
      <c r="AI113" s="363"/>
      <c r="AJ113" s="363"/>
      <c r="AK113" s="363"/>
      <c r="AL113" s="363"/>
      <c r="AM113" s="363"/>
      <c r="AN113" s="363"/>
      <c r="AO113" s="363"/>
      <c r="AP113" s="363"/>
      <c r="AQ113" s="363"/>
      <c r="AR113" s="363"/>
      <c r="AS113" s="363"/>
      <c r="AT113" s="363"/>
      <c r="AU113" s="363"/>
      <c r="AV113" s="363"/>
      <c r="AW113" s="363"/>
      <c r="AX113" s="363"/>
      <c r="AY113" s="363"/>
      <c r="AZ113" s="363"/>
      <c r="BA113" s="363"/>
      <c r="BB113" s="363"/>
      <c r="BC113" s="363"/>
      <c r="BD113" s="363"/>
      <c r="BE113" s="363"/>
      <c r="BF113" s="363"/>
      <c r="BG113" s="363"/>
      <c r="BH113" s="363"/>
      <c r="BI113" s="363"/>
      <c r="BJ113" s="363"/>
      <c r="BK113" s="363"/>
      <c r="BL113" s="363"/>
      <c r="BM113" s="363"/>
      <c r="BN113" s="363"/>
      <c r="BO113" s="363"/>
      <c r="BP113" s="363"/>
      <c r="BQ113" s="363"/>
      <c r="BR113" s="363"/>
      <c r="BS113" s="363"/>
      <c r="BT113" s="363"/>
      <c r="BU113" s="363"/>
      <c r="BV113" s="363"/>
      <c r="BW113" s="363"/>
      <c r="BX113" s="363"/>
      <c r="BY113" s="363"/>
      <c r="BZ113" s="363"/>
      <c r="CA113" s="363"/>
      <c r="CB113" s="363"/>
      <c r="CC113" s="363"/>
      <c r="CD113" s="363"/>
      <c r="CE113" s="363"/>
      <c r="CF113" s="363"/>
      <c r="CG113" s="363"/>
      <c r="CH113" s="363"/>
      <c r="CI113" s="363"/>
      <c r="CJ113" s="363"/>
      <c r="CK113" s="363"/>
      <c r="CL113" s="363"/>
      <c r="CM113" s="363"/>
      <c r="CN113" s="363"/>
      <c r="CO113" s="363"/>
      <c r="CP113" s="363"/>
      <c r="CQ113" s="363"/>
      <c r="CR113" s="363"/>
      <c r="CS113" s="363"/>
      <c r="CT113" s="363"/>
      <c r="CU113" s="363"/>
      <c r="CV113" s="363"/>
      <c r="CW113" s="363"/>
      <c r="CX113" s="363"/>
      <c r="CY113" s="363"/>
      <c r="CZ113" s="363"/>
      <c r="DA113" s="363"/>
      <c r="DB113" s="363"/>
      <c r="DC113" s="363"/>
      <c r="DD113" s="363"/>
      <c r="DE113" s="363"/>
      <c r="DF113" s="363"/>
      <c r="DG113" s="363"/>
      <c r="DH113" s="363"/>
      <c r="DI113" s="363"/>
      <c r="DJ113" s="363"/>
      <c r="DK113" s="363"/>
      <c r="DL113" s="363"/>
      <c r="DM113" s="363"/>
      <c r="DN113" s="363"/>
      <c r="DO113" s="363"/>
      <c r="DP113" s="363"/>
      <c r="DQ113" s="363"/>
      <c r="DR113" s="363"/>
      <c r="DS113" s="363"/>
      <c r="DT113" s="363"/>
      <c r="DU113" s="363"/>
      <c r="DV113" s="363"/>
      <c r="DW113" s="363"/>
      <c r="DX113" s="363"/>
      <c r="DY113" s="363"/>
      <c r="DZ113" s="363"/>
      <c r="EA113" s="363"/>
      <c r="EB113" s="363"/>
      <c r="EC113" s="363"/>
      <c r="ED113" s="363"/>
      <c r="EE113" s="363"/>
      <c r="EF113" s="363"/>
      <c r="EG113" s="363"/>
      <c r="EH113" s="363"/>
      <c r="EI113" s="363"/>
      <c r="EJ113" s="363"/>
      <c r="EK113" s="363"/>
      <c r="EL113" s="363"/>
      <c r="EM113" s="363"/>
      <c r="EN113" s="363"/>
      <c r="EO113" s="363"/>
      <c r="EP113" s="363"/>
      <c r="EQ113" s="363"/>
      <c r="ER113" s="363"/>
      <c r="ES113" s="363"/>
      <c r="ET113" s="363"/>
      <c r="EU113" s="363"/>
      <c r="EV113" s="363"/>
      <c r="EW113" s="363"/>
      <c r="EX113" s="363"/>
      <c r="EY113" s="363"/>
      <c r="EZ113" s="363"/>
      <c r="FA113" s="363"/>
      <c r="FB113" s="363"/>
      <c r="FC113" s="363"/>
      <c r="FD113" s="363"/>
      <c r="FE113" s="363"/>
      <c r="FF113" s="363"/>
      <c r="FG113" s="363"/>
      <c r="FH113" s="363"/>
      <c r="FI113" s="363"/>
      <c r="FJ113" s="363"/>
      <c r="FK113" s="363"/>
      <c r="FL113" s="363"/>
      <c r="FM113" s="363"/>
      <c r="FN113" s="363"/>
      <c r="FO113" s="363"/>
      <c r="FP113" s="363"/>
      <c r="FQ113" s="363"/>
      <c r="FR113" s="363"/>
      <c r="FS113" s="363"/>
      <c r="FT113" s="363"/>
      <c r="FU113" s="363"/>
      <c r="FV113" s="363"/>
      <c r="FW113" s="363"/>
      <c r="FX113" s="363"/>
      <c r="FY113" s="363"/>
      <c r="FZ113" s="363"/>
      <c r="GA113" s="363"/>
      <c r="GB113" s="363"/>
      <c r="GC113" s="363"/>
      <c r="GD113" s="363"/>
      <c r="GE113" s="363"/>
      <c r="GF113" s="363"/>
    </row>
    <row r="114" spans="1:188" ht="12.75" customHeight="1" x14ac:dyDescent="0.25">
      <c r="A114" s="192"/>
      <c r="B114" s="207"/>
      <c r="C114" s="113" t="s">
        <v>1449</v>
      </c>
      <c r="D114" s="113" t="s">
        <v>1508</v>
      </c>
      <c r="E114" s="238"/>
      <c r="F114" s="209"/>
      <c r="G114" s="192"/>
      <c r="H114" s="192"/>
      <c r="I114" s="731">
        <v>15.678112768808854</v>
      </c>
      <c r="J114" s="731"/>
      <c r="K114" s="731"/>
      <c r="L114" s="731" t="s">
        <v>1556</v>
      </c>
      <c r="M114" s="732"/>
      <c r="N114" s="732" t="s">
        <v>1556</v>
      </c>
      <c r="O114" s="732"/>
      <c r="P114" s="732">
        <v>28.944239314099757</v>
      </c>
      <c r="Q114" s="732"/>
      <c r="R114" s="732">
        <v>20.738909490454606</v>
      </c>
      <c r="S114" s="732"/>
      <c r="T114" s="732">
        <v>16.881386050644156</v>
      </c>
      <c r="U114" s="732"/>
      <c r="V114" s="732">
        <v>7.8914445192955451</v>
      </c>
      <c r="W114" s="363"/>
      <c r="X114" s="363"/>
      <c r="Y114" s="363"/>
      <c r="Z114" s="363"/>
      <c r="AA114" s="363"/>
      <c r="AB114" s="363"/>
      <c r="AC114" s="363"/>
      <c r="AD114" s="363"/>
      <c r="AE114" s="363"/>
      <c r="AF114" s="363"/>
      <c r="AG114" s="363"/>
      <c r="AH114" s="363"/>
      <c r="AI114" s="363"/>
      <c r="AJ114" s="363"/>
      <c r="AK114" s="363"/>
      <c r="AL114" s="363"/>
      <c r="AM114" s="363"/>
      <c r="AN114" s="363"/>
      <c r="AO114" s="363"/>
      <c r="AP114" s="363"/>
      <c r="AQ114" s="363"/>
      <c r="AR114" s="363"/>
      <c r="AS114" s="363"/>
      <c r="AT114" s="363"/>
      <c r="AU114" s="363"/>
      <c r="AV114" s="363"/>
      <c r="AW114" s="363"/>
      <c r="AX114" s="363"/>
      <c r="AY114" s="363"/>
      <c r="AZ114" s="363"/>
      <c r="BA114" s="363"/>
      <c r="BB114" s="363"/>
      <c r="BC114" s="363"/>
      <c r="BD114" s="363"/>
      <c r="BE114" s="363"/>
      <c r="BF114" s="363"/>
      <c r="BG114" s="363"/>
      <c r="BH114" s="363"/>
      <c r="BI114" s="363"/>
      <c r="BJ114" s="363"/>
      <c r="BK114" s="363"/>
      <c r="BL114" s="363"/>
      <c r="BM114" s="363"/>
      <c r="BN114" s="363"/>
      <c r="BO114" s="363"/>
      <c r="BP114" s="363"/>
      <c r="BQ114" s="363"/>
      <c r="BR114" s="363"/>
      <c r="BS114" s="363"/>
      <c r="BT114" s="363"/>
      <c r="BU114" s="363"/>
      <c r="BV114" s="363"/>
      <c r="BW114" s="363"/>
      <c r="BX114" s="363"/>
      <c r="BY114" s="363"/>
      <c r="BZ114" s="363"/>
      <c r="CA114" s="363"/>
      <c r="CB114" s="363"/>
      <c r="CC114" s="363"/>
      <c r="CD114" s="363"/>
      <c r="CE114" s="363"/>
      <c r="CF114" s="363"/>
      <c r="CG114" s="363"/>
      <c r="CH114" s="363"/>
      <c r="CI114" s="363"/>
      <c r="CJ114" s="363"/>
      <c r="CK114" s="363"/>
      <c r="CL114" s="363"/>
      <c r="CM114" s="363"/>
      <c r="CN114" s="363"/>
      <c r="CO114" s="363"/>
      <c r="CP114" s="363"/>
      <c r="CQ114" s="363"/>
      <c r="CR114" s="363"/>
      <c r="CS114" s="363"/>
      <c r="CT114" s="363"/>
      <c r="CU114" s="363"/>
      <c r="CV114" s="363"/>
      <c r="CW114" s="363"/>
      <c r="CX114" s="363"/>
      <c r="CY114" s="363"/>
      <c r="CZ114" s="363"/>
      <c r="DA114" s="363"/>
      <c r="DB114" s="363"/>
      <c r="DC114" s="363"/>
      <c r="DD114" s="363"/>
      <c r="DE114" s="363"/>
      <c r="DF114" s="363"/>
      <c r="DG114" s="363"/>
      <c r="DH114" s="363"/>
      <c r="DI114" s="363"/>
      <c r="DJ114" s="363"/>
      <c r="DK114" s="363"/>
      <c r="DL114" s="363"/>
      <c r="DM114" s="363"/>
      <c r="DN114" s="363"/>
      <c r="DO114" s="363"/>
      <c r="DP114" s="363"/>
      <c r="DQ114" s="363"/>
      <c r="DR114" s="363"/>
      <c r="DS114" s="363"/>
      <c r="DT114" s="363"/>
      <c r="DU114" s="363"/>
      <c r="DV114" s="363"/>
      <c r="DW114" s="363"/>
      <c r="DX114" s="363"/>
      <c r="DY114" s="363"/>
      <c r="DZ114" s="363"/>
      <c r="EA114" s="363"/>
      <c r="EB114" s="363"/>
      <c r="EC114" s="363"/>
      <c r="ED114" s="363"/>
      <c r="EE114" s="363"/>
      <c r="EF114" s="363"/>
      <c r="EG114" s="363"/>
      <c r="EH114" s="363"/>
      <c r="EI114" s="363"/>
      <c r="EJ114" s="363"/>
      <c r="EK114" s="363"/>
      <c r="EL114" s="363"/>
      <c r="EM114" s="363"/>
      <c r="EN114" s="363"/>
      <c r="EO114" s="363"/>
      <c r="EP114" s="363"/>
      <c r="EQ114" s="363"/>
      <c r="ER114" s="363"/>
      <c r="ES114" s="363"/>
      <c r="ET114" s="363"/>
      <c r="EU114" s="363"/>
      <c r="EV114" s="363"/>
      <c r="EW114" s="363"/>
      <c r="EX114" s="363"/>
      <c r="EY114" s="363"/>
      <c r="EZ114" s="363"/>
      <c r="FA114" s="363"/>
      <c r="FB114" s="363"/>
      <c r="FC114" s="363"/>
      <c r="FD114" s="363"/>
      <c r="FE114" s="363"/>
      <c r="FF114" s="363"/>
      <c r="FG114" s="363"/>
      <c r="FH114" s="363"/>
      <c r="FI114" s="363"/>
      <c r="FJ114" s="363"/>
      <c r="FK114" s="363"/>
      <c r="FL114" s="363"/>
      <c r="FM114" s="363"/>
      <c r="FN114" s="363"/>
      <c r="FO114" s="363"/>
      <c r="FP114" s="363"/>
      <c r="FQ114" s="363"/>
      <c r="FR114" s="363"/>
      <c r="FS114" s="363"/>
      <c r="FT114" s="363"/>
      <c r="FU114" s="363"/>
      <c r="FV114" s="363"/>
      <c r="FW114" s="363"/>
      <c r="FX114" s="363"/>
      <c r="FY114" s="363"/>
      <c r="FZ114" s="363"/>
      <c r="GA114" s="363"/>
      <c r="GB114" s="363"/>
      <c r="GC114" s="363"/>
      <c r="GD114" s="363"/>
      <c r="GE114" s="363"/>
      <c r="GF114" s="363"/>
    </row>
    <row r="115" spans="1:188" ht="12.75" customHeight="1" x14ac:dyDescent="0.25">
      <c r="A115" s="192"/>
      <c r="B115" s="207"/>
      <c r="C115" s="113" t="s">
        <v>1454</v>
      </c>
      <c r="D115" s="113" t="s">
        <v>1509</v>
      </c>
      <c r="E115" s="238"/>
      <c r="F115" s="209"/>
      <c r="G115" s="192"/>
      <c r="H115" s="192"/>
      <c r="I115" s="731">
        <v>11.46546483043007</v>
      </c>
      <c r="J115" s="731"/>
      <c r="K115" s="731"/>
      <c r="L115" s="731">
        <v>6.8166325835037496</v>
      </c>
      <c r="M115" s="732"/>
      <c r="N115" s="732">
        <v>19.032669479054253</v>
      </c>
      <c r="O115" s="732"/>
      <c r="P115" s="732">
        <v>20.176096655742885</v>
      </c>
      <c r="Q115" s="732"/>
      <c r="R115" s="732">
        <v>15.887626060509044</v>
      </c>
      <c r="S115" s="732"/>
      <c r="T115" s="732">
        <v>11.177101377546812</v>
      </c>
      <c r="U115" s="732"/>
      <c r="V115" s="732">
        <v>5.0481695568400777</v>
      </c>
      <c r="W115" s="363"/>
      <c r="X115" s="363"/>
      <c r="Y115" s="363"/>
      <c r="Z115" s="363"/>
      <c r="AA115" s="363"/>
      <c r="AB115" s="363"/>
      <c r="AC115" s="363"/>
      <c r="AD115" s="363"/>
      <c r="AE115" s="363"/>
      <c r="AF115" s="363"/>
      <c r="AG115" s="363"/>
      <c r="AH115" s="363"/>
      <c r="AI115" s="363"/>
      <c r="AJ115" s="363"/>
      <c r="AK115" s="363"/>
      <c r="AL115" s="363"/>
      <c r="AM115" s="363"/>
      <c r="AN115" s="363"/>
      <c r="AO115" s="363"/>
      <c r="AP115" s="363"/>
      <c r="AQ115" s="363"/>
      <c r="AR115" s="363"/>
      <c r="AS115" s="363"/>
      <c r="AT115" s="363"/>
      <c r="AU115" s="363"/>
      <c r="AV115" s="363"/>
      <c r="AW115" s="363"/>
      <c r="AX115" s="363"/>
      <c r="AY115" s="363"/>
      <c r="AZ115" s="363"/>
      <c r="BA115" s="363"/>
      <c r="BB115" s="363"/>
      <c r="BC115" s="363"/>
      <c r="BD115" s="363"/>
      <c r="BE115" s="363"/>
      <c r="BF115" s="363"/>
      <c r="BG115" s="363"/>
      <c r="BH115" s="363"/>
      <c r="BI115" s="363"/>
      <c r="BJ115" s="363"/>
      <c r="BK115" s="363"/>
      <c r="BL115" s="363"/>
      <c r="BM115" s="363"/>
      <c r="BN115" s="363"/>
      <c r="BO115" s="363"/>
      <c r="BP115" s="363"/>
      <c r="BQ115" s="363"/>
      <c r="BR115" s="363"/>
      <c r="BS115" s="363"/>
      <c r="BT115" s="363"/>
      <c r="BU115" s="363"/>
      <c r="BV115" s="363"/>
      <c r="BW115" s="363"/>
      <c r="BX115" s="363"/>
      <c r="BY115" s="363"/>
      <c r="BZ115" s="363"/>
      <c r="CA115" s="363"/>
      <c r="CB115" s="363"/>
      <c r="CC115" s="363"/>
      <c r="CD115" s="363"/>
      <c r="CE115" s="363"/>
      <c r="CF115" s="363"/>
      <c r="CG115" s="363"/>
      <c r="CH115" s="363"/>
      <c r="CI115" s="363"/>
      <c r="CJ115" s="363"/>
      <c r="CK115" s="363"/>
      <c r="CL115" s="363"/>
      <c r="CM115" s="363"/>
      <c r="CN115" s="363"/>
      <c r="CO115" s="363"/>
      <c r="CP115" s="363"/>
      <c r="CQ115" s="363"/>
      <c r="CR115" s="363"/>
      <c r="CS115" s="363"/>
      <c r="CT115" s="363"/>
      <c r="CU115" s="363"/>
      <c r="CV115" s="363"/>
      <c r="CW115" s="363"/>
      <c r="CX115" s="363"/>
      <c r="CY115" s="363"/>
      <c r="CZ115" s="363"/>
      <c r="DA115" s="363"/>
      <c r="DB115" s="363"/>
      <c r="DC115" s="363"/>
      <c r="DD115" s="363"/>
      <c r="DE115" s="363"/>
      <c r="DF115" s="363"/>
      <c r="DG115" s="363"/>
      <c r="DH115" s="363"/>
      <c r="DI115" s="363"/>
      <c r="DJ115" s="363"/>
      <c r="DK115" s="363"/>
      <c r="DL115" s="363"/>
      <c r="DM115" s="363"/>
      <c r="DN115" s="363"/>
      <c r="DO115" s="363"/>
      <c r="DP115" s="363"/>
      <c r="DQ115" s="363"/>
      <c r="DR115" s="363"/>
      <c r="DS115" s="363"/>
      <c r="DT115" s="363"/>
      <c r="DU115" s="363"/>
      <c r="DV115" s="363"/>
      <c r="DW115" s="363"/>
      <c r="DX115" s="363"/>
      <c r="DY115" s="363"/>
      <c r="DZ115" s="363"/>
      <c r="EA115" s="363"/>
      <c r="EB115" s="363"/>
      <c r="EC115" s="363"/>
      <c r="ED115" s="363"/>
      <c r="EE115" s="363"/>
      <c r="EF115" s="363"/>
      <c r="EG115" s="363"/>
      <c r="EH115" s="363"/>
      <c r="EI115" s="363"/>
      <c r="EJ115" s="363"/>
      <c r="EK115" s="363"/>
      <c r="EL115" s="363"/>
      <c r="EM115" s="363"/>
      <c r="EN115" s="363"/>
      <c r="EO115" s="363"/>
      <c r="EP115" s="363"/>
      <c r="EQ115" s="363"/>
      <c r="ER115" s="363"/>
      <c r="ES115" s="363"/>
      <c r="ET115" s="363"/>
      <c r="EU115" s="363"/>
      <c r="EV115" s="363"/>
      <c r="EW115" s="363"/>
      <c r="EX115" s="363"/>
      <c r="EY115" s="363"/>
      <c r="EZ115" s="363"/>
      <c r="FA115" s="363"/>
      <c r="FB115" s="363"/>
      <c r="FC115" s="363"/>
      <c r="FD115" s="363"/>
      <c r="FE115" s="363"/>
      <c r="FF115" s="363"/>
      <c r="FG115" s="363"/>
      <c r="FH115" s="363"/>
      <c r="FI115" s="363"/>
      <c r="FJ115" s="363"/>
      <c r="FK115" s="363"/>
      <c r="FL115" s="363"/>
      <c r="FM115" s="363"/>
      <c r="FN115" s="363"/>
      <c r="FO115" s="363"/>
      <c r="FP115" s="363"/>
      <c r="FQ115" s="363"/>
      <c r="FR115" s="363"/>
      <c r="FS115" s="363"/>
      <c r="FT115" s="363"/>
      <c r="FU115" s="363"/>
      <c r="FV115" s="363"/>
      <c r="FW115" s="363"/>
      <c r="FX115" s="363"/>
      <c r="FY115" s="363"/>
      <c r="FZ115" s="363"/>
      <c r="GA115" s="363"/>
      <c r="GB115" s="363"/>
      <c r="GC115" s="363"/>
      <c r="GD115" s="363"/>
      <c r="GE115" s="363"/>
      <c r="GF115" s="363"/>
    </row>
    <row r="116" spans="1:188" ht="12.75" customHeight="1" x14ac:dyDescent="0.25">
      <c r="A116" s="192"/>
      <c r="B116" s="207"/>
      <c r="C116" s="113" t="s">
        <v>1461</v>
      </c>
      <c r="D116" s="113" t="s">
        <v>1510</v>
      </c>
      <c r="E116" s="238"/>
      <c r="F116" s="209"/>
      <c r="G116" s="192"/>
      <c r="H116" s="192"/>
      <c r="I116" s="731">
        <v>11.799012654817469</v>
      </c>
      <c r="J116" s="731"/>
      <c r="K116" s="731"/>
      <c r="L116" s="731">
        <v>6.1445127168079647</v>
      </c>
      <c r="M116" s="732"/>
      <c r="N116" s="732">
        <v>21.72781680978402</v>
      </c>
      <c r="O116" s="732"/>
      <c r="P116" s="732">
        <v>21.808005069173092</v>
      </c>
      <c r="Q116" s="732"/>
      <c r="R116" s="732">
        <v>17.064681427052115</v>
      </c>
      <c r="S116" s="732"/>
      <c r="T116" s="732">
        <v>11.867164321944683</v>
      </c>
      <c r="U116" s="732"/>
      <c r="V116" s="732">
        <v>5.0740051404768236</v>
      </c>
      <c r="W116" s="363"/>
      <c r="X116" s="363"/>
      <c r="Y116" s="363"/>
      <c r="Z116" s="363"/>
      <c r="AA116" s="363"/>
      <c r="AB116" s="363"/>
      <c r="AC116" s="363"/>
      <c r="AD116" s="363"/>
      <c r="AE116" s="363"/>
      <c r="AF116" s="363"/>
      <c r="AG116" s="363"/>
      <c r="AH116" s="363"/>
      <c r="AI116" s="363"/>
      <c r="AJ116" s="363"/>
      <c r="AK116" s="363"/>
      <c r="AL116" s="363"/>
      <c r="AM116" s="363"/>
      <c r="AN116" s="363"/>
      <c r="AO116" s="363"/>
      <c r="AP116" s="363"/>
      <c r="AQ116" s="363"/>
      <c r="AR116" s="363"/>
      <c r="AS116" s="363"/>
      <c r="AT116" s="363"/>
      <c r="AU116" s="363"/>
      <c r="AV116" s="363"/>
      <c r="AW116" s="363"/>
      <c r="AX116" s="363"/>
      <c r="AY116" s="363"/>
      <c r="AZ116" s="363"/>
      <c r="BA116" s="363"/>
      <c r="BB116" s="363"/>
      <c r="BC116" s="363"/>
      <c r="BD116" s="363"/>
      <c r="BE116" s="363"/>
      <c r="BF116" s="363"/>
      <c r="BG116" s="363"/>
      <c r="BH116" s="363"/>
      <c r="BI116" s="363"/>
      <c r="BJ116" s="363"/>
      <c r="BK116" s="363"/>
      <c r="BL116" s="363"/>
      <c r="BM116" s="363"/>
      <c r="BN116" s="363"/>
      <c r="BO116" s="363"/>
      <c r="BP116" s="363"/>
      <c r="BQ116" s="363"/>
      <c r="BR116" s="363"/>
      <c r="BS116" s="363"/>
      <c r="BT116" s="363"/>
      <c r="BU116" s="363"/>
      <c r="BV116" s="363"/>
      <c r="BW116" s="363"/>
      <c r="BX116" s="363"/>
      <c r="BY116" s="363"/>
      <c r="BZ116" s="363"/>
      <c r="CA116" s="363"/>
      <c r="CB116" s="363"/>
      <c r="CC116" s="363"/>
      <c r="CD116" s="363"/>
      <c r="CE116" s="363"/>
      <c r="CF116" s="363"/>
      <c r="CG116" s="363"/>
      <c r="CH116" s="363"/>
      <c r="CI116" s="363"/>
      <c r="CJ116" s="363"/>
      <c r="CK116" s="363"/>
      <c r="CL116" s="363"/>
      <c r="CM116" s="363"/>
      <c r="CN116" s="363"/>
      <c r="CO116" s="363"/>
      <c r="CP116" s="363"/>
      <c r="CQ116" s="363"/>
      <c r="CR116" s="363"/>
      <c r="CS116" s="363"/>
      <c r="CT116" s="363"/>
      <c r="CU116" s="363"/>
      <c r="CV116" s="363"/>
      <c r="CW116" s="363"/>
      <c r="CX116" s="363"/>
      <c r="CY116" s="363"/>
      <c r="CZ116" s="363"/>
      <c r="DA116" s="363"/>
      <c r="DB116" s="363"/>
      <c r="DC116" s="363"/>
      <c r="DD116" s="363"/>
      <c r="DE116" s="363"/>
      <c r="DF116" s="363"/>
      <c r="DG116" s="363"/>
      <c r="DH116" s="363"/>
      <c r="DI116" s="363"/>
      <c r="DJ116" s="363"/>
      <c r="DK116" s="363"/>
      <c r="DL116" s="363"/>
      <c r="DM116" s="363"/>
      <c r="DN116" s="363"/>
      <c r="DO116" s="363"/>
      <c r="DP116" s="363"/>
      <c r="DQ116" s="363"/>
      <c r="DR116" s="363"/>
      <c r="DS116" s="363"/>
      <c r="DT116" s="363"/>
      <c r="DU116" s="363"/>
      <c r="DV116" s="363"/>
      <c r="DW116" s="363"/>
      <c r="DX116" s="363"/>
      <c r="DY116" s="363"/>
      <c r="DZ116" s="363"/>
      <c r="EA116" s="363"/>
      <c r="EB116" s="363"/>
      <c r="EC116" s="363"/>
      <c r="ED116" s="363"/>
      <c r="EE116" s="363"/>
      <c r="EF116" s="363"/>
      <c r="EG116" s="363"/>
      <c r="EH116" s="363"/>
      <c r="EI116" s="363"/>
      <c r="EJ116" s="363"/>
      <c r="EK116" s="363"/>
      <c r="EL116" s="363"/>
      <c r="EM116" s="363"/>
      <c r="EN116" s="363"/>
      <c r="EO116" s="363"/>
      <c r="EP116" s="363"/>
      <c r="EQ116" s="363"/>
      <c r="ER116" s="363"/>
      <c r="ES116" s="363"/>
      <c r="ET116" s="363"/>
      <c r="EU116" s="363"/>
      <c r="EV116" s="363"/>
      <c r="EW116" s="363"/>
      <c r="EX116" s="363"/>
      <c r="EY116" s="363"/>
      <c r="EZ116" s="363"/>
      <c r="FA116" s="363"/>
      <c r="FB116" s="363"/>
      <c r="FC116" s="363"/>
      <c r="FD116" s="363"/>
      <c r="FE116" s="363"/>
      <c r="FF116" s="363"/>
      <c r="FG116" s="363"/>
      <c r="FH116" s="363"/>
      <c r="FI116" s="363"/>
      <c r="FJ116" s="363"/>
      <c r="FK116" s="363"/>
      <c r="FL116" s="363"/>
      <c r="FM116" s="363"/>
      <c r="FN116" s="363"/>
      <c r="FO116" s="363"/>
      <c r="FP116" s="363"/>
      <c r="FQ116" s="363"/>
      <c r="FR116" s="363"/>
      <c r="FS116" s="363"/>
      <c r="FT116" s="363"/>
      <c r="FU116" s="363"/>
      <c r="FV116" s="363"/>
      <c r="FW116" s="363"/>
      <c r="FX116" s="363"/>
      <c r="FY116" s="363"/>
      <c r="FZ116" s="363"/>
      <c r="GA116" s="363"/>
      <c r="GB116" s="363"/>
      <c r="GC116" s="363"/>
      <c r="GD116" s="363"/>
      <c r="GE116" s="363"/>
      <c r="GF116" s="363"/>
    </row>
    <row r="117" spans="1:188" ht="6.75" customHeight="1" x14ac:dyDescent="0.25">
      <c r="A117" s="192"/>
      <c r="B117" s="207"/>
      <c r="C117" s="113"/>
      <c r="D117" s="113"/>
      <c r="E117" s="238"/>
      <c r="F117" s="209"/>
      <c r="G117" s="192"/>
      <c r="H117" s="192"/>
      <c r="I117" s="731"/>
      <c r="J117" s="731"/>
      <c r="K117" s="731"/>
      <c r="L117" s="731"/>
      <c r="M117" s="732"/>
      <c r="N117" s="732"/>
      <c r="O117" s="732"/>
      <c r="P117" s="732"/>
      <c r="Q117" s="732"/>
      <c r="R117" s="732"/>
      <c r="S117" s="732"/>
      <c r="T117" s="732"/>
      <c r="U117" s="732"/>
      <c r="V117" s="732"/>
    </row>
    <row r="118" spans="1:188" ht="12.75" customHeight="1" x14ac:dyDescent="0.25">
      <c r="A118" s="192"/>
      <c r="B118" s="207" t="s">
        <v>897</v>
      </c>
      <c r="C118" s="113"/>
      <c r="D118" s="113"/>
      <c r="E118" s="238"/>
      <c r="F118" s="209"/>
      <c r="G118" s="192"/>
      <c r="H118" s="192"/>
      <c r="I118" s="734">
        <v>21.809727434475128</v>
      </c>
      <c r="J118" s="734"/>
      <c r="K118" s="734"/>
      <c r="L118" s="734">
        <v>13.154789995280794</v>
      </c>
      <c r="M118" s="735"/>
      <c r="N118" s="735">
        <v>32.340511394845691</v>
      </c>
      <c r="O118" s="735"/>
      <c r="P118" s="735">
        <v>37.337808877759464</v>
      </c>
      <c r="Q118" s="735"/>
      <c r="R118" s="735">
        <v>27.241434821310204</v>
      </c>
      <c r="S118" s="735"/>
      <c r="T118" s="735">
        <v>21.115545492919914</v>
      </c>
      <c r="U118" s="735"/>
      <c r="V118" s="735">
        <v>11.835984627056877</v>
      </c>
      <c r="W118" s="365"/>
    </row>
    <row r="119" spans="1:188" ht="6.75" customHeight="1" x14ac:dyDescent="0.25">
      <c r="A119" s="192"/>
      <c r="B119" s="207"/>
      <c r="C119" s="113"/>
      <c r="D119" s="113"/>
      <c r="E119" s="238"/>
      <c r="F119" s="209"/>
      <c r="G119" s="192"/>
      <c r="H119" s="192"/>
      <c r="I119" s="728"/>
      <c r="J119" s="728"/>
      <c r="K119" s="728"/>
      <c r="L119" s="728"/>
      <c r="M119" s="730"/>
      <c r="N119" s="730"/>
      <c r="O119" s="730"/>
      <c r="P119" s="730"/>
      <c r="Q119" s="730"/>
      <c r="R119" s="730"/>
      <c r="S119" s="730"/>
      <c r="T119" s="730"/>
      <c r="U119" s="730"/>
      <c r="V119" s="730"/>
    </row>
    <row r="120" spans="1:188" ht="12.75" customHeight="1" x14ac:dyDescent="0.25">
      <c r="A120" s="192"/>
      <c r="B120" s="207"/>
      <c r="C120" s="113" t="s">
        <v>1327</v>
      </c>
      <c r="D120" s="113" t="s">
        <v>1511</v>
      </c>
      <c r="E120" s="238"/>
      <c r="F120" s="209"/>
      <c r="G120" s="192"/>
      <c r="H120" s="192"/>
      <c r="I120" s="731">
        <v>31.183860944747153</v>
      </c>
      <c r="J120" s="731"/>
      <c r="K120" s="731"/>
      <c r="L120" s="731">
        <v>19.791666666666664</v>
      </c>
      <c r="M120" s="732"/>
      <c r="N120" s="732">
        <v>42.997020008514262</v>
      </c>
      <c r="O120" s="732"/>
      <c r="P120" s="732">
        <v>54.678956413060462</v>
      </c>
      <c r="Q120" s="732"/>
      <c r="R120" s="732">
        <v>41.866175567833032</v>
      </c>
      <c r="S120" s="732"/>
      <c r="T120" s="732">
        <v>32.352596413081706</v>
      </c>
      <c r="U120" s="732"/>
      <c r="V120" s="732">
        <v>15.909691048323211</v>
      </c>
    </row>
    <row r="121" spans="1:188" ht="12.75" customHeight="1" x14ac:dyDescent="0.25">
      <c r="A121" s="192"/>
      <c r="B121" s="207"/>
      <c r="C121" s="113" t="s">
        <v>1328</v>
      </c>
      <c r="D121" s="113" t="s">
        <v>1329</v>
      </c>
      <c r="E121" s="238"/>
      <c r="F121" s="209"/>
      <c r="G121" s="192"/>
      <c r="H121" s="192"/>
      <c r="I121" s="731">
        <v>17.58870800053818</v>
      </c>
      <c r="J121" s="731"/>
      <c r="K121" s="731"/>
      <c r="L121" s="731">
        <v>8.5969180859691825</v>
      </c>
      <c r="M121" s="732"/>
      <c r="N121" s="732">
        <v>22.638563622170182</v>
      </c>
      <c r="O121" s="732"/>
      <c r="P121" s="732">
        <v>31.74741997551163</v>
      </c>
      <c r="Q121" s="732"/>
      <c r="R121" s="732">
        <v>22.786252294449017</v>
      </c>
      <c r="S121" s="732"/>
      <c r="T121" s="732">
        <v>17.885291621195584</v>
      </c>
      <c r="U121" s="732"/>
      <c r="V121" s="732">
        <v>9.9921490257654693</v>
      </c>
    </row>
    <row r="122" spans="1:188" ht="12.75" customHeight="1" x14ac:dyDescent="0.25">
      <c r="A122" s="192"/>
      <c r="B122" s="207"/>
      <c r="C122" s="113" t="s">
        <v>1330</v>
      </c>
      <c r="D122" s="113" t="s">
        <v>1331</v>
      </c>
      <c r="E122" s="238"/>
      <c r="F122" s="209"/>
      <c r="G122" s="192"/>
      <c r="H122" s="192"/>
      <c r="I122" s="731">
        <v>20.447150204681432</v>
      </c>
      <c r="J122" s="731"/>
      <c r="K122" s="731"/>
      <c r="L122" s="731">
        <v>14.439655172413792</v>
      </c>
      <c r="M122" s="732"/>
      <c r="N122" s="732">
        <v>27.938671209540033</v>
      </c>
      <c r="O122" s="732"/>
      <c r="P122" s="732">
        <v>33.290488431876604</v>
      </c>
      <c r="Q122" s="732"/>
      <c r="R122" s="732">
        <v>28.723680790226151</v>
      </c>
      <c r="S122" s="732"/>
      <c r="T122" s="732">
        <v>22.816970892945243</v>
      </c>
      <c r="U122" s="732"/>
      <c r="V122" s="732">
        <v>9.7099162519723272</v>
      </c>
    </row>
    <row r="123" spans="1:188" ht="12.75" customHeight="1" x14ac:dyDescent="0.25">
      <c r="A123" s="192"/>
      <c r="B123" s="207"/>
      <c r="C123" s="113" t="s">
        <v>1332</v>
      </c>
      <c r="D123" s="113" t="s">
        <v>1333</v>
      </c>
      <c r="E123" s="238"/>
      <c r="F123" s="209"/>
      <c r="G123" s="192"/>
      <c r="H123" s="192"/>
      <c r="I123" s="731">
        <v>24.861765308212163</v>
      </c>
      <c r="J123" s="731"/>
      <c r="K123" s="731"/>
      <c r="L123" s="731">
        <v>9.822090437361009</v>
      </c>
      <c r="M123" s="732"/>
      <c r="N123" s="732">
        <v>30.759951749095297</v>
      </c>
      <c r="O123" s="732"/>
      <c r="P123" s="732">
        <v>39.635015682919878</v>
      </c>
      <c r="Q123" s="732"/>
      <c r="R123" s="732">
        <v>33.308052079383138</v>
      </c>
      <c r="S123" s="732"/>
      <c r="T123" s="732">
        <v>25.581702802749867</v>
      </c>
      <c r="U123" s="732"/>
      <c r="V123" s="732">
        <v>14.52606018558668</v>
      </c>
    </row>
    <row r="124" spans="1:188" ht="12.75" customHeight="1" x14ac:dyDescent="0.25">
      <c r="A124" s="192"/>
      <c r="B124" s="207"/>
      <c r="C124" s="113" t="s">
        <v>1334</v>
      </c>
      <c r="D124" s="113" t="s">
        <v>1335</v>
      </c>
      <c r="E124" s="238"/>
      <c r="F124" s="209"/>
      <c r="G124" s="192"/>
      <c r="H124" s="192"/>
      <c r="I124" s="731">
        <v>18.115133152607243</v>
      </c>
      <c r="J124" s="731"/>
      <c r="K124" s="731"/>
      <c r="L124" s="731">
        <v>9.9529496923633722</v>
      </c>
      <c r="M124" s="732"/>
      <c r="N124" s="732">
        <v>27.452190006169033</v>
      </c>
      <c r="O124" s="732"/>
      <c r="P124" s="732">
        <v>35.838427424187941</v>
      </c>
      <c r="Q124" s="732"/>
      <c r="R124" s="732">
        <v>28.30188679245283</v>
      </c>
      <c r="S124" s="732"/>
      <c r="T124" s="732">
        <v>16.723281944081524</v>
      </c>
      <c r="U124" s="732"/>
      <c r="V124" s="732">
        <v>9.2341787737010588</v>
      </c>
    </row>
    <row r="125" spans="1:188" ht="12.75" customHeight="1" x14ac:dyDescent="0.25">
      <c r="A125" s="192"/>
      <c r="B125" s="207"/>
      <c r="C125" s="113" t="s">
        <v>1336</v>
      </c>
      <c r="D125" s="113" t="s">
        <v>1337</v>
      </c>
      <c r="E125" s="238"/>
      <c r="F125" s="209"/>
      <c r="G125" s="192"/>
      <c r="H125" s="192"/>
      <c r="I125" s="731">
        <v>14.749650579626737</v>
      </c>
      <c r="J125" s="731"/>
      <c r="K125" s="731"/>
      <c r="L125" s="731">
        <v>11.330409356725145</v>
      </c>
      <c r="M125" s="732"/>
      <c r="N125" s="732">
        <v>20.819563780568409</v>
      </c>
      <c r="O125" s="732"/>
      <c r="P125" s="732">
        <v>20.42199813575121</v>
      </c>
      <c r="Q125" s="732"/>
      <c r="R125" s="732">
        <v>15.554708349218451</v>
      </c>
      <c r="S125" s="732"/>
      <c r="T125" s="732">
        <v>15.024087531640403</v>
      </c>
      <c r="U125" s="732"/>
      <c r="V125" s="732">
        <v>9.7261039686975952</v>
      </c>
    </row>
    <row r="126" spans="1:188" ht="12.75" customHeight="1" x14ac:dyDescent="0.25">
      <c r="A126" s="192"/>
      <c r="B126" s="207"/>
      <c r="C126" s="113" t="s">
        <v>1338</v>
      </c>
      <c r="D126" s="113" t="s">
        <v>1512</v>
      </c>
      <c r="E126" s="238"/>
      <c r="F126" s="209"/>
      <c r="G126" s="192"/>
      <c r="H126" s="192"/>
      <c r="I126" s="731">
        <v>16.300940438871475</v>
      </c>
      <c r="J126" s="731"/>
      <c r="K126" s="731"/>
      <c r="L126" s="731" t="s">
        <v>1556</v>
      </c>
      <c r="M126" s="732"/>
      <c r="N126" s="732" t="s">
        <v>1556</v>
      </c>
      <c r="O126" s="732"/>
      <c r="P126" s="732">
        <v>24.793388429752067</v>
      </c>
      <c r="Q126" s="732"/>
      <c r="R126" s="732">
        <v>19.512195121951219</v>
      </c>
      <c r="S126" s="732"/>
      <c r="T126" s="732">
        <v>14.970059880239521</v>
      </c>
      <c r="U126" s="732"/>
      <c r="V126" s="732">
        <v>9.6153846153846168</v>
      </c>
    </row>
    <row r="127" spans="1:188" ht="12.75" customHeight="1" x14ac:dyDescent="0.25">
      <c r="A127" s="192"/>
      <c r="B127" s="207"/>
      <c r="C127" s="113" t="s">
        <v>1339</v>
      </c>
      <c r="D127" s="113" t="s">
        <v>1340</v>
      </c>
      <c r="E127" s="238"/>
      <c r="F127" s="209"/>
      <c r="G127" s="192"/>
      <c r="H127" s="192"/>
      <c r="I127" s="731">
        <v>26.080051614183976</v>
      </c>
      <c r="J127" s="731"/>
      <c r="K127" s="731"/>
      <c r="L127" s="731">
        <v>17.624842635333614</v>
      </c>
      <c r="M127" s="732"/>
      <c r="N127" s="732">
        <v>40.31117397454031</v>
      </c>
      <c r="O127" s="732"/>
      <c r="P127" s="732">
        <v>47.192768990092119</v>
      </c>
      <c r="Q127" s="732"/>
      <c r="R127" s="732">
        <v>35.331756850744192</v>
      </c>
      <c r="S127" s="732"/>
      <c r="T127" s="732">
        <v>25.278573702642472</v>
      </c>
      <c r="U127" s="732"/>
      <c r="V127" s="732">
        <v>12.926352378883337</v>
      </c>
    </row>
    <row r="128" spans="1:188" ht="12.75" customHeight="1" x14ac:dyDescent="0.25">
      <c r="A128" s="192"/>
      <c r="B128" s="207"/>
      <c r="C128" s="113" t="s">
        <v>1341</v>
      </c>
      <c r="D128" s="113" t="s">
        <v>1342</v>
      </c>
      <c r="E128" s="238"/>
      <c r="F128" s="209"/>
      <c r="G128" s="192"/>
      <c r="H128" s="192"/>
      <c r="I128" s="731">
        <v>23.848411381906342</v>
      </c>
      <c r="J128" s="731"/>
      <c r="K128" s="731"/>
      <c r="L128" s="731">
        <v>9.7276264591439698</v>
      </c>
      <c r="M128" s="732"/>
      <c r="N128" s="732">
        <v>30.88803088803089</v>
      </c>
      <c r="O128" s="732"/>
      <c r="P128" s="732">
        <v>42.406598738476468</v>
      </c>
      <c r="Q128" s="732"/>
      <c r="R128" s="732">
        <v>31.218592964824118</v>
      </c>
      <c r="S128" s="732"/>
      <c r="T128" s="732">
        <v>24.300751879699249</v>
      </c>
      <c r="U128" s="732"/>
      <c r="V128" s="732">
        <v>14.038265594928109</v>
      </c>
    </row>
    <row r="129" spans="1:22" ht="12.75" customHeight="1" x14ac:dyDescent="0.25">
      <c r="A129" s="192"/>
      <c r="B129" s="207"/>
      <c r="C129" s="113" t="s">
        <v>1343</v>
      </c>
      <c r="D129" s="113" t="s">
        <v>1344</v>
      </c>
      <c r="E129" s="238"/>
      <c r="F129" s="209"/>
      <c r="G129" s="192"/>
      <c r="H129" s="192"/>
      <c r="I129" s="731">
        <v>23.536246670067449</v>
      </c>
      <c r="J129" s="731"/>
      <c r="K129" s="731"/>
      <c r="L129" s="731">
        <v>14.029363784665579</v>
      </c>
      <c r="M129" s="732"/>
      <c r="N129" s="732">
        <v>37.635907443546138</v>
      </c>
      <c r="O129" s="732"/>
      <c r="P129" s="732">
        <v>41.903140370790773</v>
      </c>
      <c r="Q129" s="732"/>
      <c r="R129" s="732">
        <v>32.651515151515156</v>
      </c>
      <c r="S129" s="732"/>
      <c r="T129" s="732">
        <v>22.603568188690659</v>
      </c>
      <c r="U129" s="732"/>
      <c r="V129" s="732">
        <v>11.192622091804653</v>
      </c>
    </row>
    <row r="130" spans="1:22" ht="12.75" customHeight="1" x14ac:dyDescent="0.25">
      <c r="A130" s="192"/>
      <c r="B130" s="207"/>
      <c r="C130" s="113" t="s">
        <v>1345</v>
      </c>
      <c r="D130" s="113" t="s">
        <v>1346</v>
      </c>
      <c r="E130" s="238"/>
      <c r="F130" s="209"/>
      <c r="G130" s="192"/>
      <c r="H130" s="192"/>
      <c r="I130" s="731">
        <v>25.393625192012287</v>
      </c>
      <c r="J130" s="731"/>
      <c r="K130" s="731"/>
      <c r="L130" s="731">
        <v>14.51576321161261</v>
      </c>
      <c r="M130" s="732"/>
      <c r="N130" s="732">
        <v>44.221105527638194</v>
      </c>
      <c r="O130" s="732"/>
      <c r="P130" s="732">
        <v>42.779654078395247</v>
      </c>
      <c r="Q130" s="732"/>
      <c r="R130" s="732">
        <v>33.154722036168785</v>
      </c>
      <c r="S130" s="732"/>
      <c r="T130" s="732">
        <v>25.31444037573635</v>
      </c>
      <c r="U130" s="732"/>
      <c r="V130" s="732">
        <v>12.436974789915967</v>
      </c>
    </row>
    <row r="131" spans="1:22" ht="12.75" customHeight="1" x14ac:dyDescent="0.25">
      <c r="A131" s="192"/>
      <c r="B131" s="207"/>
      <c r="C131" s="113" t="s">
        <v>1347</v>
      </c>
      <c r="D131" s="113" t="s">
        <v>1348</v>
      </c>
      <c r="E131" s="238"/>
      <c r="F131" s="209"/>
      <c r="G131" s="192"/>
      <c r="H131" s="192"/>
      <c r="I131" s="731">
        <v>21.367282484138741</v>
      </c>
      <c r="J131" s="731"/>
      <c r="K131" s="731"/>
      <c r="L131" s="731">
        <v>15.265265265265265</v>
      </c>
      <c r="M131" s="732"/>
      <c r="N131" s="732">
        <v>32.684539111274326</v>
      </c>
      <c r="O131" s="732"/>
      <c r="P131" s="732">
        <v>36.55913978494624</v>
      </c>
      <c r="Q131" s="732"/>
      <c r="R131" s="732">
        <v>23.904813412655489</v>
      </c>
      <c r="S131" s="732"/>
      <c r="T131" s="732">
        <v>19.648023143683705</v>
      </c>
      <c r="U131" s="732"/>
      <c r="V131" s="732">
        <v>12.705082032813126</v>
      </c>
    </row>
    <row r="132" spans="1:22" ht="12.75" customHeight="1" x14ac:dyDescent="0.25">
      <c r="A132" s="192"/>
      <c r="B132" s="207"/>
      <c r="C132" s="113" t="s">
        <v>1349</v>
      </c>
      <c r="D132" s="113" t="s">
        <v>1513</v>
      </c>
      <c r="E132" s="238"/>
      <c r="F132" s="209"/>
      <c r="G132" s="192"/>
      <c r="H132" s="192"/>
      <c r="I132" s="731">
        <v>20.867993509561074</v>
      </c>
      <c r="J132" s="731"/>
      <c r="K132" s="731"/>
      <c r="L132" s="731">
        <v>14.058956916099774</v>
      </c>
      <c r="M132" s="732"/>
      <c r="N132" s="732">
        <v>37.31343283582089</v>
      </c>
      <c r="O132" s="732"/>
      <c r="P132" s="732">
        <v>34.833715596330279</v>
      </c>
      <c r="Q132" s="732"/>
      <c r="R132" s="732">
        <v>26.702910137511992</v>
      </c>
      <c r="S132" s="732"/>
      <c r="T132" s="732">
        <v>19.14676085138024</v>
      </c>
      <c r="U132" s="732"/>
      <c r="V132" s="732">
        <v>10.202026981676623</v>
      </c>
    </row>
    <row r="133" spans="1:22" ht="12.75" customHeight="1" x14ac:dyDescent="0.25">
      <c r="A133" s="192"/>
      <c r="B133" s="207"/>
      <c r="C133" s="113" t="s">
        <v>1350</v>
      </c>
      <c r="D133" s="113" t="s">
        <v>1351</v>
      </c>
      <c r="E133" s="238"/>
      <c r="F133" s="209"/>
      <c r="G133" s="192"/>
      <c r="H133" s="192"/>
      <c r="I133" s="731">
        <v>22.291873709961013</v>
      </c>
      <c r="J133" s="731"/>
      <c r="K133" s="731"/>
      <c r="L133" s="731">
        <v>13.18781264211005</v>
      </c>
      <c r="M133" s="732"/>
      <c r="N133" s="732">
        <v>30.513711857860176</v>
      </c>
      <c r="O133" s="732"/>
      <c r="P133" s="732">
        <v>46.760563380281695</v>
      </c>
      <c r="Q133" s="732"/>
      <c r="R133" s="732">
        <v>27.446472194280791</v>
      </c>
      <c r="S133" s="732"/>
      <c r="T133" s="732">
        <v>20.086083213773314</v>
      </c>
      <c r="U133" s="732"/>
      <c r="V133" s="732">
        <v>11.252017523633848</v>
      </c>
    </row>
    <row r="134" spans="1:22" ht="12.75" customHeight="1" x14ac:dyDescent="0.25">
      <c r="A134" s="192"/>
      <c r="B134" s="207"/>
      <c r="C134" s="113" t="s">
        <v>1352</v>
      </c>
      <c r="D134" s="113" t="s">
        <v>1353</v>
      </c>
      <c r="E134" s="238"/>
      <c r="F134" s="209"/>
      <c r="G134" s="192"/>
      <c r="H134" s="192"/>
      <c r="I134" s="731">
        <v>20.555489987804396</v>
      </c>
      <c r="J134" s="731"/>
      <c r="K134" s="731"/>
      <c r="L134" s="731">
        <v>6.6912782648823255</v>
      </c>
      <c r="M134" s="732"/>
      <c r="N134" s="732">
        <v>21.857923497267759</v>
      </c>
      <c r="O134" s="732"/>
      <c r="P134" s="732">
        <v>35.688588286084332</v>
      </c>
      <c r="Q134" s="732"/>
      <c r="R134" s="732">
        <v>24.81133050759847</v>
      </c>
      <c r="S134" s="732"/>
      <c r="T134" s="732">
        <v>25.220057363267728</v>
      </c>
      <c r="U134" s="732"/>
      <c r="V134" s="732">
        <v>12.609680980882096</v>
      </c>
    </row>
    <row r="135" spans="1:22" ht="12.75" customHeight="1" x14ac:dyDescent="0.25">
      <c r="A135" s="192"/>
      <c r="B135" s="207"/>
      <c r="C135" s="113" t="s">
        <v>1354</v>
      </c>
      <c r="D135" s="113" t="s">
        <v>1355</v>
      </c>
      <c r="E135" s="238"/>
      <c r="F135" s="209"/>
      <c r="G135" s="192"/>
      <c r="H135" s="192"/>
      <c r="I135" s="731">
        <v>22.461165770628362</v>
      </c>
      <c r="J135" s="731"/>
      <c r="K135" s="731"/>
      <c r="L135" s="731">
        <v>13.195513525401363</v>
      </c>
      <c r="M135" s="732"/>
      <c r="N135" s="732">
        <v>36.029671494171666</v>
      </c>
      <c r="O135" s="732"/>
      <c r="P135" s="732">
        <v>39.241506452462474</v>
      </c>
      <c r="Q135" s="732"/>
      <c r="R135" s="732">
        <v>30.964717493214902</v>
      </c>
      <c r="S135" s="732"/>
      <c r="T135" s="732">
        <v>23.632764167285323</v>
      </c>
      <c r="U135" s="732"/>
      <c r="V135" s="732">
        <v>9.7490408201773686</v>
      </c>
    </row>
    <row r="136" spans="1:22" ht="12.75" customHeight="1" x14ac:dyDescent="0.25">
      <c r="A136" s="192"/>
      <c r="B136" s="207"/>
      <c r="C136" s="113" t="s">
        <v>1356</v>
      </c>
      <c r="D136" s="113" t="s">
        <v>1357</v>
      </c>
      <c r="E136" s="238"/>
      <c r="F136" s="209"/>
      <c r="G136" s="192"/>
      <c r="H136" s="192"/>
      <c r="I136" s="731">
        <v>23.598164234330088</v>
      </c>
      <c r="J136" s="731"/>
      <c r="K136" s="731"/>
      <c r="L136" s="731">
        <v>13.484037279397185</v>
      </c>
      <c r="M136" s="732"/>
      <c r="N136" s="732">
        <v>34.118602761982125</v>
      </c>
      <c r="O136" s="732"/>
      <c r="P136" s="732">
        <v>34.479553903345725</v>
      </c>
      <c r="Q136" s="732"/>
      <c r="R136" s="732">
        <v>33.235841531507575</v>
      </c>
      <c r="S136" s="732"/>
      <c r="T136" s="732">
        <v>23.41193253335571</v>
      </c>
      <c r="U136" s="732"/>
      <c r="V136" s="732">
        <v>13.168927250308261</v>
      </c>
    </row>
    <row r="137" spans="1:22" ht="12.75" customHeight="1" x14ac:dyDescent="0.25">
      <c r="A137" s="192"/>
      <c r="B137" s="207"/>
      <c r="C137" s="113" t="s">
        <v>1358</v>
      </c>
      <c r="D137" s="113" t="s">
        <v>1359</v>
      </c>
      <c r="E137" s="238"/>
      <c r="F137" s="209"/>
      <c r="G137" s="192"/>
      <c r="H137" s="192"/>
      <c r="I137" s="731">
        <v>24.804845444193223</v>
      </c>
      <c r="J137" s="731"/>
      <c r="K137" s="731"/>
      <c r="L137" s="731">
        <v>16.782546152001917</v>
      </c>
      <c r="M137" s="732"/>
      <c r="N137" s="732">
        <v>30.345800988002825</v>
      </c>
      <c r="O137" s="732"/>
      <c r="P137" s="732">
        <v>43.572460279248915</v>
      </c>
      <c r="Q137" s="732"/>
      <c r="R137" s="732">
        <v>33.110422443320829</v>
      </c>
      <c r="S137" s="732"/>
      <c r="T137" s="732">
        <v>23.746301494575523</v>
      </c>
      <c r="U137" s="732"/>
      <c r="V137" s="732">
        <v>13.409285678277964</v>
      </c>
    </row>
    <row r="138" spans="1:22" ht="12.75" customHeight="1" x14ac:dyDescent="0.25">
      <c r="A138" s="192"/>
      <c r="B138" s="207"/>
      <c r="C138" s="113" t="s">
        <v>1360</v>
      </c>
      <c r="D138" s="113" t="s">
        <v>1361</v>
      </c>
      <c r="E138" s="238"/>
      <c r="F138" s="209"/>
      <c r="G138" s="192"/>
      <c r="H138" s="192"/>
      <c r="I138" s="731">
        <v>19.009357699279803</v>
      </c>
      <c r="J138" s="731"/>
      <c r="K138" s="731"/>
      <c r="L138" s="731">
        <v>11.960855382384922</v>
      </c>
      <c r="M138" s="732"/>
      <c r="N138" s="732">
        <v>30.081650193382039</v>
      </c>
      <c r="O138" s="732"/>
      <c r="P138" s="732">
        <v>29.856147652221118</v>
      </c>
      <c r="Q138" s="732"/>
      <c r="R138" s="732">
        <v>21.392381309814226</v>
      </c>
      <c r="S138" s="732"/>
      <c r="T138" s="732">
        <v>18.074119076549209</v>
      </c>
      <c r="U138" s="732"/>
      <c r="V138" s="732">
        <v>9.4736181692703436</v>
      </c>
    </row>
    <row r="139" spans="1:22" ht="12.75" customHeight="1" x14ac:dyDescent="0.25">
      <c r="A139" s="192"/>
      <c r="B139" s="207"/>
      <c r="C139" s="113" t="s">
        <v>1362</v>
      </c>
      <c r="D139" s="113" t="s">
        <v>1514</v>
      </c>
      <c r="E139" s="238"/>
      <c r="F139" s="209"/>
      <c r="G139" s="192"/>
      <c r="H139" s="192"/>
      <c r="I139" s="731">
        <v>18.488040377441298</v>
      </c>
      <c r="J139" s="731"/>
      <c r="K139" s="731"/>
      <c r="L139" s="731" t="s">
        <v>1556</v>
      </c>
      <c r="M139" s="732"/>
      <c r="N139" s="732" t="s">
        <v>1556</v>
      </c>
      <c r="O139" s="732"/>
      <c r="P139" s="732">
        <v>39.628482972136226</v>
      </c>
      <c r="Q139" s="732"/>
      <c r="R139" s="732">
        <v>23.33423253304559</v>
      </c>
      <c r="S139" s="732"/>
      <c r="T139" s="732">
        <v>14.758819294456442</v>
      </c>
      <c r="U139" s="732"/>
      <c r="V139" s="732">
        <v>9.5634737004473251</v>
      </c>
    </row>
    <row r="140" spans="1:22" ht="12.75" customHeight="1" x14ac:dyDescent="0.25">
      <c r="A140" s="192"/>
      <c r="B140" s="207"/>
      <c r="C140" s="113" t="s">
        <v>1363</v>
      </c>
      <c r="D140" s="113" t="s">
        <v>1515</v>
      </c>
      <c r="E140" s="238"/>
      <c r="F140" s="209"/>
      <c r="G140" s="192"/>
      <c r="H140" s="192"/>
      <c r="I140" s="731">
        <v>14.813860620893983</v>
      </c>
      <c r="J140" s="731"/>
      <c r="K140" s="731"/>
      <c r="L140" s="731">
        <v>10.93926820067899</v>
      </c>
      <c r="M140" s="732"/>
      <c r="N140" s="732">
        <v>23.369036027263874</v>
      </c>
      <c r="O140" s="732"/>
      <c r="P140" s="732">
        <v>21.677279501422571</v>
      </c>
      <c r="Q140" s="732"/>
      <c r="R140" s="732">
        <v>18.060096528102132</v>
      </c>
      <c r="S140" s="732"/>
      <c r="T140" s="732">
        <v>15.63380281690141</v>
      </c>
      <c r="U140" s="732"/>
      <c r="V140" s="732">
        <v>8.405270331667424</v>
      </c>
    </row>
    <row r="141" spans="1:22" ht="12.75" customHeight="1" x14ac:dyDescent="0.25">
      <c r="A141" s="192"/>
      <c r="B141" s="207"/>
      <c r="C141" s="113" t="s">
        <v>1364</v>
      </c>
      <c r="D141" s="113" t="s">
        <v>1365</v>
      </c>
      <c r="E141" s="238"/>
      <c r="F141" s="209"/>
      <c r="G141" s="192"/>
      <c r="H141" s="192"/>
      <c r="I141" s="731">
        <v>24.076083192908751</v>
      </c>
      <c r="J141" s="731"/>
      <c r="K141" s="731"/>
      <c r="L141" s="731">
        <v>20.691276745826475</v>
      </c>
      <c r="M141" s="732"/>
      <c r="N141" s="732">
        <v>47.282204020848845</v>
      </c>
      <c r="O141" s="732"/>
      <c r="P141" s="732">
        <v>38.627985254047118</v>
      </c>
      <c r="Q141" s="732"/>
      <c r="R141" s="732">
        <v>25.614152762639389</v>
      </c>
      <c r="S141" s="732"/>
      <c r="T141" s="732">
        <v>21.286586320237909</v>
      </c>
      <c r="U141" s="732"/>
      <c r="V141" s="732">
        <v>15.286729466203933</v>
      </c>
    </row>
    <row r="142" spans="1:22" ht="12.75" customHeight="1" x14ac:dyDescent="0.25">
      <c r="A142" s="192"/>
      <c r="B142" s="207"/>
      <c r="C142" s="113" t="s">
        <v>1366</v>
      </c>
      <c r="D142" s="113" t="s">
        <v>1367</v>
      </c>
      <c r="E142" s="238"/>
      <c r="F142" s="209"/>
      <c r="G142" s="192"/>
      <c r="H142" s="192"/>
      <c r="I142" s="731">
        <v>25.024333131144996</v>
      </c>
      <c r="J142" s="731"/>
      <c r="K142" s="731"/>
      <c r="L142" s="731">
        <v>17.837720252338482</v>
      </c>
      <c r="M142" s="732"/>
      <c r="N142" s="732">
        <v>35.895699288858786</v>
      </c>
      <c r="O142" s="732"/>
      <c r="P142" s="732">
        <v>41.949586085015348</v>
      </c>
      <c r="Q142" s="732"/>
      <c r="R142" s="732">
        <v>33.145172962802143</v>
      </c>
      <c r="S142" s="732"/>
      <c r="T142" s="732">
        <v>22.967479674796749</v>
      </c>
      <c r="U142" s="732"/>
      <c r="V142" s="732">
        <v>14.076295185740463</v>
      </c>
    </row>
    <row r="143" spans="1:22" ht="12.75" customHeight="1" x14ac:dyDescent="0.25">
      <c r="A143" s="192"/>
      <c r="B143" s="207"/>
      <c r="C143" s="113" t="s">
        <v>1368</v>
      </c>
      <c r="D143" s="113" t="s">
        <v>1369</v>
      </c>
      <c r="E143" s="238"/>
      <c r="F143" s="209"/>
      <c r="G143" s="192"/>
      <c r="H143" s="192"/>
      <c r="I143" s="731">
        <v>19.083487628345395</v>
      </c>
      <c r="J143" s="731"/>
      <c r="K143" s="731"/>
      <c r="L143" s="731">
        <v>10.554089709762533</v>
      </c>
      <c r="M143" s="732"/>
      <c r="N143" s="732">
        <v>34.040178571428569</v>
      </c>
      <c r="O143" s="732"/>
      <c r="P143" s="732">
        <v>41.406389434231656</v>
      </c>
      <c r="Q143" s="732"/>
      <c r="R143" s="732">
        <v>24.103961433661706</v>
      </c>
      <c r="S143" s="732"/>
      <c r="T143" s="732">
        <v>16.440117560617193</v>
      </c>
      <c r="U143" s="732"/>
      <c r="V143" s="732">
        <v>10.377301901505609</v>
      </c>
    </row>
    <row r="144" spans="1:22" ht="12.75" customHeight="1" x14ac:dyDescent="0.25">
      <c r="A144" s="192"/>
      <c r="B144" s="207"/>
      <c r="C144" s="113" t="s">
        <v>1370</v>
      </c>
      <c r="D144" s="113" t="s">
        <v>1371</v>
      </c>
      <c r="E144" s="238"/>
      <c r="F144" s="209"/>
      <c r="G144" s="192"/>
      <c r="H144" s="192"/>
      <c r="I144" s="731">
        <v>26.658321304942074</v>
      </c>
      <c r="J144" s="731"/>
      <c r="K144" s="731"/>
      <c r="L144" s="731">
        <v>12.126245847176079</v>
      </c>
      <c r="M144" s="732"/>
      <c r="N144" s="732">
        <v>28.925619834710744</v>
      </c>
      <c r="O144" s="732"/>
      <c r="P144" s="732">
        <v>39.955686853766615</v>
      </c>
      <c r="Q144" s="732"/>
      <c r="R144" s="732">
        <v>34.329307056579786</v>
      </c>
      <c r="S144" s="732"/>
      <c r="T144" s="732">
        <v>27.184831742842793</v>
      </c>
      <c r="U144" s="732"/>
      <c r="V144" s="732">
        <v>15.293237302403892</v>
      </c>
    </row>
    <row r="145" spans="1:23" ht="12.75" customHeight="1" x14ac:dyDescent="0.25">
      <c r="A145" s="192"/>
      <c r="B145" s="207"/>
      <c r="C145" s="113" t="s">
        <v>1372</v>
      </c>
      <c r="D145" s="113" t="s">
        <v>1373</v>
      </c>
      <c r="E145" s="238"/>
      <c r="F145" s="209"/>
      <c r="G145" s="192"/>
      <c r="H145" s="192"/>
      <c r="I145" s="731">
        <v>24.53100208443518</v>
      </c>
      <c r="J145" s="731"/>
      <c r="K145" s="731"/>
      <c r="L145" s="731">
        <v>10.744855217628846</v>
      </c>
      <c r="M145" s="732"/>
      <c r="N145" s="732">
        <v>27.50611246943765</v>
      </c>
      <c r="O145" s="732"/>
      <c r="P145" s="732">
        <v>40.871322703795194</v>
      </c>
      <c r="Q145" s="732"/>
      <c r="R145" s="732">
        <v>32.53012048192771</v>
      </c>
      <c r="S145" s="732"/>
      <c r="T145" s="732">
        <v>26.762301403671142</v>
      </c>
      <c r="U145" s="732"/>
      <c r="V145" s="732">
        <v>14.716286967595869</v>
      </c>
    </row>
    <row r="146" spans="1:23" ht="12.75" customHeight="1" x14ac:dyDescent="0.25">
      <c r="A146" s="192"/>
      <c r="B146" s="207"/>
      <c r="C146" s="113" t="s">
        <v>1374</v>
      </c>
      <c r="D146" s="113" t="s">
        <v>1516</v>
      </c>
      <c r="E146" s="238"/>
      <c r="F146" s="209"/>
      <c r="G146" s="192"/>
      <c r="H146" s="192"/>
      <c r="I146" s="731">
        <v>13.840744775675944</v>
      </c>
      <c r="J146" s="731"/>
      <c r="K146" s="731"/>
      <c r="L146" s="731">
        <v>7.3152889539136794</v>
      </c>
      <c r="M146" s="732"/>
      <c r="N146" s="732">
        <v>23.57920193470375</v>
      </c>
      <c r="O146" s="732"/>
      <c r="P146" s="732">
        <v>33.710407239819006</v>
      </c>
      <c r="Q146" s="732"/>
      <c r="R146" s="732">
        <v>19.175777964676197</v>
      </c>
      <c r="S146" s="732"/>
      <c r="T146" s="732">
        <v>12.976385316810848</v>
      </c>
      <c r="U146" s="732"/>
      <c r="V146" s="732">
        <v>7.3766172940694341</v>
      </c>
    </row>
    <row r="147" spans="1:23" ht="12.75" customHeight="1" x14ac:dyDescent="0.25">
      <c r="A147" s="192"/>
      <c r="B147" s="207"/>
      <c r="C147" s="113" t="s">
        <v>1375</v>
      </c>
      <c r="D147" s="113" t="s">
        <v>1376</v>
      </c>
      <c r="E147" s="238"/>
      <c r="F147" s="209"/>
      <c r="G147" s="192"/>
      <c r="H147" s="192"/>
      <c r="I147" s="731">
        <v>24.734330414247761</v>
      </c>
      <c r="J147" s="731"/>
      <c r="K147" s="731"/>
      <c r="L147" s="731">
        <v>19.031141868512112</v>
      </c>
      <c r="M147" s="732"/>
      <c r="N147" s="732">
        <v>43.49157733537519</v>
      </c>
      <c r="O147" s="732"/>
      <c r="P147" s="732">
        <v>36.317341195389979</v>
      </c>
      <c r="Q147" s="732"/>
      <c r="R147" s="732">
        <v>27.935069837674593</v>
      </c>
      <c r="S147" s="732"/>
      <c r="T147" s="732">
        <v>23.966797217513296</v>
      </c>
      <c r="U147" s="732"/>
      <c r="V147" s="732">
        <v>13.749519620820701</v>
      </c>
    </row>
    <row r="148" spans="1:23" ht="12.75" customHeight="1" x14ac:dyDescent="0.25">
      <c r="A148" s="192"/>
      <c r="B148" s="207"/>
      <c r="C148" s="113" t="s">
        <v>1377</v>
      </c>
      <c r="D148" s="113" t="s">
        <v>1378</v>
      </c>
      <c r="E148" s="238"/>
      <c r="F148" s="209"/>
      <c r="G148" s="192"/>
      <c r="H148" s="192"/>
      <c r="I148" s="731">
        <v>18.041927394024981</v>
      </c>
      <c r="J148" s="731"/>
      <c r="K148" s="731"/>
      <c r="L148" s="731">
        <v>11.475409836065573</v>
      </c>
      <c r="M148" s="732"/>
      <c r="N148" s="732">
        <v>25.740650801359884</v>
      </c>
      <c r="O148" s="732"/>
      <c r="P148" s="732">
        <v>35.323965651834499</v>
      </c>
      <c r="Q148" s="732"/>
      <c r="R148" s="732">
        <v>23.847607968590953</v>
      </c>
      <c r="S148" s="732"/>
      <c r="T148" s="732">
        <v>18.461538461538463</v>
      </c>
      <c r="U148" s="732"/>
      <c r="V148" s="732">
        <v>9.917246814659137</v>
      </c>
    </row>
    <row r="149" spans="1:23" ht="12.75" customHeight="1" x14ac:dyDescent="0.25">
      <c r="A149" s="192"/>
      <c r="B149" s="207"/>
      <c r="C149" s="113" t="s">
        <v>1379</v>
      </c>
      <c r="D149" s="113" t="s">
        <v>1380</v>
      </c>
      <c r="E149" s="238"/>
      <c r="F149" s="209"/>
      <c r="G149" s="192"/>
      <c r="H149" s="192"/>
      <c r="I149" s="731">
        <v>19.122680711858841</v>
      </c>
      <c r="J149" s="731"/>
      <c r="K149" s="731"/>
      <c r="L149" s="731">
        <v>11.874684183931278</v>
      </c>
      <c r="M149" s="732"/>
      <c r="N149" s="732">
        <v>31.788079470198674</v>
      </c>
      <c r="O149" s="732"/>
      <c r="P149" s="732">
        <v>29.610534383055807</v>
      </c>
      <c r="Q149" s="732"/>
      <c r="R149" s="732">
        <v>21.114826180552374</v>
      </c>
      <c r="S149" s="732"/>
      <c r="T149" s="732">
        <v>17.855099004234862</v>
      </c>
      <c r="U149" s="732"/>
      <c r="V149" s="732">
        <v>9.3336930132182356</v>
      </c>
    </row>
    <row r="150" spans="1:23" ht="12.75" customHeight="1" x14ac:dyDescent="0.25">
      <c r="A150" s="192"/>
      <c r="B150" s="207"/>
      <c r="C150" s="113" t="s">
        <v>1381</v>
      </c>
      <c r="D150" s="113" t="s">
        <v>1382</v>
      </c>
      <c r="E150" s="238"/>
      <c r="F150" s="209"/>
      <c r="G150" s="192"/>
      <c r="H150" s="192"/>
      <c r="I150" s="731">
        <v>26.075285997315778</v>
      </c>
      <c r="J150" s="731"/>
      <c r="K150" s="731"/>
      <c r="L150" s="731">
        <v>14.385255113508654</v>
      </c>
      <c r="M150" s="732"/>
      <c r="N150" s="732">
        <v>40.656205420827391</v>
      </c>
      <c r="O150" s="732"/>
      <c r="P150" s="732">
        <v>50.631521142229545</v>
      </c>
      <c r="Q150" s="732"/>
      <c r="R150" s="732">
        <v>34.496526391439751</v>
      </c>
      <c r="S150" s="732"/>
      <c r="T150" s="732">
        <v>25.125628140703519</v>
      </c>
      <c r="U150" s="732"/>
      <c r="V150" s="732">
        <v>11.361448103215867</v>
      </c>
    </row>
    <row r="151" spans="1:23" ht="12.75" customHeight="1" x14ac:dyDescent="0.25">
      <c r="A151" s="192"/>
      <c r="B151" s="207"/>
      <c r="C151" s="113" t="s">
        <v>1383</v>
      </c>
      <c r="D151" s="113" t="s">
        <v>1384</v>
      </c>
      <c r="E151" s="238"/>
      <c r="F151" s="209"/>
      <c r="G151" s="192"/>
      <c r="H151" s="192"/>
      <c r="I151" s="731">
        <v>16.511221698579572</v>
      </c>
      <c r="J151" s="731"/>
      <c r="K151" s="731"/>
      <c r="L151" s="731">
        <v>13.69047619047619</v>
      </c>
      <c r="M151" s="732"/>
      <c r="N151" s="732">
        <v>26.097271648873072</v>
      </c>
      <c r="O151" s="732"/>
      <c r="P151" s="732">
        <v>30.693677102516883</v>
      </c>
      <c r="Q151" s="732"/>
      <c r="R151" s="732">
        <v>18.243324876162859</v>
      </c>
      <c r="S151" s="732"/>
      <c r="T151" s="732">
        <v>13.85424091233072</v>
      </c>
      <c r="U151" s="732"/>
      <c r="V151" s="732">
        <v>10.469423236828181</v>
      </c>
    </row>
    <row r="152" spans="1:23" ht="12.75" customHeight="1" x14ac:dyDescent="0.25">
      <c r="A152" s="192"/>
      <c r="B152" s="207"/>
      <c r="C152" s="113" t="s">
        <v>1385</v>
      </c>
      <c r="D152" s="113" t="s">
        <v>1386</v>
      </c>
      <c r="E152" s="238"/>
      <c r="F152" s="209"/>
      <c r="G152" s="192"/>
      <c r="H152" s="192"/>
      <c r="I152" s="731">
        <v>17.429390241704368</v>
      </c>
      <c r="J152" s="731"/>
      <c r="K152" s="731"/>
      <c r="L152" s="731" t="s">
        <v>1556</v>
      </c>
      <c r="M152" s="732"/>
      <c r="N152" s="732" t="s">
        <v>1556</v>
      </c>
      <c r="O152" s="732"/>
      <c r="P152" s="732">
        <v>32.522547144028422</v>
      </c>
      <c r="Q152" s="732"/>
      <c r="R152" s="732">
        <v>18.741103906373556</v>
      </c>
      <c r="S152" s="732"/>
      <c r="T152" s="732">
        <v>16.583108368684922</v>
      </c>
      <c r="U152" s="732"/>
      <c r="V152" s="732">
        <v>10.632995514205017</v>
      </c>
    </row>
    <row r="153" spans="1:23" ht="6.75" customHeight="1" x14ac:dyDescent="0.25">
      <c r="A153" s="192"/>
      <c r="B153" s="207"/>
      <c r="C153" s="113"/>
      <c r="D153" s="113"/>
      <c r="E153" s="238"/>
      <c r="F153" s="209"/>
      <c r="G153" s="192"/>
      <c r="H153" s="192"/>
      <c r="I153" s="731"/>
      <c r="J153" s="731"/>
      <c r="K153" s="731"/>
      <c r="L153" s="731"/>
      <c r="M153" s="732"/>
      <c r="N153" s="732"/>
      <c r="O153" s="732"/>
      <c r="P153" s="732"/>
      <c r="Q153" s="732"/>
      <c r="R153" s="732"/>
      <c r="S153" s="732"/>
      <c r="T153" s="732"/>
      <c r="U153" s="732"/>
      <c r="V153" s="732"/>
    </row>
    <row r="154" spans="1:23" ht="12.75" customHeight="1" x14ac:dyDescent="0.25">
      <c r="A154" s="192"/>
      <c r="B154" s="207" t="s">
        <v>1387</v>
      </c>
      <c r="C154" s="113"/>
      <c r="D154" s="113"/>
      <c r="E154" s="238"/>
      <c r="F154" s="209"/>
      <c r="G154" s="192"/>
      <c r="H154" s="192"/>
      <c r="I154" s="734">
        <v>14.826795821653851</v>
      </c>
      <c r="J154" s="734"/>
      <c r="K154" s="734"/>
      <c r="L154" s="734">
        <v>9.4086975600627234</v>
      </c>
      <c r="M154" s="735"/>
      <c r="N154" s="735">
        <v>22.771016269115492</v>
      </c>
      <c r="O154" s="735"/>
      <c r="P154" s="735">
        <v>26.060754439819959</v>
      </c>
      <c r="Q154" s="735"/>
      <c r="R154" s="735">
        <v>20.937949890976022</v>
      </c>
      <c r="S154" s="735"/>
      <c r="T154" s="735">
        <v>15.17382992282093</v>
      </c>
      <c r="U154" s="735"/>
      <c r="V154" s="735">
        <v>7.0189691024946681</v>
      </c>
      <c r="W154" s="365"/>
    </row>
    <row r="155" spans="1:23" ht="6.75" customHeight="1" x14ac:dyDescent="0.25">
      <c r="A155" s="192"/>
      <c r="B155" s="207"/>
      <c r="C155" s="113"/>
      <c r="D155" s="113"/>
      <c r="E155" s="238"/>
      <c r="F155" s="209"/>
      <c r="G155" s="192"/>
      <c r="H155" s="192"/>
      <c r="I155" s="728"/>
      <c r="J155" s="728"/>
      <c r="K155" s="728"/>
      <c r="L155" s="728"/>
      <c r="M155" s="730"/>
      <c r="N155" s="730"/>
      <c r="O155" s="730"/>
      <c r="P155" s="730"/>
      <c r="Q155" s="730"/>
      <c r="R155" s="730"/>
      <c r="S155" s="730"/>
      <c r="T155" s="730"/>
      <c r="U155" s="730"/>
      <c r="V155" s="730"/>
    </row>
    <row r="156" spans="1:23" ht="12.75" customHeight="1" x14ac:dyDescent="0.25">
      <c r="A156" s="192"/>
      <c r="B156" s="207"/>
      <c r="C156" s="113" t="s">
        <v>1388</v>
      </c>
      <c r="D156" s="113" t="s">
        <v>1517</v>
      </c>
      <c r="E156" s="238"/>
      <c r="F156" s="209"/>
      <c r="G156" s="192"/>
      <c r="H156" s="192"/>
      <c r="I156" s="731">
        <v>14.283924320260619</v>
      </c>
      <c r="J156" s="731"/>
      <c r="K156" s="731"/>
      <c r="L156" s="731">
        <v>10.176991150442477</v>
      </c>
      <c r="M156" s="732"/>
      <c r="N156" s="732">
        <v>24.124513618677042</v>
      </c>
      <c r="O156" s="732"/>
      <c r="P156" s="732">
        <v>25.215660252156603</v>
      </c>
      <c r="Q156" s="732"/>
      <c r="R156" s="732">
        <v>21.468327590776568</v>
      </c>
      <c r="S156" s="732"/>
      <c r="T156" s="732">
        <v>14.72817847086853</v>
      </c>
      <c r="U156" s="732"/>
      <c r="V156" s="732">
        <v>7.004669779853236</v>
      </c>
    </row>
    <row r="157" spans="1:23" ht="12.75" customHeight="1" x14ac:dyDescent="0.25">
      <c r="A157" s="192"/>
      <c r="B157" s="207"/>
      <c r="C157" s="113" t="s">
        <v>1389</v>
      </c>
      <c r="D157" s="113" t="s">
        <v>1518</v>
      </c>
      <c r="E157" s="238"/>
      <c r="F157" s="209"/>
      <c r="G157" s="192"/>
      <c r="H157" s="192"/>
      <c r="I157" s="731">
        <v>16.179375442934905</v>
      </c>
      <c r="J157" s="731"/>
      <c r="K157" s="731"/>
      <c r="L157" s="731">
        <v>14.8989898989899</v>
      </c>
      <c r="M157" s="732"/>
      <c r="N157" s="732">
        <v>22.165781574694066</v>
      </c>
      <c r="O157" s="732"/>
      <c r="P157" s="732">
        <v>19.205002233139794</v>
      </c>
      <c r="Q157" s="732"/>
      <c r="R157" s="732">
        <v>23.276877094466084</v>
      </c>
      <c r="S157" s="732"/>
      <c r="T157" s="732">
        <v>16.29877991990314</v>
      </c>
      <c r="U157" s="732"/>
      <c r="V157" s="732">
        <v>8.9906205958108565</v>
      </c>
    </row>
    <row r="158" spans="1:23" ht="12.75" customHeight="1" x14ac:dyDescent="0.25">
      <c r="A158" s="192"/>
      <c r="B158" s="207"/>
      <c r="C158" s="113" t="s">
        <v>1390</v>
      </c>
      <c r="D158" s="113" t="s">
        <v>1519</v>
      </c>
      <c r="E158" s="238"/>
      <c r="F158" s="209"/>
      <c r="G158" s="192"/>
      <c r="H158" s="192"/>
      <c r="I158" s="731">
        <v>10.865003497318723</v>
      </c>
      <c r="J158" s="731"/>
      <c r="K158" s="731"/>
      <c r="L158" s="731">
        <v>8.7536473530637764</v>
      </c>
      <c r="M158" s="732"/>
      <c r="N158" s="732">
        <v>22.556390977443609</v>
      </c>
      <c r="O158" s="732"/>
      <c r="P158" s="732">
        <v>20.161290322580644</v>
      </c>
      <c r="Q158" s="732"/>
      <c r="R158" s="732">
        <v>16.408386508659984</v>
      </c>
      <c r="S158" s="732"/>
      <c r="T158" s="732">
        <v>10.828025477707005</v>
      </c>
      <c r="U158" s="732"/>
      <c r="V158" s="732">
        <v>3.2795156407669022</v>
      </c>
    </row>
    <row r="159" spans="1:23" ht="12.75" customHeight="1" x14ac:dyDescent="0.25">
      <c r="A159" s="192"/>
      <c r="B159" s="207"/>
      <c r="C159" s="113" t="s">
        <v>1391</v>
      </c>
      <c r="D159" s="113" t="s">
        <v>1392</v>
      </c>
      <c r="E159" s="238"/>
      <c r="F159" s="209"/>
      <c r="G159" s="192"/>
      <c r="H159" s="192"/>
      <c r="I159" s="731">
        <v>19.079054752534503</v>
      </c>
      <c r="J159" s="731"/>
      <c r="K159" s="731"/>
      <c r="L159" s="731">
        <v>13.850955911041748</v>
      </c>
      <c r="M159" s="732"/>
      <c r="N159" s="732">
        <v>28.048082427017746</v>
      </c>
      <c r="O159" s="732"/>
      <c r="P159" s="732">
        <v>30.448404151165068</v>
      </c>
      <c r="Q159" s="732"/>
      <c r="R159" s="732">
        <v>24.714207947740881</v>
      </c>
      <c r="S159" s="732"/>
      <c r="T159" s="732">
        <v>21.188291830493664</v>
      </c>
      <c r="U159" s="732"/>
      <c r="V159" s="732">
        <v>8.4057002894678252</v>
      </c>
    </row>
    <row r="160" spans="1:23" ht="12.75" customHeight="1" x14ac:dyDescent="0.25">
      <c r="A160" s="192"/>
      <c r="B160" s="207"/>
      <c r="C160" s="113" t="s">
        <v>1393</v>
      </c>
      <c r="D160" s="113" t="s">
        <v>1520</v>
      </c>
      <c r="E160" s="238"/>
      <c r="F160" s="209"/>
      <c r="G160" s="192"/>
      <c r="H160" s="192"/>
      <c r="I160" s="731">
        <v>17.287952458130739</v>
      </c>
      <c r="J160" s="731"/>
      <c r="K160" s="731"/>
      <c r="L160" s="731">
        <v>10.078878177037685</v>
      </c>
      <c r="M160" s="732"/>
      <c r="N160" s="732">
        <v>27.961165048543691</v>
      </c>
      <c r="O160" s="732"/>
      <c r="P160" s="732">
        <v>34.218820351193152</v>
      </c>
      <c r="Q160" s="732"/>
      <c r="R160" s="732">
        <v>22.567439907630945</v>
      </c>
      <c r="S160" s="732"/>
      <c r="T160" s="732">
        <v>18.163284218330087</v>
      </c>
      <c r="U160" s="732"/>
      <c r="V160" s="732">
        <v>8.7427782606472721</v>
      </c>
    </row>
    <row r="161" spans="1:27" ht="12.75" customHeight="1" x14ac:dyDescent="0.25">
      <c r="A161" s="192"/>
      <c r="B161" s="207"/>
      <c r="C161" s="113" t="s">
        <v>1394</v>
      </c>
      <c r="D161" s="113" t="s">
        <v>1521</v>
      </c>
      <c r="E161" s="238"/>
      <c r="F161" s="209"/>
      <c r="G161" s="192"/>
      <c r="H161" s="192"/>
      <c r="I161" s="731">
        <v>17.347182167096733</v>
      </c>
      <c r="J161" s="731"/>
      <c r="K161" s="731"/>
      <c r="L161" s="731">
        <v>9.0771558245083206</v>
      </c>
      <c r="M161" s="732"/>
      <c r="N161" s="732">
        <v>22.810475922275415</v>
      </c>
      <c r="O161" s="732"/>
      <c r="P161" s="732">
        <v>24.410089503661514</v>
      </c>
      <c r="Q161" s="732"/>
      <c r="R161" s="732">
        <v>23.914643119941132</v>
      </c>
      <c r="S161" s="732"/>
      <c r="T161" s="732">
        <v>17.504862461794943</v>
      </c>
      <c r="U161" s="732"/>
      <c r="V161" s="732">
        <v>7.6276463262764631</v>
      </c>
    </row>
    <row r="162" spans="1:27" ht="12.75" customHeight="1" x14ac:dyDescent="0.25">
      <c r="A162" s="192"/>
      <c r="B162" s="207"/>
      <c r="C162" s="113" t="s">
        <v>1395</v>
      </c>
      <c r="D162" s="113" t="s">
        <v>1522</v>
      </c>
      <c r="E162" s="238"/>
      <c r="F162" s="209"/>
      <c r="G162" s="192"/>
      <c r="H162" s="192"/>
      <c r="I162" s="731">
        <v>19.808206256877849</v>
      </c>
      <c r="J162" s="731"/>
      <c r="K162" s="731"/>
      <c r="L162" s="731" t="s">
        <v>1556</v>
      </c>
      <c r="M162" s="732"/>
      <c r="N162" s="732" t="s">
        <v>1556</v>
      </c>
      <c r="O162" s="732"/>
      <c r="P162" s="732">
        <v>28.763440860215052</v>
      </c>
      <c r="Q162" s="732"/>
      <c r="R162" s="732">
        <v>23.10637134263057</v>
      </c>
      <c r="S162" s="732"/>
      <c r="T162" s="732">
        <v>21.964856230031948</v>
      </c>
      <c r="U162" s="732"/>
      <c r="V162" s="732">
        <v>10.667861945316002</v>
      </c>
    </row>
    <row r="163" spans="1:27" ht="12.75" customHeight="1" x14ac:dyDescent="0.25">
      <c r="A163" s="192"/>
      <c r="B163" s="207"/>
      <c r="C163" s="113" t="s">
        <v>1396</v>
      </c>
      <c r="D163" s="113" t="s">
        <v>1523</v>
      </c>
      <c r="E163" s="238"/>
      <c r="F163" s="209"/>
      <c r="G163" s="192"/>
      <c r="H163" s="192"/>
      <c r="I163" s="731">
        <v>21.389241846675137</v>
      </c>
      <c r="J163" s="731"/>
      <c r="K163" s="731"/>
      <c r="L163" s="731">
        <v>9.1393754760091408</v>
      </c>
      <c r="M163" s="732"/>
      <c r="N163" s="732">
        <v>28.966425279789334</v>
      </c>
      <c r="O163" s="732"/>
      <c r="P163" s="732">
        <v>40.449976065102923</v>
      </c>
      <c r="Q163" s="732"/>
      <c r="R163" s="732">
        <v>28.589089785195487</v>
      </c>
      <c r="S163" s="732"/>
      <c r="T163" s="732">
        <v>22.653721682847898</v>
      </c>
      <c r="U163" s="732"/>
      <c r="V163" s="732">
        <v>10.789376613795648</v>
      </c>
    </row>
    <row r="164" spans="1:27" ht="12.75" customHeight="1" x14ac:dyDescent="0.25">
      <c r="A164" s="192"/>
      <c r="B164" s="207"/>
      <c r="C164" s="113" t="s">
        <v>1397</v>
      </c>
      <c r="D164" s="113" t="s">
        <v>1524</v>
      </c>
      <c r="E164" s="238"/>
      <c r="F164" s="209"/>
      <c r="G164" s="192"/>
      <c r="H164" s="192"/>
      <c r="I164" s="731">
        <v>15.909011004465071</v>
      </c>
      <c r="J164" s="731"/>
      <c r="K164" s="731"/>
      <c r="L164" s="731">
        <v>12.640449438202246</v>
      </c>
      <c r="M164" s="732"/>
      <c r="N164" s="732">
        <v>16.641121086052113</v>
      </c>
      <c r="O164" s="732"/>
      <c r="P164" s="732">
        <v>19.046341626986788</v>
      </c>
      <c r="Q164" s="732"/>
      <c r="R164" s="732">
        <v>21.272424272130184</v>
      </c>
      <c r="S164" s="732"/>
      <c r="T164" s="732">
        <v>17.957114186120204</v>
      </c>
      <c r="U164" s="732"/>
      <c r="V164" s="732">
        <v>7.9689703808180532</v>
      </c>
    </row>
    <row r="165" spans="1:27" ht="12.75" customHeight="1" x14ac:dyDescent="0.25">
      <c r="A165" s="192"/>
      <c r="B165" s="207"/>
      <c r="C165" s="113" t="s">
        <v>1398</v>
      </c>
      <c r="D165" s="113" t="s">
        <v>1525</v>
      </c>
      <c r="E165" s="238"/>
      <c r="F165" s="209"/>
      <c r="G165" s="192"/>
      <c r="H165" s="192"/>
      <c r="I165" s="731">
        <v>12.397421899764026</v>
      </c>
      <c r="J165" s="731"/>
      <c r="K165" s="731"/>
      <c r="L165" s="731" t="s">
        <v>1556</v>
      </c>
      <c r="M165" s="732"/>
      <c r="N165" s="732" t="s">
        <v>1556</v>
      </c>
      <c r="O165" s="732"/>
      <c r="P165" s="732">
        <v>30.857142857142858</v>
      </c>
      <c r="Q165" s="732"/>
      <c r="R165" s="732">
        <v>16.498399409012556</v>
      </c>
      <c r="S165" s="732"/>
      <c r="T165" s="732">
        <v>12.414383561643834</v>
      </c>
      <c r="U165" s="732"/>
      <c r="V165" s="732">
        <v>4.8729550991994426</v>
      </c>
    </row>
    <row r="166" spans="1:27" ht="12.75" customHeight="1" x14ac:dyDescent="0.25">
      <c r="A166" s="192"/>
      <c r="B166" s="207"/>
      <c r="C166" s="113" t="s">
        <v>1399</v>
      </c>
      <c r="D166" s="113" t="s">
        <v>1526</v>
      </c>
      <c r="E166" s="238"/>
      <c r="F166" s="209"/>
      <c r="G166" s="192"/>
      <c r="H166" s="192"/>
      <c r="I166" s="731">
        <v>13.53859591658478</v>
      </c>
      <c r="J166" s="731"/>
      <c r="K166" s="731"/>
      <c r="L166" s="731" t="s">
        <v>1556</v>
      </c>
      <c r="M166" s="732"/>
      <c r="N166" s="732" t="s">
        <v>1556</v>
      </c>
      <c r="O166" s="732"/>
      <c r="P166" s="732">
        <v>26.521060842433698</v>
      </c>
      <c r="Q166" s="732"/>
      <c r="R166" s="732">
        <v>18.948365703458077</v>
      </c>
      <c r="S166" s="732"/>
      <c r="T166" s="732">
        <v>14.469453376205788</v>
      </c>
      <c r="U166" s="732"/>
      <c r="V166" s="732">
        <v>7.5379166288257196</v>
      </c>
    </row>
    <row r="167" spans="1:27" ht="12.75" customHeight="1" x14ac:dyDescent="0.25">
      <c r="A167" s="192"/>
      <c r="B167" s="207"/>
      <c r="C167" s="113" t="s">
        <v>1400</v>
      </c>
      <c r="D167" s="113" t="s">
        <v>1527</v>
      </c>
      <c r="E167" s="238"/>
      <c r="F167" s="209"/>
      <c r="G167" s="192"/>
      <c r="H167" s="192"/>
      <c r="I167" s="731">
        <v>12.607626076260761</v>
      </c>
      <c r="J167" s="731"/>
      <c r="K167" s="731"/>
      <c r="L167" s="731">
        <v>4.2313117066290555</v>
      </c>
      <c r="M167" s="732"/>
      <c r="N167" s="732">
        <v>17.88532351394003</v>
      </c>
      <c r="O167" s="732"/>
      <c r="P167" s="732">
        <v>26.332094175960346</v>
      </c>
      <c r="Q167" s="732"/>
      <c r="R167" s="732">
        <v>20.616056269706526</v>
      </c>
      <c r="S167" s="732"/>
      <c r="T167" s="732">
        <v>13.6714880126808</v>
      </c>
      <c r="U167" s="732"/>
      <c r="V167" s="732">
        <v>6.9232671227231517</v>
      </c>
      <c r="W167" s="26"/>
      <c r="X167" s="26"/>
      <c r="Y167" s="26"/>
      <c r="Z167" s="26"/>
      <c r="AA167" s="26"/>
    </row>
    <row r="168" spans="1:27" ht="12.75" customHeight="1" x14ac:dyDescent="0.25">
      <c r="A168" s="192"/>
      <c r="B168" s="207"/>
      <c r="C168" s="113" t="s">
        <v>1439</v>
      </c>
      <c r="D168" s="113" t="s">
        <v>1528</v>
      </c>
      <c r="E168" s="238"/>
      <c r="F168" s="209"/>
      <c r="G168" s="192"/>
      <c r="H168" s="192"/>
      <c r="I168" s="731" t="s">
        <v>1556</v>
      </c>
      <c r="J168" s="731"/>
      <c r="K168" s="731"/>
      <c r="L168" s="731" t="s">
        <v>1556</v>
      </c>
      <c r="M168" s="732"/>
      <c r="N168" s="732" t="s">
        <v>1556</v>
      </c>
      <c r="O168" s="732"/>
      <c r="P168" s="732" t="s">
        <v>1556</v>
      </c>
      <c r="Q168" s="732"/>
      <c r="R168" s="732" t="s">
        <v>1556</v>
      </c>
      <c r="S168" s="732"/>
      <c r="T168" s="732" t="s">
        <v>1556</v>
      </c>
      <c r="U168" s="732"/>
      <c r="V168" s="732" t="s">
        <v>1556</v>
      </c>
    </row>
    <row r="169" spans="1:27" ht="12.75" customHeight="1" x14ac:dyDescent="0.25">
      <c r="A169" s="192"/>
      <c r="B169" s="207"/>
      <c r="C169" s="113" t="s">
        <v>1445</v>
      </c>
      <c r="D169" s="113" t="s">
        <v>1529</v>
      </c>
      <c r="E169" s="238"/>
      <c r="F169" s="209"/>
      <c r="G169" s="192"/>
      <c r="H169" s="192"/>
      <c r="I169" s="731">
        <v>15.186861920820437</v>
      </c>
      <c r="J169" s="731"/>
      <c r="K169" s="731"/>
      <c r="L169" s="731">
        <v>9.7540288379983036</v>
      </c>
      <c r="M169" s="732"/>
      <c r="N169" s="732">
        <v>24.545142464812908</v>
      </c>
      <c r="O169" s="732"/>
      <c r="P169" s="732">
        <v>31.623004185397612</v>
      </c>
      <c r="Q169" s="732"/>
      <c r="R169" s="732">
        <v>20.57741960722948</v>
      </c>
      <c r="S169" s="732"/>
      <c r="T169" s="732">
        <v>13.864306784660767</v>
      </c>
      <c r="U169" s="732"/>
      <c r="V169" s="732">
        <v>6.8875245426496718</v>
      </c>
    </row>
    <row r="170" spans="1:27" ht="12.75" customHeight="1" x14ac:dyDescent="0.25">
      <c r="A170" s="192"/>
      <c r="B170" s="207"/>
      <c r="C170" s="113" t="s">
        <v>1448</v>
      </c>
      <c r="D170" s="113" t="s">
        <v>1530</v>
      </c>
      <c r="E170" s="238"/>
      <c r="F170" s="209"/>
      <c r="G170" s="192"/>
      <c r="H170" s="192"/>
      <c r="I170" s="731">
        <v>13.428020780961957</v>
      </c>
      <c r="J170" s="731"/>
      <c r="K170" s="731"/>
      <c r="L170" s="731">
        <v>8.7409648680450491</v>
      </c>
      <c r="M170" s="732"/>
      <c r="N170" s="732">
        <v>22.992426826772192</v>
      </c>
      <c r="O170" s="732"/>
      <c r="P170" s="732">
        <v>26.154653603918824</v>
      </c>
      <c r="Q170" s="732"/>
      <c r="R170" s="732">
        <v>19.404057714633201</v>
      </c>
      <c r="S170" s="732"/>
      <c r="T170" s="732">
        <v>13.331971190682944</v>
      </c>
      <c r="U170" s="732"/>
      <c r="V170" s="732">
        <v>5.9492930385545089</v>
      </c>
    </row>
    <row r="171" spans="1:27" ht="12.75" customHeight="1" x14ac:dyDescent="0.25">
      <c r="A171" s="192"/>
      <c r="B171" s="207"/>
      <c r="C171" s="113" t="s">
        <v>1450</v>
      </c>
      <c r="D171" s="113" t="s">
        <v>1531</v>
      </c>
      <c r="E171" s="238"/>
      <c r="F171" s="209"/>
      <c r="G171" s="192"/>
      <c r="H171" s="192"/>
      <c r="I171" s="731">
        <v>15.632458233890215</v>
      </c>
      <c r="J171" s="731"/>
      <c r="K171" s="731"/>
      <c r="L171" s="731">
        <v>9.5477209236535945</v>
      </c>
      <c r="M171" s="732"/>
      <c r="N171" s="732">
        <v>23.865835304235649</v>
      </c>
      <c r="O171" s="732"/>
      <c r="P171" s="732">
        <v>27.507405840033854</v>
      </c>
      <c r="Q171" s="732"/>
      <c r="R171" s="732">
        <v>22.378307742567788</v>
      </c>
      <c r="S171" s="732"/>
      <c r="T171" s="732">
        <v>16.349750274362247</v>
      </c>
      <c r="U171" s="732"/>
      <c r="V171" s="732">
        <v>7.0431948343049857</v>
      </c>
    </row>
    <row r="172" spans="1:27" ht="12.75" customHeight="1" x14ac:dyDescent="0.25">
      <c r="A172" s="192"/>
      <c r="B172" s="207"/>
      <c r="C172" s="113" t="s">
        <v>1458</v>
      </c>
      <c r="D172" s="113" t="s">
        <v>1532</v>
      </c>
      <c r="E172" s="238"/>
      <c r="F172" s="209"/>
      <c r="G172" s="192"/>
      <c r="H172" s="192"/>
      <c r="I172" s="731" t="s">
        <v>1556</v>
      </c>
      <c r="J172" s="731"/>
      <c r="K172" s="731"/>
      <c r="L172" s="731" t="s">
        <v>1556</v>
      </c>
      <c r="M172" s="732"/>
      <c r="N172" s="732" t="s">
        <v>1556</v>
      </c>
      <c r="O172" s="732"/>
      <c r="P172" s="732" t="s">
        <v>1556</v>
      </c>
      <c r="Q172" s="732"/>
      <c r="R172" s="732" t="s">
        <v>1556</v>
      </c>
      <c r="S172" s="732"/>
      <c r="T172" s="732" t="s">
        <v>1556</v>
      </c>
      <c r="U172" s="732"/>
      <c r="V172" s="732" t="s">
        <v>1556</v>
      </c>
    </row>
    <row r="173" spans="1:27" ht="12.75" customHeight="1" x14ac:dyDescent="0.25">
      <c r="A173" s="192"/>
      <c r="B173" s="207"/>
      <c r="C173" s="113" t="s">
        <v>1462</v>
      </c>
      <c r="D173" s="113" t="s">
        <v>1533</v>
      </c>
      <c r="E173" s="238"/>
      <c r="F173" s="209"/>
      <c r="G173" s="192"/>
      <c r="H173" s="192"/>
      <c r="I173" s="731">
        <v>13.903579580248287</v>
      </c>
      <c r="J173" s="731"/>
      <c r="K173" s="731"/>
      <c r="L173" s="731" t="s">
        <v>1556</v>
      </c>
      <c r="M173" s="732"/>
      <c r="N173" s="732" t="s">
        <v>1556</v>
      </c>
      <c r="O173" s="732"/>
      <c r="P173" s="732">
        <v>25.800057546596758</v>
      </c>
      <c r="Q173" s="732"/>
      <c r="R173" s="732">
        <v>19.021116385660502</v>
      </c>
      <c r="S173" s="732"/>
      <c r="T173" s="732">
        <v>14.120702247950875</v>
      </c>
      <c r="U173" s="732"/>
      <c r="V173" s="732">
        <v>7.4411306714847791</v>
      </c>
    </row>
    <row r="174" spans="1:27" ht="12.75" customHeight="1" x14ac:dyDescent="0.25">
      <c r="A174" s="192"/>
      <c r="B174" s="207"/>
      <c r="C174" s="113" t="s">
        <v>1464</v>
      </c>
      <c r="D174" s="113" t="s">
        <v>1534</v>
      </c>
      <c r="E174" s="238"/>
      <c r="F174" s="209"/>
      <c r="G174" s="192"/>
      <c r="H174" s="192"/>
      <c r="I174" s="731">
        <v>14.093556632631682</v>
      </c>
      <c r="J174" s="731"/>
      <c r="K174" s="731"/>
      <c r="L174" s="731" t="s">
        <v>1556</v>
      </c>
      <c r="M174" s="732"/>
      <c r="N174" s="732" t="s">
        <v>1556</v>
      </c>
      <c r="O174" s="732"/>
      <c r="P174" s="732">
        <v>27.710964121066347</v>
      </c>
      <c r="Q174" s="732"/>
      <c r="R174" s="732">
        <v>21.272710672875014</v>
      </c>
      <c r="S174" s="732"/>
      <c r="T174" s="732">
        <v>13.175920702715771</v>
      </c>
      <c r="U174" s="732"/>
      <c r="V174" s="732">
        <v>6.129887342611001</v>
      </c>
    </row>
    <row r="175" spans="1:27" ht="6.75" customHeight="1" x14ac:dyDescent="0.25">
      <c r="A175" s="361"/>
      <c r="B175" s="207"/>
      <c r="C175" s="113"/>
      <c r="D175" s="113"/>
      <c r="E175" s="238"/>
      <c r="F175" s="209"/>
      <c r="G175" s="361"/>
      <c r="H175" s="361"/>
      <c r="I175" s="731"/>
      <c r="J175" s="731"/>
      <c r="K175" s="731"/>
      <c r="L175" s="731"/>
      <c r="M175" s="732"/>
      <c r="N175" s="732"/>
      <c r="O175" s="732"/>
      <c r="P175" s="732"/>
      <c r="Q175" s="732"/>
      <c r="R175" s="732"/>
      <c r="S175" s="732"/>
      <c r="T175" s="732"/>
      <c r="U175" s="732"/>
      <c r="V175" s="732"/>
    </row>
    <row r="176" spans="1:27" ht="12.75" customHeight="1" x14ac:dyDescent="0.25">
      <c r="A176" s="361"/>
      <c r="B176" s="207" t="s">
        <v>1401</v>
      </c>
      <c r="C176" s="113"/>
      <c r="D176" s="113"/>
      <c r="E176" s="238"/>
      <c r="F176" s="209"/>
      <c r="G176" s="361"/>
      <c r="H176" s="361"/>
      <c r="I176" s="734">
        <v>13.605040973429352</v>
      </c>
      <c r="J176" s="734"/>
      <c r="K176" s="734"/>
      <c r="L176" s="734">
        <v>9.2385035582928889</v>
      </c>
      <c r="M176" s="735"/>
      <c r="N176" s="735">
        <v>19.986573904552667</v>
      </c>
      <c r="O176" s="735"/>
      <c r="P176" s="735">
        <v>23.746750267625021</v>
      </c>
      <c r="Q176" s="735"/>
      <c r="R176" s="735">
        <v>18.968373154241299</v>
      </c>
      <c r="S176" s="735"/>
      <c r="T176" s="735">
        <v>13.670937901827697</v>
      </c>
      <c r="U176" s="735"/>
      <c r="V176" s="735">
        <v>6.0701660914775228</v>
      </c>
    </row>
    <row r="177" spans="1:22" ht="6.75" customHeight="1" x14ac:dyDescent="0.25">
      <c r="A177" s="361"/>
      <c r="B177" s="207"/>
      <c r="C177" s="113"/>
      <c r="D177" s="113"/>
      <c r="E177" s="238"/>
      <c r="F177" s="209"/>
      <c r="G177" s="361"/>
      <c r="H177" s="361"/>
      <c r="I177" s="728"/>
      <c r="J177" s="728"/>
      <c r="K177" s="728"/>
      <c r="L177" s="728"/>
      <c r="M177" s="730"/>
      <c r="N177" s="730"/>
      <c r="O177" s="730"/>
      <c r="P177" s="730"/>
      <c r="Q177" s="730"/>
      <c r="R177" s="730"/>
      <c r="S177" s="730"/>
      <c r="T177" s="730"/>
      <c r="U177" s="730"/>
      <c r="V177" s="730"/>
    </row>
    <row r="178" spans="1:22" ht="12.75" customHeight="1" x14ac:dyDescent="0.25">
      <c r="A178" s="361"/>
      <c r="B178" s="207"/>
      <c r="C178" s="113" t="s">
        <v>1402</v>
      </c>
      <c r="D178" s="113" t="s">
        <v>1535</v>
      </c>
      <c r="E178" s="238"/>
      <c r="F178" s="209"/>
      <c r="G178" s="361"/>
      <c r="H178" s="361"/>
      <c r="I178" s="731">
        <v>10.585647511685455</v>
      </c>
      <c r="J178" s="731"/>
      <c r="K178" s="731"/>
      <c r="L178" s="731">
        <v>8.6493679308050559</v>
      </c>
      <c r="M178" s="732"/>
      <c r="N178" s="732">
        <v>10.056196391600119</v>
      </c>
      <c r="O178" s="732"/>
      <c r="P178" s="732">
        <v>14.146868250539956</v>
      </c>
      <c r="Q178" s="732"/>
      <c r="R178" s="732">
        <v>15.250101667344449</v>
      </c>
      <c r="S178" s="732"/>
      <c r="T178" s="732">
        <v>11.173184357541899</v>
      </c>
      <c r="U178" s="732"/>
      <c r="V178" s="732">
        <v>5.9241706161137433</v>
      </c>
    </row>
    <row r="179" spans="1:22" ht="12.75" customHeight="1" x14ac:dyDescent="0.25">
      <c r="A179" s="361"/>
      <c r="B179" s="207"/>
      <c r="C179" s="113" t="s">
        <v>1403</v>
      </c>
      <c r="D179" s="113" t="s">
        <v>1536</v>
      </c>
      <c r="E179" s="238"/>
      <c r="F179" s="209"/>
      <c r="G179" s="361"/>
      <c r="H179" s="361"/>
      <c r="I179" s="731">
        <v>17.217425821176938</v>
      </c>
      <c r="J179" s="731"/>
      <c r="K179" s="731"/>
      <c r="L179" s="731">
        <v>11.047619047619047</v>
      </c>
      <c r="M179" s="732"/>
      <c r="N179" s="732">
        <v>25.760286225402506</v>
      </c>
      <c r="O179" s="732"/>
      <c r="P179" s="732">
        <v>25.175307506609958</v>
      </c>
      <c r="Q179" s="732"/>
      <c r="R179" s="732">
        <v>23.740108288213243</v>
      </c>
      <c r="S179" s="732"/>
      <c r="T179" s="732">
        <v>13.691202385793684</v>
      </c>
      <c r="U179" s="732"/>
      <c r="V179" s="732">
        <v>8.7862865018520129</v>
      </c>
    </row>
    <row r="180" spans="1:22" ht="12.75" customHeight="1" x14ac:dyDescent="0.25">
      <c r="A180" s="361"/>
      <c r="B180" s="207"/>
      <c r="C180" s="113" t="s">
        <v>1404</v>
      </c>
      <c r="D180" s="113" t="s">
        <v>1537</v>
      </c>
      <c r="E180" s="238"/>
      <c r="F180" s="209"/>
      <c r="G180" s="361"/>
      <c r="H180" s="361"/>
      <c r="I180" s="731">
        <v>15.450036808865125</v>
      </c>
      <c r="J180" s="731"/>
      <c r="K180" s="731"/>
      <c r="L180" s="731">
        <v>11.218687567235284</v>
      </c>
      <c r="M180" s="732"/>
      <c r="N180" s="732">
        <v>15.865888340068853</v>
      </c>
      <c r="O180" s="732"/>
      <c r="P180" s="732">
        <v>20.893308906917909</v>
      </c>
      <c r="Q180" s="732"/>
      <c r="R180" s="732">
        <v>18.788531167433213</v>
      </c>
      <c r="S180" s="732"/>
      <c r="T180" s="732">
        <v>16.514254975793438</v>
      </c>
      <c r="U180" s="732"/>
      <c r="V180" s="732">
        <v>8.7563180750338159</v>
      </c>
    </row>
    <row r="181" spans="1:22" ht="12.75" customHeight="1" x14ac:dyDescent="0.25">
      <c r="A181" s="361"/>
      <c r="B181" s="207"/>
      <c r="C181" s="113" t="s">
        <v>1405</v>
      </c>
      <c r="D181" s="113" t="s">
        <v>1538</v>
      </c>
      <c r="E181" s="238"/>
      <c r="F181" s="209"/>
      <c r="G181" s="361"/>
      <c r="H181" s="361"/>
      <c r="I181" s="731">
        <v>12.726789393234533</v>
      </c>
      <c r="J181" s="731"/>
      <c r="K181" s="731"/>
      <c r="L181" s="731">
        <v>9.0090090090090094</v>
      </c>
      <c r="M181" s="732"/>
      <c r="N181" s="732">
        <v>18.717906244823588</v>
      </c>
      <c r="O181" s="732"/>
      <c r="P181" s="732">
        <v>24.150268336314845</v>
      </c>
      <c r="Q181" s="732"/>
      <c r="R181" s="732">
        <v>18.108651911468815</v>
      </c>
      <c r="S181" s="732"/>
      <c r="T181" s="732">
        <v>13.443935926773456</v>
      </c>
      <c r="U181" s="732"/>
      <c r="V181" s="732">
        <v>5.1540140674266315</v>
      </c>
    </row>
    <row r="182" spans="1:22" ht="12.75" customHeight="1" x14ac:dyDescent="0.25">
      <c r="A182" s="361"/>
      <c r="B182" s="207"/>
      <c r="C182" s="113" t="s">
        <v>1406</v>
      </c>
      <c r="D182" s="113" t="s">
        <v>1539</v>
      </c>
      <c r="E182" s="238"/>
      <c r="F182" s="209"/>
      <c r="G182" s="361"/>
      <c r="H182" s="361"/>
      <c r="I182" s="731" t="s">
        <v>1556</v>
      </c>
      <c r="J182" s="731"/>
      <c r="K182" s="731"/>
      <c r="L182" s="731" t="s">
        <v>1556</v>
      </c>
      <c r="M182" s="732"/>
      <c r="N182" s="732" t="s">
        <v>1556</v>
      </c>
      <c r="O182" s="732"/>
      <c r="P182" s="732" t="s">
        <v>1556</v>
      </c>
      <c r="Q182" s="732"/>
      <c r="R182" s="732" t="s">
        <v>1556</v>
      </c>
      <c r="S182" s="732"/>
      <c r="T182" s="732" t="s">
        <v>1556</v>
      </c>
      <c r="U182" s="732"/>
      <c r="V182" s="732" t="s">
        <v>1556</v>
      </c>
    </row>
    <row r="183" spans="1:22" ht="12.75" customHeight="1" x14ac:dyDescent="0.25">
      <c r="A183" s="361"/>
      <c r="B183" s="207"/>
      <c r="C183" s="113" t="s">
        <v>1407</v>
      </c>
      <c r="D183" s="113" t="s">
        <v>1408</v>
      </c>
      <c r="E183" s="238"/>
      <c r="F183" s="209"/>
      <c r="G183" s="361"/>
      <c r="H183" s="361"/>
      <c r="I183" s="731" t="s">
        <v>1556</v>
      </c>
      <c r="J183" s="731"/>
      <c r="K183" s="731"/>
      <c r="L183" s="731" t="s">
        <v>1556</v>
      </c>
      <c r="M183" s="732"/>
      <c r="N183" s="732" t="s">
        <v>1556</v>
      </c>
      <c r="O183" s="732"/>
      <c r="P183" s="732" t="s">
        <v>1556</v>
      </c>
      <c r="Q183" s="732"/>
      <c r="R183" s="732" t="s">
        <v>1556</v>
      </c>
      <c r="S183" s="732"/>
      <c r="T183" s="732" t="s">
        <v>1556</v>
      </c>
      <c r="U183" s="732"/>
      <c r="V183" s="732" t="s">
        <v>1556</v>
      </c>
    </row>
    <row r="184" spans="1:22" ht="12.75" customHeight="1" x14ac:dyDescent="0.25">
      <c r="A184" s="361"/>
      <c r="B184" s="207"/>
      <c r="C184" s="113" t="s">
        <v>1409</v>
      </c>
      <c r="D184" s="113" t="s">
        <v>1540</v>
      </c>
      <c r="E184" s="238"/>
      <c r="F184" s="209"/>
      <c r="G184" s="361"/>
      <c r="H184" s="361"/>
      <c r="I184" s="731">
        <v>14.872255937663896</v>
      </c>
      <c r="J184" s="731"/>
      <c r="K184" s="731"/>
      <c r="L184" s="731">
        <v>15.531660692951014</v>
      </c>
      <c r="M184" s="732"/>
      <c r="N184" s="732">
        <v>19.054510371442351</v>
      </c>
      <c r="O184" s="732"/>
      <c r="P184" s="732">
        <v>21.342225927469777</v>
      </c>
      <c r="Q184" s="732"/>
      <c r="R184" s="732">
        <v>20.50367728994874</v>
      </c>
      <c r="S184" s="732"/>
      <c r="T184" s="732">
        <v>14.304446298724521</v>
      </c>
      <c r="U184" s="732"/>
      <c r="V184" s="732">
        <v>5.7328492260653547</v>
      </c>
    </row>
    <row r="185" spans="1:22" ht="12.75" customHeight="1" x14ac:dyDescent="0.25">
      <c r="A185" s="361"/>
      <c r="B185" s="207"/>
      <c r="C185" s="113" t="s">
        <v>1410</v>
      </c>
      <c r="D185" s="113" t="s">
        <v>1541</v>
      </c>
      <c r="E185" s="238"/>
      <c r="F185" s="209"/>
      <c r="G185" s="361"/>
      <c r="H185" s="361"/>
      <c r="I185" s="731">
        <v>16.16338328135696</v>
      </c>
      <c r="J185" s="731"/>
      <c r="K185" s="731"/>
      <c r="L185" s="731">
        <v>14.826375341396801</v>
      </c>
      <c r="M185" s="732"/>
      <c r="N185" s="732">
        <v>24.492234169653525</v>
      </c>
      <c r="O185" s="732"/>
      <c r="P185" s="732">
        <v>38.80513679508654</v>
      </c>
      <c r="Q185" s="732"/>
      <c r="R185" s="732">
        <v>21.640091116173121</v>
      </c>
      <c r="S185" s="732"/>
      <c r="T185" s="732">
        <v>12.623020967051776</v>
      </c>
      <c r="U185" s="732"/>
      <c r="V185" s="732">
        <v>5.6317075762405695</v>
      </c>
    </row>
    <row r="186" spans="1:22" ht="12.75" customHeight="1" x14ac:dyDescent="0.25">
      <c r="A186" s="361"/>
      <c r="B186" s="207"/>
      <c r="C186" s="113" t="s">
        <v>1411</v>
      </c>
      <c r="D186" s="113" t="s">
        <v>1542</v>
      </c>
      <c r="E186" s="238"/>
      <c r="F186" s="209"/>
      <c r="G186" s="361"/>
      <c r="H186" s="361"/>
      <c r="I186" s="731">
        <v>11.935141926112049</v>
      </c>
      <c r="J186" s="731"/>
      <c r="K186" s="731"/>
      <c r="L186" s="731">
        <v>7.1254071661237779</v>
      </c>
      <c r="M186" s="732"/>
      <c r="N186" s="732">
        <v>15.827338129496402</v>
      </c>
      <c r="O186" s="732"/>
      <c r="P186" s="732">
        <v>22.885958107059736</v>
      </c>
      <c r="Q186" s="732"/>
      <c r="R186" s="732">
        <v>17.068645640074212</v>
      </c>
      <c r="S186" s="732"/>
      <c r="T186" s="732">
        <v>11.794138670478914</v>
      </c>
      <c r="U186" s="732"/>
      <c r="V186" s="732">
        <v>5.6700468869261806</v>
      </c>
    </row>
    <row r="187" spans="1:22" ht="12.75" customHeight="1" x14ac:dyDescent="0.25">
      <c r="A187" s="361"/>
      <c r="B187" s="207"/>
      <c r="C187" s="113" t="s">
        <v>1412</v>
      </c>
      <c r="D187" s="113" t="s">
        <v>1543</v>
      </c>
      <c r="E187" s="238"/>
      <c r="F187" s="209"/>
      <c r="G187" s="361"/>
      <c r="H187" s="361"/>
      <c r="I187" s="731">
        <v>16.218464097588022</v>
      </c>
      <c r="J187" s="731"/>
      <c r="K187" s="731"/>
      <c r="L187" s="731">
        <v>7.7066170608557005</v>
      </c>
      <c r="M187" s="732"/>
      <c r="N187" s="732">
        <v>23.897816234033787</v>
      </c>
      <c r="O187" s="732"/>
      <c r="P187" s="732">
        <v>28.157140448490981</v>
      </c>
      <c r="Q187" s="732"/>
      <c r="R187" s="732">
        <v>23.861730942860827</v>
      </c>
      <c r="S187" s="732"/>
      <c r="T187" s="732">
        <v>16.471771658493651</v>
      </c>
      <c r="U187" s="732"/>
      <c r="V187" s="732">
        <v>8.5398201462120724</v>
      </c>
    </row>
    <row r="188" spans="1:22" ht="12.75" customHeight="1" x14ac:dyDescent="0.25">
      <c r="A188" s="361"/>
      <c r="B188" s="207"/>
      <c r="C188" s="113" t="s">
        <v>1413</v>
      </c>
      <c r="D188" s="113" t="s">
        <v>1414</v>
      </c>
      <c r="E188" s="238"/>
      <c r="F188" s="209"/>
      <c r="G188" s="361"/>
      <c r="H188" s="361"/>
      <c r="I188" s="731">
        <v>19.89184105337409</v>
      </c>
      <c r="J188" s="731"/>
      <c r="K188" s="731"/>
      <c r="L188" s="731">
        <v>15.419501133786849</v>
      </c>
      <c r="M188" s="732"/>
      <c r="N188" s="732">
        <v>29.64569775849602</v>
      </c>
      <c r="O188" s="732"/>
      <c r="P188" s="732">
        <v>45.059042883778744</v>
      </c>
      <c r="Q188" s="732"/>
      <c r="R188" s="732">
        <v>28.890160183066364</v>
      </c>
      <c r="S188" s="732"/>
      <c r="T188" s="732">
        <v>17.820017820017821</v>
      </c>
      <c r="U188" s="732"/>
      <c r="V188" s="732">
        <v>5.5292259083728279</v>
      </c>
    </row>
    <row r="189" spans="1:22" ht="12.75" customHeight="1" x14ac:dyDescent="0.25">
      <c r="A189" s="361"/>
      <c r="B189" s="207"/>
      <c r="C189" s="113" t="s">
        <v>1415</v>
      </c>
      <c r="D189" s="113" t="s">
        <v>1544</v>
      </c>
      <c r="E189" s="238"/>
      <c r="F189" s="209"/>
      <c r="G189" s="361"/>
      <c r="H189" s="361"/>
      <c r="I189" s="731">
        <v>12.023132506943359</v>
      </c>
      <c r="J189" s="731"/>
      <c r="K189" s="731"/>
      <c r="L189" s="731">
        <v>6.4977973568281939</v>
      </c>
      <c r="M189" s="732"/>
      <c r="N189" s="732">
        <v>20.209723546234507</v>
      </c>
      <c r="O189" s="732"/>
      <c r="P189" s="732">
        <v>25.765189584285061</v>
      </c>
      <c r="Q189" s="732"/>
      <c r="R189" s="732">
        <v>17.679382017997931</v>
      </c>
      <c r="S189" s="732"/>
      <c r="T189" s="732">
        <v>12.248934875228242</v>
      </c>
      <c r="U189" s="732"/>
      <c r="V189" s="732">
        <v>5.2791752065089117</v>
      </c>
    </row>
    <row r="190" spans="1:22" ht="12.75" customHeight="1" x14ac:dyDescent="0.25">
      <c r="A190" s="361"/>
      <c r="B190" s="207"/>
      <c r="C190" s="113" t="s">
        <v>1443</v>
      </c>
      <c r="D190" s="113" t="s">
        <v>1545</v>
      </c>
      <c r="E190" s="238"/>
      <c r="F190" s="209"/>
      <c r="G190" s="361"/>
      <c r="H190" s="361"/>
      <c r="I190" s="731">
        <v>11.553314653199843</v>
      </c>
      <c r="J190" s="731"/>
      <c r="K190" s="731"/>
      <c r="L190" s="731">
        <v>8.4895082492391474</v>
      </c>
      <c r="M190" s="732"/>
      <c r="N190" s="732">
        <v>19.749251081770776</v>
      </c>
      <c r="O190" s="732"/>
      <c r="P190" s="732">
        <v>20.453367265186863</v>
      </c>
      <c r="Q190" s="732"/>
      <c r="R190" s="732">
        <v>14.696417077880284</v>
      </c>
      <c r="S190" s="732"/>
      <c r="T190" s="732">
        <v>11.156873989885824</v>
      </c>
      <c r="U190" s="732"/>
      <c r="V190" s="732">
        <v>5.2942513065212449</v>
      </c>
    </row>
    <row r="191" spans="1:22" ht="12.75" customHeight="1" x14ac:dyDescent="0.25">
      <c r="A191" s="361"/>
      <c r="B191" s="207"/>
      <c r="C191" s="113" t="s">
        <v>1444</v>
      </c>
      <c r="D191" s="113" t="s">
        <v>1546</v>
      </c>
      <c r="E191" s="238"/>
      <c r="F191" s="209"/>
      <c r="G191" s="361"/>
      <c r="H191" s="361"/>
      <c r="I191" s="731">
        <v>14.113167913876854</v>
      </c>
      <c r="J191" s="731"/>
      <c r="K191" s="731"/>
      <c r="L191" s="731">
        <v>9.3223876443578693</v>
      </c>
      <c r="M191" s="732"/>
      <c r="N191" s="732">
        <v>25.4572417202175</v>
      </c>
      <c r="O191" s="732"/>
      <c r="P191" s="732">
        <v>28.160852937767991</v>
      </c>
      <c r="Q191" s="732"/>
      <c r="R191" s="732">
        <v>20.635102602315715</v>
      </c>
      <c r="S191" s="732"/>
      <c r="T191" s="732">
        <v>15.146562057317205</v>
      </c>
      <c r="U191" s="732"/>
      <c r="V191" s="732">
        <v>5.5234314317769915</v>
      </c>
    </row>
    <row r="192" spans="1:22" ht="12.75" customHeight="1" x14ac:dyDescent="0.25">
      <c r="A192" s="361"/>
      <c r="B192" s="207"/>
      <c r="C192" s="113" t="s">
        <v>1447</v>
      </c>
      <c r="D192" s="113" t="s">
        <v>1547</v>
      </c>
      <c r="E192" s="238"/>
      <c r="F192" s="209"/>
      <c r="G192" s="361"/>
      <c r="H192" s="361"/>
      <c r="I192" s="731">
        <v>12.499537738988943</v>
      </c>
      <c r="J192" s="731"/>
      <c r="K192" s="731"/>
      <c r="L192" s="731">
        <v>8.029128932872748</v>
      </c>
      <c r="M192" s="732"/>
      <c r="N192" s="732">
        <v>17.327418907679512</v>
      </c>
      <c r="O192" s="732"/>
      <c r="P192" s="732">
        <v>23.4472883479506</v>
      </c>
      <c r="Q192" s="732"/>
      <c r="R192" s="732">
        <v>18.252630355170609</v>
      </c>
      <c r="S192" s="732"/>
      <c r="T192" s="732">
        <v>13.589264481059963</v>
      </c>
      <c r="U192" s="732"/>
      <c r="V192" s="732">
        <v>5.0240845289273324</v>
      </c>
    </row>
    <row r="193" spans="1:23" ht="12.75" customHeight="1" x14ac:dyDescent="0.25">
      <c r="A193" s="361"/>
      <c r="B193" s="207"/>
      <c r="C193" s="113" t="s">
        <v>1459</v>
      </c>
      <c r="D193" s="113" t="s">
        <v>1548</v>
      </c>
      <c r="E193" s="238"/>
      <c r="F193" s="209"/>
      <c r="G193" s="361"/>
      <c r="H193" s="361"/>
      <c r="I193" s="731">
        <v>13.705993012631014</v>
      </c>
      <c r="J193" s="731"/>
      <c r="K193" s="731"/>
      <c r="L193" s="731">
        <v>8.6032388663967616</v>
      </c>
      <c r="M193" s="732"/>
      <c r="N193" s="732">
        <v>22.967309304274938</v>
      </c>
      <c r="O193" s="732"/>
      <c r="P193" s="732">
        <v>25.016954261170973</v>
      </c>
      <c r="Q193" s="732"/>
      <c r="R193" s="732">
        <v>18.995929443690638</v>
      </c>
      <c r="S193" s="732"/>
      <c r="T193" s="732">
        <v>14.248328002326259</v>
      </c>
      <c r="U193" s="732"/>
      <c r="V193" s="732">
        <v>6.4140121496191682</v>
      </c>
    </row>
    <row r="194" spans="1:23" x14ac:dyDescent="0.2">
      <c r="C194" s="367"/>
      <c r="D194" s="367"/>
      <c r="E194" s="368"/>
      <c r="F194" s="367"/>
      <c r="G194" s="367"/>
      <c r="H194" s="367"/>
      <c r="I194" s="220"/>
      <c r="J194" s="220"/>
      <c r="K194" s="118"/>
      <c r="L194" s="118"/>
      <c r="M194" s="218"/>
      <c r="N194" s="218"/>
      <c r="O194" s="218"/>
      <c r="P194" s="218"/>
      <c r="Q194" s="218"/>
      <c r="R194" s="218"/>
      <c r="S194" s="218"/>
      <c r="T194" s="218"/>
      <c r="U194" s="218"/>
      <c r="V194" s="218"/>
      <c r="W194" s="218"/>
    </row>
    <row r="195" spans="1:23" ht="18.75" customHeight="1" x14ac:dyDescent="0.2">
      <c r="C195" s="369" t="s">
        <v>1641</v>
      </c>
      <c r="D195" s="360"/>
      <c r="E195" s="238"/>
      <c r="F195" s="361"/>
      <c r="G195" s="361"/>
      <c r="H195" s="361"/>
      <c r="I195" s="221"/>
      <c r="J195" s="441"/>
      <c r="K195" s="441"/>
      <c r="L195" s="199"/>
      <c r="M195" s="199"/>
      <c r="N195" s="199"/>
      <c r="O195" s="199"/>
      <c r="P195" s="199"/>
      <c r="Q195" s="199"/>
      <c r="R195" s="199"/>
      <c r="S195" s="199"/>
      <c r="T195" s="199"/>
      <c r="U195" s="199"/>
      <c r="V195" s="199"/>
    </row>
    <row r="196" spans="1:23" x14ac:dyDescent="0.2">
      <c r="C196" s="328" t="s">
        <v>1430</v>
      </c>
      <c r="D196" s="328"/>
      <c r="I196" s="221"/>
      <c r="J196" s="441"/>
      <c r="K196" s="441"/>
      <c r="L196" s="199"/>
      <c r="M196" s="199"/>
      <c r="N196" s="199"/>
      <c r="O196" s="199"/>
      <c r="P196" s="199"/>
      <c r="Q196" s="199"/>
      <c r="R196" s="199"/>
      <c r="S196" s="199"/>
      <c r="T196" s="199"/>
      <c r="U196" s="199"/>
      <c r="V196" s="199"/>
    </row>
    <row r="197" spans="1:23" x14ac:dyDescent="0.2">
      <c r="C197" s="361" t="s">
        <v>1561</v>
      </c>
      <c r="I197" s="221"/>
      <c r="J197" s="441"/>
      <c r="K197" s="441"/>
      <c r="L197" s="199"/>
      <c r="M197" s="199"/>
      <c r="N197" s="199"/>
      <c r="O197" s="199"/>
      <c r="P197" s="199"/>
      <c r="Q197" s="199"/>
      <c r="R197" s="199"/>
      <c r="S197" s="199"/>
      <c r="T197" s="199"/>
      <c r="U197" s="199"/>
      <c r="V197" s="199"/>
    </row>
    <row r="198" spans="1:23" x14ac:dyDescent="0.2">
      <c r="I198" s="221"/>
      <c r="J198" s="441"/>
      <c r="K198" s="441"/>
      <c r="L198" s="199"/>
      <c r="M198" s="199"/>
      <c r="N198" s="199"/>
      <c r="O198" s="199"/>
      <c r="P198" s="199"/>
      <c r="Q198" s="199"/>
      <c r="R198" s="199"/>
      <c r="S198" s="199"/>
      <c r="T198" s="199"/>
      <c r="U198" s="199"/>
      <c r="V198" s="199"/>
    </row>
  </sheetData>
  <pageMargins left="0.70866141732283472" right="0.70866141732283472" top="0.74803149606299213" bottom="0.74803149606299213" header="0.31496062992125984" footer="0.31496062992125984"/>
  <pageSetup paperSize="9" scale="54" fitToHeight="2" orientation="portrait" r:id="rId1"/>
  <headerFooter>
    <oddFooter>&amp;R40</oddFooter>
  </headerFooter>
  <rowBreaks count="1" manualBreakCount="1">
    <brk id="117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7"/>
  <sheetViews>
    <sheetView showGridLines="0" view="pageBreakPreview" topLeftCell="A32" zoomScale="85" zoomScaleNormal="95" zoomScaleSheetLayoutView="85" workbookViewId="0">
      <selection activeCell="U311" sqref="U311"/>
    </sheetView>
  </sheetViews>
  <sheetFormatPr defaultColWidth="9.140625" defaultRowHeight="12.75" x14ac:dyDescent="0.2"/>
  <cols>
    <col min="1" max="2" width="1.140625" style="23" customWidth="1"/>
    <col min="3" max="3" width="13.28515625" style="23" customWidth="1"/>
    <col min="4" max="4" width="5.28515625" style="25" customWidth="1"/>
    <col min="5" max="5" width="2.42578125" style="25" customWidth="1"/>
    <col min="6" max="6" width="19.140625" style="25" customWidth="1"/>
    <col min="7" max="7" width="34.42578125" style="25" customWidth="1"/>
    <col min="8" max="8" width="0.85546875" style="25" customWidth="1"/>
    <col min="9" max="9" width="6.140625" style="100" customWidth="1"/>
    <col min="10" max="10" width="0.7109375" style="100" customWidth="1"/>
    <col min="11" max="11" width="6.42578125" style="100" customWidth="1"/>
    <col min="12" max="12" width="0.7109375" style="100" customWidth="1"/>
    <col min="13" max="13" width="8.28515625" style="100" customWidth="1"/>
    <col min="14" max="14" width="1.28515625" style="100" customWidth="1"/>
    <col min="15" max="16" width="5.85546875" style="100" customWidth="1"/>
    <col min="17" max="17" width="7.5703125" style="100" customWidth="1"/>
    <col min="18" max="18" width="1.140625" style="100" customWidth="1"/>
    <col min="19" max="19" width="9.7109375" style="100" customWidth="1"/>
    <col min="20" max="20" width="13" style="100" customWidth="1"/>
    <col min="21" max="21" width="11.7109375" style="100" customWidth="1"/>
    <col min="22" max="22" width="12.140625" style="100" customWidth="1"/>
    <col min="23" max="16384" width="9.140625" style="23"/>
  </cols>
  <sheetData>
    <row r="1" spans="1:22" s="54" customFormat="1" ht="15.75" x14ac:dyDescent="0.25">
      <c r="A1" s="44" t="s">
        <v>1642</v>
      </c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</row>
    <row r="2" spans="1:22" s="54" customFormat="1" ht="15.75" x14ac:dyDescent="0.25">
      <c r="A2" s="44" t="s">
        <v>1701</v>
      </c>
      <c r="G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</row>
    <row r="3" spans="1:22" s="3" customFormat="1" ht="5.25" customHeight="1" x14ac:dyDescent="0.2">
      <c r="C3" s="42"/>
      <c r="D3" s="4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</row>
    <row r="4" spans="1:22" s="48" customFormat="1" ht="21.75" customHeight="1" x14ac:dyDescent="0.2">
      <c r="A4" s="69" t="s">
        <v>8</v>
      </c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 t="s">
        <v>37</v>
      </c>
    </row>
    <row r="5" spans="1:22" s="48" customFormat="1" ht="4.5" customHeight="1" x14ac:dyDescent="0.2">
      <c r="A5" s="165"/>
      <c r="B5" s="165"/>
      <c r="C5" s="165"/>
      <c r="D5" s="165"/>
      <c r="E5" s="165"/>
      <c r="F5" s="165"/>
      <c r="G5" s="165"/>
      <c r="H5" s="165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</row>
    <row r="6" spans="1:22" s="48" customFormat="1" ht="13.5" customHeight="1" x14ac:dyDescent="0.2"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</row>
    <row r="7" spans="1:22" s="48" customFormat="1" ht="14.25" x14ac:dyDescent="0.2">
      <c r="I7" s="113" t="s">
        <v>1435</v>
      </c>
      <c r="J7" s="113"/>
      <c r="K7" s="113"/>
      <c r="L7" s="113"/>
      <c r="M7" s="113"/>
      <c r="N7" s="113"/>
      <c r="O7" s="113" t="s">
        <v>2554</v>
      </c>
      <c r="P7" s="113"/>
      <c r="Q7" s="113"/>
      <c r="R7" s="113"/>
      <c r="S7" s="751" t="s">
        <v>2553</v>
      </c>
      <c r="T7" s="751"/>
      <c r="U7" s="751"/>
      <c r="V7" s="751"/>
    </row>
    <row r="8" spans="1:22" s="48" customFormat="1" ht="14.25" x14ac:dyDescent="0.2">
      <c r="E8" s="68"/>
      <c r="F8" s="68"/>
      <c r="G8" s="68"/>
      <c r="H8" s="68"/>
      <c r="I8" s="117"/>
      <c r="J8" s="117"/>
      <c r="K8" s="117"/>
      <c r="L8" s="117"/>
      <c r="M8" s="117"/>
      <c r="N8" s="123"/>
      <c r="O8" s="117"/>
      <c r="P8" s="117"/>
      <c r="Q8" s="117"/>
      <c r="R8" s="123"/>
      <c r="S8" s="117"/>
      <c r="T8" s="117"/>
      <c r="U8" s="117"/>
      <c r="V8" s="117"/>
    </row>
    <row r="9" spans="1:22" s="48" customFormat="1" ht="17.25" customHeight="1" x14ac:dyDescent="0.2">
      <c r="B9" s="48" t="s">
        <v>1186</v>
      </c>
      <c r="C9" s="189"/>
      <c r="I9" s="750" t="s">
        <v>288</v>
      </c>
      <c r="J9" s="750"/>
      <c r="K9" s="750"/>
      <c r="L9" s="113"/>
      <c r="M9" s="192" t="s">
        <v>297</v>
      </c>
      <c r="N9" s="113"/>
      <c r="O9" s="192"/>
      <c r="P9" s="192"/>
      <c r="Q9" s="192"/>
      <c r="R9" s="123"/>
      <c r="S9" s="442" t="s">
        <v>2</v>
      </c>
      <c r="T9" s="442" t="s">
        <v>198</v>
      </c>
      <c r="U9" s="442" t="s">
        <v>199</v>
      </c>
      <c r="V9" s="442"/>
    </row>
    <row r="10" spans="1:22" s="48" customFormat="1" ht="14.25" x14ac:dyDescent="0.2">
      <c r="B10" s="48" t="s">
        <v>1172</v>
      </c>
      <c r="C10" s="189"/>
      <c r="E10" s="163"/>
      <c r="I10" s="216"/>
      <c r="J10" s="216"/>
      <c r="K10" s="216"/>
      <c r="L10" s="113"/>
      <c r="M10" s="192" t="s">
        <v>295</v>
      </c>
      <c r="N10" s="113"/>
      <c r="O10" s="192"/>
      <c r="P10" s="192"/>
      <c r="Q10" s="192"/>
      <c r="R10" s="123"/>
      <c r="S10" s="442" t="s">
        <v>5</v>
      </c>
      <c r="T10" s="442" t="s">
        <v>111</v>
      </c>
      <c r="U10" s="442" t="s">
        <v>200</v>
      </c>
      <c r="V10" s="430">
        <v>0.95</v>
      </c>
    </row>
    <row r="11" spans="1:22" s="48" customFormat="1" ht="16.5" customHeight="1" x14ac:dyDescent="0.2">
      <c r="E11" s="163"/>
      <c r="I11" s="115" t="s">
        <v>5</v>
      </c>
      <c r="J11" s="442"/>
      <c r="K11" s="115" t="s">
        <v>302</v>
      </c>
      <c r="L11" s="442"/>
      <c r="M11" s="211"/>
      <c r="N11" s="442"/>
      <c r="O11" s="211"/>
      <c r="P11" s="211"/>
      <c r="Q11" s="211"/>
      <c r="R11" s="441"/>
      <c r="S11" s="327" t="s">
        <v>201</v>
      </c>
      <c r="T11" s="327" t="s">
        <v>202</v>
      </c>
      <c r="U11" s="327" t="s">
        <v>203</v>
      </c>
      <c r="V11" s="327" t="s">
        <v>335</v>
      </c>
    </row>
    <row r="12" spans="1:22" s="48" customFormat="1" ht="14.25" x14ac:dyDescent="0.2">
      <c r="C12" s="67"/>
      <c r="E12" s="163"/>
      <c r="I12" s="115" t="s">
        <v>299</v>
      </c>
      <c r="J12" s="442"/>
      <c r="K12" s="726" t="s">
        <v>303</v>
      </c>
      <c r="L12" s="442"/>
      <c r="M12" s="442"/>
      <c r="N12" s="442"/>
      <c r="O12" s="442" t="s">
        <v>248</v>
      </c>
      <c r="P12" s="442" t="s">
        <v>40</v>
      </c>
      <c r="Q12" s="442" t="s">
        <v>204</v>
      </c>
      <c r="R12" s="441"/>
      <c r="S12" s="442" t="s">
        <v>111</v>
      </c>
      <c r="T12" s="442" t="s">
        <v>250</v>
      </c>
      <c r="U12" s="442" t="s">
        <v>111</v>
      </c>
      <c r="V12" s="442" t="s">
        <v>336</v>
      </c>
    </row>
    <row r="13" spans="1:22" s="48" customFormat="1" ht="14.25" x14ac:dyDescent="0.2">
      <c r="C13" s="67"/>
      <c r="E13" s="163"/>
      <c r="I13" s="115"/>
      <c r="J13" s="442"/>
      <c r="K13" s="115" t="s">
        <v>290</v>
      </c>
      <c r="L13" s="442"/>
      <c r="M13" s="442"/>
      <c r="N13" s="442"/>
      <c r="O13" s="442"/>
      <c r="P13" s="442"/>
      <c r="Q13" s="442"/>
      <c r="R13" s="441"/>
      <c r="S13" s="442"/>
      <c r="T13" s="442"/>
      <c r="U13" s="442" t="s">
        <v>1171</v>
      </c>
      <c r="V13" s="442"/>
    </row>
    <row r="14" spans="1:22" s="48" customFormat="1" ht="14.25" x14ac:dyDescent="0.2">
      <c r="I14" s="442"/>
      <c r="J14" s="442"/>
      <c r="K14" s="113"/>
      <c r="L14" s="442"/>
      <c r="M14" s="442"/>
      <c r="N14" s="442"/>
      <c r="O14" s="442"/>
      <c r="P14" s="442"/>
      <c r="Q14" s="442"/>
      <c r="R14" s="441"/>
      <c r="S14" s="442"/>
      <c r="T14" s="442"/>
      <c r="U14" s="442" t="s">
        <v>250</v>
      </c>
      <c r="V14" s="442"/>
    </row>
    <row r="15" spans="1:22" s="229" customFormat="1" ht="7.5" customHeight="1" x14ac:dyDescent="0.25">
      <c r="A15" s="165"/>
      <c r="B15" s="165"/>
      <c r="C15" s="165"/>
      <c r="D15" s="165"/>
      <c r="E15" s="165"/>
      <c r="F15" s="165"/>
      <c r="G15" s="165"/>
      <c r="H15" s="68"/>
      <c r="I15" s="117"/>
      <c r="J15" s="117"/>
      <c r="K15" s="117"/>
      <c r="L15" s="117"/>
      <c r="M15" s="117"/>
      <c r="N15" s="123"/>
      <c r="O15" s="117"/>
      <c r="P15" s="117"/>
      <c r="Q15" s="117"/>
      <c r="R15" s="123"/>
      <c r="S15" s="117"/>
      <c r="T15" s="117"/>
      <c r="U15" s="117"/>
      <c r="V15" s="117"/>
    </row>
    <row r="16" spans="1:22" s="48" customFormat="1" ht="9.75" customHeight="1" x14ac:dyDescent="0.2">
      <c r="I16" s="113"/>
      <c r="J16" s="113"/>
      <c r="K16" s="113"/>
      <c r="L16" s="113"/>
      <c r="M16" s="113"/>
      <c r="N16" s="113"/>
      <c r="O16" s="113"/>
      <c r="P16" s="113"/>
      <c r="Q16" s="113"/>
      <c r="R16" s="123"/>
      <c r="S16" s="113"/>
      <c r="T16" s="113"/>
      <c r="U16" s="113"/>
      <c r="V16" s="113"/>
    </row>
    <row r="17" spans="1:22" s="230" customFormat="1" ht="18.75" customHeight="1" x14ac:dyDescent="0.25">
      <c r="A17" s="229" t="s">
        <v>449</v>
      </c>
      <c r="B17" s="229"/>
      <c r="C17" s="229"/>
      <c r="D17" s="229"/>
      <c r="E17" s="229"/>
      <c r="F17" s="229"/>
      <c r="G17" s="229"/>
      <c r="I17" s="710">
        <v>31.515243456447656</v>
      </c>
      <c r="J17" s="710"/>
      <c r="K17" s="710">
        <v>66.507739569054721</v>
      </c>
      <c r="L17" s="710"/>
      <c r="M17" s="710">
        <v>1.9770169744976189</v>
      </c>
      <c r="N17" s="710"/>
      <c r="O17" s="710">
        <v>80.148560716472247</v>
      </c>
      <c r="P17" s="710">
        <v>11.639965108278115</v>
      </c>
      <c r="Q17" s="710">
        <v>8.2114741752496343</v>
      </c>
      <c r="R17" s="416"/>
      <c r="S17" s="416">
        <v>180922</v>
      </c>
      <c r="T17" s="416">
        <v>144803</v>
      </c>
      <c r="U17" s="710">
        <v>80.036148174351368</v>
      </c>
      <c r="V17" s="710" t="s">
        <v>2234</v>
      </c>
    </row>
    <row r="18" spans="1:22" s="231" customFormat="1" ht="9" customHeight="1" x14ac:dyDescent="0.25">
      <c r="A18" s="229"/>
      <c r="B18" s="229"/>
      <c r="C18" s="229"/>
      <c r="D18" s="229"/>
      <c r="E18" s="229"/>
      <c r="F18" s="229"/>
      <c r="G18" s="229"/>
      <c r="I18" s="710"/>
      <c r="J18" s="710"/>
      <c r="K18" s="710"/>
      <c r="L18" s="710"/>
      <c r="M18" s="710"/>
      <c r="N18" s="710"/>
      <c r="O18" s="710"/>
      <c r="P18" s="710"/>
      <c r="Q18" s="710"/>
      <c r="R18" s="416"/>
      <c r="S18" s="416"/>
      <c r="T18" s="416"/>
      <c r="U18" s="710"/>
      <c r="V18" s="710" t="s">
        <v>1241</v>
      </c>
    </row>
    <row r="19" spans="1:22" s="230" customFormat="1" ht="12" customHeight="1" x14ac:dyDescent="0.25">
      <c r="A19" s="229"/>
      <c r="B19" s="229" t="s">
        <v>450</v>
      </c>
      <c r="C19" s="229"/>
      <c r="D19" s="229"/>
      <c r="E19" s="229"/>
      <c r="F19" s="229"/>
      <c r="G19" s="229"/>
      <c r="I19" s="710">
        <v>29.677481587398859</v>
      </c>
      <c r="J19" s="710"/>
      <c r="K19" s="710">
        <v>68.485797614589359</v>
      </c>
      <c r="L19" s="710"/>
      <c r="M19" s="710">
        <v>1.8367207980117797</v>
      </c>
      <c r="N19" s="710"/>
      <c r="O19" s="710">
        <v>80.497962981876782</v>
      </c>
      <c r="P19" s="710">
        <v>11.349425209092251</v>
      </c>
      <c r="Q19" s="710">
        <v>8.1526118090309705</v>
      </c>
      <c r="R19" s="416"/>
      <c r="S19" s="416">
        <v>173001</v>
      </c>
      <c r="T19" s="416">
        <v>139114</v>
      </c>
      <c r="U19" s="710">
        <v>80.412251952300849</v>
      </c>
      <c r="V19" s="710" t="s">
        <v>2235</v>
      </c>
    </row>
    <row r="20" spans="1:22" s="231" customFormat="1" ht="9" customHeight="1" x14ac:dyDescent="0.25">
      <c r="A20" s="48"/>
      <c r="B20" s="48"/>
      <c r="C20" s="48"/>
      <c r="D20" s="48"/>
      <c r="E20" s="48"/>
      <c r="F20" s="48"/>
      <c r="G20" s="48"/>
      <c r="I20" s="710"/>
      <c r="J20" s="710"/>
      <c r="K20" s="710"/>
      <c r="L20" s="710"/>
      <c r="M20" s="710"/>
      <c r="N20" s="710"/>
      <c r="O20" s="710"/>
      <c r="P20" s="710"/>
      <c r="Q20" s="710"/>
      <c r="R20" s="416"/>
      <c r="S20" s="416"/>
      <c r="T20" s="416"/>
      <c r="U20" s="710"/>
      <c r="V20" s="710" t="s">
        <v>1241</v>
      </c>
    </row>
    <row r="21" spans="1:22" s="230" customFormat="1" ht="14.25" customHeight="1" x14ac:dyDescent="0.25">
      <c r="A21" s="229"/>
      <c r="B21" s="229"/>
      <c r="C21" s="229" t="s">
        <v>451</v>
      </c>
      <c r="D21" s="229" t="s">
        <v>452</v>
      </c>
      <c r="E21" s="229" t="s">
        <v>453</v>
      </c>
      <c r="F21" s="229"/>
      <c r="G21" s="229"/>
      <c r="I21" s="710">
        <v>51.01923690083963</v>
      </c>
      <c r="J21" s="710"/>
      <c r="K21" s="710">
        <v>47.89244340525029</v>
      </c>
      <c r="L21" s="710"/>
      <c r="M21" s="710">
        <v>1.0883196939100861</v>
      </c>
      <c r="N21" s="710"/>
      <c r="O21" s="710">
        <v>80.195557444999466</v>
      </c>
      <c r="P21" s="710">
        <v>11.778084812413645</v>
      </c>
      <c r="Q21" s="710">
        <v>8.0263577425868835</v>
      </c>
      <c r="R21" s="416"/>
      <c r="S21" s="416">
        <v>46533</v>
      </c>
      <c r="T21" s="416">
        <v>37281</v>
      </c>
      <c r="U21" s="710">
        <v>80.117336084069365</v>
      </c>
      <c r="V21" s="710" t="s">
        <v>2236</v>
      </c>
    </row>
    <row r="22" spans="1:22" s="231" customFormat="1" ht="14.25" customHeight="1" x14ac:dyDescent="0.2">
      <c r="A22" s="48"/>
      <c r="B22" s="48"/>
      <c r="C22" s="48"/>
      <c r="D22" s="48"/>
      <c r="E22" s="48"/>
      <c r="F22" s="48"/>
      <c r="G22" s="48"/>
      <c r="I22" s="714"/>
      <c r="J22" s="714"/>
      <c r="K22" s="714"/>
      <c r="L22" s="714"/>
      <c r="M22" s="714"/>
      <c r="N22" s="714"/>
      <c r="O22" s="714"/>
      <c r="P22" s="714"/>
      <c r="Q22" s="714"/>
      <c r="R22" s="196"/>
      <c r="S22" s="196"/>
      <c r="T22" s="196"/>
      <c r="U22" s="714"/>
      <c r="V22" s="714" t="s">
        <v>1241</v>
      </c>
    </row>
    <row r="23" spans="1:22" s="231" customFormat="1" ht="14.25" customHeight="1" x14ac:dyDescent="0.2">
      <c r="A23" s="48"/>
      <c r="B23" s="48"/>
      <c r="C23" s="48" t="s">
        <v>454</v>
      </c>
      <c r="D23" s="48" t="s">
        <v>455</v>
      </c>
      <c r="E23" s="48" t="s">
        <v>456</v>
      </c>
      <c r="F23" s="48"/>
      <c r="G23" s="48"/>
      <c r="I23" s="714">
        <v>43.215507411630561</v>
      </c>
      <c r="J23" s="714"/>
      <c r="K23" s="714">
        <v>55.045610034207527</v>
      </c>
      <c r="L23" s="714"/>
      <c r="M23" s="714">
        <v>1.7388825541619155</v>
      </c>
      <c r="N23" s="714"/>
      <c r="O23" s="714">
        <v>81.413911060433293</v>
      </c>
      <c r="P23" s="714">
        <v>11.602052451539338</v>
      </c>
      <c r="Q23" s="714">
        <v>6.9840364880273658</v>
      </c>
      <c r="R23" s="196"/>
      <c r="S23" s="196">
        <v>3447</v>
      </c>
      <c r="T23" s="196">
        <v>2801</v>
      </c>
      <c r="U23" s="714">
        <v>81.259065854366114</v>
      </c>
      <c r="V23" s="714" t="s">
        <v>2237</v>
      </c>
    </row>
    <row r="24" spans="1:22" s="231" customFormat="1" ht="14.25" customHeight="1" x14ac:dyDescent="0.2">
      <c r="A24" s="48"/>
      <c r="B24" s="48"/>
      <c r="C24" s="48" t="s">
        <v>457</v>
      </c>
      <c r="D24" s="48" t="s">
        <v>458</v>
      </c>
      <c r="E24" s="48"/>
      <c r="F24" s="48" t="s">
        <v>459</v>
      </c>
      <c r="G24" s="48"/>
      <c r="I24" s="714">
        <v>3.9800995024875623</v>
      </c>
      <c r="J24" s="714"/>
      <c r="K24" s="714">
        <v>92.039800995024876</v>
      </c>
      <c r="L24" s="714"/>
      <c r="M24" s="714">
        <v>3.9800995024875623</v>
      </c>
      <c r="N24" s="714"/>
      <c r="O24" s="714">
        <v>84.577114427860707</v>
      </c>
      <c r="P24" s="714">
        <v>10.696517412935323</v>
      </c>
      <c r="Q24" s="714">
        <v>4.7263681592039797</v>
      </c>
      <c r="R24" s="196"/>
      <c r="S24" s="196">
        <v>386</v>
      </c>
      <c r="T24" s="196">
        <v>326</v>
      </c>
      <c r="U24" s="714">
        <v>84.4559585492228</v>
      </c>
      <c r="V24" s="714" t="s">
        <v>2238</v>
      </c>
    </row>
    <row r="25" spans="1:22" s="231" customFormat="1" ht="14.25" customHeight="1" x14ac:dyDescent="0.2">
      <c r="A25" s="48"/>
      <c r="B25" s="48"/>
      <c r="C25" s="48" t="s">
        <v>460</v>
      </c>
      <c r="D25" s="48" t="s">
        <v>461</v>
      </c>
      <c r="E25" s="48"/>
      <c r="F25" s="48" t="s">
        <v>462</v>
      </c>
      <c r="G25" s="48"/>
      <c r="I25" s="714">
        <v>44.519015659955258</v>
      </c>
      <c r="J25" s="714"/>
      <c r="K25" s="714">
        <v>54.138702460850105</v>
      </c>
      <c r="L25" s="714"/>
      <c r="M25" s="714">
        <v>1.3422818791946309</v>
      </c>
      <c r="N25" s="714"/>
      <c r="O25" s="714">
        <v>74.272930648769574</v>
      </c>
      <c r="P25" s="714">
        <v>15.212527964205815</v>
      </c>
      <c r="Q25" s="714">
        <v>10.514541387024609</v>
      </c>
      <c r="R25" s="196"/>
      <c r="S25" s="196">
        <v>441</v>
      </c>
      <c r="T25" s="196">
        <v>327</v>
      </c>
      <c r="U25" s="714">
        <v>74.149659863945587</v>
      </c>
      <c r="V25" s="714" t="s">
        <v>2239</v>
      </c>
    </row>
    <row r="26" spans="1:22" s="231" customFormat="1" ht="14.25" customHeight="1" x14ac:dyDescent="0.2">
      <c r="A26" s="48"/>
      <c r="B26" s="48"/>
      <c r="C26" s="48" t="s">
        <v>463</v>
      </c>
      <c r="D26" s="48" t="s">
        <v>464</v>
      </c>
      <c r="E26" s="48"/>
      <c r="F26" s="48" t="s">
        <v>465</v>
      </c>
      <c r="G26" s="48"/>
      <c r="I26" s="714">
        <v>35.177865612648226</v>
      </c>
      <c r="J26" s="714"/>
      <c r="K26" s="714">
        <v>61.660079051383399</v>
      </c>
      <c r="L26" s="714"/>
      <c r="M26" s="714">
        <v>3.1620553359683794</v>
      </c>
      <c r="N26" s="714"/>
      <c r="O26" s="714">
        <v>77.470355731225297</v>
      </c>
      <c r="P26" s="714">
        <v>13.043478260869565</v>
      </c>
      <c r="Q26" s="714">
        <v>9.4861660079051369</v>
      </c>
      <c r="R26" s="196"/>
      <c r="S26" s="196">
        <v>245</v>
      </c>
      <c r="T26" s="196">
        <v>188</v>
      </c>
      <c r="U26" s="714">
        <v>76.734693877551024</v>
      </c>
      <c r="V26" s="714" t="s">
        <v>2240</v>
      </c>
    </row>
    <row r="27" spans="1:22" s="231" customFormat="1" ht="14.25" customHeight="1" x14ac:dyDescent="0.2">
      <c r="A27" s="48"/>
      <c r="B27" s="48"/>
      <c r="C27" s="48" t="s">
        <v>466</v>
      </c>
      <c r="D27" s="48" t="s">
        <v>467</v>
      </c>
      <c r="E27" s="48"/>
      <c r="F27" s="48" t="s">
        <v>468</v>
      </c>
      <c r="G27" s="48"/>
      <c r="I27" s="714">
        <v>3.0995106035889073</v>
      </c>
      <c r="J27" s="714"/>
      <c r="K27" s="714">
        <v>94.616639477977159</v>
      </c>
      <c r="L27" s="714"/>
      <c r="M27" s="714">
        <v>2.2838499184339316</v>
      </c>
      <c r="N27" s="714"/>
      <c r="O27" s="714">
        <v>80.913539967373566</v>
      </c>
      <c r="P27" s="714">
        <v>13.70309951060359</v>
      </c>
      <c r="Q27" s="714">
        <v>5.383360522022838</v>
      </c>
      <c r="R27" s="196"/>
      <c r="S27" s="196">
        <v>599</v>
      </c>
      <c r="T27" s="196">
        <v>485</v>
      </c>
      <c r="U27" s="714">
        <v>80.968280467445737</v>
      </c>
      <c r="V27" s="714" t="s">
        <v>2241</v>
      </c>
    </row>
    <row r="28" spans="1:22" s="231" customFormat="1" ht="14.25" customHeight="1" x14ac:dyDescent="0.2">
      <c r="A28" s="48"/>
      <c r="B28" s="48"/>
      <c r="C28" s="48" t="s">
        <v>469</v>
      </c>
      <c r="D28" s="48" t="s">
        <v>470</v>
      </c>
      <c r="E28" s="48"/>
      <c r="F28" s="48" t="s">
        <v>471</v>
      </c>
      <c r="G28" s="48"/>
      <c r="I28" s="714">
        <v>56.006240249609988</v>
      </c>
      <c r="J28" s="714"/>
      <c r="K28" s="714">
        <v>43.681747269890799</v>
      </c>
      <c r="L28" s="714"/>
      <c r="M28" s="714">
        <v>0.31201248049921998</v>
      </c>
      <c r="N28" s="714"/>
      <c r="O28" s="714">
        <v>83.619344773790942</v>
      </c>
      <c r="P28" s="714">
        <v>8.7363494539781588</v>
      </c>
      <c r="Q28" s="714">
        <v>7.6443057722308891</v>
      </c>
      <c r="R28" s="196"/>
      <c r="S28" s="196">
        <v>639</v>
      </c>
      <c r="T28" s="196">
        <v>534</v>
      </c>
      <c r="U28" s="714">
        <v>83.568075117370881</v>
      </c>
      <c r="V28" s="714" t="s">
        <v>2242</v>
      </c>
    </row>
    <row r="29" spans="1:22" s="231" customFormat="1" ht="14.25" customHeight="1" x14ac:dyDescent="0.2">
      <c r="A29" s="48"/>
      <c r="B29" s="48"/>
      <c r="C29" s="48" t="s">
        <v>472</v>
      </c>
      <c r="D29" s="48" t="s">
        <v>473</v>
      </c>
      <c r="E29" s="48"/>
      <c r="F29" s="48" t="s">
        <v>474</v>
      </c>
      <c r="G29" s="48"/>
      <c r="I29" s="714">
        <v>72.395833333333343</v>
      </c>
      <c r="J29" s="714"/>
      <c r="K29" s="714">
        <v>26.302083333333332</v>
      </c>
      <c r="L29" s="714"/>
      <c r="M29" s="714">
        <v>1.3020833333333335</v>
      </c>
      <c r="N29" s="714"/>
      <c r="O29" s="714">
        <v>82.986111111111114</v>
      </c>
      <c r="P29" s="714">
        <v>10.677083333333332</v>
      </c>
      <c r="Q29" s="714">
        <v>6.3368055555555554</v>
      </c>
      <c r="R29" s="196"/>
      <c r="S29" s="196">
        <v>1137</v>
      </c>
      <c r="T29" s="196">
        <v>941</v>
      </c>
      <c r="U29" s="714">
        <v>82.761653474054526</v>
      </c>
      <c r="V29" s="714" t="s">
        <v>2243</v>
      </c>
    </row>
    <row r="30" spans="1:22" s="231" customFormat="1" ht="14.25" customHeight="1" x14ac:dyDescent="0.2">
      <c r="A30" s="48"/>
      <c r="B30" s="48"/>
      <c r="C30" s="48"/>
      <c r="D30" s="48"/>
      <c r="E30" s="48"/>
      <c r="F30" s="48"/>
      <c r="G30" s="48"/>
      <c r="I30" s="714"/>
      <c r="J30" s="714"/>
      <c r="K30" s="714"/>
      <c r="L30" s="714"/>
      <c r="M30" s="714"/>
      <c r="N30" s="714"/>
      <c r="O30" s="714"/>
      <c r="P30" s="714"/>
      <c r="Q30" s="714"/>
      <c r="R30" s="196"/>
      <c r="S30" s="196"/>
      <c r="T30" s="196"/>
      <c r="U30" s="714"/>
      <c r="V30" s="714" t="s">
        <v>1241</v>
      </c>
    </row>
    <row r="31" spans="1:22" s="231" customFormat="1" ht="14.25" customHeight="1" x14ac:dyDescent="0.2">
      <c r="A31" s="48"/>
      <c r="B31" s="48"/>
      <c r="C31" s="48" t="s">
        <v>475</v>
      </c>
      <c r="D31" s="48" t="s">
        <v>476</v>
      </c>
      <c r="E31" s="48" t="s">
        <v>477</v>
      </c>
      <c r="F31" s="48"/>
      <c r="G31" s="48"/>
      <c r="I31" s="714">
        <v>90.119760479041915</v>
      </c>
      <c r="J31" s="714"/>
      <c r="K31" s="714">
        <v>7.5848303393213579</v>
      </c>
      <c r="L31" s="714"/>
      <c r="M31" s="714">
        <v>2.2954091816367264</v>
      </c>
      <c r="N31" s="714"/>
      <c r="O31" s="714">
        <v>75.948103792415168</v>
      </c>
      <c r="P31" s="714">
        <v>14.770459081836327</v>
      </c>
      <c r="Q31" s="714">
        <v>9.2814371257485018</v>
      </c>
      <c r="R31" s="196"/>
      <c r="S31" s="196">
        <v>2937</v>
      </c>
      <c r="T31" s="196">
        <v>2224</v>
      </c>
      <c r="U31" s="714">
        <v>75.72352740892066</v>
      </c>
      <c r="V31" s="714" t="s">
        <v>2244</v>
      </c>
    </row>
    <row r="32" spans="1:22" s="231" customFormat="1" ht="14.25" customHeight="1" x14ac:dyDescent="0.2">
      <c r="A32" s="48"/>
      <c r="B32" s="48"/>
      <c r="C32" s="48" t="s">
        <v>478</v>
      </c>
      <c r="D32" s="48" t="s">
        <v>479</v>
      </c>
      <c r="E32" s="48"/>
      <c r="F32" s="48" t="s">
        <v>480</v>
      </c>
      <c r="G32" s="48"/>
      <c r="I32" s="714">
        <v>87.786259541984734</v>
      </c>
      <c r="J32" s="714"/>
      <c r="K32" s="714">
        <v>9.1603053435114496</v>
      </c>
      <c r="L32" s="714"/>
      <c r="M32" s="714">
        <v>3.0534351145038165</v>
      </c>
      <c r="N32" s="714"/>
      <c r="O32" s="714">
        <v>70.229007633587784</v>
      </c>
      <c r="P32" s="714">
        <v>19.847328244274809</v>
      </c>
      <c r="Q32" s="714">
        <v>9.9236641221374047</v>
      </c>
      <c r="R32" s="196"/>
      <c r="S32" s="196">
        <v>254</v>
      </c>
      <c r="T32" s="196">
        <v>177</v>
      </c>
      <c r="U32" s="714">
        <v>69.685039370078741</v>
      </c>
      <c r="V32" s="714" t="s">
        <v>2245</v>
      </c>
    </row>
    <row r="33" spans="1:22" s="231" customFormat="1" ht="14.25" customHeight="1" x14ac:dyDescent="0.2">
      <c r="A33" s="48"/>
      <c r="B33" s="48"/>
      <c r="C33" s="48" t="s">
        <v>481</v>
      </c>
      <c r="D33" s="48" t="s">
        <v>482</v>
      </c>
      <c r="E33" s="48"/>
      <c r="F33" s="48" t="s">
        <v>483</v>
      </c>
      <c r="G33" s="48"/>
      <c r="I33" s="714">
        <v>88.548387096774192</v>
      </c>
      <c r="J33" s="714"/>
      <c r="K33" s="714">
        <v>10.806451612903226</v>
      </c>
      <c r="L33" s="714"/>
      <c r="M33" s="714">
        <v>0.64516129032258063</v>
      </c>
      <c r="N33" s="714"/>
      <c r="O33" s="714">
        <v>72.903225806451616</v>
      </c>
      <c r="P33" s="714">
        <v>19.032258064516128</v>
      </c>
      <c r="Q33" s="714">
        <v>8.064516129032258</v>
      </c>
      <c r="R33" s="196"/>
      <c r="S33" s="196">
        <v>616</v>
      </c>
      <c r="T33" s="196">
        <v>448</v>
      </c>
      <c r="U33" s="714">
        <v>72.727272727272734</v>
      </c>
      <c r="V33" s="714" t="s">
        <v>2246</v>
      </c>
    </row>
    <row r="34" spans="1:22" s="231" customFormat="1" ht="14.25" customHeight="1" x14ac:dyDescent="0.2">
      <c r="A34" s="48"/>
      <c r="B34" s="48"/>
      <c r="C34" s="48" t="s">
        <v>484</v>
      </c>
      <c r="D34" s="48" t="s">
        <v>485</v>
      </c>
      <c r="E34" s="48"/>
      <c r="F34" s="48" t="s">
        <v>486</v>
      </c>
      <c r="G34" s="48"/>
      <c r="I34" s="714">
        <v>94.900497512437809</v>
      </c>
      <c r="J34" s="714"/>
      <c r="K34" s="714">
        <v>1.8656716417910446</v>
      </c>
      <c r="L34" s="714"/>
      <c r="M34" s="714">
        <v>3.233830845771144</v>
      </c>
      <c r="N34" s="714"/>
      <c r="O34" s="714">
        <v>75.870646766169159</v>
      </c>
      <c r="P34" s="714">
        <v>14.054726368159203</v>
      </c>
      <c r="Q34" s="714">
        <v>10.074626865671641</v>
      </c>
      <c r="R34" s="196"/>
      <c r="S34" s="196">
        <v>778</v>
      </c>
      <c r="T34" s="196">
        <v>590</v>
      </c>
      <c r="U34" s="714">
        <v>75.835475578406175</v>
      </c>
      <c r="V34" s="714" t="s">
        <v>2247</v>
      </c>
    </row>
    <row r="35" spans="1:22" s="231" customFormat="1" ht="14.25" customHeight="1" x14ac:dyDescent="0.2">
      <c r="A35" s="48"/>
      <c r="B35" s="48"/>
      <c r="C35" s="48" t="s">
        <v>487</v>
      </c>
      <c r="D35" s="48" t="s">
        <v>488</v>
      </c>
      <c r="E35" s="48"/>
      <c r="F35" s="48" t="s">
        <v>489</v>
      </c>
      <c r="G35" s="48"/>
      <c r="I35" s="714">
        <v>79</v>
      </c>
      <c r="J35" s="714"/>
      <c r="K35" s="714">
        <v>20.200000000000003</v>
      </c>
      <c r="L35" s="714"/>
      <c r="M35" s="714">
        <v>0.8</v>
      </c>
      <c r="N35" s="714"/>
      <c r="O35" s="714">
        <v>80.2</v>
      </c>
      <c r="P35" s="714">
        <v>13.600000000000001</v>
      </c>
      <c r="Q35" s="714">
        <v>6.2</v>
      </c>
      <c r="R35" s="196"/>
      <c r="S35" s="196">
        <v>496</v>
      </c>
      <c r="T35" s="196">
        <v>397</v>
      </c>
      <c r="U35" s="714">
        <v>80.040322580645167</v>
      </c>
      <c r="V35" s="714" t="s">
        <v>2248</v>
      </c>
    </row>
    <row r="36" spans="1:22" s="231" customFormat="1" ht="14.25" customHeight="1" x14ac:dyDescent="0.25">
      <c r="A36" s="48"/>
      <c r="B36" s="48"/>
      <c r="C36" s="48" t="s">
        <v>490</v>
      </c>
      <c r="D36" s="48" t="s">
        <v>491</v>
      </c>
      <c r="E36" s="48"/>
      <c r="F36" s="48" t="s">
        <v>492</v>
      </c>
      <c r="G36" s="48"/>
      <c r="H36" s="230"/>
      <c r="I36" s="714">
        <v>94.146341463414629</v>
      </c>
      <c r="J36" s="714"/>
      <c r="K36" s="714">
        <v>2.5609756097560976</v>
      </c>
      <c r="L36" s="714"/>
      <c r="M36" s="714">
        <v>3.2926829268292686</v>
      </c>
      <c r="N36" s="714"/>
      <c r="O36" s="714">
        <v>77.560975609756099</v>
      </c>
      <c r="P36" s="714">
        <v>11.341463414634147</v>
      </c>
      <c r="Q36" s="714">
        <v>11.097560975609756</v>
      </c>
      <c r="R36" s="196"/>
      <c r="S36" s="196">
        <v>793</v>
      </c>
      <c r="T36" s="196">
        <v>612</v>
      </c>
      <c r="U36" s="714">
        <v>77.175283732660787</v>
      </c>
      <c r="V36" s="714" t="s">
        <v>2249</v>
      </c>
    </row>
    <row r="37" spans="1:22" s="231" customFormat="1" ht="14.25" customHeight="1" x14ac:dyDescent="0.2">
      <c r="A37" s="48"/>
      <c r="B37" s="48"/>
      <c r="C37" s="48"/>
      <c r="D37" s="48"/>
      <c r="E37" s="48"/>
      <c r="F37" s="48"/>
      <c r="G37" s="48"/>
      <c r="I37" s="714"/>
      <c r="J37" s="714"/>
      <c r="K37" s="714"/>
      <c r="L37" s="714"/>
      <c r="M37" s="714"/>
      <c r="N37" s="714"/>
      <c r="O37" s="714"/>
      <c r="P37" s="714"/>
      <c r="Q37" s="714"/>
      <c r="R37" s="196"/>
      <c r="S37" s="196"/>
      <c r="T37" s="196"/>
      <c r="U37" s="714"/>
      <c r="V37" s="714" t="s">
        <v>1241</v>
      </c>
    </row>
    <row r="38" spans="1:22" s="231" customFormat="1" ht="14.25" customHeight="1" x14ac:dyDescent="0.2">
      <c r="A38" s="48"/>
      <c r="B38" s="48"/>
      <c r="C38" s="48" t="s">
        <v>493</v>
      </c>
      <c r="D38" s="48" t="s">
        <v>494</v>
      </c>
      <c r="E38" s="48" t="s">
        <v>495</v>
      </c>
      <c r="F38" s="48"/>
      <c r="G38" s="48"/>
      <c r="I38" s="714">
        <v>24.565257184697053</v>
      </c>
      <c r="J38" s="714"/>
      <c r="K38" s="714">
        <v>74.592714625663561</v>
      </c>
      <c r="L38" s="714"/>
      <c r="M38" s="714">
        <v>0.8420281896393923</v>
      </c>
      <c r="N38" s="714"/>
      <c r="O38" s="714">
        <v>84.395021050704742</v>
      </c>
      <c r="P38" s="714">
        <v>8.5026542192934293</v>
      </c>
      <c r="Q38" s="714">
        <v>7.10232473000183</v>
      </c>
      <c r="R38" s="196"/>
      <c r="S38" s="196">
        <v>10834</v>
      </c>
      <c r="T38" s="196">
        <v>9139</v>
      </c>
      <c r="U38" s="714">
        <v>84.354808934834779</v>
      </c>
      <c r="V38" s="714" t="s">
        <v>2250</v>
      </c>
    </row>
    <row r="39" spans="1:22" s="231" customFormat="1" ht="14.25" customHeight="1" x14ac:dyDescent="0.2">
      <c r="A39" s="48"/>
      <c r="B39" s="48"/>
      <c r="C39" s="48" t="s">
        <v>496</v>
      </c>
      <c r="D39" s="48" t="s">
        <v>497</v>
      </c>
      <c r="E39" s="48"/>
      <c r="F39" s="48" t="s">
        <v>498</v>
      </c>
      <c r="G39" s="48"/>
      <c r="I39" s="714">
        <v>27.246376811594203</v>
      </c>
      <c r="J39" s="714"/>
      <c r="K39" s="714">
        <v>72.560386473429944</v>
      </c>
      <c r="L39" s="714"/>
      <c r="M39" s="714">
        <v>0.19323671497584541</v>
      </c>
      <c r="N39" s="714"/>
      <c r="O39" s="714">
        <v>83.478260869565219</v>
      </c>
      <c r="P39" s="714">
        <v>6.7632850241545892</v>
      </c>
      <c r="Q39" s="714">
        <v>9.7584541062801922</v>
      </c>
      <c r="R39" s="196"/>
      <c r="S39" s="196">
        <v>1033</v>
      </c>
      <c r="T39" s="196">
        <v>862</v>
      </c>
      <c r="U39" s="714">
        <v>83.446272991287501</v>
      </c>
      <c r="V39" s="714" t="s">
        <v>1654</v>
      </c>
    </row>
    <row r="40" spans="1:22" s="231" customFormat="1" ht="14.25" customHeight="1" x14ac:dyDescent="0.2">
      <c r="A40" s="48"/>
      <c r="B40" s="48"/>
      <c r="C40" s="48" t="s">
        <v>499</v>
      </c>
      <c r="D40" s="48" t="s">
        <v>500</v>
      </c>
      <c r="E40" s="48"/>
      <c r="F40" s="48" t="s">
        <v>501</v>
      </c>
      <c r="G40" s="48"/>
      <c r="I40" s="714">
        <v>11.280487804878049</v>
      </c>
      <c r="J40" s="714"/>
      <c r="K40" s="714">
        <v>87.957317073170728</v>
      </c>
      <c r="L40" s="714"/>
      <c r="M40" s="714">
        <v>0.76219512195121952</v>
      </c>
      <c r="N40" s="714"/>
      <c r="O40" s="714">
        <v>86.432926829268297</v>
      </c>
      <c r="P40" s="714">
        <v>7.01219512195122</v>
      </c>
      <c r="Q40" s="714">
        <v>6.5548780487804876</v>
      </c>
      <c r="R40" s="196"/>
      <c r="S40" s="196">
        <v>651</v>
      </c>
      <c r="T40" s="196">
        <v>562</v>
      </c>
      <c r="U40" s="714">
        <v>86.328725038402453</v>
      </c>
      <c r="V40" s="714" t="s">
        <v>2251</v>
      </c>
    </row>
    <row r="41" spans="1:22" s="231" customFormat="1" ht="14.25" customHeight="1" x14ac:dyDescent="0.2">
      <c r="A41" s="48"/>
      <c r="B41" s="48"/>
      <c r="C41" s="48" t="s">
        <v>502</v>
      </c>
      <c r="D41" s="48" t="s">
        <v>503</v>
      </c>
      <c r="E41" s="48"/>
      <c r="F41" s="48" t="s">
        <v>504</v>
      </c>
      <c r="G41" s="48"/>
      <c r="I41" s="714">
        <v>13.622902270483712</v>
      </c>
      <c r="J41" s="714"/>
      <c r="K41" s="714">
        <v>85.488647581441271</v>
      </c>
      <c r="L41" s="714"/>
      <c r="M41" s="714">
        <v>0.88845014807502465</v>
      </c>
      <c r="N41" s="714"/>
      <c r="O41" s="714">
        <v>86.179664363277396</v>
      </c>
      <c r="P41" s="714">
        <v>7.206317867719644</v>
      </c>
      <c r="Q41" s="714">
        <v>6.6140177690029613</v>
      </c>
      <c r="R41" s="196"/>
      <c r="S41" s="196">
        <v>1004</v>
      </c>
      <c r="T41" s="196">
        <v>865</v>
      </c>
      <c r="U41" s="714">
        <v>86.155378486055781</v>
      </c>
      <c r="V41" s="714" t="s">
        <v>2252</v>
      </c>
    </row>
    <row r="42" spans="1:22" s="231" customFormat="1" ht="14.25" customHeight="1" x14ac:dyDescent="0.2">
      <c r="A42" s="48"/>
      <c r="B42" s="48"/>
      <c r="C42" s="48" t="s">
        <v>505</v>
      </c>
      <c r="D42" s="48" t="s">
        <v>506</v>
      </c>
      <c r="E42" s="48"/>
      <c r="F42" s="48" t="s">
        <v>507</v>
      </c>
      <c r="G42" s="48"/>
      <c r="I42" s="714">
        <v>43.527918781725887</v>
      </c>
      <c r="J42" s="714"/>
      <c r="K42" s="714">
        <v>55.203045685279186</v>
      </c>
      <c r="L42" s="714"/>
      <c r="M42" s="714">
        <v>1.2690355329949239</v>
      </c>
      <c r="N42" s="714"/>
      <c r="O42" s="714">
        <v>83.756345177664969</v>
      </c>
      <c r="P42" s="714">
        <v>10.152284263959391</v>
      </c>
      <c r="Q42" s="714">
        <v>6.091370558375635</v>
      </c>
      <c r="R42" s="196"/>
      <c r="S42" s="196">
        <v>778</v>
      </c>
      <c r="T42" s="196">
        <v>650</v>
      </c>
      <c r="U42" s="714">
        <v>83.547557840616975</v>
      </c>
      <c r="V42" s="714" t="s">
        <v>2253</v>
      </c>
    </row>
    <row r="43" spans="1:22" s="231" customFormat="1" ht="14.25" customHeight="1" x14ac:dyDescent="0.2">
      <c r="A43" s="48"/>
      <c r="B43" s="48"/>
      <c r="C43" s="48" t="s">
        <v>508</v>
      </c>
      <c r="D43" s="48" t="s">
        <v>509</v>
      </c>
      <c r="E43" s="48"/>
      <c r="F43" s="48" t="s">
        <v>510</v>
      </c>
      <c r="G43" s="48"/>
      <c r="I43" s="714">
        <v>11.541929666366094</v>
      </c>
      <c r="J43" s="714"/>
      <c r="K43" s="714">
        <v>87.376014427412088</v>
      </c>
      <c r="L43" s="714"/>
      <c r="M43" s="714">
        <v>1.0820559062218216</v>
      </c>
      <c r="N43" s="714"/>
      <c r="O43" s="714">
        <v>88.818755635707845</v>
      </c>
      <c r="P43" s="714">
        <v>6.0414788097385035</v>
      </c>
      <c r="Q43" s="714">
        <v>5.1397655545536516</v>
      </c>
      <c r="R43" s="196"/>
      <c r="S43" s="196">
        <v>1097</v>
      </c>
      <c r="T43" s="196">
        <v>976</v>
      </c>
      <c r="U43" s="714">
        <v>88.969917958067455</v>
      </c>
      <c r="V43" s="714" t="s">
        <v>2254</v>
      </c>
    </row>
    <row r="44" spans="1:22" s="231" customFormat="1" ht="14.25" customHeight="1" x14ac:dyDescent="0.2">
      <c r="A44" s="48"/>
      <c r="B44" s="48"/>
      <c r="C44" s="48" t="s">
        <v>511</v>
      </c>
      <c r="D44" s="48" t="s">
        <v>512</v>
      </c>
      <c r="E44" s="48"/>
      <c r="F44" s="48" t="s">
        <v>513</v>
      </c>
      <c r="G44" s="48"/>
      <c r="I44" s="714">
        <v>51.360174102285093</v>
      </c>
      <c r="J44" s="714"/>
      <c r="K44" s="714">
        <v>48.313384113166485</v>
      </c>
      <c r="L44" s="714"/>
      <c r="M44" s="714">
        <v>0.32644178454842221</v>
      </c>
      <c r="N44" s="714"/>
      <c r="O44" s="714">
        <v>85.636561479869428</v>
      </c>
      <c r="P44" s="714">
        <v>8.2698585418933632</v>
      </c>
      <c r="Q44" s="714">
        <v>6.0935799782372149</v>
      </c>
      <c r="R44" s="196"/>
      <c r="S44" s="196">
        <v>916</v>
      </c>
      <c r="T44" s="196">
        <v>784</v>
      </c>
      <c r="U44" s="714">
        <v>85.589519650655021</v>
      </c>
      <c r="V44" s="714" t="s">
        <v>1651</v>
      </c>
    </row>
    <row r="45" spans="1:22" s="230" customFormat="1" ht="14.25" customHeight="1" x14ac:dyDescent="0.25">
      <c r="A45" s="48"/>
      <c r="B45" s="48"/>
      <c r="C45" s="48" t="s">
        <v>514</v>
      </c>
      <c r="D45" s="48" t="s">
        <v>515</v>
      </c>
      <c r="E45" s="48"/>
      <c r="F45" s="48" t="s">
        <v>516</v>
      </c>
      <c r="G45" s="48"/>
      <c r="H45" s="231"/>
      <c r="I45" s="714">
        <v>24.175824175824175</v>
      </c>
      <c r="J45" s="714"/>
      <c r="K45" s="714">
        <v>74.80980557903635</v>
      </c>
      <c r="L45" s="714"/>
      <c r="M45" s="714">
        <v>1.0143702451394758</v>
      </c>
      <c r="N45" s="714"/>
      <c r="O45" s="714">
        <v>81.65680473372781</v>
      </c>
      <c r="P45" s="714">
        <v>10.989010989010989</v>
      </c>
      <c r="Q45" s="714">
        <v>7.3541842772611998</v>
      </c>
      <c r="R45" s="196"/>
      <c r="S45" s="196">
        <v>1171</v>
      </c>
      <c r="T45" s="196">
        <v>954</v>
      </c>
      <c r="U45" s="714">
        <v>81.468830059777957</v>
      </c>
      <c r="V45" s="714" t="s">
        <v>2255</v>
      </c>
    </row>
    <row r="46" spans="1:22" s="231" customFormat="1" ht="14.25" customHeight="1" x14ac:dyDescent="0.2">
      <c r="A46" s="48"/>
      <c r="B46" s="48"/>
      <c r="C46" s="48" t="s">
        <v>517</v>
      </c>
      <c r="D46" s="48" t="s">
        <v>518</v>
      </c>
      <c r="E46" s="48"/>
      <c r="F46" s="48" t="s">
        <v>519</v>
      </c>
      <c r="G46" s="48"/>
      <c r="I46" s="714">
        <v>9.3915343915343907</v>
      </c>
      <c r="J46" s="714"/>
      <c r="K46" s="714">
        <v>89.81481481481481</v>
      </c>
      <c r="L46" s="714"/>
      <c r="M46" s="714">
        <v>0.79365079365079361</v>
      </c>
      <c r="N46" s="714"/>
      <c r="O46" s="714">
        <v>83.201058201058203</v>
      </c>
      <c r="P46" s="714">
        <v>8.5978835978835981</v>
      </c>
      <c r="Q46" s="714">
        <v>8.2010582010582009</v>
      </c>
      <c r="R46" s="196"/>
      <c r="S46" s="196">
        <v>750</v>
      </c>
      <c r="T46" s="196">
        <v>623</v>
      </c>
      <c r="U46" s="714">
        <v>83.066666666666663</v>
      </c>
      <c r="V46" s="714" t="s">
        <v>2256</v>
      </c>
    </row>
    <row r="47" spans="1:22" s="231" customFormat="1" ht="14.25" customHeight="1" x14ac:dyDescent="0.2">
      <c r="A47" s="48"/>
      <c r="B47" s="48"/>
      <c r="C47" s="48" t="s">
        <v>520</v>
      </c>
      <c r="D47" s="48" t="s">
        <v>521</v>
      </c>
      <c r="E47" s="48"/>
      <c r="F47" s="48" t="s">
        <v>522</v>
      </c>
      <c r="G47" s="48"/>
      <c r="I47" s="714">
        <v>13.931523022432113</v>
      </c>
      <c r="J47" s="714"/>
      <c r="K47" s="714">
        <v>85.123966942148769</v>
      </c>
      <c r="L47" s="714"/>
      <c r="M47" s="714">
        <v>0.94451003541912626</v>
      </c>
      <c r="N47" s="714"/>
      <c r="O47" s="714">
        <v>82.172373081463988</v>
      </c>
      <c r="P47" s="714">
        <v>10.035419126328216</v>
      </c>
      <c r="Q47" s="714">
        <v>7.7922077922077921</v>
      </c>
      <c r="R47" s="196"/>
      <c r="S47" s="196">
        <v>839</v>
      </c>
      <c r="T47" s="196">
        <v>690</v>
      </c>
      <c r="U47" s="714">
        <v>82.240762812872475</v>
      </c>
      <c r="V47" s="714" t="s">
        <v>2257</v>
      </c>
    </row>
    <row r="48" spans="1:22" s="231" customFormat="1" ht="14.25" customHeight="1" x14ac:dyDescent="0.2">
      <c r="A48" s="48"/>
      <c r="B48" s="48"/>
      <c r="C48" s="48" t="s">
        <v>523</v>
      </c>
      <c r="D48" s="48" t="s">
        <v>524</v>
      </c>
      <c r="E48" s="48"/>
      <c r="F48" s="48" t="s">
        <v>525</v>
      </c>
      <c r="G48" s="48"/>
      <c r="I48" s="714">
        <v>32.194046306504958</v>
      </c>
      <c r="J48" s="714"/>
      <c r="K48" s="714">
        <v>66.482910694597578</v>
      </c>
      <c r="L48" s="714"/>
      <c r="M48" s="714">
        <v>1.3230429988974641</v>
      </c>
      <c r="N48" s="714"/>
      <c r="O48" s="714">
        <v>84.343991179713342</v>
      </c>
      <c r="P48" s="714">
        <v>8.2690187431091502</v>
      </c>
      <c r="Q48" s="714">
        <v>7.3869900771775079</v>
      </c>
      <c r="R48" s="196"/>
      <c r="S48" s="196">
        <v>895</v>
      </c>
      <c r="T48" s="196">
        <v>754</v>
      </c>
      <c r="U48" s="714">
        <v>84.245810055865917</v>
      </c>
      <c r="V48" s="714" t="s">
        <v>2258</v>
      </c>
    </row>
    <row r="49" spans="1:22" s="231" customFormat="1" ht="14.25" customHeight="1" x14ac:dyDescent="0.2">
      <c r="A49" s="48"/>
      <c r="B49" s="48"/>
      <c r="C49" s="48" t="s">
        <v>526</v>
      </c>
      <c r="D49" s="48" t="s">
        <v>527</v>
      </c>
      <c r="E49" s="48"/>
      <c r="F49" s="48" t="s">
        <v>528</v>
      </c>
      <c r="G49" s="48"/>
      <c r="I49" s="714">
        <v>8.0310880829015545</v>
      </c>
      <c r="J49" s="714"/>
      <c r="K49" s="714">
        <v>90.932642487046635</v>
      </c>
      <c r="L49" s="714"/>
      <c r="M49" s="714">
        <v>1.0362694300518136</v>
      </c>
      <c r="N49" s="714"/>
      <c r="O49" s="714">
        <v>88.212435233160619</v>
      </c>
      <c r="P49" s="714">
        <v>5.4404145077720205</v>
      </c>
      <c r="Q49" s="714">
        <v>6.3471502590673579</v>
      </c>
      <c r="R49" s="196"/>
      <c r="S49" s="196">
        <v>764</v>
      </c>
      <c r="T49" s="196">
        <v>676</v>
      </c>
      <c r="U49" s="714">
        <v>88.481675392670155</v>
      </c>
      <c r="V49" s="714" t="s">
        <v>2259</v>
      </c>
    </row>
    <row r="50" spans="1:22" s="231" customFormat="1" ht="14.25" customHeight="1" x14ac:dyDescent="0.2">
      <c r="A50" s="48"/>
      <c r="B50" s="48"/>
      <c r="C50" s="48" t="s">
        <v>529</v>
      </c>
      <c r="D50" s="48" t="s">
        <v>530</v>
      </c>
      <c r="E50" s="48"/>
      <c r="F50" s="48" t="s">
        <v>531</v>
      </c>
      <c r="G50" s="48"/>
      <c r="I50" s="714">
        <v>44.420828905419768</v>
      </c>
      <c r="J50" s="714"/>
      <c r="K50" s="714">
        <v>55.047821466524972</v>
      </c>
      <c r="L50" s="714"/>
      <c r="M50" s="714">
        <v>0.53134962805526043</v>
      </c>
      <c r="N50" s="714"/>
      <c r="O50" s="714">
        <v>79.489904357066948</v>
      </c>
      <c r="P50" s="714">
        <v>12.752391073326249</v>
      </c>
      <c r="Q50" s="714">
        <v>7.7577045696068003</v>
      </c>
      <c r="R50" s="196"/>
      <c r="S50" s="196">
        <v>936</v>
      </c>
      <c r="T50" s="196">
        <v>743</v>
      </c>
      <c r="U50" s="714">
        <v>79.380341880341874</v>
      </c>
      <c r="V50" s="714" t="s">
        <v>2260</v>
      </c>
    </row>
    <row r="51" spans="1:22" s="231" customFormat="1" ht="14.25" customHeight="1" x14ac:dyDescent="0.2">
      <c r="A51" s="48"/>
      <c r="B51" s="48"/>
      <c r="C51" s="48"/>
      <c r="D51" s="48"/>
      <c r="E51" s="48"/>
      <c r="F51" s="48"/>
      <c r="G51" s="48"/>
      <c r="I51" s="714"/>
      <c r="J51" s="714"/>
      <c r="K51" s="714"/>
      <c r="L51" s="714"/>
      <c r="M51" s="714"/>
      <c r="N51" s="714"/>
      <c r="O51" s="714"/>
      <c r="P51" s="714"/>
      <c r="Q51" s="714"/>
      <c r="R51" s="196"/>
      <c r="S51" s="196"/>
      <c r="T51" s="196"/>
      <c r="U51" s="714"/>
      <c r="V51" s="714" t="s">
        <v>1241</v>
      </c>
    </row>
    <row r="52" spans="1:22" s="231" customFormat="1" ht="14.25" customHeight="1" x14ac:dyDescent="0.2">
      <c r="A52" s="48"/>
      <c r="B52" s="48"/>
      <c r="C52" s="48" t="s">
        <v>532</v>
      </c>
      <c r="D52" s="48" t="s">
        <v>533</v>
      </c>
      <c r="E52" s="48" t="s">
        <v>534</v>
      </c>
      <c r="F52" s="48"/>
      <c r="G52" s="48"/>
      <c r="I52" s="714">
        <v>45.081433224755699</v>
      </c>
      <c r="J52" s="714"/>
      <c r="K52" s="714">
        <v>54.353963083604775</v>
      </c>
      <c r="L52" s="714"/>
      <c r="M52" s="714">
        <v>0.56460369163952229</v>
      </c>
      <c r="N52" s="714"/>
      <c r="O52" s="714">
        <v>81.454940282301848</v>
      </c>
      <c r="P52" s="714">
        <v>10.249728555917482</v>
      </c>
      <c r="Q52" s="714">
        <v>8.2953311617806733</v>
      </c>
      <c r="R52" s="196"/>
      <c r="S52" s="196">
        <v>4579</v>
      </c>
      <c r="T52" s="196">
        <v>3729</v>
      </c>
      <c r="U52" s="714">
        <v>81.436994977069233</v>
      </c>
      <c r="V52" s="714" t="s">
        <v>2261</v>
      </c>
    </row>
    <row r="53" spans="1:22" s="231" customFormat="1" ht="14.25" customHeight="1" x14ac:dyDescent="0.2">
      <c r="A53" s="48"/>
      <c r="B53" s="48"/>
      <c r="C53" s="48" t="s">
        <v>535</v>
      </c>
      <c r="D53" s="48" t="s">
        <v>536</v>
      </c>
      <c r="E53" s="48"/>
      <c r="F53" s="48" t="s">
        <v>537</v>
      </c>
      <c r="G53" s="48"/>
      <c r="I53" s="714">
        <v>86.36363636363636</v>
      </c>
      <c r="J53" s="714"/>
      <c r="K53" s="714">
        <v>12.878787878787879</v>
      </c>
      <c r="L53" s="714"/>
      <c r="M53" s="714">
        <v>0.75757575757575757</v>
      </c>
      <c r="N53" s="714"/>
      <c r="O53" s="714">
        <v>77.462121212121218</v>
      </c>
      <c r="P53" s="714">
        <v>13.257575757575758</v>
      </c>
      <c r="Q53" s="714">
        <v>9.2803030303030312</v>
      </c>
      <c r="R53" s="196"/>
      <c r="S53" s="196">
        <v>524</v>
      </c>
      <c r="T53" s="196">
        <v>407</v>
      </c>
      <c r="U53" s="714">
        <v>77.671755725190835</v>
      </c>
      <c r="V53" s="714" t="s">
        <v>2262</v>
      </c>
    </row>
    <row r="54" spans="1:22" s="231" customFormat="1" ht="14.25" customHeight="1" x14ac:dyDescent="0.2">
      <c r="A54" s="48"/>
      <c r="B54" s="48"/>
      <c r="C54" s="48" t="s">
        <v>538</v>
      </c>
      <c r="D54" s="48" t="s">
        <v>539</v>
      </c>
      <c r="E54" s="48"/>
      <c r="F54" s="48" t="s">
        <v>540</v>
      </c>
      <c r="G54" s="48"/>
      <c r="I54" s="714">
        <v>2.9527559055118111</v>
      </c>
      <c r="J54" s="714"/>
      <c r="K54" s="714">
        <v>97.047244094488192</v>
      </c>
      <c r="L54" s="714"/>
      <c r="M54" s="714">
        <v>0</v>
      </c>
      <c r="N54" s="714"/>
      <c r="O54" s="714">
        <v>81.496062992125985</v>
      </c>
      <c r="P54" s="714">
        <v>10.039370078740157</v>
      </c>
      <c r="Q54" s="714">
        <v>8.4645669291338592</v>
      </c>
      <c r="R54" s="196"/>
      <c r="S54" s="196">
        <v>508</v>
      </c>
      <c r="T54" s="196">
        <v>414</v>
      </c>
      <c r="U54" s="714">
        <v>81.496062992125985</v>
      </c>
      <c r="V54" s="714" t="s">
        <v>2263</v>
      </c>
    </row>
    <row r="55" spans="1:22" s="231" customFormat="1" ht="14.25" customHeight="1" x14ac:dyDescent="0.2">
      <c r="A55" s="48"/>
      <c r="B55" s="48"/>
      <c r="C55" s="48" t="s">
        <v>541</v>
      </c>
      <c r="D55" s="48" t="s">
        <v>542</v>
      </c>
      <c r="E55" s="48"/>
      <c r="F55" s="48" t="s">
        <v>543</v>
      </c>
      <c r="G55" s="48"/>
      <c r="I55" s="714">
        <v>4.3659043659043659</v>
      </c>
      <c r="J55" s="714"/>
      <c r="K55" s="714">
        <v>95.42619542619542</v>
      </c>
      <c r="L55" s="714"/>
      <c r="M55" s="714">
        <v>0.20790020790020791</v>
      </c>
      <c r="N55" s="714"/>
      <c r="O55" s="714">
        <v>85.239085239085242</v>
      </c>
      <c r="P55" s="714">
        <v>7.0686070686070686</v>
      </c>
      <c r="Q55" s="714">
        <v>7.6923076923076925</v>
      </c>
      <c r="R55" s="196"/>
      <c r="S55" s="196">
        <v>480</v>
      </c>
      <c r="T55" s="196">
        <v>409</v>
      </c>
      <c r="U55" s="714">
        <v>85.208333333333329</v>
      </c>
      <c r="V55" s="714" t="s">
        <v>2264</v>
      </c>
    </row>
    <row r="56" spans="1:22" s="231" customFormat="1" ht="14.25" customHeight="1" x14ac:dyDescent="0.2">
      <c r="A56" s="48"/>
      <c r="B56" s="48"/>
      <c r="C56" s="48" t="s">
        <v>544</v>
      </c>
      <c r="D56" s="48" t="s">
        <v>545</v>
      </c>
      <c r="E56" s="48"/>
      <c r="F56" s="48" t="s">
        <v>546</v>
      </c>
      <c r="G56" s="48"/>
      <c r="I56" s="714">
        <v>88.455538221528869</v>
      </c>
      <c r="J56" s="714"/>
      <c r="K56" s="714">
        <v>11.23244929797192</v>
      </c>
      <c r="L56" s="714"/>
      <c r="M56" s="714">
        <v>0.31201248049921998</v>
      </c>
      <c r="N56" s="714"/>
      <c r="O56" s="714">
        <v>81.513260530421221</v>
      </c>
      <c r="P56" s="714">
        <v>11.466458658346333</v>
      </c>
      <c r="Q56" s="714">
        <v>7.0202808112324488</v>
      </c>
      <c r="R56" s="196"/>
      <c r="S56" s="196">
        <v>1278</v>
      </c>
      <c r="T56" s="196">
        <v>1041</v>
      </c>
      <c r="U56" s="714">
        <v>81.455399061032864</v>
      </c>
      <c r="V56" s="714" t="s">
        <v>2265</v>
      </c>
    </row>
    <row r="57" spans="1:22" s="231" customFormat="1" ht="14.25" customHeight="1" x14ac:dyDescent="0.2">
      <c r="A57" s="48"/>
      <c r="B57" s="48"/>
      <c r="C57" s="48" t="s">
        <v>547</v>
      </c>
      <c r="D57" s="48" t="s">
        <v>548</v>
      </c>
      <c r="E57" s="48"/>
      <c r="F57" s="48" t="s">
        <v>549</v>
      </c>
      <c r="G57" s="48"/>
      <c r="I57" s="714">
        <v>4.1570438799076213</v>
      </c>
      <c r="J57" s="714"/>
      <c r="K57" s="714">
        <v>95.150115473441105</v>
      </c>
      <c r="L57" s="714"/>
      <c r="M57" s="714">
        <v>0.69284064665127021</v>
      </c>
      <c r="N57" s="714"/>
      <c r="O57" s="714">
        <v>84.064665127020788</v>
      </c>
      <c r="P57" s="714">
        <v>7.1593533487297929</v>
      </c>
      <c r="Q57" s="714">
        <v>8.7759815242494223</v>
      </c>
      <c r="R57" s="196"/>
      <c r="S57" s="196">
        <v>430</v>
      </c>
      <c r="T57" s="196">
        <v>362</v>
      </c>
      <c r="U57" s="714">
        <v>84.186046511627907</v>
      </c>
      <c r="V57" s="714" t="s">
        <v>2266</v>
      </c>
    </row>
    <row r="58" spans="1:22" s="231" customFormat="1" ht="14.25" customHeight="1" x14ac:dyDescent="0.2">
      <c r="A58" s="48"/>
      <c r="B58" s="48"/>
      <c r="C58" s="48" t="s">
        <v>550</v>
      </c>
      <c r="D58" s="48" t="s">
        <v>551</v>
      </c>
      <c r="E58" s="48"/>
      <c r="F58" s="48" t="s">
        <v>552</v>
      </c>
      <c r="G58" s="48"/>
      <c r="I58" s="714">
        <v>7.1428571428571423</v>
      </c>
      <c r="J58" s="714"/>
      <c r="K58" s="714">
        <v>91.596638655462186</v>
      </c>
      <c r="L58" s="714"/>
      <c r="M58" s="714">
        <v>1.2605042016806722</v>
      </c>
      <c r="N58" s="714"/>
      <c r="O58" s="714">
        <v>81.372549019607845</v>
      </c>
      <c r="P58" s="714">
        <v>8.9635854341736696</v>
      </c>
      <c r="Q58" s="714">
        <v>9.6638655462184886</v>
      </c>
      <c r="R58" s="196"/>
      <c r="S58" s="196">
        <v>705</v>
      </c>
      <c r="T58" s="196">
        <v>572</v>
      </c>
      <c r="U58" s="714">
        <v>81.134751773049643</v>
      </c>
      <c r="V58" s="714" t="s">
        <v>2267</v>
      </c>
    </row>
    <row r="59" spans="1:22" s="231" customFormat="1" ht="14.25" customHeight="1" x14ac:dyDescent="0.2">
      <c r="A59" s="48"/>
      <c r="B59" s="48"/>
      <c r="C59" s="48" t="s">
        <v>553</v>
      </c>
      <c r="D59" s="48" t="s">
        <v>554</v>
      </c>
      <c r="E59" s="48"/>
      <c r="F59" s="48" t="s">
        <v>555</v>
      </c>
      <c r="G59" s="48"/>
      <c r="I59" s="714">
        <v>53.665689149560116</v>
      </c>
      <c r="J59" s="714"/>
      <c r="K59" s="714">
        <v>45.161290322580641</v>
      </c>
      <c r="L59" s="714"/>
      <c r="M59" s="714">
        <v>1.1730205278592376</v>
      </c>
      <c r="N59" s="714"/>
      <c r="O59" s="714">
        <v>77.126099706744867</v>
      </c>
      <c r="P59" s="714">
        <v>12.316715542521994</v>
      </c>
      <c r="Q59" s="714">
        <v>10.557184750733137</v>
      </c>
      <c r="R59" s="196"/>
      <c r="S59" s="196">
        <v>337</v>
      </c>
      <c r="T59" s="196">
        <v>260</v>
      </c>
      <c r="U59" s="714">
        <v>77.151335311572694</v>
      </c>
      <c r="V59" s="714" t="s">
        <v>2268</v>
      </c>
    </row>
    <row r="60" spans="1:22" s="231" customFormat="1" ht="14.25" customHeight="1" x14ac:dyDescent="0.2">
      <c r="A60" s="48"/>
      <c r="B60" s="48"/>
      <c r="C60" s="48" t="s">
        <v>556</v>
      </c>
      <c r="D60" s="48" t="s">
        <v>557</v>
      </c>
      <c r="E60" s="48"/>
      <c r="F60" s="48" t="s">
        <v>558</v>
      </c>
      <c r="G60" s="48"/>
      <c r="I60" s="714">
        <v>62.264150943396224</v>
      </c>
      <c r="J60" s="714"/>
      <c r="K60" s="714">
        <v>37.421383647798741</v>
      </c>
      <c r="L60" s="714"/>
      <c r="M60" s="714">
        <v>0.31446540880503149</v>
      </c>
      <c r="N60" s="714"/>
      <c r="O60" s="714">
        <v>83.333333333333343</v>
      </c>
      <c r="P60" s="714">
        <v>10.377358490566039</v>
      </c>
      <c r="Q60" s="714">
        <v>6.2893081761006293</v>
      </c>
      <c r="R60" s="196"/>
      <c r="S60" s="196">
        <v>317</v>
      </c>
      <c r="T60" s="196">
        <v>264</v>
      </c>
      <c r="U60" s="714">
        <v>83.280757097791806</v>
      </c>
      <c r="V60" s="714" t="s">
        <v>2269</v>
      </c>
    </row>
    <row r="61" spans="1:22" s="231" customFormat="1" ht="14.25" customHeight="1" x14ac:dyDescent="0.2">
      <c r="A61" s="48"/>
      <c r="B61" s="48"/>
      <c r="C61" s="48"/>
      <c r="D61" s="48"/>
      <c r="E61" s="48"/>
      <c r="F61" s="48"/>
      <c r="G61" s="48"/>
      <c r="I61" s="714"/>
      <c r="J61" s="714"/>
      <c r="K61" s="714"/>
      <c r="L61" s="714"/>
      <c r="M61" s="714"/>
      <c r="N61" s="714"/>
      <c r="O61" s="714"/>
      <c r="P61" s="714"/>
      <c r="Q61" s="714"/>
      <c r="R61" s="196"/>
      <c r="S61" s="196"/>
      <c r="T61" s="196"/>
      <c r="U61" s="714"/>
      <c r="V61" s="714" t="s">
        <v>1241</v>
      </c>
    </row>
    <row r="62" spans="1:22" s="231" customFormat="1" ht="14.25" customHeight="1" x14ac:dyDescent="0.2">
      <c r="A62" s="48"/>
      <c r="B62" s="48"/>
      <c r="C62" s="48" t="s">
        <v>559</v>
      </c>
      <c r="D62" s="48" t="s">
        <v>560</v>
      </c>
      <c r="E62" s="48" t="s">
        <v>561</v>
      </c>
      <c r="F62" s="48"/>
      <c r="G62" s="48"/>
      <c r="I62" s="714">
        <v>69.241629689390876</v>
      </c>
      <c r="J62" s="714"/>
      <c r="K62" s="714">
        <v>29.870915691811213</v>
      </c>
      <c r="L62" s="714"/>
      <c r="M62" s="714">
        <v>0.88745461879790233</v>
      </c>
      <c r="N62" s="714"/>
      <c r="O62" s="714">
        <v>80.153287615974179</v>
      </c>
      <c r="P62" s="714">
        <v>13.29164985881404</v>
      </c>
      <c r="Q62" s="714">
        <v>6.5550625252117785</v>
      </c>
      <c r="R62" s="196"/>
      <c r="S62" s="196">
        <v>4914</v>
      </c>
      <c r="T62" s="196">
        <v>3936</v>
      </c>
      <c r="U62" s="714">
        <v>80.097680097680097</v>
      </c>
      <c r="V62" s="714" t="s">
        <v>2270</v>
      </c>
    </row>
    <row r="63" spans="1:22" s="231" customFormat="1" ht="14.25" customHeight="1" x14ac:dyDescent="0.25">
      <c r="A63" s="48"/>
      <c r="B63" s="48"/>
      <c r="C63" s="48" t="s">
        <v>562</v>
      </c>
      <c r="D63" s="48" t="s">
        <v>563</v>
      </c>
      <c r="E63" s="48"/>
      <c r="F63" s="48" t="s">
        <v>564</v>
      </c>
      <c r="G63" s="48"/>
      <c r="H63" s="230"/>
      <c r="I63" s="714">
        <v>26.763485477178424</v>
      </c>
      <c r="J63" s="714"/>
      <c r="K63" s="714">
        <v>72.821576763485467</v>
      </c>
      <c r="L63" s="714"/>
      <c r="M63" s="714">
        <v>0.41493775933609961</v>
      </c>
      <c r="N63" s="714"/>
      <c r="O63" s="714">
        <v>82.987551867219921</v>
      </c>
      <c r="P63" s="714">
        <v>12.240663900414937</v>
      </c>
      <c r="Q63" s="714">
        <v>4.7717842323651452</v>
      </c>
      <c r="R63" s="196"/>
      <c r="S63" s="196">
        <v>480</v>
      </c>
      <c r="T63" s="196">
        <v>398</v>
      </c>
      <c r="U63" s="714">
        <v>82.916666666666671</v>
      </c>
      <c r="V63" s="714" t="s">
        <v>2271</v>
      </c>
    </row>
    <row r="64" spans="1:22" s="231" customFormat="1" ht="14.25" customHeight="1" x14ac:dyDescent="0.2">
      <c r="A64" s="48"/>
      <c r="B64" s="48"/>
      <c r="C64" s="48" t="s">
        <v>565</v>
      </c>
      <c r="D64" s="48" t="s">
        <v>566</v>
      </c>
      <c r="E64" s="48"/>
      <c r="F64" s="48" t="s">
        <v>567</v>
      </c>
      <c r="G64" s="48"/>
      <c r="I64" s="714">
        <v>76.035502958579883</v>
      </c>
      <c r="J64" s="714"/>
      <c r="K64" s="714">
        <v>23.520710059171599</v>
      </c>
      <c r="L64" s="714"/>
      <c r="M64" s="714">
        <v>0.4437869822485207</v>
      </c>
      <c r="N64" s="714"/>
      <c r="O64" s="714">
        <v>80.325443786982248</v>
      </c>
      <c r="P64" s="714">
        <v>12.42603550295858</v>
      </c>
      <c r="Q64" s="714">
        <v>7.2485207100591715</v>
      </c>
      <c r="R64" s="196"/>
      <c r="S64" s="196">
        <v>673</v>
      </c>
      <c r="T64" s="196">
        <v>540</v>
      </c>
      <c r="U64" s="714">
        <v>80.237741456166418</v>
      </c>
      <c r="V64" s="714" t="s">
        <v>2272</v>
      </c>
    </row>
    <row r="65" spans="1:22" s="231" customFormat="1" ht="14.25" customHeight="1" x14ac:dyDescent="0.2">
      <c r="A65" s="48"/>
      <c r="B65" s="48"/>
      <c r="C65" s="48" t="s">
        <v>568</v>
      </c>
      <c r="D65" s="48" t="s">
        <v>569</v>
      </c>
      <c r="E65" s="48"/>
      <c r="F65" s="48" t="s">
        <v>570</v>
      </c>
      <c r="G65" s="48"/>
      <c r="I65" s="714">
        <v>83.101650738488274</v>
      </c>
      <c r="J65" s="714"/>
      <c r="K65" s="714">
        <v>15.8992180712424</v>
      </c>
      <c r="L65" s="714"/>
      <c r="M65" s="714">
        <v>0.99913119026933095</v>
      </c>
      <c r="N65" s="714"/>
      <c r="O65" s="714">
        <v>78.844483058210258</v>
      </c>
      <c r="P65" s="714">
        <v>14.422241529105126</v>
      </c>
      <c r="Q65" s="714">
        <v>6.7332754126846224</v>
      </c>
      <c r="R65" s="196"/>
      <c r="S65" s="196">
        <v>2279</v>
      </c>
      <c r="T65" s="196">
        <v>1795</v>
      </c>
      <c r="U65" s="714">
        <v>78.762615182097406</v>
      </c>
      <c r="V65" s="714" t="s">
        <v>2273</v>
      </c>
    </row>
    <row r="66" spans="1:22" s="231" customFormat="1" ht="14.25" customHeight="1" x14ac:dyDescent="0.2">
      <c r="A66" s="48"/>
      <c r="B66" s="48"/>
      <c r="C66" s="48" t="s">
        <v>571</v>
      </c>
      <c r="D66" s="48" t="s">
        <v>572</v>
      </c>
      <c r="E66" s="48"/>
      <c r="F66" s="48" t="s">
        <v>573</v>
      </c>
      <c r="G66" s="48"/>
      <c r="I66" s="714">
        <v>82.636655948553056</v>
      </c>
      <c r="J66" s="714"/>
      <c r="K66" s="714">
        <v>16.559485530546624</v>
      </c>
      <c r="L66" s="714"/>
      <c r="M66" s="714">
        <v>0.8038585209003215</v>
      </c>
      <c r="N66" s="714"/>
      <c r="O66" s="714">
        <v>80.064308681672031</v>
      </c>
      <c r="P66" s="714">
        <v>13.504823151125404</v>
      </c>
      <c r="Q66" s="714">
        <v>6.430868167202572</v>
      </c>
      <c r="R66" s="196"/>
      <c r="S66" s="196">
        <v>617</v>
      </c>
      <c r="T66" s="196">
        <v>493</v>
      </c>
      <c r="U66" s="714">
        <v>79.902755267423004</v>
      </c>
      <c r="V66" s="714" t="s">
        <v>2274</v>
      </c>
    </row>
    <row r="67" spans="1:22" s="231" customFormat="1" ht="14.25" customHeight="1" x14ac:dyDescent="0.2">
      <c r="A67" s="48"/>
      <c r="B67" s="48"/>
      <c r="C67" s="48" t="s">
        <v>574</v>
      </c>
      <c r="D67" s="48" t="s">
        <v>575</v>
      </c>
      <c r="E67" s="48"/>
      <c r="F67" s="48" t="s">
        <v>576</v>
      </c>
      <c r="G67" s="48"/>
      <c r="I67" s="714">
        <v>83.78378378378379</v>
      </c>
      <c r="J67" s="714"/>
      <c r="K67" s="714">
        <v>13.513513513513514</v>
      </c>
      <c r="L67" s="714"/>
      <c r="M67" s="714">
        <v>2.7027027027027026</v>
      </c>
      <c r="N67" s="714"/>
      <c r="O67" s="714">
        <v>81.853281853281857</v>
      </c>
      <c r="P67" s="714">
        <v>13.127413127413126</v>
      </c>
      <c r="Q67" s="714">
        <v>5.019305019305019</v>
      </c>
      <c r="R67" s="196"/>
      <c r="S67" s="196">
        <v>252</v>
      </c>
      <c r="T67" s="196">
        <v>207</v>
      </c>
      <c r="U67" s="714">
        <v>82.142857142857139</v>
      </c>
      <c r="V67" s="714" t="s">
        <v>2275</v>
      </c>
    </row>
    <row r="68" spans="1:22" s="231" customFormat="1" ht="14.25" customHeight="1" x14ac:dyDescent="0.2">
      <c r="A68" s="48"/>
      <c r="B68" s="48"/>
      <c r="C68" s="48" t="s">
        <v>577</v>
      </c>
      <c r="D68" s="48" t="s">
        <v>578</v>
      </c>
      <c r="E68" s="48"/>
      <c r="F68" s="48" t="s">
        <v>579</v>
      </c>
      <c r="G68" s="48"/>
      <c r="I68" s="714">
        <v>23.66288492706645</v>
      </c>
      <c r="J68" s="714"/>
      <c r="K68" s="714">
        <v>75.688816855753643</v>
      </c>
      <c r="L68" s="714"/>
      <c r="M68" s="714">
        <v>0.64829821717990277</v>
      </c>
      <c r="N68" s="714"/>
      <c r="O68" s="714">
        <v>82.009724473257691</v>
      </c>
      <c r="P68" s="714">
        <v>10.696920583468396</v>
      </c>
      <c r="Q68" s="714">
        <v>7.2933549432739051</v>
      </c>
      <c r="R68" s="196"/>
      <c r="S68" s="196">
        <v>613</v>
      </c>
      <c r="T68" s="196">
        <v>503</v>
      </c>
      <c r="U68" s="714">
        <v>82.055464926590531</v>
      </c>
      <c r="V68" s="714" t="s">
        <v>2276</v>
      </c>
    </row>
    <row r="69" spans="1:22" s="231" customFormat="1" ht="14.25" customHeight="1" x14ac:dyDescent="0.2">
      <c r="A69" s="48"/>
      <c r="B69" s="48"/>
      <c r="C69" s="48"/>
      <c r="D69" s="48"/>
      <c r="E69" s="48"/>
      <c r="F69" s="48"/>
      <c r="G69" s="48"/>
      <c r="I69" s="714"/>
      <c r="J69" s="714"/>
      <c r="K69" s="714"/>
      <c r="L69" s="714"/>
      <c r="M69" s="714"/>
      <c r="N69" s="714"/>
      <c r="O69" s="714"/>
      <c r="P69" s="714"/>
      <c r="Q69" s="714"/>
      <c r="R69" s="196"/>
      <c r="S69" s="196"/>
      <c r="T69" s="196"/>
      <c r="U69" s="714"/>
      <c r="V69" s="714" t="s">
        <v>1241</v>
      </c>
    </row>
    <row r="70" spans="1:22" s="231" customFormat="1" ht="14.25" customHeight="1" x14ac:dyDescent="0.2">
      <c r="A70" s="48"/>
      <c r="B70" s="48"/>
      <c r="C70" s="48" t="s">
        <v>580</v>
      </c>
      <c r="D70" s="48" t="s">
        <v>581</v>
      </c>
      <c r="E70" s="48" t="s">
        <v>582</v>
      </c>
      <c r="F70" s="48"/>
      <c r="G70" s="48"/>
      <c r="I70" s="714">
        <v>81.532741169179928</v>
      </c>
      <c r="J70" s="714"/>
      <c r="K70" s="714">
        <v>17.41375748812229</v>
      </c>
      <c r="L70" s="714"/>
      <c r="M70" s="714">
        <v>1.0535013426977897</v>
      </c>
      <c r="N70" s="714"/>
      <c r="O70" s="714">
        <v>75.335674447428218</v>
      </c>
      <c r="P70" s="714">
        <v>14.583763685189011</v>
      </c>
      <c r="Q70" s="714">
        <v>10.080561867382771</v>
      </c>
      <c r="R70" s="196"/>
      <c r="S70" s="196">
        <v>4790</v>
      </c>
      <c r="T70" s="196">
        <v>3603</v>
      </c>
      <c r="U70" s="714">
        <v>75.219206680584549</v>
      </c>
      <c r="V70" s="714" t="s">
        <v>2277</v>
      </c>
    </row>
    <row r="71" spans="1:22" s="231" customFormat="1" ht="14.25" customHeight="1" x14ac:dyDescent="0.2">
      <c r="A71" s="48"/>
      <c r="B71" s="48"/>
      <c r="C71" s="48" t="s">
        <v>583</v>
      </c>
      <c r="D71" s="48" t="s">
        <v>584</v>
      </c>
      <c r="E71" s="48"/>
      <c r="F71" s="48" t="s">
        <v>585</v>
      </c>
      <c r="G71" s="48"/>
      <c r="I71" s="714">
        <v>92.775665399239543</v>
      </c>
      <c r="J71" s="714"/>
      <c r="K71" s="714">
        <v>6.083650190114068</v>
      </c>
      <c r="L71" s="714"/>
      <c r="M71" s="714">
        <v>1.1406844106463878</v>
      </c>
      <c r="N71" s="714"/>
      <c r="O71" s="714">
        <v>72.623574144486696</v>
      </c>
      <c r="P71" s="714">
        <v>17.680608365019012</v>
      </c>
      <c r="Q71" s="714">
        <v>9.6958174904942958</v>
      </c>
      <c r="R71" s="196"/>
      <c r="S71" s="196">
        <v>1040</v>
      </c>
      <c r="T71" s="196">
        <v>754</v>
      </c>
      <c r="U71" s="714">
        <v>72.5</v>
      </c>
      <c r="V71" s="714" t="s">
        <v>2278</v>
      </c>
    </row>
    <row r="72" spans="1:22" s="231" customFormat="1" ht="14.25" customHeight="1" x14ac:dyDescent="0.2">
      <c r="A72" s="48"/>
      <c r="B72" s="48"/>
      <c r="C72" s="48" t="s">
        <v>586</v>
      </c>
      <c r="D72" s="48" t="s">
        <v>587</v>
      </c>
      <c r="E72" s="48"/>
      <c r="F72" s="48" t="s">
        <v>588</v>
      </c>
      <c r="G72" s="48"/>
      <c r="I72" s="714">
        <v>87.719298245614027</v>
      </c>
      <c r="J72" s="714"/>
      <c r="K72" s="714">
        <v>11.695906432748536</v>
      </c>
      <c r="L72" s="714"/>
      <c r="M72" s="714">
        <v>0.58479532163742687</v>
      </c>
      <c r="N72" s="714"/>
      <c r="O72" s="714">
        <v>75.438596491228068</v>
      </c>
      <c r="P72" s="714">
        <v>15.399610136452241</v>
      </c>
      <c r="Q72" s="714">
        <v>9.1617933723196874</v>
      </c>
      <c r="R72" s="196"/>
      <c r="S72" s="196">
        <v>510</v>
      </c>
      <c r="T72" s="196">
        <v>384</v>
      </c>
      <c r="U72" s="714">
        <v>75.294117647058826</v>
      </c>
      <c r="V72" s="714" t="s">
        <v>2279</v>
      </c>
    </row>
    <row r="73" spans="1:22" s="231" customFormat="1" ht="14.25" customHeight="1" x14ac:dyDescent="0.2">
      <c r="A73" s="48"/>
      <c r="B73" s="48"/>
      <c r="C73" s="48" t="s">
        <v>589</v>
      </c>
      <c r="D73" s="48" t="s">
        <v>590</v>
      </c>
      <c r="E73" s="48"/>
      <c r="F73" s="48" t="s">
        <v>591</v>
      </c>
      <c r="G73" s="48"/>
      <c r="I73" s="714">
        <v>74.074074074074076</v>
      </c>
      <c r="J73" s="714"/>
      <c r="K73" s="714">
        <v>24.40087145969499</v>
      </c>
      <c r="L73" s="714"/>
      <c r="M73" s="714">
        <v>1.5250544662309369</v>
      </c>
      <c r="N73" s="714"/>
      <c r="O73" s="714">
        <v>78.649237472766885</v>
      </c>
      <c r="P73" s="714">
        <v>11.111111111111111</v>
      </c>
      <c r="Q73" s="714">
        <v>10.239651416122005</v>
      </c>
      <c r="R73" s="196"/>
      <c r="S73" s="196">
        <v>452</v>
      </c>
      <c r="T73" s="196">
        <v>354</v>
      </c>
      <c r="U73" s="714">
        <v>78.318584070796462</v>
      </c>
      <c r="V73" s="714" t="s">
        <v>2280</v>
      </c>
    </row>
    <row r="74" spans="1:22" s="231" customFormat="1" ht="14.25" customHeight="1" x14ac:dyDescent="0.2">
      <c r="A74" s="48"/>
      <c r="B74" s="48"/>
      <c r="C74" s="48" t="s">
        <v>592</v>
      </c>
      <c r="D74" s="48" t="s">
        <v>593</v>
      </c>
      <c r="E74" s="48"/>
      <c r="F74" s="48" t="s">
        <v>594</v>
      </c>
      <c r="G74" s="48"/>
      <c r="I74" s="714">
        <v>80.824742268041234</v>
      </c>
      <c r="J74" s="714"/>
      <c r="K74" s="714">
        <v>18.350515463917525</v>
      </c>
      <c r="L74" s="714"/>
      <c r="M74" s="714">
        <v>0.82474226804123718</v>
      </c>
      <c r="N74" s="714"/>
      <c r="O74" s="714">
        <v>70.927835051546396</v>
      </c>
      <c r="P74" s="714">
        <v>17.319587628865978</v>
      </c>
      <c r="Q74" s="714">
        <v>11.752577319587628</v>
      </c>
      <c r="R74" s="196"/>
      <c r="S74" s="196">
        <v>481</v>
      </c>
      <c r="T74" s="196">
        <v>340</v>
      </c>
      <c r="U74" s="714">
        <v>70.686070686070693</v>
      </c>
      <c r="V74" s="714" t="s">
        <v>2281</v>
      </c>
    </row>
    <row r="75" spans="1:22" s="231" customFormat="1" ht="14.25" customHeight="1" x14ac:dyDescent="0.2">
      <c r="A75" s="48"/>
      <c r="B75" s="48"/>
      <c r="C75" s="48" t="s">
        <v>595</v>
      </c>
      <c r="D75" s="48" t="s">
        <v>596</v>
      </c>
      <c r="E75" s="48"/>
      <c r="F75" s="48" t="s">
        <v>597</v>
      </c>
      <c r="G75" s="48"/>
      <c r="I75" s="714">
        <v>87.829614604462463</v>
      </c>
      <c r="J75" s="714"/>
      <c r="K75" s="714">
        <v>11.967545638945234</v>
      </c>
      <c r="L75" s="714"/>
      <c r="M75" s="714">
        <v>0.20283975659229209</v>
      </c>
      <c r="N75" s="714"/>
      <c r="O75" s="714">
        <v>80.527383367139961</v>
      </c>
      <c r="P75" s="714">
        <v>9.1277890466531435</v>
      </c>
      <c r="Q75" s="714">
        <v>10.344827586206897</v>
      </c>
      <c r="R75" s="196"/>
      <c r="S75" s="196">
        <v>492</v>
      </c>
      <c r="T75" s="196">
        <v>396</v>
      </c>
      <c r="U75" s="714">
        <v>80.487804878048792</v>
      </c>
      <c r="V75" s="714" t="s">
        <v>2282</v>
      </c>
    </row>
    <row r="76" spans="1:22" s="231" customFormat="1" ht="14.25" customHeight="1" x14ac:dyDescent="0.2">
      <c r="A76" s="48"/>
      <c r="B76" s="48"/>
      <c r="C76" s="48" t="s">
        <v>598</v>
      </c>
      <c r="D76" s="48" t="s">
        <v>599</v>
      </c>
      <c r="E76" s="48"/>
      <c r="F76" s="48" t="s">
        <v>600</v>
      </c>
      <c r="G76" s="48"/>
      <c r="I76" s="714">
        <v>83.177570093457945</v>
      </c>
      <c r="J76" s="714"/>
      <c r="K76" s="714">
        <v>16.043613707165107</v>
      </c>
      <c r="L76" s="714"/>
      <c r="M76" s="714">
        <v>0.77881619937694702</v>
      </c>
      <c r="N76" s="714"/>
      <c r="O76" s="714">
        <v>82.242990654205599</v>
      </c>
      <c r="P76" s="714">
        <v>9.3457943925233646</v>
      </c>
      <c r="Q76" s="714">
        <v>8.4112149532710276</v>
      </c>
      <c r="R76" s="196"/>
      <c r="S76" s="196">
        <v>637</v>
      </c>
      <c r="T76" s="196">
        <v>523</v>
      </c>
      <c r="U76" s="714">
        <v>82.103610675039249</v>
      </c>
      <c r="V76" s="714" t="s">
        <v>2283</v>
      </c>
    </row>
    <row r="77" spans="1:22" s="231" customFormat="1" ht="14.25" customHeight="1" x14ac:dyDescent="0.2">
      <c r="A77" s="48"/>
      <c r="B77" s="48"/>
      <c r="C77" s="48" t="s">
        <v>601</v>
      </c>
      <c r="D77" s="48" t="s">
        <v>602</v>
      </c>
      <c r="E77" s="48"/>
      <c r="F77" s="48" t="s">
        <v>603</v>
      </c>
      <c r="G77" s="48"/>
      <c r="I77" s="714">
        <v>28.142076502732237</v>
      </c>
      <c r="J77" s="714"/>
      <c r="K77" s="714">
        <v>70.491803278688522</v>
      </c>
      <c r="L77" s="714"/>
      <c r="M77" s="714">
        <v>1.3661202185792349</v>
      </c>
      <c r="N77" s="714"/>
      <c r="O77" s="714">
        <v>78.142076502732237</v>
      </c>
      <c r="P77" s="714">
        <v>10.928961748633879</v>
      </c>
      <c r="Q77" s="714">
        <v>10.928961748633879</v>
      </c>
      <c r="R77" s="196"/>
      <c r="S77" s="196">
        <v>361</v>
      </c>
      <c r="T77" s="196">
        <v>282</v>
      </c>
      <c r="U77" s="714">
        <v>78.1163434903047</v>
      </c>
      <c r="V77" s="714" t="s">
        <v>2284</v>
      </c>
    </row>
    <row r="78" spans="1:22" s="231" customFormat="1" ht="14.25" customHeight="1" x14ac:dyDescent="0.2">
      <c r="A78" s="48"/>
      <c r="B78" s="48"/>
      <c r="C78" s="48" t="s">
        <v>604</v>
      </c>
      <c r="D78" s="48" t="s">
        <v>605</v>
      </c>
      <c r="E78" s="48"/>
      <c r="F78" s="48" t="s">
        <v>606</v>
      </c>
      <c r="G78" s="48"/>
      <c r="I78" s="714">
        <v>86.522262334536705</v>
      </c>
      <c r="J78" s="714"/>
      <c r="K78" s="714">
        <v>11.793020457280386</v>
      </c>
      <c r="L78" s="714"/>
      <c r="M78" s="714">
        <v>1.684717208182912</v>
      </c>
      <c r="N78" s="714"/>
      <c r="O78" s="714">
        <v>69.79542719614922</v>
      </c>
      <c r="P78" s="714">
        <v>19.374247894103487</v>
      </c>
      <c r="Q78" s="714">
        <v>10.830324909747292</v>
      </c>
      <c r="R78" s="196"/>
      <c r="S78" s="196">
        <v>817</v>
      </c>
      <c r="T78" s="196">
        <v>570</v>
      </c>
      <c r="U78" s="714">
        <v>69.767441860465112</v>
      </c>
      <c r="V78" s="714" t="s">
        <v>2285</v>
      </c>
    </row>
    <row r="79" spans="1:22" s="231" customFormat="1" ht="14.25" customHeight="1" x14ac:dyDescent="0.2">
      <c r="A79" s="48"/>
      <c r="B79" s="48"/>
      <c r="C79" s="48"/>
      <c r="D79" s="48"/>
      <c r="E79" s="48"/>
      <c r="F79" s="48"/>
      <c r="G79" s="48"/>
      <c r="I79" s="714"/>
      <c r="J79" s="714"/>
      <c r="K79" s="714"/>
      <c r="L79" s="714"/>
      <c r="M79" s="714"/>
      <c r="N79" s="714"/>
      <c r="O79" s="714"/>
      <c r="P79" s="714"/>
      <c r="Q79" s="714"/>
      <c r="R79" s="196"/>
      <c r="S79" s="196"/>
      <c r="T79" s="196"/>
      <c r="U79" s="714"/>
      <c r="V79" s="714" t="s">
        <v>1241</v>
      </c>
    </row>
    <row r="80" spans="1:22" s="231" customFormat="1" ht="14.25" customHeight="1" x14ac:dyDescent="0.25">
      <c r="A80" s="48"/>
      <c r="B80" s="48"/>
      <c r="C80" s="48" t="s">
        <v>607</v>
      </c>
      <c r="D80" s="48" t="s">
        <v>608</v>
      </c>
      <c r="E80" s="48" t="s">
        <v>609</v>
      </c>
      <c r="F80" s="48"/>
      <c r="G80" s="48"/>
      <c r="H80" s="230"/>
      <c r="I80" s="714">
        <v>65.652288965334748</v>
      </c>
      <c r="J80" s="714"/>
      <c r="K80" s="714">
        <v>33.315691982005823</v>
      </c>
      <c r="L80" s="714"/>
      <c r="M80" s="714">
        <v>1.0320190526594337</v>
      </c>
      <c r="N80" s="714"/>
      <c r="O80" s="714">
        <v>80.312251918496955</v>
      </c>
      <c r="P80" s="714">
        <v>12.146070388991797</v>
      </c>
      <c r="Q80" s="714">
        <v>7.5416776925112465</v>
      </c>
      <c r="R80" s="196"/>
      <c r="S80" s="196">
        <v>3740</v>
      </c>
      <c r="T80" s="196">
        <v>3001</v>
      </c>
      <c r="U80" s="714">
        <v>80.240641711229941</v>
      </c>
      <c r="V80" s="714" t="s">
        <v>2286</v>
      </c>
    </row>
    <row r="81" spans="1:22" s="231" customFormat="1" ht="14.25" customHeight="1" x14ac:dyDescent="0.2">
      <c r="A81" s="48"/>
      <c r="B81" s="48"/>
      <c r="C81" s="48" t="s">
        <v>610</v>
      </c>
      <c r="D81" s="48" t="s">
        <v>611</v>
      </c>
      <c r="E81" s="48"/>
      <c r="F81" s="48" t="s">
        <v>612</v>
      </c>
      <c r="G81" s="48"/>
      <c r="I81" s="714">
        <v>89.243697478991606</v>
      </c>
      <c r="J81" s="714"/>
      <c r="K81" s="714">
        <v>7.8991596638655457</v>
      </c>
      <c r="L81" s="714"/>
      <c r="M81" s="714">
        <v>2.8571428571428572</v>
      </c>
      <c r="N81" s="714"/>
      <c r="O81" s="714">
        <v>80.168067226890756</v>
      </c>
      <c r="P81" s="714">
        <v>12.773109243697478</v>
      </c>
      <c r="Q81" s="714">
        <v>7.0588235294117645</v>
      </c>
      <c r="R81" s="196"/>
      <c r="S81" s="196">
        <v>578</v>
      </c>
      <c r="T81" s="196">
        <v>463</v>
      </c>
      <c r="U81" s="714">
        <v>80.103806228373699</v>
      </c>
      <c r="V81" s="714" t="s">
        <v>2287</v>
      </c>
    </row>
    <row r="82" spans="1:22" s="231" customFormat="1" ht="14.25" customHeight="1" x14ac:dyDescent="0.2">
      <c r="A82" s="48"/>
      <c r="B82" s="48"/>
      <c r="C82" s="48" t="s">
        <v>613</v>
      </c>
      <c r="D82" s="48" t="s">
        <v>614</v>
      </c>
      <c r="E82" s="48"/>
      <c r="F82" s="48" t="s">
        <v>615</v>
      </c>
      <c r="G82" s="48"/>
      <c r="I82" s="714">
        <v>71.223021582733821</v>
      </c>
      <c r="J82" s="714"/>
      <c r="K82" s="714">
        <v>27.697841726618705</v>
      </c>
      <c r="L82" s="714"/>
      <c r="M82" s="714">
        <v>1.079136690647482</v>
      </c>
      <c r="N82" s="714"/>
      <c r="O82" s="714">
        <v>82.374100719424462</v>
      </c>
      <c r="P82" s="714">
        <v>10.431654676258994</v>
      </c>
      <c r="Q82" s="714">
        <v>7.1942446043165464</v>
      </c>
      <c r="R82" s="196"/>
      <c r="S82" s="196">
        <v>275</v>
      </c>
      <c r="T82" s="196">
        <v>226</v>
      </c>
      <c r="U82" s="714">
        <v>82.181818181818173</v>
      </c>
      <c r="V82" s="714" t="s">
        <v>2288</v>
      </c>
    </row>
    <row r="83" spans="1:22" s="231" customFormat="1" ht="14.25" customHeight="1" x14ac:dyDescent="0.2">
      <c r="A83" s="48"/>
      <c r="B83" s="48"/>
      <c r="C83" s="48" t="s">
        <v>616</v>
      </c>
      <c r="D83" s="48" t="s">
        <v>617</v>
      </c>
      <c r="E83" s="48"/>
      <c r="F83" s="48" t="s">
        <v>618</v>
      </c>
      <c r="G83" s="48"/>
      <c r="I83" s="714">
        <v>20</v>
      </c>
      <c r="J83" s="714"/>
      <c r="K83" s="714">
        <v>79.65517241379311</v>
      </c>
      <c r="L83" s="714"/>
      <c r="M83" s="714">
        <v>0.34482758620689657</v>
      </c>
      <c r="N83" s="714"/>
      <c r="O83" s="714">
        <v>78.620689655172413</v>
      </c>
      <c r="P83" s="714">
        <v>14.13793103448276</v>
      </c>
      <c r="Q83" s="714">
        <v>7.2413793103448283</v>
      </c>
      <c r="R83" s="196"/>
      <c r="S83" s="196">
        <v>289</v>
      </c>
      <c r="T83" s="196">
        <v>228</v>
      </c>
      <c r="U83" s="714">
        <v>78.892733564013838</v>
      </c>
      <c r="V83" s="714" t="s">
        <v>2289</v>
      </c>
    </row>
    <row r="84" spans="1:22" s="231" customFormat="1" ht="14.25" customHeight="1" x14ac:dyDescent="0.2">
      <c r="A84" s="48"/>
      <c r="B84" s="48"/>
      <c r="C84" s="48" t="s">
        <v>619</v>
      </c>
      <c r="D84" s="48" t="s">
        <v>620</v>
      </c>
      <c r="E84" s="48"/>
      <c r="F84" s="48" t="s">
        <v>621</v>
      </c>
      <c r="G84" s="48"/>
      <c r="I84" s="714">
        <v>90.264423076923066</v>
      </c>
      <c r="J84" s="714"/>
      <c r="K84" s="714">
        <v>8.7740384615384617</v>
      </c>
      <c r="L84" s="714"/>
      <c r="M84" s="714">
        <v>0.96153846153846156</v>
      </c>
      <c r="N84" s="714"/>
      <c r="O84" s="714">
        <v>79.927884615384613</v>
      </c>
      <c r="P84" s="714">
        <v>13.701923076923078</v>
      </c>
      <c r="Q84" s="714">
        <v>6.3701923076923075</v>
      </c>
      <c r="R84" s="196"/>
      <c r="S84" s="196">
        <v>824</v>
      </c>
      <c r="T84" s="196">
        <v>658</v>
      </c>
      <c r="U84" s="714">
        <v>79.854368932038838</v>
      </c>
      <c r="V84" s="714" t="s">
        <v>2290</v>
      </c>
    </row>
    <row r="85" spans="1:22" s="231" customFormat="1" ht="14.25" customHeight="1" x14ac:dyDescent="0.2">
      <c r="A85" s="48"/>
      <c r="B85" s="48"/>
      <c r="C85" s="48" t="s">
        <v>622</v>
      </c>
      <c r="D85" s="48" t="s">
        <v>623</v>
      </c>
      <c r="E85" s="48"/>
      <c r="F85" s="48" t="s">
        <v>624</v>
      </c>
      <c r="G85" s="48"/>
      <c r="I85" s="714">
        <v>97.064579256360076</v>
      </c>
      <c r="J85" s="714"/>
      <c r="K85" s="714">
        <v>1.7612524461839529</v>
      </c>
      <c r="L85" s="714"/>
      <c r="M85" s="714">
        <v>1.1741682974559686</v>
      </c>
      <c r="N85" s="714"/>
      <c r="O85" s="714">
        <v>80.039138943248531</v>
      </c>
      <c r="P85" s="714">
        <v>12.720156555772993</v>
      </c>
      <c r="Q85" s="714">
        <v>7.240704500978473</v>
      </c>
      <c r="R85" s="196"/>
      <c r="S85" s="196">
        <v>505</v>
      </c>
      <c r="T85" s="196">
        <v>403</v>
      </c>
      <c r="U85" s="714">
        <v>79.801980198019805</v>
      </c>
      <c r="V85" s="714" t="s">
        <v>2291</v>
      </c>
    </row>
    <row r="86" spans="1:22" s="231" customFormat="1" ht="14.25" customHeight="1" x14ac:dyDescent="0.2">
      <c r="A86" s="48"/>
      <c r="B86" s="48"/>
      <c r="C86" s="48" t="s">
        <v>625</v>
      </c>
      <c r="D86" s="48" t="s">
        <v>626</v>
      </c>
      <c r="E86" s="48"/>
      <c r="F86" s="48" t="s">
        <v>627</v>
      </c>
      <c r="G86" s="48"/>
      <c r="I86" s="714">
        <v>82.864450127877248</v>
      </c>
      <c r="J86" s="714"/>
      <c r="K86" s="714">
        <v>17.135549872122763</v>
      </c>
      <c r="L86" s="714"/>
      <c r="M86" s="714">
        <v>0</v>
      </c>
      <c r="N86" s="714"/>
      <c r="O86" s="714">
        <v>81.585677749360613</v>
      </c>
      <c r="P86" s="714">
        <v>9.4629156010230187</v>
      </c>
      <c r="Q86" s="714">
        <v>8.9514066496163682</v>
      </c>
      <c r="R86" s="196"/>
      <c r="S86" s="196">
        <v>391</v>
      </c>
      <c r="T86" s="196">
        <v>319</v>
      </c>
      <c r="U86" s="714">
        <v>81.585677749360613</v>
      </c>
      <c r="V86" s="714" t="s">
        <v>2292</v>
      </c>
    </row>
    <row r="87" spans="1:22" s="231" customFormat="1" ht="14.25" customHeight="1" x14ac:dyDescent="0.2">
      <c r="A87" s="48"/>
      <c r="B87" s="48"/>
      <c r="C87" s="48" t="s">
        <v>628</v>
      </c>
      <c r="D87" s="48" t="s">
        <v>629</v>
      </c>
      <c r="E87" s="48"/>
      <c r="F87" s="48" t="s">
        <v>630</v>
      </c>
      <c r="G87" s="48"/>
      <c r="I87" s="714">
        <v>41.545893719806763</v>
      </c>
      <c r="J87" s="714"/>
      <c r="K87" s="714">
        <v>57.487922705314013</v>
      </c>
      <c r="L87" s="714"/>
      <c r="M87" s="714">
        <v>0.96618357487922701</v>
      </c>
      <c r="N87" s="714"/>
      <c r="O87" s="714">
        <v>69.082125603864725</v>
      </c>
      <c r="P87" s="714">
        <v>17.874396135265698</v>
      </c>
      <c r="Q87" s="714">
        <v>13.043478260869565</v>
      </c>
      <c r="R87" s="196"/>
      <c r="S87" s="196">
        <v>205</v>
      </c>
      <c r="T87" s="196">
        <v>141</v>
      </c>
      <c r="U87" s="714">
        <v>68.780487804878049</v>
      </c>
      <c r="V87" s="714" t="s">
        <v>2293</v>
      </c>
    </row>
    <row r="88" spans="1:22" s="231" customFormat="1" ht="14.25" customHeight="1" x14ac:dyDescent="0.2">
      <c r="A88" s="48"/>
      <c r="B88" s="48"/>
      <c r="C88" s="48" t="s">
        <v>631</v>
      </c>
      <c r="D88" s="48" t="s">
        <v>632</v>
      </c>
      <c r="E88" s="48"/>
      <c r="F88" s="48" t="s">
        <v>633</v>
      </c>
      <c r="G88" s="48"/>
      <c r="I88" s="714">
        <v>5.4814814814814818</v>
      </c>
      <c r="J88" s="714"/>
      <c r="K88" s="714">
        <v>94.222222222222214</v>
      </c>
      <c r="L88" s="714"/>
      <c r="M88" s="714">
        <v>0.29629629629629628</v>
      </c>
      <c r="N88" s="714"/>
      <c r="O88" s="714">
        <v>83.703703703703695</v>
      </c>
      <c r="P88" s="714">
        <v>8.8888888888888893</v>
      </c>
      <c r="Q88" s="714">
        <v>7.4074074074074066</v>
      </c>
      <c r="R88" s="196"/>
      <c r="S88" s="196">
        <v>673</v>
      </c>
      <c r="T88" s="196">
        <v>563</v>
      </c>
      <c r="U88" s="714">
        <v>83.655274888558694</v>
      </c>
      <c r="V88" s="714" t="s">
        <v>2294</v>
      </c>
    </row>
    <row r="89" spans="1:22" s="231" customFormat="1" ht="14.25" customHeight="1" x14ac:dyDescent="0.2">
      <c r="A89" s="48"/>
      <c r="B89" s="48"/>
      <c r="C89" s="48"/>
      <c r="D89" s="48"/>
      <c r="E89" s="48"/>
      <c r="F89" s="48"/>
      <c r="G89" s="48"/>
      <c r="I89" s="714"/>
      <c r="J89" s="714"/>
      <c r="K89" s="714"/>
      <c r="L89" s="714"/>
      <c r="M89" s="714"/>
      <c r="N89" s="714"/>
      <c r="O89" s="714"/>
      <c r="P89" s="714"/>
      <c r="Q89" s="714"/>
      <c r="R89" s="196"/>
      <c r="S89" s="196"/>
      <c r="T89" s="196"/>
      <c r="U89" s="714"/>
      <c r="V89" s="714" t="s">
        <v>1241</v>
      </c>
    </row>
    <row r="90" spans="1:22" s="231" customFormat="1" ht="14.25" customHeight="1" x14ac:dyDescent="0.2">
      <c r="A90" s="48"/>
      <c r="B90" s="48"/>
      <c r="C90" s="48" t="s">
        <v>634</v>
      </c>
      <c r="D90" s="48" t="s">
        <v>635</v>
      </c>
      <c r="E90" s="48" t="s">
        <v>636</v>
      </c>
      <c r="F90" s="48"/>
      <c r="G90" s="48"/>
      <c r="I90" s="714">
        <v>63.824999999999996</v>
      </c>
      <c r="J90" s="714"/>
      <c r="K90" s="714">
        <v>34.424999999999997</v>
      </c>
      <c r="L90" s="714"/>
      <c r="M90" s="714">
        <v>1.7500000000000002</v>
      </c>
      <c r="N90" s="714"/>
      <c r="O90" s="714">
        <v>73.075000000000003</v>
      </c>
      <c r="P90" s="714">
        <v>16.875</v>
      </c>
      <c r="Q90" s="714">
        <v>10.050000000000001</v>
      </c>
      <c r="R90" s="196"/>
      <c r="S90" s="196">
        <v>3930</v>
      </c>
      <c r="T90" s="196">
        <v>2861</v>
      </c>
      <c r="U90" s="714">
        <v>72.79898218829517</v>
      </c>
      <c r="V90" s="714" t="s">
        <v>2295</v>
      </c>
    </row>
    <row r="91" spans="1:22" s="231" customFormat="1" ht="14.25" customHeight="1" x14ac:dyDescent="0.2">
      <c r="A91" s="48"/>
      <c r="B91" s="48"/>
      <c r="C91" s="48" t="s">
        <v>637</v>
      </c>
      <c r="D91" s="48" t="s">
        <v>638</v>
      </c>
      <c r="E91" s="48"/>
      <c r="F91" s="48" t="s">
        <v>639</v>
      </c>
      <c r="G91" s="48"/>
      <c r="I91" s="714">
        <v>66.034755134281198</v>
      </c>
      <c r="J91" s="714"/>
      <c r="K91" s="714">
        <v>32.069510268562404</v>
      </c>
      <c r="L91" s="714"/>
      <c r="M91" s="714">
        <v>1.8957345971563981</v>
      </c>
      <c r="N91" s="714"/>
      <c r="O91" s="714">
        <v>62.717219589257503</v>
      </c>
      <c r="P91" s="714">
        <v>23.222748815165879</v>
      </c>
      <c r="Q91" s="714">
        <v>14.06003159557662</v>
      </c>
      <c r="R91" s="196"/>
      <c r="S91" s="196">
        <v>621</v>
      </c>
      <c r="T91" s="196">
        <v>385</v>
      </c>
      <c r="U91" s="714">
        <v>61.996779388083731</v>
      </c>
      <c r="V91" s="714" t="s">
        <v>2296</v>
      </c>
    </row>
    <row r="92" spans="1:22" s="231" customFormat="1" ht="14.25" customHeight="1" x14ac:dyDescent="0.25">
      <c r="A92" s="48"/>
      <c r="B92" s="48"/>
      <c r="C92" s="48" t="s">
        <v>640</v>
      </c>
      <c r="D92" s="48" t="s">
        <v>641</v>
      </c>
      <c r="E92" s="48"/>
      <c r="F92" s="48" t="s">
        <v>642</v>
      </c>
      <c r="G92" s="48"/>
      <c r="H92" s="230"/>
      <c r="I92" s="714">
        <v>67.111111111111114</v>
      </c>
      <c r="J92" s="714"/>
      <c r="K92" s="714">
        <v>31.111111111111111</v>
      </c>
      <c r="L92" s="714"/>
      <c r="M92" s="714">
        <v>1.7777777777777777</v>
      </c>
      <c r="N92" s="714"/>
      <c r="O92" s="714">
        <v>76.444444444444443</v>
      </c>
      <c r="P92" s="714">
        <v>14.666666666666666</v>
      </c>
      <c r="Q92" s="714">
        <v>8.8888888888888893</v>
      </c>
      <c r="R92" s="196"/>
      <c r="S92" s="196">
        <v>221</v>
      </c>
      <c r="T92" s="196">
        <v>169</v>
      </c>
      <c r="U92" s="714">
        <v>76.470588235294116</v>
      </c>
      <c r="V92" s="714" t="s">
        <v>2297</v>
      </c>
    </row>
    <row r="93" spans="1:22" s="231" customFormat="1" ht="14.25" customHeight="1" x14ac:dyDescent="0.2">
      <c r="A93" s="48"/>
      <c r="B93" s="48"/>
      <c r="C93" s="48" t="s">
        <v>643</v>
      </c>
      <c r="D93" s="48" t="s">
        <v>644</v>
      </c>
      <c r="E93" s="48"/>
      <c r="F93" s="48" t="s">
        <v>645</v>
      </c>
      <c r="G93" s="48"/>
      <c r="I93" s="714">
        <v>6.313645621181263</v>
      </c>
      <c r="J93" s="714"/>
      <c r="K93" s="714">
        <v>92.973523421588595</v>
      </c>
      <c r="L93" s="714"/>
      <c r="M93" s="714">
        <v>0.71283095723014256</v>
      </c>
      <c r="N93" s="714"/>
      <c r="O93" s="714">
        <v>81.466395112016301</v>
      </c>
      <c r="P93" s="714">
        <v>10.285132382892057</v>
      </c>
      <c r="Q93" s="714">
        <v>8.2484725050916499</v>
      </c>
      <c r="R93" s="196"/>
      <c r="S93" s="196">
        <v>975</v>
      </c>
      <c r="T93" s="196">
        <v>794</v>
      </c>
      <c r="U93" s="714">
        <v>81.435897435897431</v>
      </c>
      <c r="V93" s="714" t="s">
        <v>2298</v>
      </c>
    </row>
    <row r="94" spans="1:22" s="231" customFormat="1" ht="14.25" customHeight="1" x14ac:dyDescent="0.2">
      <c r="A94" s="48"/>
      <c r="B94" s="48"/>
      <c r="C94" s="48" t="s">
        <v>646</v>
      </c>
      <c r="D94" s="48" t="s">
        <v>647</v>
      </c>
      <c r="E94" s="48"/>
      <c r="F94" s="48" t="s">
        <v>648</v>
      </c>
      <c r="G94" s="48"/>
      <c r="I94" s="714">
        <v>75.845410628019323</v>
      </c>
      <c r="J94" s="714"/>
      <c r="K94" s="714">
        <v>23.510466988727856</v>
      </c>
      <c r="L94" s="714"/>
      <c r="M94" s="714">
        <v>0.64412238325281801</v>
      </c>
      <c r="N94" s="714"/>
      <c r="O94" s="714">
        <v>71.980676328502412</v>
      </c>
      <c r="P94" s="714">
        <v>18.035426731078903</v>
      </c>
      <c r="Q94" s="714">
        <v>9.9838969404186795</v>
      </c>
      <c r="R94" s="196"/>
      <c r="S94" s="196">
        <v>617</v>
      </c>
      <c r="T94" s="196">
        <v>443</v>
      </c>
      <c r="U94" s="714">
        <v>71.799027552674232</v>
      </c>
      <c r="V94" s="714" t="s">
        <v>2299</v>
      </c>
    </row>
    <row r="95" spans="1:22" s="231" customFormat="1" ht="14.25" customHeight="1" x14ac:dyDescent="0.2">
      <c r="A95" s="48"/>
      <c r="B95" s="48"/>
      <c r="C95" s="48" t="s">
        <v>649</v>
      </c>
      <c r="D95" s="48" t="s">
        <v>650</v>
      </c>
      <c r="E95" s="48"/>
      <c r="F95" s="48" t="s">
        <v>651</v>
      </c>
      <c r="G95" s="48"/>
      <c r="I95" s="714">
        <v>94.282001299545158</v>
      </c>
      <c r="J95" s="714"/>
      <c r="K95" s="714">
        <v>2.9239766081871341</v>
      </c>
      <c r="L95" s="714"/>
      <c r="M95" s="714">
        <v>2.7940220922677064</v>
      </c>
      <c r="N95" s="714"/>
      <c r="O95" s="714">
        <v>71.929824561403507</v>
      </c>
      <c r="P95" s="714">
        <v>18.323586744639375</v>
      </c>
      <c r="Q95" s="714">
        <v>9.7465886939571149</v>
      </c>
      <c r="R95" s="196"/>
      <c r="S95" s="196">
        <v>1496</v>
      </c>
      <c r="T95" s="196">
        <v>1070</v>
      </c>
      <c r="U95" s="714">
        <v>71.524064171122987</v>
      </c>
      <c r="V95" s="714" t="s">
        <v>2300</v>
      </c>
    </row>
    <row r="96" spans="1:22" s="231" customFormat="1" ht="14.25" customHeight="1" x14ac:dyDescent="0.2">
      <c r="A96" s="48"/>
      <c r="B96" s="48"/>
      <c r="C96" s="48"/>
      <c r="D96" s="48"/>
      <c r="E96" s="48"/>
      <c r="F96" s="48"/>
      <c r="G96" s="48"/>
      <c r="I96" s="714"/>
      <c r="J96" s="714"/>
      <c r="K96" s="714"/>
      <c r="L96" s="714"/>
      <c r="M96" s="714"/>
      <c r="N96" s="714"/>
      <c r="O96" s="714"/>
      <c r="P96" s="714"/>
      <c r="Q96" s="714"/>
      <c r="R96" s="196"/>
      <c r="S96" s="196"/>
      <c r="T96" s="196"/>
      <c r="U96" s="714"/>
      <c r="V96" s="714" t="s">
        <v>1241</v>
      </c>
    </row>
    <row r="97" spans="1:22" s="230" customFormat="1" ht="14.25" customHeight="1" x14ac:dyDescent="0.25">
      <c r="A97" s="48"/>
      <c r="B97" s="48"/>
      <c r="C97" s="48" t="s">
        <v>652</v>
      </c>
      <c r="D97" s="48" t="s">
        <v>653</v>
      </c>
      <c r="E97" s="48" t="s">
        <v>654</v>
      </c>
      <c r="F97" s="48"/>
      <c r="G97" s="48"/>
      <c r="H97" s="231"/>
      <c r="I97" s="714">
        <v>35.071409323632444</v>
      </c>
      <c r="J97" s="714"/>
      <c r="K97" s="714">
        <v>64.120183239019141</v>
      </c>
      <c r="L97" s="714"/>
      <c r="M97" s="714">
        <v>0.80840743734842369</v>
      </c>
      <c r="N97" s="714"/>
      <c r="O97" s="714">
        <v>81.352735111829702</v>
      </c>
      <c r="P97" s="714">
        <v>10.644031258420911</v>
      </c>
      <c r="Q97" s="714">
        <v>8.0032336297493938</v>
      </c>
      <c r="R97" s="196"/>
      <c r="S97" s="196">
        <v>7362</v>
      </c>
      <c r="T97" s="196">
        <v>5987</v>
      </c>
      <c r="U97" s="714">
        <v>81.323010051616407</v>
      </c>
      <c r="V97" s="714" t="s">
        <v>2301</v>
      </c>
    </row>
    <row r="98" spans="1:22" s="231" customFormat="1" ht="14.25" customHeight="1" x14ac:dyDescent="0.2">
      <c r="A98" s="48"/>
      <c r="B98" s="48"/>
      <c r="C98" s="48" t="s">
        <v>655</v>
      </c>
      <c r="D98" s="48" t="s">
        <v>656</v>
      </c>
      <c r="E98" s="48"/>
      <c r="F98" s="48" t="s">
        <v>657</v>
      </c>
      <c r="G98" s="48"/>
      <c r="I98" s="714">
        <v>46.12903225806452</v>
      </c>
      <c r="J98" s="714"/>
      <c r="K98" s="714">
        <v>53.87096774193548</v>
      </c>
      <c r="L98" s="714"/>
      <c r="M98" s="714">
        <v>0</v>
      </c>
      <c r="N98" s="714"/>
      <c r="O98" s="714">
        <v>72.903225806451616</v>
      </c>
      <c r="P98" s="714">
        <v>14.516129032258066</v>
      </c>
      <c r="Q98" s="714">
        <v>12.580645161290322</v>
      </c>
      <c r="R98" s="196"/>
      <c r="S98" s="196">
        <v>310</v>
      </c>
      <c r="T98" s="196">
        <v>226</v>
      </c>
      <c r="U98" s="714">
        <v>72.903225806451616</v>
      </c>
      <c r="V98" s="714" t="s">
        <v>2302</v>
      </c>
    </row>
    <row r="99" spans="1:22" s="231" customFormat="1" ht="14.25" customHeight="1" x14ac:dyDescent="0.2">
      <c r="A99" s="48"/>
      <c r="B99" s="48"/>
      <c r="C99" s="48" t="s">
        <v>658</v>
      </c>
      <c r="D99" s="48" t="s">
        <v>659</v>
      </c>
      <c r="E99" s="48"/>
      <c r="F99" s="48" t="s">
        <v>660</v>
      </c>
      <c r="G99" s="48"/>
      <c r="I99" s="714">
        <v>72.086720867208669</v>
      </c>
      <c r="J99" s="714"/>
      <c r="K99" s="714">
        <v>26.829268292682929</v>
      </c>
      <c r="L99" s="714"/>
      <c r="M99" s="714">
        <v>1.084010840108401</v>
      </c>
      <c r="N99" s="714"/>
      <c r="O99" s="714">
        <v>80.487804878048792</v>
      </c>
      <c r="P99" s="714">
        <v>11.653116531165312</v>
      </c>
      <c r="Q99" s="714">
        <v>7.8590785907859075</v>
      </c>
      <c r="R99" s="196"/>
      <c r="S99" s="196">
        <v>365</v>
      </c>
      <c r="T99" s="196">
        <v>294</v>
      </c>
      <c r="U99" s="714">
        <v>80.547945205479451</v>
      </c>
      <c r="V99" s="714" t="s">
        <v>2303</v>
      </c>
    </row>
    <row r="100" spans="1:22" s="231" customFormat="1" ht="14.25" customHeight="1" x14ac:dyDescent="0.2">
      <c r="A100" s="48"/>
      <c r="B100" s="48"/>
      <c r="C100" s="48" t="s">
        <v>661</v>
      </c>
      <c r="D100" s="48" t="s">
        <v>662</v>
      </c>
      <c r="E100" s="48"/>
      <c r="F100" s="48" t="s">
        <v>663</v>
      </c>
      <c r="G100" s="48"/>
      <c r="I100" s="714">
        <v>70.975813177648035</v>
      </c>
      <c r="J100" s="714"/>
      <c r="K100" s="714">
        <v>28.857381150959132</v>
      </c>
      <c r="L100" s="714"/>
      <c r="M100" s="714">
        <v>0.16680567139282734</v>
      </c>
      <c r="N100" s="714"/>
      <c r="O100" s="714">
        <v>79.649708090075066</v>
      </c>
      <c r="P100" s="714">
        <v>12.593828190158465</v>
      </c>
      <c r="Q100" s="714">
        <v>7.7564637197664723</v>
      </c>
      <c r="R100" s="196"/>
      <c r="S100" s="196">
        <v>1197</v>
      </c>
      <c r="T100" s="196">
        <v>954</v>
      </c>
      <c r="U100" s="714">
        <v>79.699248120300751</v>
      </c>
      <c r="V100" s="714" t="s">
        <v>2304</v>
      </c>
    </row>
    <row r="101" spans="1:22" s="231" customFormat="1" ht="14.25" customHeight="1" x14ac:dyDescent="0.2">
      <c r="A101" s="48"/>
      <c r="B101" s="48"/>
      <c r="C101" s="48" t="s">
        <v>664</v>
      </c>
      <c r="D101" s="48" t="s">
        <v>665</v>
      </c>
      <c r="E101" s="48"/>
      <c r="F101" s="48" t="s">
        <v>666</v>
      </c>
      <c r="G101" s="48"/>
      <c r="I101" s="714">
        <v>90.599675850891416</v>
      </c>
      <c r="J101" s="714"/>
      <c r="K101" s="714">
        <v>7.4554294975688817</v>
      </c>
      <c r="L101" s="714"/>
      <c r="M101" s="714">
        <v>1.9448946515397085</v>
      </c>
      <c r="N101" s="714"/>
      <c r="O101" s="714">
        <v>84.764991896272292</v>
      </c>
      <c r="P101" s="714">
        <v>8.7520259319286886</v>
      </c>
      <c r="Q101" s="714">
        <v>6.4829821717990272</v>
      </c>
      <c r="R101" s="196"/>
      <c r="S101" s="196">
        <v>605</v>
      </c>
      <c r="T101" s="196">
        <v>512</v>
      </c>
      <c r="U101" s="714">
        <v>84.628099173553721</v>
      </c>
      <c r="V101" s="714" t="s">
        <v>2305</v>
      </c>
    </row>
    <row r="102" spans="1:22" s="231" customFormat="1" ht="14.25" customHeight="1" x14ac:dyDescent="0.2">
      <c r="A102" s="48"/>
      <c r="B102" s="48"/>
      <c r="C102" s="48" t="s">
        <v>667</v>
      </c>
      <c r="D102" s="48" t="s">
        <v>668</v>
      </c>
      <c r="E102" s="48"/>
      <c r="F102" s="48" t="s">
        <v>669</v>
      </c>
      <c r="G102" s="48"/>
      <c r="I102" s="714">
        <v>81.818181818181827</v>
      </c>
      <c r="J102" s="714"/>
      <c r="K102" s="714">
        <v>15.835777126099707</v>
      </c>
      <c r="L102" s="714"/>
      <c r="M102" s="714">
        <v>2.3460410557184752</v>
      </c>
      <c r="N102" s="714"/>
      <c r="O102" s="714">
        <v>83.870967741935488</v>
      </c>
      <c r="P102" s="714">
        <v>10.410557184750733</v>
      </c>
      <c r="Q102" s="714">
        <v>5.7184750733137824</v>
      </c>
      <c r="R102" s="196"/>
      <c r="S102" s="196">
        <v>666</v>
      </c>
      <c r="T102" s="196">
        <v>560</v>
      </c>
      <c r="U102" s="714">
        <v>84.084084084084083</v>
      </c>
      <c r="V102" s="714" t="s">
        <v>2306</v>
      </c>
    </row>
    <row r="103" spans="1:22" s="231" customFormat="1" ht="14.25" customHeight="1" x14ac:dyDescent="0.2">
      <c r="A103" s="48"/>
      <c r="B103" s="48"/>
      <c r="C103" s="48" t="s">
        <v>670</v>
      </c>
      <c r="D103" s="48" t="s">
        <v>671</v>
      </c>
      <c r="E103" s="48"/>
      <c r="F103" s="48" t="s">
        <v>672</v>
      </c>
      <c r="G103" s="48"/>
      <c r="I103" s="714">
        <v>4.591836734693878</v>
      </c>
      <c r="J103" s="714"/>
      <c r="K103" s="714">
        <v>94.217687074829939</v>
      </c>
      <c r="L103" s="714"/>
      <c r="M103" s="714">
        <v>1.1904761904761905</v>
      </c>
      <c r="N103" s="714"/>
      <c r="O103" s="714">
        <v>83.673469387755105</v>
      </c>
      <c r="P103" s="714">
        <v>10.544217687074831</v>
      </c>
      <c r="Q103" s="714">
        <v>5.7823129251700678</v>
      </c>
      <c r="R103" s="196"/>
      <c r="S103" s="196">
        <v>581</v>
      </c>
      <c r="T103" s="196">
        <v>487</v>
      </c>
      <c r="U103" s="714">
        <v>83.820998278829606</v>
      </c>
      <c r="V103" s="714" t="s">
        <v>2307</v>
      </c>
    </row>
    <row r="104" spans="1:22" s="231" customFormat="1" ht="14.25" customHeight="1" x14ac:dyDescent="0.2">
      <c r="A104" s="48"/>
      <c r="B104" s="48"/>
      <c r="C104" s="48" t="s">
        <v>673</v>
      </c>
      <c r="D104" s="48" t="s">
        <v>674</v>
      </c>
      <c r="E104" s="48"/>
      <c r="F104" s="48" t="s">
        <v>675</v>
      </c>
      <c r="G104" s="48"/>
      <c r="I104" s="714">
        <v>3.3636363636363638</v>
      </c>
      <c r="J104" s="714"/>
      <c r="K104" s="714">
        <v>96.181818181818173</v>
      </c>
      <c r="L104" s="714"/>
      <c r="M104" s="714">
        <v>0.45454545454545453</v>
      </c>
      <c r="N104" s="714"/>
      <c r="O104" s="714">
        <v>80.090909090909093</v>
      </c>
      <c r="P104" s="714">
        <v>10.909090909090908</v>
      </c>
      <c r="Q104" s="714">
        <v>9</v>
      </c>
      <c r="R104" s="196"/>
      <c r="S104" s="196">
        <v>1095</v>
      </c>
      <c r="T104" s="196">
        <v>876</v>
      </c>
      <c r="U104" s="714">
        <v>80</v>
      </c>
      <c r="V104" s="714" t="s">
        <v>2308</v>
      </c>
    </row>
    <row r="105" spans="1:22" s="231" customFormat="1" ht="14.25" customHeight="1" x14ac:dyDescent="0.2">
      <c r="A105" s="48"/>
      <c r="B105" s="48"/>
      <c r="C105" s="48" t="s">
        <v>676</v>
      </c>
      <c r="D105" s="48" t="s">
        <v>677</v>
      </c>
      <c r="E105" s="48"/>
      <c r="F105" s="48" t="s">
        <v>678</v>
      </c>
      <c r="G105" s="48"/>
      <c r="I105" s="714">
        <v>4.3243243243243246</v>
      </c>
      <c r="J105" s="714"/>
      <c r="K105" s="714">
        <v>95.405405405405403</v>
      </c>
      <c r="L105" s="714"/>
      <c r="M105" s="714">
        <v>0.27027027027027029</v>
      </c>
      <c r="N105" s="714"/>
      <c r="O105" s="714">
        <v>83.423423423423429</v>
      </c>
      <c r="P105" s="714">
        <v>8.2882882882882889</v>
      </c>
      <c r="Q105" s="714">
        <v>8.2882882882882889</v>
      </c>
      <c r="R105" s="196"/>
      <c r="S105" s="196">
        <v>1107</v>
      </c>
      <c r="T105" s="196">
        <v>923</v>
      </c>
      <c r="U105" s="714">
        <v>83.378500451671172</v>
      </c>
      <c r="V105" s="714" t="s">
        <v>2309</v>
      </c>
    </row>
    <row r="106" spans="1:22" s="231" customFormat="1" ht="14.25" customHeight="1" x14ac:dyDescent="0.2">
      <c r="A106" s="48"/>
      <c r="B106" s="48"/>
      <c r="C106" s="48" t="s">
        <v>679</v>
      </c>
      <c r="D106" s="48" t="s">
        <v>680</v>
      </c>
      <c r="E106" s="48"/>
      <c r="F106" s="48" t="s">
        <v>681</v>
      </c>
      <c r="G106" s="48"/>
      <c r="I106" s="714">
        <v>14.385964912280702</v>
      </c>
      <c r="J106" s="714"/>
      <c r="K106" s="714">
        <v>84.385964912280699</v>
      </c>
      <c r="L106" s="714"/>
      <c r="M106" s="714">
        <v>1.2280701754385965</v>
      </c>
      <c r="N106" s="714"/>
      <c r="O106" s="714">
        <v>81.228070175438589</v>
      </c>
      <c r="P106" s="714">
        <v>11.403508771929824</v>
      </c>
      <c r="Q106" s="714">
        <v>7.3684210526315779</v>
      </c>
      <c r="R106" s="196"/>
      <c r="S106" s="196">
        <v>563</v>
      </c>
      <c r="T106" s="196">
        <v>456</v>
      </c>
      <c r="U106" s="714">
        <v>80.99467140319716</v>
      </c>
      <c r="V106" s="714" t="s">
        <v>2310</v>
      </c>
    </row>
    <row r="107" spans="1:22" s="231" customFormat="1" ht="14.25" customHeight="1" x14ac:dyDescent="0.2">
      <c r="A107" s="48"/>
      <c r="B107" s="48"/>
      <c r="C107" s="48" t="s">
        <v>682</v>
      </c>
      <c r="D107" s="48" t="s">
        <v>683</v>
      </c>
      <c r="E107" s="48"/>
      <c r="F107" s="48" t="s">
        <v>684</v>
      </c>
      <c r="G107" s="48"/>
      <c r="I107" s="714">
        <v>3.6488027366020526</v>
      </c>
      <c r="J107" s="714"/>
      <c r="K107" s="714">
        <v>95.89509692132269</v>
      </c>
      <c r="L107" s="714"/>
      <c r="M107" s="714">
        <v>0.45610034207525657</v>
      </c>
      <c r="N107" s="714"/>
      <c r="O107" s="714">
        <v>80.159635119726332</v>
      </c>
      <c r="P107" s="714">
        <v>9.9201824401368306</v>
      </c>
      <c r="Q107" s="714">
        <v>9.9201824401368306</v>
      </c>
      <c r="R107" s="196"/>
      <c r="S107" s="196">
        <v>873</v>
      </c>
      <c r="T107" s="196">
        <v>699</v>
      </c>
      <c r="U107" s="714">
        <v>80.06872852233677</v>
      </c>
      <c r="V107" s="714" t="s">
        <v>2311</v>
      </c>
    </row>
    <row r="108" spans="1:22" s="231" customFormat="1" ht="14.25" customHeight="1" x14ac:dyDescent="0.2">
      <c r="A108" s="48"/>
      <c r="B108" s="48"/>
      <c r="C108" s="48"/>
      <c r="D108" s="48"/>
      <c r="E108" s="48"/>
      <c r="F108" s="48"/>
      <c r="G108" s="48"/>
      <c r="I108" s="714"/>
      <c r="J108" s="714"/>
      <c r="K108" s="714"/>
      <c r="L108" s="714"/>
      <c r="M108" s="714"/>
      <c r="N108" s="714"/>
      <c r="O108" s="714"/>
      <c r="P108" s="714"/>
      <c r="Q108" s="714"/>
      <c r="R108" s="196"/>
      <c r="S108" s="196"/>
      <c r="T108" s="196"/>
      <c r="U108" s="714"/>
      <c r="V108" s="714" t="s">
        <v>1241</v>
      </c>
    </row>
    <row r="109" spans="1:22" s="231" customFormat="1" ht="14.25" customHeight="1" x14ac:dyDescent="0.25">
      <c r="A109" s="229"/>
      <c r="B109" s="229"/>
      <c r="C109" s="229" t="s">
        <v>685</v>
      </c>
      <c r="D109" s="229" t="s">
        <v>686</v>
      </c>
      <c r="E109" s="229" t="s">
        <v>687</v>
      </c>
      <c r="F109" s="229"/>
      <c r="G109" s="229"/>
      <c r="I109" s="710">
        <v>27.964039754216667</v>
      </c>
      <c r="J109" s="710"/>
      <c r="K109" s="710">
        <v>70.49156666254278</v>
      </c>
      <c r="L109" s="710"/>
      <c r="M109" s="710">
        <v>1.544393583240546</v>
      </c>
      <c r="N109" s="710"/>
      <c r="O109" s="710">
        <v>77.90218153325911</v>
      </c>
      <c r="P109" s="710">
        <v>13.233535403521795</v>
      </c>
      <c r="Q109" s="710">
        <v>8.8642830632191014</v>
      </c>
      <c r="R109" s="416"/>
      <c r="S109" s="416">
        <v>47749</v>
      </c>
      <c r="T109" s="416">
        <v>37149</v>
      </c>
      <c r="U109" s="710">
        <v>77.80058221114578</v>
      </c>
      <c r="V109" s="710" t="s">
        <v>2312</v>
      </c>
    </row>
    <row r="110" spans="1:22" s="231" customFormat="1" ht="14.25" customHeight="1" x14ac:dyDescent="0.2">
      <c r="A110" s="48"/>
      <c r="B110" s="48"/>
      <c r="C110" s="48"/>
      <c r="D110" s="48"/>
      <c r="E110" s="48"/>
      <c r="F110" s="48"/>
      <c r="G110" s="48"/>
      <c r="I110" s="714"/>
      <c r="J110" s="714"/>
      <c r="K110" s="714"/>
      <c r="L110" s="714"/>
      <c r="M110" s="714"/>
      <c r="N110" s="714"/>
      <c r="O110" s="714"/>
      <c r="P110" s="714"/>
      <c r="Q110" s="714"/>
      <c r="R110" s="196"/>
      <c r="S110" s="196"/>
      <c r="T110" s="196"/>
      <c r="U110" s="714"/>
      <c r="V110" s="714" t="s">
        <v>1241</v>
      </c>
    </row>
    <row r="111" spans="1:22" s="231" customFormat="1" ht="14.25" customHeight="1" x14ac:dyDescent="0.2">
      <c r="A111" s="48"/>
      <c r="B111" s="48"/>
      <c r="C111" s="48" t="s">
        <v>688</v>
      </c>
      <c r="D111" s="48" t="s">
        <v>689</v>
      </c>
      <c r="E111" s="48" t="s">
        <v>690</v>
      </c>
      <c r="F111" s="48"/>
      <c r="G111" s="48"/>
      <c r="I111" s="714">
        <v>17.241379310344829</v>
      </c>
      <c r="J111" s="714"/>
      <c r="K111" s="714">
        <v>81.335204490777869</v>
      </c>
      <c r="L111" s="714"/>
      <c r="M111" s="714">
        <v>1.4234161988773055</v>
      </c>
      <c r="N111" s="714"/>
      <c r="O111" s="714">
        <v>76.403368083400153</v>
      </c>
      <c r="P111" s="714">
        <v>13.732959101844427</v>
      </c>
      <c r="Q111" s="714">
        <v>9.8636728147554127</v>
      </c>
      <c r="R111" s="196"/>
      <c r="S111" s="196">
        <v>4917</v>
      </c>
      <c r="T111" s="196">
        <v>3750</v>
      </c>
      <c r="U111" s="714">
        <v>76.266015863331305</v>
      </c>
      <c r="V111" s="714" t="s">
        <v>2313</v>
      </c>
    </row>
    <row r="112" spans="1:22" s="231" customFormat="1" ht="14.25" customHeight="1" x14ac:dyDescent="0.25">
      <c r="A112" s="48"/>
      <c r="B112" s="48"/>
      <c r="C112" s="48" t="s">
        <v>691</v>
      </c>
      <c r="D112" s="48" t="s">
        <v>692</v>
      </c>
      <c r="E112" s="48"/>
      <c r="F112" s="48" t="s">
        <v>693</v>
      </c>
      <c r="G112" s="48"/>
      <c r="H112" s="230"/>
      <c r="I112" s="714">
        <v>2.293120638085743</v>
      </c>
      <c r="J112" s="714"/>
      <c r="K112" s="714">
        <v>97.108673978065809</v>
      </c>
      <c r="L112" s="714"/>
      <c r="M112" s="714">
        <v>0.59820538384845467</v>
      </c>
      <c r="N112" s="714"/>
      <c r="O112" s="714">
        <v>77.66699900299102</v>
      </c>
      <c r="P112" s="714">
        <v>13.260219341974079</v>
      </c>
      <c r="Q112" s="714">
        <v>9.0727816550348948</v>
      </c>
      <c r="R112" s="196"/>
      <c r="S112" s="196">
        <v>1994</v>
      </c>
      <c r="T112" s="196">
        <v>1549</v>
      </c>
      <c r="U112" s="714">
        <v>77.683049147442333</v>
      </c>
      <c r="V112" s="714" t="s">
        <v>2314</v>
      </c>
    </row>
    <row r="113" spans="1:22" s="231" customFormat="1" ht="14.25" customHeight="1" x14ac:dyDescent="0.2">
      <c r="A113" s="48"/>
      <c r="B113" s="48"/>
      <c r="C113" s="48" t="s">
        <v>694</v>
      </c>
      <c r="D113" s="48" t="s">
        <v>695</v>
      </c>
      <c r="E113" s="48"/>
      <c r="F113" s="48" t="s">
        <v>696</v>
      </c>
      <c r="G113" s="48"/>
      <c r="I113" s="714">
        <v>90.973871733966746</v>
      </c>
      <c r="J113" s="714"/>
      <c r="K113" s="714">
        <v>5.225653206650831</v>
      </c>
      <c r="L113" s="714"/>
      <c r="M113" s="714">
        <v>3.800475059382423</v>
      </c>
      <c r="N113" s="714"/>
      <c r="O113" s="714">
        <v>70.546318289786228</v>
      </c>
      <c r="P113" s="714">
        <v>18.289786223277911</v>
      </c>
      <c r="Q113" s="714">
        <v>11.163895486935866</v>
      </c>
      <c r="R113" s="196"/>
      <c r="S113" s="196">
        <v>405</v>
      </c>
      <c r="T113" s="196">
        <v>281</v>
      </c>
      <c r="U113" s="714">
        <v>69.382716049382722</v>
      </c>
      <c r="V113" s="714" t="s">
        <v>2315</v>
      </c>
    </row>
    <row r="114" spans="1:22" s="231" customFormat="1" ht="14.25" customHeight="1" x14ac:dyDescent="0.2">
      <c r="A114" s="48"/>
      <c r="B114" s="48"/>
      <c r="C114" s="48" t="s">
        <v>697</v>
      </c>
      <c r="D114" s="48" t="s">
        <v>698</v>
      </c>
      <c r="E114" s="48"/>
      <c r="F114" s="48" t="s">
        <v>699</v>
      </c>
      <c r="G114" s="48"/>
      <c r="I114" s="714">
        <v>23.887587822014051</v>
      </c>
      <c r="J114" s="714"/>
      <c r="K114" s="714">
        <v>73.067915690866514</v>
      </c>
      <c r="L114" s="714"/>
      <c r="M114" s="714">
        <v>3.0444964871194378</v>
      </c>
      <c r="N114" s="714"/>
      <c r="O114" s="714">
        <v>75.644028103044491</v>
      </c>
      <c r="P114" s="714">
        <v>14.754098360655737</v>
      </c>
      <c r="Q114" s="714">
        <v>9.6018735362997649</v>
      </c>
      <c r="R114" s="196"/>
      <c r="S114" s="196">
        <v>414</v>
      </c>
      <c r="T114" s="196">
        <v>311</v>
      </c>
      <c r="U114" s="714">
        <v>75.120772946859901</v>
      </c>
      <c r="V114" s="714" t="s">
        <v>2316</v>
      </c>
    </row>
    <row r="115" spans="1:22" s="231" customFormat="1" ht="14.25" customHeight="1" x14ac:dyDescent="0.2">
      <c r="A115" s="48"/>
      <c r="B115" s="48"/>
      <c r="C115" s="48" t="s">
        <v>700</v>
      </c>
      <c r="D115" s="48" t="s">
        <v>701</v>
      </c>
      <c r="E115" s="48"/>
      <c r="F115" s="48" t="s">
        <v>702</v>
      </c>
      <c r="G115" s="48"/>
      <c r="I115" s="714">
        <v>2.5931928687196111</v>
      </c>
      <c r="J115" s="714"/>
      <c r="K115" s="714">
        <v>95.62398703403565</v>
      </c>
      <c r="L115" s="714"/>
      <c r="M115" s="714">
        <v>1.7828200972447326</v>
      </c>
      <c r="N115" s="714"/>
      <c r="O115" s="714">
        <v>75.040518638573744</v>
      </c>
      <c r="P115" s="714">
        <v>12.641815235008103</v>
      </c>
      <c r="Q115" s="714">
        <v>12.317666126418152</v>
      </c>
      <c r="R115" s="196"/>
      <c r="S115" s="196">
        <v>606</v>
      </c>
      <c r="T115" s="196">
        <v>454</v>
      </c>
      <c r="U115" s="714">
        <v>74.917491749174914</v>
      </c>
      <c r="V115" s="714" t="s">
        <v>2317</v>
      </c>
    </row>
    <row r="116" spans="1:22" s="231" customFormat="1" ht="14.25" customHeight="1" x14ac:dyDescent="0.2">
      <c r="A116" s="48"/>
      <c r="B116" s="48"/>
      <c r="C116" s="48" t="s">
        <v>703</v>
      </c>
      <c r="D116" s="48" t="s">
        <v>704</v>
      </c>
      <c r="E116" s="48"/>
      <c r="F116" s="48" t="s">
        <v>705</v>
      </c>
      <c r="G116" s="48"/>
      <c r="I116" s="714">
        <v>42.526964560862865</v>
      </c>
      <c r="J116" s="714"/>
      <c r="K116" s="714">
        <v>55.932203389830505</v>
      </c>
      <c r="L116" s="714"/>
      <c r="M116" s="714">
        <v>1.5408320493066257</v>
      </c>
      <c r="N116" s="714"/>
      <c r="O116" s="714">
        <v>77.195685670261938</v>
      </c>
      <c r="P116" s="714">
        <v>13.251155624036981</v>
      </c>
      <c r="Q116" s="714">
        <v>9.5531587057010778</v>
      </c>
      <c r="R116" s="196"/>
      <c r="S116" s="196">
        <v>639</v>
      </c>
      <c r="T116" s="196">
        <v>493</v>
      </c>
      <c r="U116" s="714">
        <v>77.151799687010964</v>
      </c>
      <c r="V116" s="714" t="s">
        <v>2318</v>
      </c>
    </row>
    <row r="117" spans="1:22" s="231" customFormat="1" ht="14.25" customHeight="1" x14ac:dyDescent="0.2">
      <c r="A117" s="48"/>
      <c r="B117" s="48"/>
      <c r="C117" s="48" t="s">
        <v>706</v>
      </c>
      <c r="D117" s="48" t="s">
        <v>707</v>
      </c>
      <c r="E117" s="48"/>
      <c r="F117" s="48" t="s">
        <v>708</v>
      </c>
      <c r="G117" s="48"/>
      <c r="I117" s="714">
        <v>2.2123893805309733</v>
      </c>
      <c r="J117" s="714"/>
      <c r="K117" s="714">
        <v>96.460176991150433</v>
      </c>
      <c r="L117" s="714"/>
      <c r="M117" s="714">
        <v>1.3274336283185841</v>
      </c>
      <c r="N117" s="714"/>
      <c r="O117" s="714">
        <v>76.106194690265482</v>
      </c>
      <c r="P117" s="714">
        <v>13.716814159292035</v>
      </c>
      <c r="Q117" s="714">
        <v>10.176991150442479</v>
      </c>
      <c r="R117" s="196"/>
      <c r="S117" s="196">
        <v>669</v>
      </c>
      <c r="T117" s="196">
        <v>509</v>
      </c>
      <c r="U117" s="714">
        <v>76.083707025411059</v>
      </c>
      <c r="V117" s="714" t="s">
        <v>2319</v>
      </c>
    </row>
    <row r="118" spans="1:22" s="231" customFormat="1" ht="14.25" customHeight="1" x14ac:dyDescent="0.2">
      <c r="A118" s="48"/>
      <c r="B118" s="48"/>
      <c r="C118" s="48" t="s">
        <v>709</v>
      </c>
      <c r="D118" s="48" t="s">
        <v>710</v>
      </c>
      <c r="E118" s="48"/>
      <c r="F118" s="48" t="s">
        <v>711</v>
      </c>
      <c r="G118" s="48"/>
      <c r="I118" s="714">
        <v>11.578947368421053</v>
      </c>
      <c r="J118" s="714"/>
      <c r="K118" s="714">
        <v>88.421052631578945</v>
      </c>
      <c r="L118" s="714"/>
      <c r="M118" s="714">
        <v>0</v>
      </c>
      <c r="N118" s="714"/>
      <c r="O118" s="714">
        <v>80.526315789473685</v>
      </c>
      <c r="P118" s="714">
        <v>11.578947368421053</v>
      </c>
      <c r="Q118" s="714">
        <v>7.8947368421052628</v>
      </c>
      <c r="R118" s="196"/>
      <c r="S118" s="196">
        <v>190</v>
      </c>
      <c r="T118" s="196">
        <v>153</v>
      </c>
      <c r="U118" s="714">
        <v>80.526315789473685</v>
      </c>
      <c r="V118" s="714" t="s">
        <v>2320</v>
      </c>
    </row>
    <row r="119" spans="1:22" s="231" customFormat="1" ht="14.25" customHeight="1" x14ac:dyDescent="0.2">
      <c r="A119" s="48"/>
      <c r="B119" s="48"/>
      <c r="C119" s="48"/>
      <c r="D119" s="48"/>
      <c r="E119" s="48"/>
      <c r="F119" s="48"/>
      <c r="G119" s="48"/>
      <c r="I119" s="714"/>
      <c r="J119" s="714"/>
      <c r="K119" s="714"/>
      <c r="L119" s="714"/>
      <c r="M119" s="714"/>
      <c r="N119" s="714"/>
      <c r="O119" s="714"/>
      <c r="P119" s="714"/>
      <c r="Q119" s="714"/>
      <c r="R119" s="196"/>
      <c r="S119" s="196"/>
      <c r="T119" s="196"/>
      <c r="U119" s="714"/>
      <c r="V119" s="714" t="s">
        <v>1241</v>
      </c>
    </row>
    <row r="120" spans="1:22" s="231" customFormat="1" ht="14.25" customHeight="1" x14ac:dyDescent="0.2">
      <c r="A120" s="48"/>
      <c r="B120" s="48"/>
      <c r="C120" s="48" t="s">
        <v>712</v>
      </c>
      <c r="D120" s="48" t="s">
        <v>713</v>
      </c>
      <c r="E120" s="48" t="s">
        <v>714</v>
      </c>
      <c r="F120" s="48"/>
      <c r="G120" s="48"/>
      <c r="I120" s="714">
        <v>8.0746542887535053</v>
      </c>
      <c r="J120" s="714"/>
      <c r="K120" s="714">
        <v>90.871289043612805</v>
      </c>
      <c r="L120" s="714"/>
      <c r="M120" s="714">
        <v>1.0540566676336911</v>
      </c>
      <c r="N120" s="714"/>
      <c r="O120" s="714">
        <v>79.218644231699059</v>
      </c>
      <c r="P120" s="714">
        <v>11.759017503142829</v>
      </c>
      <c r="Q120" s="714">
        <v>9.0223382651581083</v>
      </c>
      <c r="R120" s="196"/>
      <c r="S120" s="196">
        <v>10232</v>
      </c>
      <c r="T120" s="196">
        <v>8098</v>
      </c>
      <c r="U120" s="714">
        <v>79.143862392494128</v>
      </c>
      <c r="V120" s="714" t="s">
        <v>2321</v>
      </c>
    </row>
    <row r="121" spans="1:22" s="231" customFormat="1" ht="14.25" customHeight="1" x14ac:dyDescent="0.2">
      <c r="A121" s="48"/>
      <c r="B121" s="48"/>
      <c r="C121" s="48" t="s">
        <v>715</v>
      </c>
      <c r="D121" s="48" t="s">
        <v>716</v>
      </c>
      <c r="E121" s="48"/>
      <c r="F121" s="48" t="s">
        <v>717</v>
      </c>
      <c r="G121" s="48"/>
      <c r="I121" s="714">
        <v>2.9808597427047379</v>
      </c>
      <c r="J121" s="714"/>
      <c r="K121" s="714">
        <v>96.485723250705988</v>
      </c>
      <c r="L121" s="714"/>
      <c r="M121" s="714">
        <v>0.53341700658926894</v>
      </c>
      <c r="N121" s="714"/>
      <c r="O121" s="714">
        <v>80.922497646689678</v>
      </c>
      <c r="P121" s="714">
        <v>10.668340131785378</v>
      </c>
      <c r="Q121" s="714">
        <v>8.4091622215249444</v>
      </c>
      <c r="R121" s="196"/>
      <c r="S121" s="196">
        <v>3170</v>
      </c>
      <c r="T121" s="196">
        <v>2567</v>
      </c>
      <c r="U121" s="714">
        <v>80.977917981072551</v>
      </c>
      <c r="V121" s="714" t="s">
        <v>2322</v>
      </c>
    </row>
    <row r="122" spans="1:22" s="231" customFormat="1" ht="14.25" customHeight="1" x14ac:dyDescent="0.2">
      <c r="A122" s="48"/>
      <c r="B122" s="48"/>
      <c r="C122" s="48" t="s">
        <v>718</v>
      </c>
      <c r="D122" s="48" t="s">
        <v>719</v>
      </c>
      <c r="E122" s="48"/>
      <c r="F122" s="48" t="s">
        <v>720</v>
      </c>
      <c r="G122" s="48"/>
      <c r="I122" s="714">
        <v>3.8277511961722488</v>
      </c>
      <c r="J122" s="714"/>
      <c r="K122" s="714">
        <v>95.693779904306226</v>
      </c>
      <c r="L122" s="714"/>
      <c r="M122" s="714">
        <v>0.4784688995215311</v>
      </c>
      <c r="N122" s="714"/>
      <c r="O122" s="714">
        <v>78.4688995215311</v>
      </c>
      <c r="P122" s="714">
        <v>11.602870813397129</v>
      </c>
      <c r="Q122" s="714">
        <v>9.9282296650717701</v>
      </c>
      <c r="R122" s="196"/>
      <c r="S122" s="196">
        <v>832</v>
      </c>
      <c r="T122" s="196">
        <v>652</v>
      </c>
      <c r="U122" s="714">
        <v>78.365384615384613</v>
      </c>
      <c r="V122" s="714" t="s">
        <v>2323</v>
      </c>
    </row>
    <row r="123" spans="1:22" s="231" customFormat="1" ht="14.25" customHeight="1" x14ac:dyDescent="0.2">
      <c r="A123" s="48"/>
      <c r="B123" s="48"/>
      <c r="C123" s="48" t="s">
        <v>721</v>
      </c>
      <c r="D123" s="48" t="s">
        <v>722</v>
      </c>
      <c r="E123" s="48"/>
      <c r="F123" s="48" t="s">
        <v>723</v>
      </c>
      <c r="G123" s="48"/>
      <c r="I123" s="714">
        <v>3.3898305084745761</v>
      </c>
      <c r="J123" s="714"/>
      <c r="K123" s="714">
        <v>95.912263210368891</v>
      </c>
      <c r="L123" s="714"/>
      <c r="M123" s="714">
        <v>0.69790628115653042</v>
      </c>
      <c r="N123" s="714"/>
      <c r="O123" s="714">
        <v>77.367896311066801</v>
      </c>
      <c r="P123" s="714">
        <v>12.362911266201396</v>
      </c>
      <c r="Q123" s="714">
        <v>10.269192422731804</v>
      </c>
      <c r="R123" s="196"/>
      <c r="S123" s="196">
        <v>996</v>
      </c>
      <c r="T123" s="196">
        <v>771</v>
      </c>
      <c r="U123" s="714">
        <v>77.409638554216869</v>
      </c>
      <c r="V123" s="714" t="s">
        <v>2324</v>
      </c>
    </row>
    <row r="124" spans="1:22" s="231" customFormat="1" ht="14.25" customHeight="1" x14ac:dyDescent="0.2">
      <c r="A124" s="48"/>
      <c r="B124" s="48"/>
      <c r="C124" s="48" t="s">
        <v>724</v>
      </c>
      <c r="D124" s="48" t="s">
        <v>725</v>
      </c>
      <c r="E124" s="48"/>
      <c r="F124" s="48" t="s">
        <v>726</v>
      </c>
      <c r="G124" s="48"/>
      <c r="I124" s="714">
        <v>3.0871434153966391</v>
      </c>
      <c r="J124" s="714"/>
      <c r="K124" s="714">
        <v>95.974990230558817</v>
      </c>
      <c r="L124" s="714"/>
      <c r="M124" s="714">
        <v>0.93786635404454854</v>
      </c>
      <c r="N124" s="714"/>
      <c r="O124" s="714">
        <v>79.406017975771775</v>
      </c>
      <c r="P124" s="714">
        <v>11.567018366549433</v>
      </c>
      <c r="Q124" s="714">
        <v>9.0269636576787811</v>
      </c>
      <c r="R124" s="196"/>
      <c r="S124" s="196">
        <v>2535</v>
      </c>
      <c r="T124" s="196">
        <v>2009</v>
      </c>
      <c r="U124" s="714">
        <v>79.250493096646949</v>
      </c>
      <c r="V124" s="714" t="s">
        <v>2325</v>
      </c>
    </row>
    <row r="125" spans="1:22" s="231" customFormat="1" ht="14.25" customHeight="1" x14ac:dyDescent="0.2">
      <c r="A125" s="48"/>
      <c r="B125" s="48"/>
      <c r="C125" s="48" t="s">
        <v>727</v>
      </c>
      <c r="D125" s="48" t="s">
        <v>728</v>
      </c>
      <c r="E125" s="48"/>
      <c r="F125" s="48" t="s">
        <v>729</v>
      </c>
      <c r="G125" s="48"/>
      <c r="I125" s="714">
        <v>0.92449922958397546</v>
      </c>
      <c r="J125" s="714"/>
      <c r="K125" s="714">
        <v>97.842835130970727</v>
      </c>
      <c r="L125" s="714"/>
      <c r="M125" s="714">
        <v>1.2326656394453006</v>
      </c>
      <c r="N125" s="714"/>
      <c r="O125" s="714">
        <v>81.972265023112485</v>
      </c>
      <c r="P125" s="714">
        <v>10.477657935285054</v>
      </c>
      <c r="Q125" s="714">
        <v>7.5500770416024654</v>
      </c>
      <c r="R125" s="196"/>
      <c r="S125" s="196">
        <v>641</v>
      </c>
      <c r="T125" s="196">
        <v>525</v>
      </c>
      <c r="U125" s="714">
        <v>81.903276131045246</v>
      </c>
      <c r="V125" s="714" t="s">
        <v>2326</v>
      </c>
    </row>
    <row r="126" spans="1:22" s="231" customFormat="1" ht="14.25" customHeight="1" x14ac:dyDescent="0.2">
      <c r="A126" s="48"/>
      <c r="B126" s="48"/>
      <c r="C126" s="48" t="s">
        <v>730</v>
      </c>
      <c r="D126" s="48" t="s">
        <v>731</v>
      </c>
      <c r="E126" s="48"/>
      <c r="F126" s="48" t="s">
        <v>732</v>
      </c>
      <c r="G126" s="48"/>
      <c r="I126" s="714">
        <v>52.579365079365083</v>
      </c>
      <c r="J126" s="714"/>
      <c r="K126" s="714">
        <v>46.825396825396822</v>
      </c>
      <c r="L126" s="714"/>
      <c r="M126" s="714">
        <v>0.59523809523809523</v>
      </c>
      <c r="N126" s="714"/>
      <c r="O126" s="714">
        <v>80.952380952380949</v>
      </c>
      <c r="P126" s="714">
        <v>10.615079365079366</v>
      </c>
      <c r="Q126" s="714">
        <v>8.4325396825396837</v>
      </c>
      <c r="R126" s="196"/>
      <c r="S126" s="196">
        <v>1002</v>
      </c>
      <c r="T126" s="196">
        <v>811</v>
      </c>
      <c r="U126" s="714">
        <v>80.938123752495002</v>
      </c>
      <c r="V126" s="714" t="s">
        <v>2327</v>
      </c>
    </row>
    <row r="127" spans="1:22" s="231" customFormat="1" ht="14.25" customHeight="1" x14ac:dyDescent="0.2">
      <c r="A127" s="48"/>
      <c r="B127" s="48"/>
      <c r="C127" s="48" t="s">
        <v>733</v>
      </c>
      <c r="D127" s="48" t="s">
        <v>734</v>
      </c>
      <c r="E127" s="48"/>
      <c r="F127" s="48" t="s">
        <v>735</v>
      </c>
      <c r="G127" s="48"/>
      <c r="I127" s="714">
        <v>5.3685168334849864</v>
      </c>
      <c r="J127" s="714"/>
      <c r="K127" s="714">
        <v>90.718835304822562</v>
      </c>
      <c r="L127" s="714"/>
      <c r="M127" s="714">
        <v>3.9126478616924478</v>
      </c>
      <c r="N127" s="714"/>
      <c r="O127" s="714">
        <v>72.884440400363971</v>
      </c>
      <c r="P127" s="714">
        <v>16.742493175614197</v>
      </c>
      <c r="Q127" s="714">
        <v>10.37306642402184</v>
      </c>
      <c r="R127" s="196"/>
      <c r="S127" s="196">
        <v>1056</v>
      </c>
      <c r="T127" s="196">
        <v>763</v>
      </c>
      <c r="U127" s="714">
        <v>72.253787878787875</v>
      </c>
      <c r="V127" s="714" t="s">
        <v>2328</v>
      </c>
    </row>
    <row r="128" spans="1:22" s="231" customFormat="1" ht="14.25" customHeight="1" x14ac:dyDescent="0.2">
      <c r="A128" s="48"/>
      <c r="B128" s="48"/>
      <c r="C128" s="48"/>
      <c r="D128" s="48"/>
      <c r="E128" s="48"/>
      <c r="F128" s="48"/>
      <c r="G128" s="48"/>
      <c r="I128" s="714"/>
      <c r="J128" s="714"/>
      <c r="K128" s="714"/>
      <c r="L128" s="714"/>
      <c r="M128" s="714"/>
      <c r="N128" s="714"/>
      <c r="O128" s="714"/>
      <c r="P128" s="714"/>
      <c r="Q128" s="714"/>
      <c r="R128" s="196"/>
      <c r="S128" s="196"/>
      <c r="T128" s="196"/>
      <c r="U128" s="714"/>
      <c r="V128" s="714" t="s">
        <v>1241</v>
      </c>
    </row>
    <row r="129" spans="1:22" s="231" customFormat="1" ht="14.25" customHeight="1" x14ac:dyDescent="0.25">
      <c r="A129" s="48"/>
      <c r="B129" s="48"/>
      <c r="C129" s="48" t="s">
        <v>736</v>
      </c>
      <c r="D129" s="48" t="s">
        <v>737</v>
      </c>
      <c r="E129" s="48" t="s">
        <v>738</v>
      </c>
      <c r="F129" s="48"/>
      <c r="G129" s="48"/>
      <c r="H129" s="230"/>
      <c r="I129" s="714">
        <v>54.412647588553128</v>
      </c>
      <c r="J129" s="714"/>
      <c r="K129" s="714">
        <v>43.966379827896738</v>
      </c>
      <c r="L129" s="714"/>
      <c r="M129" s="714">
        <v>1.6209725835501301</v>
      </c>
      <c r="N129" s="714"/>
      <c r="O129" s="714">
        <v>74.00440264158496</v>
      </c>
      <c r="P129" s="714">
        <v>17.450470282169299</v>
      </c>
      <c r="Q129" s="714">
        <v>8.5451270762457465</v>
      </c>
      <c r="R129" s="196"/>
      <c r="S129" s="196">
        <v>4916</v>
      </c>
      <c r="T129" s="196">
        <v>3627</v>
      </c>
      <c r="U129" s="714">
        <v>73.779495524816923</v>
      </c>
      <c r="V129" s="714" t="s">
        <v>2329</v>
      </c>
    </row>
    <row r="130" spans="1:22" s="231" customFormat="1" ht="14.25" customHeight="1" x14ac:dyDescent="0.2">
      <c r="A130" s="48"/>
      <c r="B130" s="48"/>
      <c r="C130" s="48" t="s">
        <v>739</v>
      </c>
      <c r="D130" s="48" t="s">
        <v>740</v>
      </c>
      <c r="E130" s="48"/>
      <c r="F130" s="48" t="s">
        <v>741</v>
      </c>
      <c r="G130" s="48"/>
      <c r="I130" s="714">
        <v>81.860465116279073</v>
      </c>
      <c r="J130" s="714"/>
      <c r="K130" s="714">
        <v>14.883720930232558</v>
      </c>
      <c r="L130" s="714"/>
      <c r="M130" s="714">
        <v>3.2558139534883721</v>
      </c>
      <c r="N130" s="714"/>
      <c r="O130" s="714">
        <v>70.697674418604649</v>
      </c>
      <c r="P130" s="714">
        <v>21.86046511627907</v>
      </c>
      <c r="Q130" s="714">
        <v>7.441860465116279</v>
      </c>
      <c r="R130" s="196"/>
      <c r="S130" s="196">
        <v>208</v>
      </c>
      <c r="T130" s="196">
        <v>146</v>
      </c>
      <c r="U130" s="714">
        <v>70.192307692307693</v>
      </c>
      <c r="V130" s="714" t="s">
        <v>2330</v>
      </c>
    </row>
    <row r="131" spans="1:22" s="231" customFormat="1" ht="14.25" customHeight="1" x14ac:dyDescent="0.2">
      <c r="A131" s="48"/>
      <c r="B131" s="48"/>
      <c r="C131" s="48" t="s">
        <v>742</v>
      </c>
      <c r="D131" s="48" t="s">
        <v>743</v>
      </c>
      <c r="E131" s="48"/>
      <c r="F131" s="48" t="s">
        <v>744</v>
      </c>
      <c r="G131" s="48"/>
      <c r="I131" s="714">
        <v>88.535031847133766</v>
      </c>
      <c r="J131" s="714"/>
      <c r="K131" s="714">
        <v>9.5541401273885356</v>
      </c>
      <c r="L131" s="714"/>
      <c r="M131" s="714">
        <v>1.910828025477707</v>
      </c>
      <c r="N131" s="714"/>
      <c r="O131" s="714">
        <v>70.063694267515913</v>
      </c>
      <c r="P131" s="714">
        <v>19.745222929936308</v>
      </c>
      <c r="Q131" s="714">
        <v>10.191082802547772</v>
      </c>
      <c r="R131" s="196"/>
      <c r="S131" s="196">
        <v>154</v>
      </c>
      <c r="T131" s="196">
        <v>107</v>
      </c>
      <c r="U131" s="714">
        <v>69.480519480519476</v>
      </c>
      <c r="V131" s="714" t="s">
        <v>2331</v>
      </c>
    </row>
    <row r="132" spans="1:22" s="231" customFormat="1" ht="14.25" customHeight="1" x14ac:dyDescent="0.2">
      <c r="A132" s="48"/>
      <c r="B132" s="48"/>
      <c r="C132" s="48" t="s">
        <v>745</v>
      </c>
      <c r="D132" s="48" t="s">
        <v>746</v>
      </c>
      <c r="E132" s="48"/>
      <c r="F132" s="48" t="s">
        <v>747</v>
      </c>
      <c r="G132" s="48"/>
      <c r="I132" s="714">
        <v>22.425249169435215</v>
      </c>
      <c r="J132" s="714"/>
      <c r="K132" s="714">
        <v>76.910299003322251</v>
      </c>
      <c r="L132" s="714"/>
      <c r="M132" s="714">
        <v>0.66445182724252494</v>
      </c>
      <c r="N132" s="714"/>
      <c r="O132" s="714">
        <v>78.737541528239205</v>
      </c>
      <c r="P132" s="714">
        <v>13.2890365448505</v>
      </c>
      <c r="Q132" s="714">
        <v>7.9734219269102988</v>
      </c>
      <c r="R132" s="196"/>
      <c r="S132" s="196">
        <v>598</v>
      </c>
      <c r="T132" s="196">
        <v>470</v>
      </c>
      <c r="U132" s="714">
        <v>78.595317725752508</v>
      </c>
      <c r="V132" s="714" t="s">
        <v>2332</v>
      </c>
    </row>
    <row r="133" spans="1:22" s="231" customFormat="1" ht="14.25" customHeight="1" x14ac:dyDescent="0.2">
      <c r="A133" s="48"/>
      <c r="B133" s="48"/>
      <c r="C133" s="48" t="s">
        <v>748</v>
      </c>
      <c r="D133" s="48" t="s">
        <v>749</v>
      </c>
      <c r="E133" s="48"/>
      <c r="F133" s="48" t="s">
        <v>750</v>
      </c>
      <c r="G133" s="48"/>
      <c r="I133" s="714">
        <v>21.428571428571427</v>
      </c>
      <c r="J133" s="714"/>
      <c r="K133" s="714">
        <v>76.785714285714292</v>
      </c>
      <c r="L133" s="714"/>
      <c r="M133" s="714">
        <v>1.7857142857142856</v>
      </c>
      <c r="N133" s="714"/>
      <c r="O133" s="714">
        <v>75.357142857142861</v>
      </c>
      <c r="P133" s="714">
        <v>17.142857142857142</v>
      </c>
      <c r="Q133" s="714">
        <v>7.5</v>
      </c>
      <c r="R133" s="196"/>
      <c r="S133" s="196">
        <v>275</v>
      </c>
      <c r="T133" s="196">
        <v>206</v>
      </c>
      <c r="U133" s="714">
        <v>74.909090909090921</v>
      </c>
      <c r="V133" s="714" t="s">
        <v>2333</v>
      </c>
    </row>
    <row r="134" spans="1:22" s="231" customFormat="1" ht="14.25" customHeight="1" x14ac:dyDescent="0.2">
      <c r="A134" s="48"/>
      <c r="B134" s="48"/>
      <c r="C134" s="48" t="s">
        <v>751</v>
      </c>
      <c r="D134" s="48" t="s">
        <v>752</v>
      </c>
      <c r="E134" s="48"/>
      <c r="F134" s="48" t="s">
        <v>753</v>
      </c>
      <c r="G134" s="48"/>
      <c r="I134" s="714">
        <v>60.994764397905755</v>
      </c>
      <c r="J134" s="714"/>
      <c r="K134" s="714">
        <v>36.910994764397905</v>
      </c>
      <c r="L134" s="714"/>
      <c r="M134" s="714">
        <v>2.0942408376963351</v>
      </c>
      <c r="N134" s="714"/>
      <c r="O134" s="714">
        <v>77.486910994764401</v>
      </c>
      <c r="P134" s="714">
        <v>13.089005235602095</v>
      </c>
      <c r="Q134" s="714">
        <v>9.4240837696335085</v>
      </c>
      <c r="R134" s="196"/>
      <c r="S134" s="196">
        <v>374</v>
      </c>
      <c r="T134" s="196">
        <v>289</v>
      </c>
      <c r="U134" s="714">
        <v>77.272727272727266</v>
      </c>
      <c r="V134" s="714" t="s">
        <v>2334</v>
      </c>
    </row>
    <row r="135" spans="1:22" s="231" customFormat="1" ht="14.25" customHeight="1" x14ac:dyDescent="0.2">
      <c r="A135" s="48"/>
      <c r="B135" s="48"/>
      <c r="C135" s="48" t="s">
        <v>754</v>
      </c>
      <c r="D135" s="48" t="s">
        <v>755</v>
      </c>
      <c r="E135" s="48"/>
      <c r="F135" s="48" t="s">
        <v>756</v>
      </c>
      <c r="G135" s="48"/>
      <c r="H135" s="232"/>
      <c r="I135" s="714">
        <v>54.472843450479239</v>
      </c>
      <c r="J135" s="714"/>
      <c r="K135" s="714">
        <v>43.690095846645363</v>
      </c>
      <c r="L135" s="714"/>
      <c r="M135" s="714">
        <v>1.8370607028753994</v>
      </c>
      <c r="N135" s="714"/>
      <c r="O135" s="714">
        <v>66.29392971246007</v>
      </c>
      <c r="P135" s="714">
        <v>23.722044728434504</v>
      </c>
      <c r="Q135" s="714">
        <v>9.9840255591054312</v>
      </c>
      <c r="R135" s="196"/>
      <c r="S135" s="196">
        <v>1229</v>
      </c>
      <c r="T135" s="196">
        <v>810</v>
      </c>
      <c r="U135" s="714">
        <v>65.907241659886083</v>
      </c>
      <c r="V135" s="714" t="s">
        <v>2335</v>
      </c>
    </row>
    <row r="136" spans="1:22" s="231" customFormat="1" ht="14.25" customHeight="1" x14ac:dyDescent="0.2">
      <c r="A136" s="48"/>
      <c r="B136" s="48"/>
      <c r="C136" s="48" t="s">
        <v>757</v>
      </c>
      <c r="D136" s="48" t="s">
        <v>758</v>
      </c>
      <c r="E136" s="48"/>
      <c r="F136" s="48" t="s">
        <v>759</v>
      </c>
      <c r="G136" s="48"/>
      <c r="I136" s="714">
        <v>18.554216867469879</v>
      </c>
      <c r="J136" s="714"/>
      <c r="K136" s="714">
        <v>80.722891566265062</v>
      </c>
      <c r="L136" s="714"/>
      <c r="M136" s="714">
        <v>0.72289156626506024</v>
      </c>
      <c r="N136" s="714"/>
      <c r="O136" s="714">
        <v>79.518072289156621</v>
      </c>
      <c r="P136" s="714">
        <v>12.771084337349398</v>
      </c>
      <c r="Q136" s="714">
        <v>7.7108433734939767</v>
      </c>
      <c r="R136" s="196"/>
      <c r="S136" s="196">
        <v>412</v>
      </c>
      <c r="T136" s="196">
        <v>328</v>
      </c>
      <c r="U136" s="714">
        <v>79.611650485436897</v>
      </c>
      <c r="V136" s="714" t="s">
        <v>2336</v>
      </c>
    </row>
    <row r="137" spans="1:22" s="231" customFormat="1" ht="14.25" customHeight="1" x14ac:dyDescent="0.2">
      <c r="A137" s="48"/>
      <c r="B137" s="48"/>
      <c r="C137" s="48" t="s">
        <v>760</v>
      </c>
      <c r="D137" s="48" t="s">
        <v>761</v>
      </c>
      <c r="E137" s="48"/>
      <c r="F137" s="48" t="s">
        <v>762</v>
      </c>
      <c r="G137" s="48"/>
      <c r="I137" s="714">
        <v>20.37037037037037</v>
      </c>
      <c r="J137" s="714"/>
      <c r="K137" s="714">
        <v>78.703703703703709</v>
      </c>
      <c r="L137" s="714"/>
      <c r="M137" s="714">
        <v>0.92592592592592582</v>
      </c>
      <c r="N137" s="714"/>
      <c r="O137" s="714">
        <v>79.629629629629633</v>
      </c>
      <c r="P137" s="714">
        <v>11.574074074074074</v>
      </c>
      <c r="Q137" s="714">
        <v>8.7962962962962958</v>
      </c>
      <c r="R137" s="196"/>
      <c r="S137" s="196">
        <v>214</v>
      </c>
      <c r="T137" s="196">
        <v>170</v>
      </c>
      <c r="U137" s="714">
        <v>79.43925233644859</v>
      </c>
      <c r="V137" s="714" t="s">
        <v>2337</v>
      </c>
    </row>
    <row r="138" spans="1:22" s="231" customFormat="1" ht="14.25" customHeight="1" x14ac:dyDescent="0.2">
      <c r="A138" s="48"/>
      <c r="B138" s="48"/>
      <c r="C138" s="48" t="s">
        <v>763</v>
      </c>
      <c r="D138" s="48" t="s">
        <v>764</v>
      </c>
      <c r="E138" s="48"/>
      <c r="F138" s="48" t="s">
        <v>765</v>
      </c>
      <c r="G138" s="48"/>
      <c r="I138" s="714">
        <v>14.646464646464647</v>
      </c>
      <c r="J138" s="714"/>
      <c r="K138" s="714">
        <v>85.353535353535349</v>
      </c>
      <c r="L138" s="714"/>
      <c r="M138" s="714">
        <v>0</v>
      </c>
      <c r="N138" s="714"/>
      <c r="O138" s="714">
        <v>78.787878787878782</v>
      </c>
      <c r="P138" s="714">
        <v>12.121212121212121</v>
      </c>
      <c r="Q138" s="714">
        <v>9.0909090909090917</v>
      </c>
      <c r="R138" s="196"/>
      <c r="S138" s="196">
        <v>198</v>
      </c>
      <c r="T138" s="196">
        <v>156</v>
      </c>
      <c r="U138" s="714">
        <v>78.787878787878782</v>
      </c>
      <c r="V138" s="714" t="s">
        <v>2338</v>
      </c>
    </row>
    <row r="139" spans="1:22" s="231" customFormat="1" ht="14.25" customHeight="1" x14ac:dyDescent="0.2">
      <c r="A139" s="48"/>
      <c r="B139" s="48"/>
      <c r="C139" s="48" t="s">
        <v>766</v>
      </c>
      <c r="D139" s="48" t="s">
        <v>767</v>
      </c>
      <c r="E139" s="48"/>
      <c r="F139" s="48" t="s">
        <v>768</v>
      </c>
      <c r="G139" s="48"/>
      <c r="I139" s="714">
        <v>89.375</v>
      </c>
      <c r="J139" s="714"/>
      <c r="K139" s="714">
        <v>8.59375</v>
      </c>
      <c r="L139" s="714"/>
      <c r="M139" s="714">
        <v>2.03125</v>
      </c>
      <c r="N139" s="714"/>
      <c r="O139" s="714">
        <v>75.546875</v>
      </c>
      <c r="P139" s="714">
        <v>16.953125</v>
      </c>
      <c r="Q139" s="714">
        <v>7.5</v>
      </c>
      <c r="R139" s="196"/>
      <c r="S139" s="196">
        <v>1254</v>
      </c>
      <c r="T139" s="196">
        <v>945</v>
      </c>
      <c r="U139" s="714">
        <v>75.358851674641144</v>
      </c>
      <c r="V139" s="714" t="s">
        <v>2339</v>
      </c>
    </row>
    <row r="140" spans="1:22" s="231" customFormat="1" ht="14.25" customHeight="1" x14ac:dyDescent="0.2">
      <c r="A140" s="48"/>
      <c r="B140" s="48"/>
      <c r="C140" s="48"/>
      <c r="D140" s="48"/>
      <c r="E140" s="48"/>
      <c r="F140" s="48"/>
      <c r="G140" s="48"/>
      <c r="I140" s="714"/>
      <c r="J140" s="714"/>
      <c r="K140" s="714"/>
      <c r="L140" s="714"/>
      <c r="M140" s="714"/>
      <c r="N140" s="714"/>
      <c r="O140" s="714"/>
      <c r="P140" s="714"/>
      <c r="Q140" s="714"/>
      <c r="R140" s="196"/>
      <c r="S140" s="196"/>
      <c r="T140" s="196"/>
      <c r="U140" s="714"/>
      <c r="V140" s="714" t="s">
        <v>1241</v>
      </c>
    </row>
    <row r="141" spans="1:22" s="230" customFormat="1" ht="14.25" customHeight="1" x14ac:dyDescent="0.25">
      <c r="A141" s="48"/>
      <c r="B141" s="48"/>
      <c r="C141" s="48" t="s">
        <v>769</v>
      </c>
      <c r="D141" s="48" t="s">
        <v>770</v>
      </c>
      <c r="E141" s="48" t="s">
        <v>771</v>
      </c>
      <c r="F141" s="48"/>
      <c r="G141" s="48"/>
      <c r="H141" s="231"/>
      <c r="I141" s="714">
        <v>58.485247133997362</v>
      </c>
      <c r="J141" s="714"/>
      <c r="K141" s="714">
        <v>39.522646119150536</v>
      </c>
      <c r="L141" s="714"/>
      <c r="M141" s="714">
        <v>1.9921067468520954</v>
      </c>
      <c r="N141" s="714"/>
      <c r="O141" s="714">
        <v>75.981958278519073</v>
      </c>
      <c r="P141" s="714">
        <v>14.771659462507047</v>
      </c>
      <c r="Q141" s="714">
        <v>9.2463822589738776</v>
      </c>
      <c r="R141" s="196"/>
      <c r="S141" s="196">
        <v>5215</v>
      </c>
      <c r="T141" s="196">
        <v>3960</v>
      </c>
      <c r="U141" s="714">
        <v>75.934803451581985</v>
      </c>
      <c r="V141" s="714" t="s">
        <v>2340</v>
      </c>
    </row>
    <row r="142" spans="1:22" s="231" customFormat="1" ht="14.25" customHeight="1" x14ac:dyDescent="0.2">
      <c r="A142" s="48"/>
      <c r="B142" s="48"/>
      <c r="C142" s="48" t="s">
        <v>772</v>
      </c>
      <c r="D142" s="48" t="s">
        <v>773</v>
      </c>
      <c r="E142" s="48"/>
      <c r="F142" s="48" t="s">
        <v>774</v>
      </c>
      <c r="G142" s="48"/>
      <c r="I142" s="714">
        <v>64.806866952789704</v>
      </c>
      <c r="J142" s="714"/>
      <c r="K142" s="714">
        <v>33.476394849785407</v>
      </c>
      <c r="L142" s="714"/>
      <c r="M142" s="714">
        <v>1.7167381974248928</v>
      </c>
      <c r="N142" s="714"/>
      <c r="O142" s="714">
        <v>76.96709585121603</v>
      </c>
      <c r="P142" s="714">
        <v>12.923223652837388</v>
      </c>
      <c r="Q142" s="714">
        <v>10.109680495946591</v>
      </c>
      <c r="R142" s="196"/>
      <c r="S142" s="196">
        <v>2061</v>
      </c>
      <c r="T142" s="196">
        <v>1588</v>
      </c>
      <c r="U142" s="714">
        <v>77.04997573993208</v>
      </c>
      <c r="V142" s="714" t="s">
        <v>2341</v>
      </c>
    </row>
    <row r="143" spans="1:22" s="231" customFormat="1" ht="14.25" customHeight="1" x14ac:dyDescent="0.2">
      <c r="A143" s="48"/>
      <c r="B143" s="48"/>
      <c r="C143" s="48" t="s">
        <v>775</v>
      </c>
      <c r="D143" s="48" t="s">
        <v>776</v>
      </c>
      <c r="E143" s="48"/>
      <c r="F143" s="48" t="s">
        <v>777</v>
      </c>
      <c r="G143" s="48"/>
      <c r="I143" s="714">
        <v>90.540540540540533</v>
      </c>
      <c r="J143" s="714"/>
      <c r="K143" s="714">
        <v>8.8803088803088812</v>
      </c>
      <c r="L143" s="714"/>
      <c r="M143" s="714">
        <v>0.5791505791505791</v>
      </c>
      <c r="N143" s="714"/>
      <c r="O143" s="714">
        <v>74.903474903474901</v>
      </c>
      <c r="P143" s="714">
        <v>17.374517374517374</v>
      </c>
      <c r="Q143" s="714">
        <v>7.7220077220077217</v>
      </c>
      <c r="R143" s="196"/>
      <c r="S143" s="196">
        <v>515</v>
      </c>
      <c r="T143" s="196">
        <v>385</v>
      </c>
      <c r="U143" s="714">
        <v>74.757281553398059</v>
      </c>
      <c r="V143" s="714" t="s">
        <v>2342</v>
      </c>
    </row>
    <row r="144" spans="1:22" s="231" customFormat="1" ht="14.25" customHeight="1" x14ac:dyDescent="0.2">
      <c r="A144" s="48"/>
      <c r="B144" s="48"/>
      <c r="C144" s="48" t="s">
        <v>778</v>
      </c>
      <c r="D144" s="48" t="s">
        <v>779</v>
      </c>
      <c r="E144" s="48"/>
      <c r="F144" s="48" t="s">
        <v>780</v>
      </c>
      <c r="G144" s="48"/>
      <c r="I144" s="714">
        <v>95.631067961165044</v>
      </c>
      <c r="J144" s="714"/>
      <c r="K144" s="714">
        <v>1.6990291262135921</v>
      </c>
      <c r="L144" s="714"/>
      <c r="M144" s="714">
        <v>2.6699029126213589</v>
      </c>
      <c r="N144" s="714"/>
      <c r="O144" s="714">
        <v>78.27669902912622</v>
      </c>
      <c r="P144" s="714">
        <v>15.53398058252427</v>
      </c>
      <c r="Q144" s="714">
        <v>6.1893203883495147</v>
      </c>
      <c r="R144" s="196"/>
      <c r="S144" s="196">
        <v>802</v>
      </c>
      <c r="T144" s="196">
        <v>630</v>
      </c>
      <c r="U144" s="714">
        <v>78.553615960099748</v>
      </c>
      <c r="V144" s="714" t="s">
        <v>2343</v>
      </c>
    </row>
    <row r="145" spans="1:22" s="231" customFormat="1" ht="14.25" customHeight="1" x14ac:dyDescent="0.2">
      <c r="A145" s="48"/>
      <c r="B145" s="48"/>
      <c r="C145" s="48" t="s">
        <v>781</v>
      </c>
      <c r="D145" s="48" t="s">
        <v>782</v>
      </c>
      <c r="E145" s="48"/>
      <c r="F145" s="48" t="s">
        <v>783</v>
      </c>
      <c r="G145" s="48"/>
      <c r="I145" s="714">
        <v>6.7796610169491522</v>
      </c>
      <c r="J145" s="714"/>
      <c r="K145" s="714">
        <v>92.372881355932208</v>
      </c>
      <c r="L145" s="714"/>
      <c r="M145" s="714">
        <v>0.84745762711864403</v>
      </c>
      <c r="N145" s="714"/>
      <c r="O145" s="714">
        <v>76.694915254237287</v>
      </c>
      <c r="P145" s="714">
        <v>15.254237288135593</v>
      </c>
      <c r="Q145" s="714">
        <v>8.0508474576271176</v>
      </c>
      <c r="R145" s="196"/>
      <c r="S145" s="196">
        <v>234</v>
      </c>
      <c r="T145" s="196">
        <v>179</v>
      </c>
      <c r="U145" s="714">
        <v>76.495726495726487</v>
      </c>
      <c r="V145" s="714" t="s">
        <v>2344</v>
      </c>
    </row>
    <row r="146" spans="1:22" s="231" customFormat="1" ht="14.25" customHeight="1" x14ac:dyDescent="0.2">
      <c r="A146" s="48"/>
      <c r="B146" s="48"/>
      <c r="C146" s="48" t="s">
        <v>784</v>
      </c>
      <c r="D146" s="48" t="s">
        <v>785</v>
      </c>
      <c r="E146" s="48"/>
      <c r="F146" s="48" t="s">
        <v>786</v>
      </c>
      <c r="G146" s="48"/>
      <c r="I146" s="714">
        <v>5.9845559845559846</v>
      </c>
      <c r="J146" s="714"/>
      <c r="K146" s="714">
        <v>93.243243243243242</v>
      </c>
      <c r="L146" s="714"/>
      <c r="M146" s="714">
        <v>0.77220077220077221</v>
      </c>
      <c r="N146" s="714"/>
      <c r="O146" s="714">
        <v>75.482625482625494</v>
      </c>
      <c r="P146" s="714">
        <v>11.389961389961389</v>
      </c>
      <c r="Q146" s="714">
        <v>13.127413127413126</v>
      </c>
      <c r="R146" s="196"/>
      <c r="S146" s="196">
        <v>514</v>
      </c>
      <c r="T146" s="196">
        <v>387</v>
      </c>
      <c r="U146" s="714">
        <v>75.291828793774314</v>
      </c>
      <c r="V146" s="714" t="s">
        <v>2279</v>
      </c>
    </row>
    <row r="147" spans="1:22" s="231" customFormat="1" ht="14.25" customHeight="1" x14ac:dyDescent="0.2">
      <c r="A147" s="48"/>
      <c r="B147" s="48"/>
      <c r="C147" s="48" t="s">
        <v>787</v>
      </c>
      <c r="D147" s="48" t="s">
        <v>788</v>
      </c>
      <c r="E147" s="48"/>
      <c r="F147" s="48" t="s">
        <v>789</v>
      </c>
      <c r="G147" s="48"/>
      <c r="I147" s="714">
        <v>11.004784688995215</v>
      </c>
      <c r="J147" s="714"/>
      <c r="K147" s="714">
        <v>88.516746411483254</v>
      </c>
      <c r="L147" s="714"/>
      <c r="M147" s="714">
        <v>0.4784688995215311</v>
      </c>
      <c r="N147" s="714"/>
      <c r="O147" s="714">
        <v>76.794258373205736</v>
      </c>
      <c r="P147" s="714">
        <v>13.875598086124402</v>
      </c>
      <c r="Q147" s="714">
        <v>9.330143540669857</v>
      </c>
      <c r="R147" s="196"/>
      <c r="S147" s="196">
        <v>416</v>
      </c>
      <c r="T147" s="196">
        <v>319</v>
      </c>
      <c r="U147" s="714">
        <v>76.682692307692307</v>
      </c>
      <c r="V147" s="714" t="s">
        <v>2345</v>
      </c>
    </row>
    <row r="148" spans="1:22" s="231" customFormat="1" ht="14.25" customHeight="1" x14ac:dyDescent="0.2">
      <c r="A148" s="48"/>
      <c r="B148" s="48"/>
      <c r="C148" s="48" t="s">
        <v>790</v>
      </c>
      <c r="D148" s="48" t="s">
        <v>791</v>
      </c>
      <c r="E148" s="48"/>
      <c r="F148" s="48" t="s">
        <v>792</v>
      </c>
      <c r="G148" s="48"/>
      <c r="I148" s="714">
        <v>8.3623693379790947</v>
      </c>
      <c r="J148" s="714"/>
      <c r="K148" s="714">
        <v>90.592334494773525</v>
      </c>
      <c r="L148" s="714"/>
      <c r="M148" s="714">
        <v>1.0452961672473868</v>
      </c>
      <c r="N148" s="714"/>
      <c r="O148" s="714">
        <v>71.777003484320559</v>
      </c>
      <c r="P148" s="714">
        <v>16.376306620209057</v>
      </c>
      <c r="Q148" s="714">
        <v>11.846689895470384</v>
      </c>
      <c r="R148" s="196"/>
      <c r="S148" s="196">
        <v>284</v>
      </c>
      <c r="T148" s="196">
        <v>203</v>
      </c>
      <c r="U148" s="714">
        <v>71.478873239436624</v>
      </c>
      <c r="V148" s="714" t="s">
        <v>2346</v>
      </c>
    </row>
    <row r="149" spans="1:22" s="231" customFormat="1" ht="14.25" customHeight="1" x14ac:dyDescent="0.2">
      <c r="A149" s="48"/>
      <c r="B149" s="48"/>
      <c r="C149" s="48" t="s">
        <v>793</v>
      </c>
      <c r="D149" s="48" t="s">
        <v>794</v>
      </c>
      <c r="E149" s="48"/>
      <c r="F149" s="48" t="s">
        <v>795</v>
      </c>
      <c r="G149" s="48"/>
      <c r="I149" s="714">
        <v>89.598108747044918</v>
      </c>
      <c r="J149" s="714"/>
      <c r="K149" s="714">
        <v>2.3640661938534278</v>
      </c>
      <c r="L149" s="714"/>
      <c r="M149" s="714">
        <v>8.0378250591016549</v>
      </c>
      <c r="N149" s="714"/>
      <c r="O149" s="714">
        <v>70.212765957446805</v>
      </c>
      <c r="P149" s="714">
        <v>22.93144208037825</v>
      </c>
      <c r="Q149" s="714">
        <v>6.8557919621749415</v>
      </c>
      <c r="R149" s="196"/>
      <c r="S149" s="196">
        <v>389</v>
      </c>
      <c r="T149" s="196">
        <v>269</v>
      </c>
      <c r="U149" s="714">
        <v>69.151670951156802</v>
      </c>
      <c r="V149" s="714" t="s">
        <v>2347</v>
      </c>
    </row>
    <row r="150" spans="1:22" s="231" customFormat="1" ht="14.25" customHeight="1" x14ac:dyDescent="0.2">
      <c r="A150" s="48"/>
      <c r="B150" s="48"/>
      <c r="C150" s="48"/>
      <c r="D150" s="48"/>
      <c r="E150" s="48"/>
      <c r="F150" s="48"/>
      <c r="G150" s="48"/>
      <c r="I150" s="714"/>
      <c r="J150" s="714"/>
      <c r="K150" s="714"/>
      <c r="L150" s="714"/>
      <c r="M150" s="714"/>
      <c r="N150" s="714"/>
      <c r="O150" s="714"/>
      <c r="P150" s="714"/>
      <c r="Q150" s="714"/>
      <c r="R150" s="196"/>
      <c r="S150" s="196"/>
      <c r="T150" s="196"/>
      <c r="U150" s="714"/>
      <c r="V150" s="714" t="s">
        <v>1241</v>
      </c>
    </row>
    <row r="151" spans="1:22" s="231" customFormat="1" ht="14.25" customHeight="1" x14ac:dyDescent="0.2">
      <c r="A151" s="48"/>
      <c r="B151" s="48"/>
      <c r="C151" s="48" t="s">
        <v>796</v>
      </c>
      <c r="D151" s="48" t="s">
        <v>797</v>
      </c>
      <c r="E151" s="48" t="s">
        <v>798</v>
      </c>
      <c r="F151" s="48"/>
      <c r="G151" s="48"/>
      <c r="I151" s="714">
        <v>29.485714285714288</v>
      </c>
      <c r="J151" s="714"/>
      <c r="K151" s="714">
        <v>68.723809523809521</v>
      </c>
      <c r="L151" s="714"/>
      <c r="M151" s="714">
        <v>1.7904761904761906</v>
      </c>
      <c r="N151" s="714"/>
      <c r="O151" s="714">
        <v>81.80952380952381</v>
      </c>
      <c r="P151" s="714">
        <v>10.647619047619047</v>
      </c>
      <c r="Q151" s="714">
        <v>7.5428571428571427</v>
      </c>
      <c r="R151" s="196"/>
      <c r="S151" s="196">
        <v>5156</v>
      </c>
      <c r="T151" s="196">
        <v>4211</v>
      </c>
      <c r="U151" s="714">
        <v>81.671838634600462</v>
      </c>
      <c r="V151" s="714" t="s">
        <v>2348</v>
      </c>
    </row>
    <row r="152" spans="1:22" s="231" customFormat="1" ht="14.25" customHeight="1" x14ac:dyDescent="0.2">
      <c r="A152" s="48"/>
      <c r="B152" s="48"/>
      <c r="C152" s="48" t="s">
        <v>799</v>
      </c>
      <c r="D152" s="48" t="s">
        <v>800</v>
      </c>
      <c r="E152" s="48"/>
      <c r="F152" s="48" t="s">
        <v>801</v>
      </c>
      <c r="G152" s="48"/>
      <c r="I152" s="714">
        <v>11.716937354988399</v>
      </c>
      <c r="J152" s="714"/>
      <c r="K152" s="714">
        <v>87.006960556844547</v>
      </c>
      <c r="L152" s="714"/>
      <c r="M152" s="714">
        <v>1.2761020881670533</v>
      </c>
      <c r="N152" s="714"/>
      <c r="O152" s="714">
        <v>80.278422273781899</v>
      </c>
      <c r="P152" s="714">
        <v>12.993039443155451</v>
      </c>
      <c r="Q152" s="714">
        <v>6.7285382830626448</v>
      </c>
      <c r="R152" s="196"/>
      <c r="S152" s="196">
        <v>851</v>
      </c>
      <c r="T152" s="196">
        <v>681</v>
      </c>
      <c r="U152" s="714">
        <v>80.023501762632193</v>
      </c>
      <c r="V152" s="714" t="s">
        <v>2349</v>
      </c>
    </row>
    <row r="153" spans="1:22" s="231" customFormat="1" ht="14.25" customHeight="1" x14ac:dyDescent="0.2">
      <c r="A153" s="48"/>
      <c r="B153" s="48"/>
      <c r="C153" s="48" t="s">
        <v>802</v>
      </c>
      <c r="D153" s="48" t="s">
        <v>803</v>
      </c>
      <c r="E153" s="48"/>
      <c r="F153" s="48" t="s">
        <v>804</v>
      </c>
      <c r="G153" s="48"/>
      <c r="H153" s="232"/>
      <c r="I153" s="714">
        <v>28.000000000000004</v>
      </c>
      <c r="J153" s="714"/>
      <c r="K153" s="714">
        <v>70.933333333333337</v>
      </c>
      <c r="L153" s="714"/>
      <c r="M153" s="714">
        <v>1.0666666666666667</v>
      </c>
      <c r="N153" s="714"/>
      <c r="O153" s="714">
        <v>86.133333333333326</v>
      </c>
      <c r="P153" s="714">
        <v>9.3333333333333339</v>
      </c>
      <c r="Q153" s="714">
        <v>4.5333333333333332</v>
      </c>
      <c r="R153" s="196"/>
      <c r="S153" s="196">
        <v>371</v>
      </c>
      <c r="T153" s="196">
        <v>320</v>
      </c>
      <c r="U153" s="714">
        <v>86.253369272237208</v>
      </c>
      <c r="V153" s="714" t="s">
        <v>2350</v>
      </c>
    </row>
    <row r="154" spans="1:22" s="231" customFormat="1" ht="14.25" customHeight="1" x14ac:dyDescent="0.2">
      <c r="A154" s="48"/>
      <c r="B154" s="48"/>
      <c r="C154" s="48" t="s">
        <v>805</v>
      </c>
      <c r="D154" s="48" t="s">
        <v>806</v>
      </c>
      <c r="E154" s="48"/>
      <c r="F154" s="48" t="s">
        <v>807</v>
      </c>
      <c r="G154" s="48"/>
      <c r="I154" s="714">
        <v>7.7555816686251475</v>
      </c>
      <c r="J154" s="714"/>
      <c r="K154" s="714">
        <v>91.421856639247949</v>
      </c>
      <c r="L154" s="714"/>
      <c r="M154" s="714">
        <v>0.82256169212690955</v>
      </c>
      <c r="N154" s="714"/>
      <c r="O154" s="714">
        <v>80.963572267920085</v>
      </c>
      <c r="P154" s="714">
        <v>11.515863689776733</v>
      </c>
      <c r="Q154" s="714">
        <v>7.5205640423031728</v>
      </c>
      <c r="R154" s="196"/>
      <c r="S154" s="196">
        <v>844</v>
      </c>
      <c r="T154" s="196">
        <v>682</v>
      </c>
      <c r="U154" s="714">
        <v>80.805687203791464</v>
      </c>
      <c r="V154" s="714" t="s">
        <v>2351</v>
      </c>
    </row>
    <row r="155" spans="1:22" s="231" customFormat="1" ht="14.25" customHeight="1" x14ac:dyDescent="0.2">
      <c r="A155" s="48"/>
      <c r="B155" s="48"/>
      <c r="C155" s="48" t="s">
        <v>808</v>
      </c>
      <c r="D155" s="48" t="s">
        <v>809</v>
      </c>
      <c r="E155" s="48"/>
      <c r="F155" s="48" t="s">
        <v>810</v>
      </c>
      <c r="G155" s="48"/>
      <c r="I155" s="714">
        <v>77.700348432055748</v>
      </c>
      <c r="J155" s="714"/>
      <c r="K155" s="714">
        <v>20.092915214866434</v>
      </c>
      <c r="L155" s="714"/>
      <c r="M155" s="714">
        <v>2.2067363530778166</v>
      </c>
      <c r="N155" s="714"/>
      <c r="O155" s="714">
        <v>79.79094076655052</v>
      </c>
      <c r="P155" s="714">
        <v>12.427409988385598</v>
      </c>
      <c r="Q155" s="714">
        <v>7.7816492450638792</v>
      </c>
      <c r="R155" s="196"/>
      <c r="S155" s="196">
        <v>842</v>
      </c>
      <c r="T155" s="196">
        <v>671</v>
      </c>
      <c r="U155" s="714">
        <v>79.691211401425178</v>
      </c>
      <c r="V155" s="714" t="s">
        <v>2352</v>
      </c>
    </row>
    <row r="156" spans="1:22" s="231" customFormat="1" ht="14.25" customHeight="1" x14ac:dyDescent="0.2">
      <c r="A156" s="48"/>
      <c r="B156" s="48"/>
      <c r="C156" s="48" t="s">
        <v>811</v>
      </c>
      <c r="D156" s="48" t="s">
        <v>812</v>
      </c>
      <c r="E156" s="48"/>
      <c r="F156" s="48" t="s">
        <v>813</v>
      </c>
      <c r="G156" s="48"/>
      <c r="I156" s="714">
        <v>41.155866900175134</v>
      </c>
      <c r="J156" s="714"/>
      <c r="K156" s="714">
        <v>56.917688266199647</v>
      </c>
      <c r="L156" s="714"/>
      <c r="M156" s="714">
        <v>1.9264448336252189</v>
      </c>
      <c r="N156" s="714"/>
      <c r="O156" s="714">
        <v>81.961471103327497</v>
      </c>
      <c r="P156" s="714">
        <v>8.5814360770577931</v>
      </c>
      <c r="Q156" s="714">
        <v>9.4570928196147115</v>
      </c>
      <c r="R156" s="196"/>
      <c r="S156" s="196">
        <v>560</v>
      </c>
      <c r="T156" s="196">
        <v>457</v>
      </c>
      <c r="U156" s="714">
        <v>81.607142857142861</v>
      </c>
      <c r="V156" s="714" t="s">
        <v>2353</v>
      </c>
    </row>
    <row r="157" spans="1:22" s="231" customFormat="1" ht="14.25" customHeight="1" x14ac:dyDescent="0.2">
      <c r="A157" s="48"/>
      <c r="B157" s="48"/>
      <c r="C157" s="48" t="s">
        <v>814</v>
      </c>
      <c r="D157" s="48" t="s">
        <v>815</v>
      </c>
      <c r="E157" s="48"/>
      <c r="F157" s="48" t="s">
        <v>816</v>
      </c>
      <c r="G157" s="48"/>
      <c r="I157" s="714">
        <v>14.89071038251366</v>
      </c>
      <c r="J157" s="714"/>
      <c r="K157" s="714">
        <v>83.743169398907099</v>
      </c>
      <c r="L157" s="714"/>
      <c r="M157" s="714">
        <v>1.3661202185792349</v>
      </c>
      <c r="N157" s="714"/>
      <c r="O157" s="714">
        <v>80.327868852459019</v>
      </c>
      <c r="P157" s="714">
        <v>10.792349726775956</v>
      </c>
      <c r="Q157" s="714">
        <v>8.8797814207650276</v>
      </c>
      <c r="R157" s="196"/>
      <c r="S157" s="196">
        <v>722</v>
      </c>
      <c r="T157" s="196">
        <v>580</v>
      </c>
      <c r="U157" s="714">
        <v>80.332409972299175</v>
      </c>
      <c r="V157" s="714" t="s">
        <v>2354</v>
      </c>
    </row>
    <row r="158" spans="1:22" s="231" customFormat="1" ht="14.25" customHeight="1" x14ac:dyDescent="0.2">
      <c r="A158" s="48"/>
      <c r="B158" s="48"/>
      <c r="C158" s="48" t="s">
        <v>817</v>
      </c>
      <c r="D158" s="48" t="s">
        <v>818</v>
      </c>
      <c r="E158" s="48"/>
      <c r="F158" s="48" t="s">
        <v>819</v>
      </c>
      <c r="G158" s="48"/>
      <c r="I158" s="714">
        <v>26.352705410821642</v>
      </c>
      <c r="J158" s="714"/>
      <c r="K158" s="714">
        <v>70.440881763527045</v>
      </c>
      <c r="L158" s="714"/>
      <c r="M158" s="714">
        <v>3.2064128256513023</v>
      </c>
      <c r="N158" s="714"/>
      <c r="O158" s="714">
        <v>84.969939879759522</v>
      </c>
      <c r="P158" s="714">
        <v>7.915831663326653</v>
      </c>
      <c r="Q158" s="714">
        <v>7.1142284569138274</v>
      </c>
      <c r="R158" s="196"/>
      <c r="S158" s="196">
        <v>966</v>
      </c>
      <c r="T158" s="196">
        <v>820</v>
      </c>
      <c r="U158" s="714">
        <v>84.886128364389236</v>
      </c>
      <c r="V158" s="714" t="s">
        <v>2355</v>
      </c>
    </row>
    <row r="159" spans="1:22" s="231" customFormat="1" ht="14.25" customHeight="1" x14ac:dyDescent="0.2">
      <c r="A159" s="48"/>
      <c r="B159" s="48"/>
      <c r="C159" s="48"/>
      <c r="D159" s="48"/>
      <c r="E159" s="48"/>
      <c r="F159" s="48"/>
      <c r="G159" s="48"/>
      <c r="I159" s="714"/>
      <c r="J159" s="714"/>
      <c r="K159" s="714"/>
      <c r="L159" s="714"/>
      <c r="M159" s="714"/>
      <c r="N159" s="714"/>
      <c r="O159" s="714"/>
      <c r="P159" s="714"/>
      <c r="Q159" s="714"/>
      <c r="R159" s="196"/>
      <c r="S159" s="196"/>
      <c r="T159" s="196"/>
      <c r="U159" s="714"/>
      <c r="V159" s="714" t="s">
        <v>1241</v>
      </c>
    </row>
    <row r="160" spans="1:22" s="231" customFormat="1" ht="14.25" customHeight="1" x14ac:dyDescent="0.2">
      <c r="A160" s="48"/>
      <c r="B160" s="48"/>
      <c r="C160" s="48" t="s">
        <v>820</v>
      </c>
      <c r="D160" s="48" t="s">
        <v>821</v>
      </c>
      <c r="E160" s="48" t="s">
        <v>822</v>
      </c>
      <c r="F160" s="48"/>
      <c r="G160" s="48"/>
      <c r="I160" s="714">
        <v>16.600250483889329</v>
      </c>
      <c r="J160" s="714"/>
      <c r="K160" s="714">
        <v>81.771604235454859</v>
      </c>
      <c r="L160" s="714"/>
      <c r="M160" s="714">
        <v>1.6281452806558123</v>
      </c>
      <c r="N160" s="714"/>
      <c r="O160" s="714">
        <v>80.302857793464639</v>
      </c>
      <c r="P160" s="714">
        <v>11.055448024592964</v>
      </c>
      <c r="Q160" s="714">
        <v>8.6416941819423894</v>
      </c>
      <c r="R160" s="196"/>
      <c r="S160" s="196">
        <v>8640</v>
      </c>
      <c r="T160" s="196">
        <v>6929</v>
      </c>
      <c r="U160" s="714">
        <v>80.196759259259252</v>
      </c>
      <c r="V160" s="714" t="s">
        <v>2356</v>
      </c>
    </row>
    <row r="161" spans="1:22" s="231" customFormat="1" ht="14.25" customHeight="1" x14ac:dyDescent="0.2">
      <c r="A161" s="48"/>
      <c r="B161" s="48"/>
      <c r="C161" s="48" t="s">
        <v>823</v>
      </c>
      <c r="D161" s="48" t="s">
        <v>824</v>
      </c>
      <c r="E161" s="48"/>
      <c r="F161" s="48" t="s">
        <v>825</v>
      </c>
      <c r="G161" s="48"/>
      <c r="I161" s="714">
        <v>36.820083682008367</v>
      </c>
      <c r="J161" s="714"/>
      <c r="K161" s="714">
        <v>61.422594142259413</v>
      </c>
      <c r="L161" s="714"/>
      <c r="M161" s="714">
        <v>1.7573221757322177</v>
      </c>
      <c r="N161" s="714"/>
      <c r="O161" s="714">
        <v>81.171548117154813</v>
      </c>
      <c r="P161" s="714">
        <v>11.297071129707113</v>
      </c>
      <c r="Q161" s="714">
        <v>7.5313807531380759</v>
      </c>
      <c r="R161" s="196"/>
      <c r="S161" s="196">
        <v>1174</v>
      </c>
      <c r="T161" s="196">
        <v>953</v>
      </c>
      <c r="U161" s="714">
        <v>81.175468483816019</v>
      </c>
      <c r="V161" s="714" t="s">
        <v>2357</v>
      </c>
    </row>
    <row r="162" spans="1:22" s="231" customFormat="1" ht="14.25" customHeight="1" x14ac:dyDescent="0.2">
      <c r="A162" s="48"/>
      <c r="B162" s="48"/>
      <c r="C162" s="48" t="s">
        <v>826</v>
      </c>
      <c r="D162" s="48" t="s">
        <v>827</v>
      </c>
      <c r="E162" s="48"/>
      <c r="F162" s="48" t="s">
        <v>828</v>
      </c>
      <c r="G162" s="48"/>
      <c r="I162" s="714">
        <v>67.251461988304101</v>
      </c>
      <c r="J162" s="714"/>
      <c r="K162" s="714">
        <v>32.163742690058477</v>
      </c>
      <c r="L162" s="714"/>
      <c r="M162" s="714">
        <v>0.58479532163742687</v>
      </c>
      <c r="N162" s="714"/>
      <c r="O162" s="714">
        <v>69.590643274853804</v>
      </c>
      <c r="P162" s="714">
        <v>24.561403508771928</v>
      </c>
      <c r="Q162" s="714">
        <v>5.8479532163742682</v>
      </c>
      <c r="R162" s="196"/>
      <c r="S162" s="196">
        <v>170</v>
      </c>
      <c r="T162" s="196">
        <v>118</v>
      </c>
      <c r="U162" s="714">
        <v>69.411764705882348</v>
      </c>
      <c r="V162" s="714" t="s">
        <v>2358</v>
      </c>
    </row>
    <row r="163" spans="1:22" s="231" customFormat="1" ht="14.25" customHeight="1" x14ac:dyDescent="0.25">
      <c r="A163" s="48"/>
      <c r="B163" s="48"/>
      <c r="C163" s="48" t="s">
        <v>829</v>
      </c>
      <c r="D163" s="48" t="s">
        <v>830</v>
      </c>
      <c r="E163" s="48"/>
      <c r="F163" s="48" t="s">
        <v>831</v>
      </c>
      <c r="G163" s="48"/>
      <c r="H163" s="230"/>
      <c r="I163" s="714">
        <v>5.2721088435374153</v>
      </c>
      <c r="J163" s="714"/>
      <c r="K163" s="714">
        <v>93.707482993197274</v>
      </c>
      <c r="L163" s="714"/>
      <c r="M163" s="714">
        <v>1.0204081632653061</v>
      </c>
      <c r="N163" s="714"/>
      <c r="O163" s="714">
        <v>82.936507936507937</v>
      </c>
      <c r="P163" s="714">
        <v>9.7505668934240362</v>
      </c>
      <c r="Q163" s="714">
        <v>7.3129251700680271</v>
      </c>
      <c r="R163" s="196"/>
      <c r="S163" s="196">
        <v>1746</v>
      </c>
      <c r="T163" s="196">
        <v>1448</v>
      </c>
      <c r="U163" s="714">
        <v>82.932416953035514</v>
      </c>
      <c r="V163" s="714" t="s">
        <v>2359</v>
      </c>
    </row>
    <row r="164" spans="1:22" s="231" customFormat="1" ht="14.25" customHeight="1" x14ac:dyDescent="0.2">
      <c r="A164" s="48"/>
      <c r="B164" s="48"/>
      <c r="C164" s="48" t="s">
        <v>832</v>
      </c>
      <c r="D164" s="48" t="s">
        <v>833</v>
      </c>
      <c r="E164" s="48"/>
      <c r="F164" s="48" t="s">
        <v>834</v>
      </c>
      <c r="G164" s="48"/>
      <c r="I164" s="714">
        <v>3.4064665127020786</v>
      </c>
      <c r="J164" s="714"/>
      <c r="K164" s="714">
        <v>93.879907621247114</v>
      </c>
      <c r="L164" s="714"/>
      <c r="M164" s="714">
        <v>2.7136258660508084</v>
      </c>
      <c r="N164" s="714"/>
      <c r="O164" s="714">
        <v>83.314087759815251</v>
      </c>
      <c r="P164" s="714">
        <v>8.0254041570438801</v>
      </c>
      <c r="Q164" s="714">
        <v>8.6605080831408774</v>
      </c>
      <c r="R164" s="196"/>
      <c r="S164" s="196">
        <v>1685</v>
      </c>
      <c r="T164" s="196">
        <v>1403</v>
      </c>
      <c r="U164" s="714">
        <v>83.264094955489611</v>
      </c>
      <c r="V164" s="714" t="s">
        <v>2360</v>
      </c>
    </row>
    <row r="165" spans="1:22" s="231" customFormat="1" ht="14.25" customHeight="1" x14ac:dyDescent="0.2">
      <c r="A165" s="48"/>
      <c r="B165" s="48"/>
      <c r="C165" s="48" t="s">
        <v>835</v>
      </c>
      <c r="D165" s="48" t="s">
        <v>836</v>
      </c>
      <c r="E165" s="48"/>
      <c r="F165" s="48" t="s">
        <v>837</v>
      </c>
      <c r="G165" s="48"/>
      <c r="I165" s="714">
        <v>8.6795937211449683</v>
      </c>
      <c r="J165" s="714"/>
      <c r="K165" s="714">
        <v>90.02770083102493</v>
      </c>
      <c r="L165" s="714"/>
      <c r="M165" s="714">
        <v>1.2927054478301014</v>
      </c>
      <c r="N165" s="714"/>
      <c r="O165" s="714">
        <v>81.902123730378577</v>
      </c>
      <c r="P165" s="714">
        <v>9.510618651892889</v>
      </c>
      <c r="Q165" s="714">
        <v>8.5872576177285325</v>
      </c>
      <c r="R165" s="196"/>
      <c r="S165" s="196">
        <v>1069</v>
      </c>
      <c r="T165" s="196">
        <v>875</v>
      </c>
      <c r="U165" s="714">
        <v>81.852198316183348</v>
      </c>
      <c r="V165" s="714" t="s">
        <v>2361</v>
      </c>
    </row>
    <row r="166" spans="1:22" s="231" customFormat="1" ht="14.25" customHeight="1" x14ac:dyDescent="0.2">
      <c r="A166" s="48"/>
      <c r="B166" s="48"/>
      <c r="C166" s="48" t="s">
        <v>838</v>
      </c>
      <c r="D166" s="48" t="s">
        <v>839</v>
      </c>
      <c r="E166" s="48"/>
      <c r="F166" s="48" t="s">
        <v>840</v>
      </c>
      <c r="G166" s="48"/>
      <c r="I166" s="714">
        <v>1.7057569296375266</v>
      </c>
      <c r="J166" s="714"/>
      <c r="K166" s="714">
        <v>96.268656716417908</v>
      </c>
      <c r="L166" s="714"/>
      <c r="M166" s="714">
        <v>2.0255863539445631</v>
      </c>
      <c r="N166" s="714"/>
      <c r="O166" s="714">
        <v>83.582089552238799</v>
      </c>
      <c r="P166" s="714">
        <v>9.9147121535181242</v>
      </c>
      <c r="Q166" s="714">
        <v>6.5031982942430702</v>
      </c>
      <c r="R166" s="196"/>
      <c r="S166" s="196">
        <v>919</v>
      </c>
      <c r="T166" s="196">
        <v>767</v>
      </c>
      <c r="U166" s="714">
        <v>83.460282916213274</v>
      </c>
      <c r="V166" s="714" t="s">
        <v>2362</v>
      </c>
    </row>
    <row r="167" spans="1:22" s="231" customFormat="1" ht="14.25" customHeight="1" x14ac:dyDescent="0.2">
      <c r="A167" s="48"/>
      <c r="B167" s="48"/>
      <c r="C167" s="48" t="s">
        <v>841</v>
      </c>
      <c r="D167" s="48" t="s">
        <v>842</v>
      </c>
      <c r="E167" s="48"/>
      <c r="F167" s="48" t="s">
        <v>843</v>
      </c>
      <c r="G167" s="48"/>
      <c r="I167" s="714">
        <v>33.736842105263158</v>
      </c>
      <c r="J167" s="714"/>
      <c r="K167" s="714">
        <v>65.05263157894737</v>
      </c>
      <c r="L167" s="714"/>
      <c r="M167" s="714">
        <v>1.2105263157894737</v>
      </c>
      <c r="N167" s="714"/>
      <c r="O167" s="714">
        <v>73</v>
      </c>
      <c r="P167" s="714">
        <v>15.105263157894736</v>
      </c>
      <c r="Q167" s="714">
        <v>11.894736842105264</v>
      </c>
      <c r="R167" s="196"/>
      <c r="S167" s="196">
        <v>1877</v>
      </c>
      <c r="T167" s="196">
        <v>1365</v>
      </c>
      <c r="U167" s="714">
        <v>72.722429408630802</v>
      </c>
      <c r="V167" s="714" t="s">
        <v>2363</v>
      </c>
    </row>
    <row r="168" spans="1:22" s="231" customFormat="1" ht="14.25" customHeight="1" x14ac:dyDescent="0.2">
      <c r="A168" s="48"/>
      <c r="B168" s="48"/>
      <c r="C168" s="48"/>
      <c r="D168" s="48"/>
      <c r="E168" s="48"/>
      <c r="F168" s="48"/>
      <c r="G168" s="48"/>
      <c r="I168" s="714"/>
      <c r="J168" s="714"/>
      <c r="K168" s="714"/>
      <c r="L168" s="714"/>
      <c r="M168" s="714"/>
      <c r="N168" s="714"/>
      <c r="O168" s="714"/>
      <c r="P168" s="714"/>
      <c r="Q168" s="714"/>
      <c r="R168" s="196"/>
      <c r="S168" s="196"/>
      <c r="T168" s="196"/>
      <c r="U168" s="714"/>
      <c r="V168" s="714" t="s">
        <v>1241</v>
      </c>
    </row>
    <row r="169" spans="1:22" s="231" customFormat="1" ht="14.25" customHeight="1" x14ac:dyDescent="0.2">
      <c r="A169" s="48"/>
      <c r="B169" s="48"/>
      <c r="C169" s="48" t="s">
        <v>844</v>
      </c>
      <c r="D169" s="48" t="s">
        <v>845</v>
      </c>
      <c r="E169" s="48" t="s">
        <v>846</v>
      </c>
      <c r="F169" s="48"/>
      <c r="G169" s="48"/>
      <c r="I169" s="714">
        <v>67.197750702905353</v>
      </c>
      <c r="J169" s="714"/>
      <c r="K169" s="714">
        <v>30.412371134020617</v>
      </c>
      <c r="L169" s="714"/>
      <c r="M169" s="714">
        <v>2.3898781630740396</v>
      </c>
      <c r="N169" s="714"/>
      <c r="O169" s="714">
        <v>71.298031865042176</v>
      </c>
      <c r="P169" s="714">
        <v>18.95501405810684</v>
      </c>
      <c r="Q169" s="714">
        <v>9.7469540768509848</v>
      </c>
      <c r="R169" s="196"/>
      <c r="S169" s="196">
        <v>4166</v>
      </c>
      <c r="T169" s="196">
        <v>2953</v>
      </c>
      <c r="U169" s="714">
        <v>70.883341334613533</v>
      </c>
      <c r="V169" s="714" t="s">
        <v>2364</v>
      </c>
    </row>
    <row r="170" spans="1:22" s="231" customFormat="1" ht="14.25" customHeight="1" x14ac:dyDescent="0.2">
      <c r="A170" s="48"/>
      <c r="B170" s="48"/>
      <c r="C170" s="48" t="s">
        <v>847</v>
      </c>
      <c r="D170" s="48" t="s">
        <v>848</v>
      </c>
      <c r="E170" s="48"/>
      <c r="F170" s="48" t="s">
        <v>849</v>
      </c>
      <c r="G170" s="48"/>
      <c r="I170" s="714">
        <v>55.297532656023222</v>
      </c>
      <c r="J170" s="714"/>
      <c r="K170" s="714">
        <v>41.36429608127721</v>
      </c>
      <c r="L170" s="714"/>
      <c r="M170" s="714">
        <v>3.3381712626995643</v>
      </c>
      <c r="N170" s="714"/>
      <c r="O170" s="714">
        <v>75.471698113207552</v>
      </c>
      <c r="P170" s="714">
        <v>14.223512336719885</v>
      </c>
      <c r="Q170" s="714">
        <v>10.304789550072568</v>
      </c>
      <c r="R170" s="196"/>
      <c r="S170" s="196">
        <v>666</v>
      </c>
      <c r="T170" s="196">
        <v>498</v>
      </c>
      <c r="U170" s="714">
        <v>74.774774774774784</v>
      </c>
      <c r="V170" s="714" t="s">
        <v>2365</v>
      </c>
    </row>
    <row r="171" spans="1:22" s="231" customFormat="1" ht="14.25" customHeight="1" x14ac:dyDescent="0.2">
      <c r="A171" s="48"/>
      <c r="B171" s="48"/>
      <c r="C171" s="48" t="s">
        <v>850</v>
      </c>
      <c r="D171" s="48" t="s">
        <v>851</v>
      </c>
      <c r="E171" s="48"/>
      <c r="F171" s="48" t="s">
        <v>852</v>
      </c>
      <c r="G171" s="48"/>
      <c r="I171" s="714">
        <v>56.105100463678511</v>
      </c>
      <c r="J171" s="714"/>
      <c r="K171" s="714">
        <v>41.421947449768162</v>
      </c>
      <c r="L171" s="714"/>
      <c r="M171" s="714">
        <v>2.472952086553323</v>
      </c>
      <c r="N171" s="714"/>
      <c r="O171" s="714">
        <v>71.329211746522418</v>
      </c>
      <c r="P171" s="714">
        <v>18.778979907264297</v>
      </c>
      <c r="Q171" s="714">
        <v>9.891808346213292</v>
      </c>
      <c r="R171" s="196"/>
      <c r="S171" s="196">
        <v>1262</v>
      </c>
      <c r="T171" s="196">
        <v>893</v>
      </c>
      <c r="U171" s="714">
        <v>70.760697305863701</v>
      </c>
      <c r="V171" s="714" t="s">
        <v>2366</v>
      </c>
    </row>
    <row r="172" spans="1:22" s="231" customFormat="1" ht="14.25" customHeight="1" x14ac:dyDescent="0.2">
      <c r="A172" s="48"/>
      <c r="B172" s="48"/>
      <c r="C172" s="48" t="s">
        <v>853</v>
      </c>
      <c r="D172" s="48" t="s">
        <v>854</v>
      </c>
      <c r="E172" s="48"/>
      <c r="F172" s="48" t="s">
        <v>855</v>
      </c>
      <c r="G172" s="48"/>
      <c r="I172" s="714">
        <v>96.035242290748897</v>
      </c>
      <c r="J172" s="714"/>
      <c r="K172" s="714">
        <v>2.2026431718061676</v>
      </c>
      <c r="L172" s="714"/>
      <c r="M172" s="714">
        <v>1.7621145374449341</v>
      </c>
      <c r="N172" s="714"/>
      <c r="O172" s="714">
        <v>72.466960352422902</v>
      </c>
      <c r="P172" s="714">
        <v>19.162995594713657</v>
      </c>
      <c r="Q172" s="714">
        <v>8.3700440528634363</v>
      </c>
      <c r="R172" s="196"/>
      <c r="S172" s="196">
        <v>446</v>
      </c>
      <c r="T172" s="196">
        <v>322</v>
      </c>
      <c r="U172" s="714">
        <v>72.197309417040358</v>
      </c>
      <c r="V172" s="714" t="s">
        <v>2367</v>
      </c>
    </row>
    <row r="173" spans="1:22" s="231" customFormat="1" ht="14.25" customHeight="1" x14ac:dyDescent="0.2">
      <c r="A173" s="48"/>
      <c r="B173" s="48"/>
      <c r="C173" s="48" t="s">
        <v>856</v>
      </c>
      <c r="D173" s="48" t="s">
        <v>857</v>
      </c>
      <c r="E173" s="48"/>
      <c r="F173" s="48" t="s">
        <v>858</v>
      </c>
      <c r="G173" s="48"/>
      <c r="I173" s="714">
        <v>93.834296724470136</v>
      </c>
      <c r="J173" s="714"/>
      <c r="K173" s="714">
        <v>4.4315992292870909</v>
      </c>
      <c r="L173" s="714"/>
      <c r="M173" s="714">
        <v>1.7341040462427744</v>
      </c>
      <c r="N173" s="714"/>
      <c r="O173" s="714">
        <v>66.088631984585746</v>
      </c>
      <c r="P173" s="714">
        <v>27.360308285163775</v>
      </c>
      <c r="Q173" s="714">
        <v>6.5510597302504818</v>
      </c>
      <c r="R173" s="196"/>
      <c r="S173" s="196">
        <v>510</v>
      </c>
      <c r="T173" s="196">
        <v>337</v>
      </c>
      <c r="U173" s="714">
        <v>66.078431372549019</v>
      </c>
      <c r="V173" s="714" t="s">
        <v>2368</v>
      </c>
    </row>
    <row r="174" spans="1:22" s="231" customFormat="1" ht="14.25" customHeight="1" x14ac:dyDescent="0.2">
      <c r="A174" s="48"/>
      <c r="B174" s="48"/>
      <c r="C174" s="48" t="s">
        <v>859</v>
      </c>
      <c r="D174" s="48" t="s">
        <v>860</v>
      </c>
      <c r="E174" s="48"/>
      <c r="F174" s="48" t="s">
        <v>861</v>
      </c>
      <c r="G174" s="48"/>
      <c r="I174" s="714">
        <v>90.140845070422543</v>
      </c>
      <c r="J174" s="714"/>
      <c r="K174" s="714">
        <v>6.6901408450704221</v>
      </c>
      <c r="L174" s="714"/>
      <c r="M174" s="714">
        <v>3.169014084507042</v>
      </c>
      <c r="N174" s="714"/>
      <c r="O174" s="714">
        <v>77.112676056338032</v>
      </c>
      <c r="P174" s="714">
        <v>16.197183098591552</v>
      </c>
      <c r="Q174" s="714">
        <v>6.6901408450704221</v>
      </c>
      <c r="R174" s="196"/>
      <c r="S174" s="196">
        <v>275</v>
      </c>
      <c r="T174" s="196">
        <v>212</v>
      </c>
      <c r="U174" s="714">
        <v>77.090909090909093</v>
      </c>
      <c r="V174" s="714" t="s">
        <v>2369</v>
      </c>
    </row>
    <row r="175" spans="1:22" s="231" customFormat="1" ht="14.25" customHeight="1" x14ac:dyDescent="0.2">
      <c r="A175" s="48"/>
      <c r="B175" s="48"/>
      <c r="C175" s="48" t="s">
        <v>862</v>
      </c>
      <c r="D175" s="48" t="s">
        <v>863</v>
      </c>
      <c r="E175" s="48"/>
      <c r="F175" s="48" t="s">
        <v>864</v>
      </c>
      <c r="G175" s="48"/>
      <c r="I175" s="714">
        <v>88.340807174887885</v>
      </c>
      <c r="J175" s="714"/>
      <c r="K175" s="714">
        <v>7.1748878923766819</v>
      </c>
      <c r="L175" s="714"/>
      <c r="M175" s="714">
        <v>4.4843049327354256</v>
      </c>
      <c r="N175" s="714"/>
      <c r="O175" s="714">
        <v>58.295964125560538</v>
      </c>
      <c r="P175" s="714">
        <v>26.457399103139011</v>
      </c>
      <c r="Q175" s="714">
        <v>15.246636771300448</v>
      </c>
      <c r="R175" s="196"/>
      <c r="S175" s="196">
        <v>213</v>
      </c>
      <c r="T175" s="196">
        <v>122</v>
      </c>
      <c r="U175" s="714">
        <v>57.276995305164327</v>
      </c>
      <c r="V175" s="714" t="s">
        <v>2370</v>
      </c>
    </row>
    <row r="176" spans="1:22" s="231" customFormat="1" ht="14.25" customHeight="1" x14ac:dyDescent="0.2">
      <c r="A176" s="48"/>
      <c r="B176" s="48"/>
      <c r="C176" s="48" t="s">
        <v>865</v>
      </c>
      <c r="D176" s="48" t="s">
        <v>866</v>
      </c>
      <c r="E176" s="48"/>
      <c r="F176" s="48" t="s">
        <v>867</v>
      </c>
      <c r="G176" s="48"/>
      <c r="I176" s="714">
        <v>47.826086956521742</v>
      </c>
      <c r="J176" s="714"/>
      <c r="K176" s="714">
        <v>50.807453416149073</v>
      </c>
      <c r="L176" s="714"/>
      <c r="M176" s="714">
        <v>1.3664596273291925</v>
      </c>
      <c r="N176" s="714"/>
      <c r="O176" s="714">
        <v>71.925465838509311</v>
      </c>
      <c r="P176" s="714">
        <v>16.645962732919255</v>
      </c>
      <c r="Q176" s="714">
        <v>11.428571428571429</v>
      </c>
      <c r="R176" s="196"/>
      <c r="S176" s="196">
        <v>794</v>
      </c>
      <c r="T176" s="196">
        <v>569</v>
      </c>
      <c r="U176" s="714">
        <v>71.662468513853909</v>
      </c>
      <c r="V176" s="714" t="s">
        <v>2371</v>
      </c>
    </row>
    <row r="177" spans="1:22" s="230" customFormat="1" ht="14.25" customHeight="1" x14ac:dyDescent="0.25">
      <c r="A177" s="48"/>
      <c r="B177" s="48"/>
      <c r="C177" s="48"/>
      <c r="D177" s="48"/>
      <c r="E177" s="48"/>
      <c r="F177" s="48"/>
      <c r="G177" s="48"/>
      <c r="H177" s="231"/>
      <c r="I177" s="714"/>
      <c r="J177" s="714"/>
      <c r="K177" s="714"/>
      <c r="L177" s="714"/>
      <c r="M177" s="714"/>
      <c r="N177" s="714"/>
      <c r="O177" s="714"/>
      <c r="P177" s="714"/>
      <c r="Q177" s="714"/>
      <c r="R177" s="196"/>
      <c r="S177" s="196"/>
      <c r="T177" s="196"/>
      <c r="U177" s="714"/>
      <c r="V177" s="714" t="s">
        <v>1241</v>
      </c>
    </row>
    <row r="178" spans="1:22" s="231" customFormat="1" ht="14.25" customHeight="1" x14ac:dyDescent="0.2">
      <c r="A178" s="48"/>
      <c r="B178" s="48"/>
      <c r="C178" s="48" t="s">
        <v>868</v>
      </c>
      <c r="D178" s="48" t="s">
        <v>869</v>
      </c>
      <c r="E178" s="48" t="s">
        <v>870</v>
      </c>
      <c r="F178" s="48"/>
      <c r="G178" s="48"/>
      <c r="I178" s="714">
        <v>3.5604395604395607</v>
      </c>
      <c r="J178" s="714"/>
      <c r="K178" s="714">
        <v>95.494505494505503</v>
      </c>
      <c r="L178" s="714"/>
      <c r="M178" s="714">
        <v>0.94505494505494514</v>
      </c>
      <c r="N178" s="714"/>
      <c r="O178" s="714">
        <v>80.131868131868131</v>
      </c>
      <c r="P178" s="714">
        <v>11.428571428571429</v>
      </c>
      <c r="Q178" s="714">
        <v>8.4395604395604398</v>
      </c>
      <c r="R178" s="196"/>
      <c r="S178" s="196">
        <v>4507</v>
      </c>
      <c r="T178" s="196">
        <v>3621</v>
      </c>
      <c r="U178" s="714">
        <v>80.341690703350338</v>
      </c>
      <c r="V178" s="714" t="s">
        <v>2372</v>
      </c>
    </row>
    <row r="179" spans="1:22" s="231" customFormat="1" ht="14.25" customHeight="1" x14ac:dyDescent="0.2">
      <c r="A179" s="48"/>
      <c r="B179" s="48"/>
      <c r="C179" s="48" t="s">
        <v>871</v>
      </c>
      <c r="D179" s="48" t="s">
        <v>872</v>
      </c>
      <c r="E179" s="48"/>
      <c r="F179" s="48" t="s">
        <v>873</v>
      </c>
      <c r="G179" s="48"/>
      <c r="I179" s="714">
        <v>4.6092184368737472</v>
      </c>
      <c r="J179" s="714"/>
      <c r="K179" s="714">
        <v>94.989979959919836</v>
      </c>
      <c r="L179" s="714"/>
      <c r="M179" s="714">
        <v>0.40080160320641278</v>
      </c>
      <c r="N179" s="714"/>
      <c r="O179" s="714">
        <v>76.953907815631268</v>
      </c>
      <c r="P179" s="714">
        <v>13.426853707414828</v>
      </c>
      <c r="Q179" s="714">
        <v>9.6192384769539085</v>
      </c>
      <c r="R179" s="196"/>
      <c r="S179" s="196">
        <v>497</v>
      </c>
      <c r="T179" s="196">
        <v>383</v>
      </c>
      <c r="U179" s="714">
        <v>77.062374245472839</v>
      </c>
      <c r="V179" s="714" t="s">
        <v>2373</v>
      </c>
    </row>
    <row r="180" spans="1:22" s="231" customFormat="1" ht="14.25" customHeight="1" x14ac:dyDescent="0.2">
      <c r="A180" s="48"/>
      <c r="B180" s="48"/>
      <c r="C180" s="48" t="s">
        <v>874</v>
      </c>
      <c r="D180" s="48" t="s">
        <v>875</v>
      </c>
      <c r="E180" s="48"/>
      <c r="F180" s="48" t="s">
        <v>876</v>
      </c>
      <c r="G180" s="48"/>
      <c r="I180" s="714">
        <v>5.4054054054054053</v>
      </c>
      <c r="J180" s="714"/>
      <c r="K180" s="714">
        <v>94.594594594594597</v>
      </c>
      <c r="L180" s="714"/>
      <c r="M180" s="714">
        <v>0</v>
      </c>
      <c r="N180" s="714"/>
      <c r="O180" s="714">
        <v>73.310810810810807</v>
      </c>
      <c r="P180" s="714">
        <v>15.878378378378377</v>
      </c>
      <c r="Q180" s="714">
        <v>10.810810810810811</v>
      </c>
      <c r="R180" s="196"/>
      <c r="S180" s="196">
        <v>296</v>
      </c>
      <c r="T180" s="196">
        <v>217</v>
      </c>
      <c r="U180" s="714">
        <v>73.310810810810807</v>
      </c>
      <c r="V180" s="714" t="s">
        <v>2374</v>
      </c>
    </row>
    <row r="181" spans="1:22" s="231" customFormat="1" ht="14.25" customHeight="1" x14ac:dyDescent="0.2">
      <c r="A181" s="48"/>
      <c r="B181" s="48"/>
      <c r="C181" s="48" t="s">
        <v>877</v>
      </c>
      <c r="D181" s="48" t="s">
        <v>878</v>
      </c>
      <c r="E181" s="48"/>
      <c r="F181" s="48" t="s">
        <v>879</v>
      </c>
      <c r="G181" s="48"/>
      <c r="I181" s="714">
        <v>2.5454545454545454</v>
      </c>
      <c r="J181" s="714"/>
      <c r="K181" s="714">
        <v>96.36363636363636</v>
      </c>
      <c r="L181" s="714"/>
      <c r="M181" s="714">
        <v>1.0909090909090911</v>
      </c>
      <c r="N181" s="714"/>
      <c r="O181" s="714">
        <v>88.727272727272734</v>
      </c>
      <c r="P181" s="714">
        <v>6.1818181818181817</v>
      </c>
      <c r="Q181" s="714">
        <v>5.0909090909090908</v>
      </c>
      <c r="R181" s="196"/>
      <c r="S181" s="196">
        <v>544</v>
      </c>
      <c r="T181" s="196">
        <v>485</v>
      </c>
      <c r="U181" s="714">
        <v>89.154411764705884</v>
      </c>
      <c r="V181" s="714" t="s">
        <v>2375</v>
      </c>
    </row>
    <row r="182" spans="1:22" s="231" customFormat="1" ht="14.25" customHeight="1" x14ac:dyDescent="0.2">
      <c r="A182" s="48"/>
      <c r="B182" s="48"/>
      <c r="C182" s="48" t="s">
        <v>880</v>
      </c>
      <c r="D182" s="48" t="s">
        <v>881</v>
      </c>
      <c r="E182" s="48"/>
      <c r="F182" s="48" t="s">
        <v>882</v>
      </c>
      <c r="G182" s="48"/>
      <c r="I182" s="714">
        <v>5.1948051948051948</v>
      </c>
      <c r="J182" s="714"/>
      <c r="K182" s="714">
        <v>94.318181818181827</v>
      </c>
      <c r="L182" s="714"/>
      <c r="M182" s="714">
        <v>0.48701298701298701</v>
      </c>
      <c r="N182" s="714"/>
      <c r="O182" s="714">
        <v>76.785714285714292</v>
      </c>
      <c r="P182" s="714">
        <v>11.363636363636363</v>
      </c>
      <c r="Q182" s="714">
        <v>11.85064935064935</v>
      </c>
      <c r="R182" s="196"/>
      <c r="S182" s="196">
        <v>613</v>
      </c>
      <c r="T182" s="196">
        <v>472</v>
      </c>
      <c r="U182" s="714">
        <v>76.998368678629689</v>
      </c>
      <c r="V182" s="714" t="s">
        <v>2376</v>
      </c>
    </row>
    <row r="183" spans="1:22" s="231" customFormat="1" ht="14.25" customHeight="1" x14ac:dyDescent="0.2">
      <c r="A183" s="48"/>
      <c r="B183" s="48"/>
      <c r="C183" s="48" t="s">
        <v>883</v>
      </c>
      <c r="D183" s="48" t="s">
        <v>884</v>
      </c>
      <c r="E183" s="48"/>
      <c r="F183" s="48" t="s">
        <v>885</v>
      </c>
      <c r="G183" s="48"/>
      <c r="I183" s="714">
        <v>2.80811232449298</v>
      </c>
      <c r="J183" s="714"/>
      <c r="K183" s="714">
        <v>95.007800312012478</v>
      </c>
      <c r="L183" s="714"/>
      <c r="M183" s="714">
        <v>2.1840873634945397</v>
      </c>
      <c r="N183" s="714"/>
      <c r="O183" s="714">
        <v>76.911076443057723</v>
      </c>
      <c r="P183" s="714">
        <v>14.97659906396256</v>
      </c>
      <c r="Q183" s="714">
        <v>8.1123244929797202</v>
      </c>
      <c r="R183" s="196"/>
      <c r="S183" s="196">
        <v>627</v>
      </c>
      <c r="T183" s="196">
        <v>484</v>
      </c>
      <c r="U183" s="714">
        <v>77.192982456140342</v>
      </c>
      <c r="V183" s="714" t="s">
        <v>2377</v>
      </c>
    </row>
    <row r="184" spans="1:22" s="231" customFormat="1" ht="14.25" customHeight="1" x14ac:dyDescent="0.2">
      <c r="A184" s="48"/>
      <c r="B184" s="48"/>
      <c r="C184" s="48" t="s">
        <v>886</v>
      </c>
      <c r="D184" s="48" t="s">
        <v>887</v>
      </c>
      <c r="E184" s="48"/>
      <c r="F184" s="48" t="s">
        <v>888</v>
      </c>
      <c r="G184" s="48"/>
      <c r="I184" s="714">
        <v>3.8251366120218582</v>
      </c>
      <c r="J184" s="714"/>
      <c r="K184" s="714">
        <v>94.808743169398909</v>
      </c>
      <c r="L184" s="714"/>
      <c r="M184" s="714">
        <v>1.3661202185792349</v>
      </c>
      <c r="N184" s="714"/>
      <c r="O184" s="714">
        <v>74.863387978142086</v>
      </c>
      <c r="P184" s="714">
        <v>15.573770491803279</v>
      </c>
      <c r="Q184" s="714">
        <v>9.5628415300546443</v>
      </c>
      <c r="R184" s="196"/>
      <c r="S184" s="196">
        <v>361</v>
      </c>
      <c r="T184" s="196">
        <v>270</v>
      </c>
      <c r="U184" s="714">
        <v>74.79224376731301</v>
      </c>
      <c r="V184" s="714" t="s">
        <v>2378</v>
      </c>
    </row>
    <row r="185" spans="1:22" s="231" customFormat="1" ht="14.25" customHeight="1" x14ac:dyDescent="0.2">
      <c r="A185" s="48"/>
      <c r="B185" s="48"/>
      <c r="C185" s="48" t="s">
        <v>889</v>
      </c>
      <c r="D185" s="48" t="s">
        <v>890</v>
      </c>
      <c r="E185" s="48"/>
      <c r="F185" s="48" t="s">
        <v>891</v>
      </c>
      <c r="G185" s="48"/>
      <c r="I185" s="714">
        <v>2.6692087702573879</v>
      </c>
      <c r="J185" s="714"/>
      <c r="K185" s="714">
        <v>96.47283126787417</v>
      </c>
      <c r="L185" s="714"/>
      <c r="M185" s="714">
        <v>0.85795996186844614</v>
      </c>
      <c r="N185" s="714"/>
      <c r="O185" s="714">
        <v>87.130600571973304</v>
      </c>
      <c r="P185" s="714">
        <v>6.8636796949475691</v>
      </c>
      <c r="Q185" s="714">
        <v>6.0057197330791228</v>
      </c>
      <c r="R185" s="196"/>
      <c r="S185" s="196">
        <v>1040</v>
      </c>
      <c r="T185" s="196">
        <v>911</v>
      </c>
      <c r="U185" s="714">
        <v>87.59615384615384</v>
      </c>
      <c r="V185" s="714" t="s">
        <v>2379</v>
      </c>
    </row>
    <row r="186" spans="1:22" s="231" customFormat="1" ht="14.25" customHeight="1" x14ac:dyDescent="0.25">
      <c r="A186" s="48"/>
      <c r="B186" s="48"/>
      <c r="C186" s="48" t="s">
        <v>892</v>
      </c>
      <c r="D186" s="48" t="s">
        <v>893</v>
      </c>
      <c r="E186" s="48"/>
      <c r="F186" s="48" t="s">
        <v>894</v>
      </c>
      <c r="G186" s="48"/>
      <c r="H186" s="230"/>
      <c r="I186" s="714">
        <v>3.1894934333958722</v>
      </c>
      <c r="J186" s="714"/>
      <c r="K186" s="714">
        <v>96.060037523452152</v>
      </c>
      <c r="L186" s="714"/>
      <c r="M186" s="714">
        <v>0.75046904315196994</v>
      </c>
      <c r="N186" s="714"/>
      <c r="O186" s="714">
        <v>75.609756097560975</v>
      </c>
      <c r="P186" s="714">
        <v>14.446529080675422</v>
      </c>
      <c r="Q186" s="714">
        <v>9.9437148217636029</v>
      </c>
      <c r="R186" s="196"/>
      <c r="S186" s="196">
        <v>529</v>
      </c>
      <c r="T186" s="196">
        <v>399</v>
      </c>
      <c r="U186" s="714">
        <v>75.42533081285444</v>
      </c>
      <c r="V186" s="714" t="s">
        <v>2380</v>
      </c>
    </row>
    <row r="187" spans="1:22" s="231" customFormat="1" ht="14.25" customHeight="1" x14ac:dyDescent="0.25">
      <c r="A187" s="48"/>
      <c r="B187" s="48"/>
      <c r="C187" s="48"/>
      <c r="D187" s="48"/>
      <c r="E187" s="48"/>
      <c r="F187" s="48"/>
      <c r="G187" s="48"/>
      <c r="I187" s="710"/>
      <c r="J187" s="710"/>
      <c r="K187" s="710"/>
      <c r="L187" s="710"/>
      <c r="M187" s="710"/>
      <c r="N187" s="710"/>
      <c r="O187" s="710"/>
      <c r="P187" s="710"/>
      <c r="Q187" s="710"/>
      <c r="R187" s="196"/>
      <c r="S187" s="416"/>
      <c r="T187" s="416"/>
      <c r="U187" s="710"/>
      <c r="V187" s="710" t="s">
        <v>1241</v>
      </c>
    </row>
    <row r="188" spans="1:22" s="231" customFormat="1" ht="14.25" customHeight="1" x14ac:dyDescent="0.25">
      <c r="A188" s="229"/>
      <c r="B188" s="229"/>
      <c r="C188" s="229" t="s">
        <v>895</v>
      </c>
      <c r="D188" s="229" t="s">
        <v>896</v>
      </c>
      <c r="E188" s="229" t="s">
        <v>897</v>
      </c>
      <c r="F188" s="229"/>
      <c r="G188" s="229"/>
      <c r="I188" s="710">
        <v>16.74093370809625</v>
      </c>
      <c r="J188" s="710"/>
      <c r="K188" s="710">
        <v>79.833641827197738</v>
      </c>
      <c r="L188" s="710"/>
      <c r="M188" s="710">
        <v>3.4254244647060164</v>
      </c>
      <c r="N188" s="710"/>
      <c r="O188" s="710">
        <v>83.720664518635317</v>
      </c>
      <c r="P188" s="710">
        <v>8.8206393820982143</v>
      </c>
      <c r="Q188" s="710">
        <v>7.4586960992664704</v>
      </c>
      <c r="R188" s="416"/>
      <c r="S188" s="416">
        <v>42262</v>
      </c>
      <c r="T188" s="416">
        <v>35355</v>
      </c>
      <c r="U188" s="710">
        <v>83.656712886280815</v>
      </c>
      <c r="V188" s="710" t="s">
        <v>2381</v>
      </c>
    </row>
    <row r="189" spans="1:22" s="231" customFormat="1" ht="14.25" customHeight="1" x14ac:dyDescent="0.2">
      <c r="A189" s="48"/>
      <c r="B189" s="48"/>
      <c r="C189" s="48"/>
      <c r="D189" s="48"/>
      <c r="E189" s="48"/>
      <c r="F189" s="48"/>
      <c r="G189" s="48"/>
      <c r="I189" s="714"/>
      <c r="J189" s="714"/>
      <c r="K189" s="714"/>
      <c r="L189" s="714"/>
      <c r="M189" s="714"/>
      <c r="N189" s="714"/>
      <c r="O189" s="714"/>
      <c r="P189" s="714"/>
      <c r="Q189" s="714"/>
      <c r="R189" s="196"/>
      <c r="S189" s="196"/>
      <c r="T189" s="196"/>
      <c r="U189" s="714"/>
      <c r="V189" s="714" t="s">
        <v>1241</v>
      </c>
    </row>
    <row r="190" spans="1:22" s="231" customFormat="1" ht="14.25" customHeight="1" x14ac:dyDescent="0.2">
      <c r="A190" s="48"/>
      <c r="B190" s="48"/>
      <c r="C190" s="48" t="s">
        <v>898</v>
      </c>
      <c r="D190" s="48" t="s">
        <v>899</v>
      </c>
      <c r="E190" s="48" t="s">
        <v>897</v>
      </c>
      <c r="F190" s="48"/>
      <c r="G190" s="48"/>
      <c r="I190" s="714">
        <v>16.74093370809625</v>
      </c>
      <c r="J190" s="714"/>
      <c r="K190" s="714">
        <v>79.833641827197738</v>
      </c>
      <c r="L190" s="714"/>
      <c r="M190" s="714">
        <v>3.4254244647060164</v>
      </c>
      <c r="N190" s="714"/>
      <c r="O190" s="714">
        <v>83.720664518635317</v>
      </c>
      <c r="P190" s="714">
        <v>8.8206393820982143</v>
      </c>
      <c r="Q190" s="714">
        <v>7.4586960992664704</v>
      </c>
      <c r="R190" s="196"/>
      <c r="S190" s="196">
        <v>42262</v>
      </c>
      <c r="T190" s="196">
        <v>35355</v>
      </c>
      <c r="U190" s="714">
        <v>83.656712886280815</v>
      </c>
      <c r="V190" s="714" t="s">
        <v>2381</v>
      </c>
    </row>
    <row r="191" spans="1:22" s="231" customFormat="1" ht="14.25" customHeight="1" x14ac:dyDescent="0.2">
      <c r="A191" s="48"/>
      <c r="B191" s="48"/>
      <c r="C191" s="48" t="s">
        <v>900</v>
      </c>
      <c r="D191" s="48" t="s">
        <v>901</v>
      </c>
      <c r="E191" s="48"/>
      <c r="F191" s="48" t="s">
        <v>902</v>
      </c>
      <c r="G191" s="48"/>
      <c r="I191" s="714">
        <v>3.3935018050541519</v>
      </c>
      <c r="J191" s="714"/>
      <c r="K191" s="714">
        <v>94.801444043321297</v>
      </c>
      <c r="L191" s="714"/>
      <c r="M191" s="714">
        <v>1.8050541516245486</v>
      </c>
      <c r="N191" s="714"/>
      <c r="O191" s="714">
        <v>81.732851985559563</v>
      </c>
      <c r="P191" s="714">
        <v>8.8086642599277987</v>
      </c>
      <c r="Q191" s="714">
        <v>9.4584837545126348</v>
      </c>
      <c r="R191" s="196"/>
      <c r="S191" s="196">
        <v>1360</v>
      </c>
      <c r="T191" s="196">
        <v>1112</v>
      </c>
      <c r="U191" s="714">
        <v>81.764705882352942</v>
      </c>
      <c r="V191" s="714" t="s">
        <v>2382</v>
      </c>
    </row>
    <row r="192" spans="1:22" s="231" customFormat="1" ht="14.25" customHeight="1" x14ac:dyDescent="0.2">
      <c r="A192" s="48"/>
      <c r="B192" s="48"/>
      <c r="C192" s="48" t="s">
        <v>903</v>
      </c>
      <c r="D192" s="48" t="s">
        <v>904</v>
      </c>
      <c r="E192" s="48"/>
      <c r="F192" s="48" t="s">
        <v>905</v>
      </c>
      <c r="G192" s="48"/>
      <c r="I192" s="714">
        <v>2.364394993045897</v>
      </c>
      <c r="J192" s="714"/>
      <c r="K192" s="714">
        <v>94.853963838664811</v>
      </c>
      <c r="L192" s="714"/>
      <c r="M192" s="714">
        <v>2.781641168289291</v>
      </c>
      <c r="N192" s="714"/>
      <c r="O192" s="714">
        <v>84.353268428372743</v>
      </c>
      <c r="P192" s="714">
        <v>9.1794158553546605</v>
      </c>
      <c r="Q192" s="714">
        <v>6.4673157162726005</v>
      </c>
      <c r="R192" s="196"/>
      <c r="S192" s="196">
        <v>1398</v>
      </c>
      <c r="T192" s="196">
        <v>1176</v>
      </c>
      <c r="U192" s="714">
        <v>84.12017167381974</v>
      </c>
      <c r="V192" s="714" t="s">
        <v>2383</v>
      </c>
    </row>
    <row r="193" spans="1:22" s="231" customFormat="1" ht="14.25" customHeight="1" x14ac:dyDescent="0.2">
      <c r="A193" s="48"/>
      <c r="B193" s="48"/>
      <c r="C193" s="48" t="s">
        <v>906</v>
      </c>
      <c r="D193" s="48" t="s">
        <v>907</v>
      </c>
      <c r="E193" s="48"/>
      <c r="F193" s="48" t="s">
        <v>908</v>
      </c>
      <c r="G193" s="48"/>
      <c r="I193" s="714">
        <v>16.610549943883278</v>
      </c>
      <c r="J193" s="714"/>
      <c r="K193" s="714">
        <v>75.645342312008978</v>
      </c>
      <c r="L193" s="714"/>
      <c r="M193" s="714">
        <v>7.7441077441077439</v>
      </c>
      <c r="N193" s="714"/>
      <c r="O193" s="714">
        <v>82.379349046015719</v>
      </c>
      <c r="P193" s="714">
        <v>9.2031425364758697</v>
      </c>
      <c r="Q193" s="714">
        <v>8.4175084175084187</v>
      </c>
      <c r="R193" s="196"/>
      <c r="S193" s="196">
        <v>822</v>
      </c>
      <c r="T193" s="196">
        <v>678</v>
      </c>
      <c r="U193" s="714">
        <v>82.481751824817522</v>
      </c>
      <c r="V193" s="714" t="s">
        <v>2384</v>
      </c>
    </row>
    <row r="194" spans="1:22" s="231" customFormat="1" ht="14.25" customHeight="1" x14ac:dyDescent="0.2">
      <c r="A194" s="48"/>
      <c r="B194" s="48"/>
      <c r="C194" s="48" t="s">
        <v>909</v>
      </c>
      <c r="D194" s="48" t="s">
        <v>910</v>
      </c>
      <c r="E194" s="48"/>
      <c r="F194" s="48" t="s">
        <v>911</v>
      </c>
      <c r="G194" s="48"/>
      <c r="I194" s="714">
        <v>78.842443729903536</v>
      </c>
      <c r="J194" s="714"/>
      <c r="K194" s="714">
        <v>16.141479099678456</v>
      </c>
      <c r="L194" s="714"/>
      <c r="M194" s="714">
        <v>5.016077170418006</v>
      </c>
      <c r="N194" s="714"/>
      <c r="O194" s="714">
        <v>84.180064308681665</v>
      </c>
      <c r="P194" s="714">
        <v>10.096463022508038</v>
      </c>
      <c r="Q194" s="714">
        <v>5.723472668810289</v>
      </c>
      <c r="R194" s="196"/>
      <c r="S194" s="196">
        <v>1477</v>
      </c>
      <c r="T194" s="196">
        <v>1238</v>
      </c>
      <c r="U194" s="714">
        <v>83.818551117129317</v>
      </c>
      <c r="V194" s="714" t="s">
        <v>2385</v>
      </c>
    </row>
    <row r="195" spans="1:22" s="231" customFormat="1" ht="14.25" customHeight="1" x14ac:dyDescent="0.2">
      <c r="A195" s="48"/>
      <c r="B195" s="48"/>
      <c r="C195" s="48" t="s">
        <v>912</v>
      </c>
      <c r="D195" s="48" t="s">
        <v>913</v>
      </c>
      <c r="E195" s="48"/>
      <c r="F195" s="48" t="s">
        <v>914</v>
      </c>
      <c r="G195" s="48"/>
      <c r="I195" s="714">
        <v>2.2275737507525588</v>
      </c>
      <c r="J195" s="714"/>
      <c r="K195" s="714">
        <v>96.086694762191456</v>
      </c>
      <c r="L195" s="714"/>
      <c r="M195" s="714">
        <v>1.6857314870559903</v>
      </c>
      <c r="N195" s="714"/>
      <c r="O195" s="714">
        <v>82.78145695364239</v>
      </c>
      <c r="P195" s="714">
        <v>9.5725466586393733</v>
      </c>
      <c r="Q195" s="714">
        <v>7.6459963877182417</v>
      </c>
      <c r="R195" s="196"/>
      <c r="S195" s="196">
        <v>1633</v>
      </c>
      <c r="T195" s="196">
        <v>1350</v>
      </c>
      <c r="U195" s="714">
        <v>82.66993263931414</v>
      </c>
      <c r="V195" s="714" t="s">
        <v>2386</v>
      </c>
    </row>
    <row r="196" spans="1:22" s="231" customFormat="1" ht="14.25" customHeight="1" x14ac:dyDescent="0.2">
      <c r="A196" s="48"/>
      <c r="B196" s="48"/>
      <c r="C196" s="48" t="s">
        <v>915</v>
      </c>
      <c r="D196" s="48" t="s">
        <v>916</v>
      </c>
      <c r="E196" s="48"/>
      <c r="F196" s="48" t="s">
        <v>917</v>
      </c>
      <c r="G196" s="48"/>
      <c r="I196" s="714">
        <v>5.3497942386831276</v>
      </c>
      <c r="J196" s="714"/>
      <c r="K196" s="714">
        <v>92.592592592592595</v>
      </c>
      <c r="L196" s="714"/>
      <c r="M196" s="714">
        <v>2.0576131687242798</v>
      </c>
      <c r="N196" s="714"/>
      <c r="O196" s="714">
        <v>81.412894375857334</v>
      </c>
      <c r="P196" s="714">
        <v>10.905349794238683</v>
      </c>
      <c r="Q196" s="714">
        <v>7.6817558299039783</v>
      </c>
      <c r="R196" s="196"/>
      <c r="S196" s="196">
        <v>1428</v>
      </c>
      <c r="T196" s="196">
        <v>1161</v>
      </c>
      <c r="U196" s="714">
        <v>81.30252100840336</v>
      </c>
      <c r="V196" s="714" t="s">
        <v>2387</v>
      </c>
    </row>
    <row r="197" spans="1:22" s="231" customFormat="1" ht="14.25" customHeight="1" x14ac:dyDescent="0.2">
      <c r="A197" s="48"/>
      <c r="B197" s="48"/>
      <c r="C197" s="48" t="s">
        <v>918</v>
      </c>
      <c r="D197" s="48" t="s">
        <v>919</v>
      </c>
      <c r="E197" s="48"/>
      <c r="F197" s="48" t="s">
        <v>920</v>
      </c>
      <c r="G197" s="48"/>
      <c r="I197" s="714">
        <v>2.270577105014191</v>
      </c>
      <c r="J197" s="714"/>
      <c r="K197" s="714">
        <v>96.215704824976342</v>
      </c>
      <c r="L197" s="714"/>
      <c r="M197" s="714">
        <v>1.5137180700094608</v>
      </c>
      <c r="N197" s="714"/>
      <c r="O197" s="714">
        <v>84.578997161778631</v>
      </c>
      <c r="P197" s="714">
        <v>8.0416272469252608</v>
      </c>
      <c r="Q197" s="714">
        <v>7.379375591296121</v>
      </c>
      <c r="R197" s="196"/>
      <c r="S197" s="196">
        <v>1041</v>
      </c>
      <c r="T197" s="196">
        <v>881</v>
      </c>
      <c r="U197" s="714">
        <v>84.630163304514895</v>
      </c>
      <c r="V197" s="714" t="s">
        <v>2388</v>
      </c>
    </row>
    <row r="198" spans="1:22" s="231" customFormat="1" ht="14.25" customHeight="1" x14ac:dyDescent="0.2">
      <c r="A198" s="48"/>
      <c r="B198" s="48"/>
      <c r="C198" s="48" t="s">
        <v>921</v>
      </c>
      <c r="D198" s="48" t="s">
        <v>922</v>
      </c>
      <c r="E198" s="48"/>
      <c r="F198" s="48" t="s">
        <v>923</v>
      </c>
      <c r="G198" s="48"/>
      <c r="I198" s="714">
        <v>9.3642611683848802</v>
      </c>
      <c r="J198" s="714"/>
      <c r="K198" s="714">
        <v>87.199312714776639</v>
      </c>
      <c r="L198" s="714"/>
      <c r="M198" s="714">
        <v>3.4364261168384882</v>
      </c>
      <c r="N198" s="714"/>
      <c r="O198" s="714">
        <v>82.560137457044675</v>
      </c>
      <c r="P198" s="714">
        <v>9.7938144329896915</v>
      </c>
      <c r="Q198" s="714">
        <v>7.6460481099656361</v>
      </c>
      <c r="R198" s="196"/>
      <c r="S198" s="196">
        <v>1124</v>
      </c>
      <c r="T198" s="196">
        <v>925</v>
      </c>
      <c r="U198" s="714">
        <v>82.295373665480426</v>
      </c>
      <c r="V198" s="714" t="s">
        <v>2389</v>
      </c>
    </row>
    <row r="199" spans="1:22" s="231" customFormat="1" ht="14.25" customHeight="1" x14ac:dyDescent="0.2">
      <c r="A199" s="48"/>
      <c r="B199" s="48"/>
      <c r="C199" s="48" t="s">
        <v>924</v>
      </c>
      <c r="D199" s="48" t="s">
        <v>925</v>
      </c>
      <c r="E199" s="48"/>
      <c r="F199" s="48" t="s">
        <v>926</v>
      </c>
      <c r="G199" s="48"/>
      <c r="I199" s="714">
        <v>66.986104456157165</v>
      </c>
      <c r="J199" s="714"/>
      <c r="K199" s="714">
        <v>29.516051748921896</v>
      </c>
      <c r="L199" s="714"/>
      <c r="M199" s="714">
        <v>3.4978437949209393</v>
      </c>
      <c r="N199" s="714"/>
      <c r="O199" s="714">
        <v>82.079540009583127</v>
      </c>
      <c r="P199" s="714">
        <v>10.972688068998563</v>
      </c>
      <c r="Q199" s="714">
        <v>6.9477719214183038</v>
      </c>
      <c r="R199" s="196"/>
      <c r="S199" s="196">
        <v>2014</v>
      </c>
      <c r="T199" s="196">
        <v>1652</v>
      </c>
      <c r="U199" s="714">
        <v>82.025819265143994</v>
      </c>
      <c r="V199" s="714" t="s">
        <v>2390</v>
      </c>
    </row>
    <row r="200" spans="1:22" s="231" customFormat="1" ht="14.25" customHeight="1" x14ac:dyDescent="0.2">
      <c r="A200" s="48"/>
      <c r="B200" s="48"/>
      <c r="C200" s="48" t="s">
        <v>927</v>
      </c>
      <c r="D200" s="48" t="s">
        <v>928</v>
      </c>
      <c r="E200" s="48"/>
      <c r="F200" s="48" t="s">
        <v>929</v>
      </c>
      <c r="G200" s="48"/>
      <c r="I200" s="714">
        <v>3.2974001268230815</v>
      </c>
      <c r="J200" s="714"/>
      <c r="K200" s="714">
        <v>94.673430564362718</v>
      </c>
      <c r="L200" s="714"/>
      <c r="M200" s="714">
        <v>2.029169308814204</v>
      </c>
      <c r="N200" s="714"/>
      <c r="O200" s="714">
        <v>85.415345592897907</v>
      </c>
      <c r="P200" s="714">
        <v>7.7996195307545975</v>
      </c>
      <c r="Q200" s="714">
        <v>6.7850348763474955</v>
      </c>
      <c r="R200" s="196"/>
      <c r="S200" s="196">
        <v>1545</v>
      </c>
      <c r="T200" s="196">
        <v>1319</v>
      </c>
      <c r="U200" s="714">
        <v>85.372168284789637</v>
      </c>
      <c r="V200" s="714" t="s">
        <v>2391</v>
      </c>
    </row>
    <row r="201" spans="1:22" s="231" customFormat="1" ht="14.25" customHeight="1" x14ac:dyDescent="0.2">
      <c r="A201" s="48"/>
      <c r="B201" s="48"/>
      <c r="C201" s="48" t="s">
        <v>930</v>
      </c>
      <c r="D201" s="48" t="s">
        <v>931</v>
      </c>
      <c r="E201" s="48"/>
      <c r="F201" s="48" t="s">
        <v>932</v>
      </c>
      <c r="G201" s="48"/>
      <c r="I201" s="714">
        <v>74.900924702774105</v>
      </c>
      <c r="J201" s="714"/>
      <c r="K201" s="714">
        <v>14.795244385733158</v>
      </c>
      <c r="L201" s="714"/>
      <c r="M201" s="714">
        <v>10.303830911492733</v>
      </c>
      <c r="N201" s="714"/>
      <c r="O201" s="714">
        <v>74.570673712021147</v>
      </c>
      <c r="P201" s="714">
        <v>16.380449141347427</v>
      </c>
      <c r="Q201" s="714">
        <v>9.0488771466314404</v>
      </c>
      <c r="R201" s="196"/>
      <c r="S201" s="196">
        <v>1358</v>
      </c>
      <c r="T201" s="196">
        <v>989</v>
      </c>
      <c r="U201" s="714">
        <v>72.827687776141374</v>
      </c>
      <c r="V201" s="714" t="s">
        <v>2392</v>
      </c>
    </row>
    <row r="202" spans="1:22" s="231" customFormat="1" ht="14.25" customHeight="1" x14ac:dyDescent="0.2">
      <c r="A202" s="48"/>
      <c r="B202" s="48"/>
      <c r="C202" s="48" t="s">
        <v>933</v>
      </c>
      <c r="D202" s="48" t="s">
        <v>934</v>
      </c>
      <c r="E202" s="48"/>
      <c r="F202" s="48" t="s">
        <v>935</v>
      </c>
      <c r="G202" s="48"/>
      <c r="I202" s="714">
        <v>3.9215686274509802</v>
      </c>
      <c r="J202" s="714"/>
      <c r="K202" s="714">
        <v>94.056372549019613</v>
      </c>
      <c r="L202" s="714"/>
      <c r="M202" s="714">
        <v>2.0220588235294117</v>
      </c>
      <c r="N202" s="714"/>
      <c r="O202" s="714">
        <v>83.026960784313729</v>
      </c>
      <c r="P202" s="714">
        <v>9.007352941176471</v>
      </c>
      <c r="Q202" s="714">
        <v>7.9656862745098032</v>
      </c>
      <c r="R202" s="196"/>
      <c r="S202" s="196">
        <v>1599</v>
      </c>
      <c r="T202" s="196">
        <v>1326</v>
      </c>
      <c r="U202" s="714">
        <v>82.926829268292678</v>
      </c>
      <c r="V202" s="714" t="s">
        <v>2393</v>
      </c>
    </row>
    <row r="203" spans="1:22" s="231" customFormat="1" ht="14.25" customHeight="1" x14ac:dyDescent="0.25">
      <c r="A203" s="48"/>
      <c r="B203" s="48"/>
      <c r="C203" s="48" t="s">
        <v>936</v>
      </c>
      <c r="D203" s="48" t="s">
        <v>937</v>
      </c>
      <c r="E203" s="48"/>
      <c r="F203" s="48" t="s">
        <v>938</v>
      </c>
      <c r="G203" s="48"/>
      <c r="H203" s="230"/>
      <c r="I203" s="714">
        <v>5.7111477210323995</v>
      </c>
      <c r="J203" s="714"/>
      <c r="K203" s="714">
        <v>91.323448654585391</v>
      </c>
      <c r="L203" s="714"/>
      <c r="M203" s="714">
        <v>2.9654036243822075</v>
      </c>
      <c r="N203" s="714"/>
      <c r="O203" s="714">
        <v>83.800109829763869</v>
      </c>
      <c r="P203" s="714">
        <v>8.5667215815486006</v>
      </c>
      <c r="Q203" s="714">
        <v>7.6331685886875347</v>
      </c>
      <c r="R203" s="196"/>
      <c r="S203" s="196">
        <v>1767</v>
      </c>
      <c r="T203" s="196">
        <v>1483</v>
      </c>
      <c r="U203" s="714">
        <v>83.927560837577815</v>
      </c>
      <c r="V203" s="714" t="s">
        <v>2394</v>
      </c>
    </row>
    <row r="204" spans="1:22" s="231" customFormat="1" ht="14.25" customHeight="1" x14ac:dyDescent="0.2">
      <c r="A204" s="48"/>
      <c r="B204" s="48"/>
      <c r="C204" s="48" t="s">
        <v>939</v>
      </c>
      <c r="D204" s="48" t="s">
        <v>940</v>
      </c>
      <c r="E204" s="48"/>
      <c r="F204" s="48" t="s">
        <v>941</v>
      </c>
      <c r="G204" s="48"/>
      <c r="I204" s="714">
        <v>28.209191759112517</v>
      </c>
      <c r="J204" s="714"/>
      <c r="K204" s="714">
        <v>56.735340729001585</v>
      </c>
      <c r="L204" s="714"/>
      <c r="M204" s="714">
        <v>15.055467511885896</v>
      </c>
      <c r="N204" s="714"/>
      <c r="O204" s="714">
        <v>84.786053882725838</v>
      </c>
      <c r="P204" s="714">
        <v>8.8748019017432647</v>
      </c>
      <c r="Q204" s="714">
        <v>6.3391442155309035</v>
      </c>
      <c r="R204" s="196"/>
      <c r="S204" s="196">
        <v>536</v>
      </c>
      <c r="T204" s="196">
        <v>458</v>
      </c>
      <c r="U204" s="714">
        <v>85.447761194029852</v>
      </c>
      <c r="V204" s="714" t="s">
        <v>2395</v>
      </c>
    </row>
    <row r="205" spans="1:22" s="231" customFormat="1" ht="14.25" customHeight="1" x14ac:dyDescent="0.2">
      <c r="A205" s="48"/>
      <c r="B205" s="48"/>
      <c r="C205" s="48" t="s">
        <v>942</v>
      </c>
      <c r="D205" s="48" t="s">
        <v>943</v>
      </c>
      <c r="E205" s="48"/>
      <c r="F205" s="48" t="s">
        <v>944</v>
      </c>
      <c r="G205" s="48"/>
      <c r="I205" s="714">
        <v>2.9962546816479403</v>
      </c>
      <c r="J205" s="714"/>
      <c r="K205" s="714">
        <v>94.11449973247727</v>
      </c>
      <c r="L205" s="714"/>
      <c r="M205" s="714">
        <v>2.8892455858747992</v>
      </c>
      <c r="N205" s="714"/>
      <c r="O205" s="714">
        <v>86.195826645264845</v>
      </c>
      <c r="P205" s="714">
        <v>6.6880684858212955</v>
      </c>
      <c r="Q205" s="714">
        <v>7.1161048689138573</v>
      </c>
      <c r="R205" s="196"/>
      <c r="S205" s="196">
        <v>1815</v>
      </c>
      <c r="T205" s="196">
        <v>1566</v>
      </c>
      <c r="U205" s="714">
        <v>86.280991735537199</v>
      </c>
      <c r="V205" s="714" t="s">
        <v>2396</v>
      </c>
    </row>
    <row r="206" spans="1:22" s="231" customFormat="1" ht="14.25" customHeight="1" x14ac:dyDescent="0.2">
      <c r="A206" s="48"/>
      <c r="B206" s="48"/>
      <c r="C206" s="48" t="s">
        <v>945</v>
      </c>
      <c r="D206" s="48" t="s">
        <v>946</v>
      </c>
      <c r="E206" s="48"/>
      <c r="F206" s="48" t="s">
        <v>947</v>
      </c>
      <c r="G206" s="48"/>
      <c r="I206" s="714">
        <v>10.433070866141732</v>
      </c>
      <c r="J206" s="714"/>
      <c r="K206" s="714">
        <v>84.055118110236222</v>
      </c>
      <c r="L206" s="714"/>
      <c r="M206" s="714">
        <v>5.5118110236220472</v>
      </c>
      <c r="N206" s="714"/>
      <c r="O206" s="714">
        <v>86.122047244094489</v>
      </c>
      <c r="P206" s="714">
        <v>7.4803149606299222</v>
      </c>
      <c r="Q206" s="714">
        <v>6.3976377952755907</v>
      </c>
      <c r="R206" s="196"/>
      <c r="S206" s="196">
        <v>960</v>
      </c>
      <c r="T206" s="196">
        <v>829</v>
      </c>
      <c r="U206" s="714">
        <v>86.354166666666671</v>
      </c>
      <c r="V206" s="714" t="s">
        <v>2397</v>
      </c>
    </row>
    <row r="207" spans="1:22" s="231" customFormat="1" ht="14.25" customHeight="1" x14ac:dyDescent="0.2">
      <c r="A207" s="48"/>
      <c r="B207" s="48"/>
      <c r="C207" s="48" t="s">
        <v>948</v>
      </c>
      <c r="D207" s="48" t="s">
        <v>949</v>
      </c>
      <c r="E207" s="48"/>
      <c r="F207" s="48" t="s">
        <v>950</v>
      </c>
      <c r="G207" s="48"/>
      <c r="I207" s="714">
        <v>2.5837320574162681</v>
      </c>
      <c r="J207" s="714"/>
      <c r="K207" s="714">
        <v>95.78947368421052</v>
      </c>
      <c r="L207" s="714"/>
      <c r="M207" s="714">
        <v>1.6267942583732056</v>
      </c>
      <c r="N207" s="714"/>
      <c r="O207" s="714">
        <v>86.028708133971293</v>
      </c>
      <c r="P207" s="714">
        <v>7.5598086124401913</v>
      </c>
      <c r="Q207" s="714">
        <v>6.4114832535885169</v>
      </c>
      <c r="R207" s="196"/>
      <c r="S207" s="196">
        <v>1028</v>
      </c>
      <c r="T207" s="196">
        <v>882</v>
      </c>
      <c r="U207" s="714">
        <v>85.797665369649806</v>
      </c>
      <c r="V207" s="714" t="s">
        <v>2398</v>
      </c>
    </row>
    <row r="208" spans="1:22" s="231" customFormat="1" ht="14.25" customHeight="1" x14ac:dyDescent="0.2">
      <c r="A208" s="48"/>
      <c r="B208" s="48"/>
      <c r="C208" s="48" t="s">
        <v>951</v>
      </c>
      <c r="D208" s="48" t="s">
        <v>952</v>
      </c>
      <c r="E208" s="48"/>
      <c r="F208" s="48" t="s">
        <v>953</v>
      </c>
      <c r="G208" s="48"/>
      <c r="I208" s="714">
        <v>4.1722745625841187</v>
      </c>
      <c r="J208" s="714"/>
      <c r="K208" s="714">
        <v>94.212651413189775</v>
      </c>
      <c r="L208" s="714"/>
      <c r="M208" s="714">
        <v>1.6150740242261103</v>
      </c>
      <c r="N208" s="714"/>
      <c r="O208" s="714">
        <v>82.570659488559897</v>
      </c>
      <c r="P208" s="714">
        <v>8.6810228802153429</v>
      </c>
      <c r="Q208" s="714">
        <v>8.7483176312247632</v>
      </c>
      <c r="R208" s="196"/>
      <c r="S208" s="196">
        <v>1462</v>
      </c>
      <c r="T208" s="196">
        <v>1207</v>
      </c>
      <c r="U208" s="714">
        <v>82.558139534883722</v>
      </c>
      <c r="V208" s="714" t="s">
        <v>2399</v>
      </c>
    </row>
    <row r="209" spans="1:22" s="231" customFormat="1" ht="14.25" customHeight="1" x14ac:dyDescent="0.2">
      <c r="A209" s="48"/>
      <c r="B209" s="48"/>
      <c r="C209" s="48" t="s">
        <v>954</v>
      </c>
      <c r="D209" s="48" t="s">
        <v>955</v>
      </c>
      <c r="E209" s="48"/>
      <c r="F209" s="48" t="s">
        <v>956</v>
      </c>
      <c r="G209" s="48"/>
      <c r="I209" s="714">
        <v>4.39121756487026</v>
      </c>
      <c r="J209" s="714"/>
      <c r="K209" s="714">
        <v>94.011976047904184</v>
      </c>
      <c r="L209" s="714"/>
      <c r="M209" s="714">
        <v>1.5968063872255487</v>
      </c>
      <c r="N209" s="714"/>
      <c r="O209" s="714">
        <v>85.296074517631411</v>
      </c>
      <c r="P209" s="714">
        <v>7.4517631403858946</v>
      </c>
      <c r="Q209" s="714">
        <v>7.252162341982701</v>
      </c>
      <c r="R209" s="196"/>
      <c r="S209" s="196">
        <v>1479</v>
      </c>
      <c r="T209" s="196">
        <v>1264</v>
      </c>
      <c r="U209" s="714">
        <v>85.4631507775524</v>
      </c>
      <c r="V209" s="714" t="s">
        <v>2400</v>
      </c>
    </row>
    <row r="210" spans="1:22" s="231" customFormat="1" ht="14.25" customHeight="1" x14ac:dyDescent="0.2">
      <c r="A210" s="48"/>
      <c r="B210" s="48"/>
      <c r="C210" s="48" t="s">
        <v>957</v>
      </c>
      <c r="D210" s="48" t="s">
        <v>958</v>
      </c>
      <c r="E210" s="48"/>
      <c r="F210" s="48" t="s">
        <v>959</v>
      </c>
      <c r="G210" s="48"/>
      <c r="I210" s="714">
        <v>46.751968503937007</v>
      </c>
      <c r="J210" s="714"/>
      <c r="K210" s="714">
        <v>41.04330708661417</v>
      </c>
      <c r="L210" s="714"/>
      <c r="M210" s="714">
        <v>12.204724409448819</v>
      </c>
      <c r="N210" s="714"/>
      <c r="O210" s="714">
        <v>84.350393700787393</v>
      </c>
      <c r="P210" s="714">
        <v>7.7755905511811028</v>
      </c>
      <c r="Q210" s="714">
        <v>7.8740157480314963</v>
      </c>
      <c r="R210" s="196"/>
      <c r="S210" s="727">
        <v>892</v>
      </c>
      <c r="T210" s="727">
        <v>746</v>
      </c>
      <c r="U210" s="714">
        <v>83.632286995515699</v>
      </c>
      <c r="V210" s="714" t="s">
        <v>2401</v>
      </c>
    </row>
    <row r="211" spans="1:22" s="231" customFormat="1" ht="14.25" customHeight="1" x14ac:dyDescent="0.2">
      <c r="A211" s="48"/>
      <c r="B211" s="48"/>
      <c r="C211" s="48" t="s">
        <v>960</v>
      </c>
      <c r="D211" s="48" t="s">
        <v>961</v>
      </c>
      <c r="E211" s="48"/>
      <c r="F211" s="48" t="s">
        <v>962</v>
      </c>
      <c r="G211" s="48"/>
      <c r="I211" s="714">
        <v>3.4907597535934287</v>
      </c>
      <c r="J211" s="714"/>
      <c r="K211" s="714">
        <v>95.379876796714584</v>
      </c>
      <c r="L211" s="714"/>
      <c r="M211" s="714">
        <v>1.1293634496919918</v>
      </c>
      <c r="N211" s="714"/>
      <c r="O211" s="714">
        <v>82.546201232032857</v>
      </c>
      <c r="P211" s="714">
        <v>9.3429158110882948</v>
      </c>
      <c r="Q211" s="714">
        <v>8.1108829568788501</v>
      </c>
      <c r="R211" s="196"/>
      <c r="S211" s="196">
        <v>963</v>
      </c>
      <c r="T211" s="196">
        <v>795</v>
      </c>
      <c r="U211" s="714">
        <v>82.554517133956381</v>
      </c>
      <c r="V211" s="714" t="s">
        <v>2402</v>
      </c>
    </row>
    <row r="212" spans="1:22" s="231" customFormat="1" ht="14.25" customHeight="1" x14ac:dyDescent="0.2">
      <c r="A212" s="48"/>
      <c r="B212" s="48"/>
      <c r="C212" s="48" t="s">
        <v>963</v>
      </c>
      <c r="D212" s="48" t="s">
        <v>964</v>
      </c>
      <c r="E212" s="48"/>
      <c r="F212" s="48" t="s">
        <v>965</v>
      </c>
      <c r="G212" s="48"/>
      <c r="I212" s="714">
        <v>3.697183098591549</v>
      </c>
      <c r="J212" s="714"/>
      <c r="K212" s="714">
        <v>94.190140845070431</v>
      </c>
      <c r="L212" s="714"/>
      <c r="M212" s="714">
        <v>2.112676056338028</v>
      </c>
      <c r="N212" s="714"/>
      <c r="O212" s="714">
        <v>85.211267605633793</v>
      </c>
      <c r="P212" s="714">
        <v>7.482394366197183</v>
      </c>
      <c r="Q212" s="714">
        <v>7.306338028169014</v>
      </c>
      <c r="R212" s="196"/>
      <c r="S212" s="196">
        <v>1112</v>
      </c>
      <c r="T212" s="196">
        <v>948</v>
      </c>
      <c r="U212" s="714">
        <v>85.251798561151077</v>
      </c>
      <c r="V212" s="714" t="s">
        <v>1650</v>
      </c>
    </row>
    <row r="213" spans="1:22" s="231" customFormat="1" ht="14.25" customHeight="1" x14ac:dyDescent="0.2">
      <c r="A213" s="48"/>
      <c r="B213" s="48"/>
      <c r="C213" s="48" t="s">
        <v>966</v>
      </c>
      <c r="D213" s="48" t="s">
        <v>967</v>
      </c>
      <c r="E213" s="48"/>
      <c r="F213" s="48" t="s">
        <v>968</v>
      </c>
      <c r="G213" s="48"/>
      <c r="I213" s="714">
        <v>2.759276879162702</v>
      </c>
      <c r="J213" s="714"/>
      <c r="K213" s="714">
        <v>95.908658420551845</v>
      </c>
      <c r="L213" s="714"/>
      <c r="M213" s="714">
        <v>1.3320647002854424</v>
      </c>
      <c r="N213" s="714"/>
      <c r="O213" s="714">
        <v>82.873453853472881</v>
      </c>
      <c r="P213" s="714">
        <v>9.1341579448144632</v>
      </c>
      <c r="Q213" s="714">
        <v>7.9923882017126555</v>
      </c>
      <c r="R213" s="196"/>
      <c r="S213" s="196">
        <v>2074</v>
      </c>
      <c r="T213" s="196">
        <v>1719</v>
      </c>
      <c r="U213" s="714">
        <v>82.88331726133076</v>
      </c>
      <c r="V213" s="714" t="s">
        <v>2403</v>
      </c>
    </row>
    <row r="214" spans="1:22" s="231" customFormat="1" ht="14.25" customHeight="1" x14ac:dyDescent="0.2">
      <c r="A214" s="48"/>
      <c r="B214" s="48"/>
      <c r="C214" s="48" t="s">
        <v>969</v>
      </c>
      <c r="D214" s="48" t="s">
        <v>970</v>
      </c>
      <c r="E214" s="48"/>
      <c r="F214" s="48" t="s">
        <v>971</v>
      </c>
      <c r="G214" s="48"/>
      <c r="I214" s="714">
        <v>4.3478260869565215</v>
      </c>
      <c r="J214" s="714"/>
      <c r="K214" s="714">
        <v>93.383742911153121</v>
      </c>
      <c r="L214" s="714"/>
      <c r="M214" s="714">
        <v>2.2684310018903595</v>
      </c>
      <c r="N214" s="714"/>
      <c r="O214" s="714">
        <v>85.507246376811594</v>
      </c>
      <c r="P214" s="714">
        <v>6.9313169502205421</v>
      </c>
      <c r="Q214" s="714">
        <v>7.5614366729678641</v>
      </c>
      <c r="R214" s="196"/>
      <c r="S214" s="196">
        <v>1551</v>
      </c>
      <c r="T214" s="196">
        <v>1326</v>
      </c>
      <c r="U214" s="714">
        <v>85.493230174081233</v>
      </c>
      <c r="V214" s="714" t="s">
        <v>2404</v>
      </c>
    </row>
    <row r="215" spans="1:22" s="231" customFormat="1" ht="14.25" customHeight="1" x14ac:dyDescent="0.2">
      <c r="A215" s="48"/>
      <c r="B215" s="48"/>
      <c r="C215" s="48" t="s">
        <v>972</v>
      </c>
      <c r="D215" s="48" t="s">
        <v>973</v>
      </c>
      <c r="E215" s="48"/>
      <c r="F215" s="48" t="s">
        <v>974</v>
      </c>
      <c r="G215" s="48"/>
      <c r="I215" s="714">
        <v>3.4782608695652173</v>
      </c>
      <c r="J215" s="714"/>
      <c r="K215" s="714">
        <v>93.565217391304344</v>
      </c>
      <c r="L215" s="714"/>
      <c r="M215" s="714">
        <v>2.9565217391304346</v>
      </c>
      <c r="N215" s="714"/>
      <c r="O215" s="714">
        <v>86.434782608695642</v>
      </c>
      <c r="P215" s="714">
        <v>7.4782608695652177</v>
      </c>
      <c r="Q215" s="714">
        <v>6.0869565217391308</v>
      </c>
      <c r="R215" s="196"/>
      <c r="S215" s="196">
        <v>558</v>
      </c>
      <c r="T215" s="196">
        <v>481</v>
      </c>
      <c r="U215" s="714">
        <v>86.200716845878134</v>
      </c>
      <c r="V215" s="714" t="s">
        <v>2405</v>
      </c>
    </row>
    <row r="216" spans="1:22" s="230" customFormat="1" ht="14.25" customHeight="1" x14ac:dyDescent="0.25">
      <c r="A216" s="48"/>
      <c r="B216" s="48"/>
      <c r="C216" s="48" t="s">
        <v>975</v>
      </c>
      <c r="D216" s="48" t="s">
        <v>976</v>
      </c>
      <c r="E216" s="48"/>
      <c r="F216" s="48" t="s">
        <v>977</v>
      </c>
      <c r="G216" s="48"/>
      <c r="H216" s="231"/>
      <c r="I216" s="714">
        <v>7.2866730584851398</v>
      </c>
      <c r="J216" s="714"/>
      <c r="K216" s="714">
        <v>90.699904122722913</v>
      </c>
      <c r="L216" s="714"/>
      <c r="M216" s="714">
        <v>2.0134228187919461</v>
      </c>
      <c r="N216" s="714"/>
      <c r="O216" s="714">
        <v>83.22147651006712</v>
      </c>
      <c r="P216" s="714">
        <v>8.2933844678811131</v>
      </c>
      <c r="Q216" s="714">
        <v>8.4851390220517739</v>
      </c>
      <c r="R216" s="196"/>
      <c r="S216" s="196">
        <v>2044</v>
      </c>
      <c r="T216" s="196">
        <v>1703</v>
      </c>
      <c r="U216" s="714">
        <v>83.317025440313103</v>
      </c>
      <c r="V216" s="714" t="s">
        <v>2406</v>
      </c>
    </row>
    <row r="217" spans="1:22" s="231" customFormat="1" ht="14.25" customHeight="1" x14ac:dyDescent="0.2">
      <c r="A217" s="48"/>
      <c r="B217" s="48"/>
      <c r="C217" s="48" t="s">
        <v>978</v>
      </c>
      <c r="D217" s="48" t="s">
        <v>979</v>
      </c>
      <c r="E217" s="48"/>
      <c r="F217" s="48" t="s">
        <v>980</v>
      </c>
      <c r="G217" s="48"/>
      <c r="I217" s="714">
        <v>15.7271702367531</v>
      </c>
      <c r="J217" s="714"/>
      <c r="K217" s="714">
        <v>82.130777903043978</v>
      </c>
      <c r="L217" s="714"/>
      <c r="M217" s="714">
        <v>2.142051860202931</v>
      </c>
      <c r="N217" s="714"/>
      <c r="O217" s="714">
        <v>83.314543404735062</v>
      </c>
      <c r="P217" s="714">
        <v>9.8647125140924476</v>
      </c>
      <c r="Q217" s="714">
        <v>6.8207440811724922</v>
      </c>
      <c r="R217" s="196"/>
      <c r="S217" s="196">
        <v>1736</v>
      </c>
      <c r="T217" s="196">
        <v>1447</v>
      </c>
      <c r="U217" s="714">
        <v>83.352534562211972</v>
      </c>
      <c r="V217" s="714" t="s">
        <v>2407</v>
      </c>
    </row>
    <row r="218" spans="1:22" s="231" customFormat="1" ht="14.25" customHeight="1" x14ac:dyDescent="0.2">
      <c r="A218" s="48"/>
      <c r="B218" s="48"/>
      <c r="C218" s="48" t="s">
        <v>981</v>
      </c>
      <c r="D218" s="48" t="s">
        <v>982</v>
      </c>
      <c r="E218" s="48"/>
      <c r="F218" s="48" t="s">
        <v>983</v>
      </c>
      <c r="G218" s="48"/>
      <c r="I218" s="714">
        <v>30.760749724366043</v>
      </c>
      <c r="J218" s="714"/>
      <c r="K218" s="714">
        <v>66.152149944873202</v>
      </c>
      <c r="L218" s="714"/>
      <c r="M218" s="714">
        <v>3.0871003307607494</v>
      </c>
      <c r="N218" s="714"/>
      <c r="O218" s="714">
        <v>85.667034178610805</v>
      </c>
      <c r="P218" s="714">
        <v>8.0485115766262396</v>
      </c>
      <c r="Q218" s="714">
        <v>6.284454244762955</v>
      </c>
      <c r="R218" s="196"/>
      <c r="S218" s="196">
        <v>879</v>
      </c>
      <c r="T218" s="196">
        <v>754</v>
      </c>
      <c r="U218" s="714">
        <v>85.779294653014787</v>
      </c>
      <c r="V218" s="714" t="s">
        <v>2408</v>
      </c>
    </row>
    <row r="219" spans="1:22" s="231" customFormat="1" ht="14.25" customHeight="1" x14ac:dyDescent="0.2">
      <c r="A219" s="48"/>
      <c r="B219" s="48"/>
      <c r="C219" s="48" t="s">
        <v>984</v>
      </c>
      <c r="D219" s="48" t="s">
        <v>985</v>
      </c>
      <c r="E219" s="48"/>
      <c r="F219" s="48" t="s">
        <v>986</v>
      </c>
      <c r="G219" s="48"/>
      <c r="I219" s="714">
        <v>21.466905187835419</v>
      </c>
      <c r="J219" s="714"/>
      <c r="K219" s="714">
        <v>72.629695885509832</v>
      </c>
      <c r="L219" s="714"/>
      <c r="M219" s="714">
        <v>5.9033989266547406</v>
      </c>
      <c r="N219" s="714"/>
      <c r="O219" s="714">
        <v>87.119856887298752</v>
      </c>
      <c r="P219" s="714">
        <v>4.4722719141323797</v>
      </c>
      <c r="Q219" s="714">
        <v>8.4078711985688734</v>
      </c>
      <c r="R219" s="196"/>
      <c r="S219" s="196">
        <v>526</v>
      </c>
      <c r="T219" s="196">
        <v>460</v>
      </c>
      <c r="U219" s="714">
        <v>87.452471482889734</v>
      </c>
      <c r="V219" s="714" t="s">
        <v>2409</v>
      </c>
    </row>
    <row r="220" spans="1:22" s="231" customFormat="1" ht="14.25" customHeight="1" x14ac:dyDescent="0.2">
      <c r="A220" s="48"/>
      <c r="B220" s="48"/>
      <c r="C220" s="48" t="s">
        <v>987</v>
      </c>
      <c r="D220" s="48" t="s">
        <v>988</v>
      </c>
      <c r="E220" s="48"/>
      <c r="F220" s="48" t="s">
        <v>989</v>
      </c>
      <c r="G220" s="48"/>
      <c r="I220" s="714">
        <v>11.934361014420686</v>
      </c>
      <c r="J220" s="714"/>
      <c r="K220" s="714">
        <v>85.032322227747386</v>
      </c>
      <c r="L220" s="714"/>
      <c r="M220" s="714">
        <v>3.0333167578319244</v>
      </c>
      <c r="N220" s="714"/>
      <c r="O220" s="714">
        <v>83.789159622078571</v>
      </c>
      <c r="P220" s="714">
        <v>8.1551466931874685</v>
      </c>
      <c r="Q220" s="714">
        <v>8.0556936847339635</v>
      </c>
      <c r="R220" s="196"/>
      <c r="S220" s="196">
        <v>1950</v>
      </c>
      <c r="T220" s="196">
        <v>1635</v>
      </c>
      <c r="U220" s="714">
        <v>83.846153846153854</v>
      </c>
      <c r="V220" s="714" t="s">
        <v>2410</v>
      </c>
    </row>
    <row r="221" spans="1:22" s="231" customFormat="1" ht="14.25" customHeight="1" x14ac:dyDescent="0.2">
      <c r="A221" s="48"/>
      <c r="B221" s="48"/>
      <c r="C221" s="48" t="s">
        <v>990</v>
      </c>
      <c r="D221" s="48" t="s">
        <v>991</v>
      </c>
      <c r="E221" s="48"/>
      <c r="F221" s="48" t="s">
        <v>992</v>
      </c>
      <c r="G221" s="48"/>
      <c r="I221" s="714">
        <v>28.205128205128204</v>
      </c>
      <c r="J221" s="714"/>
      <c r="K221" s="714">
        <v>70.580296896086367</v>
      </c>
      <c r="L221" s="714"/>
      <c r="M221" s="714">
        <v>1.214574898785425</v>
      </c>
      <c r="N221" s="714"/>
      <c r="O221" s="714">
        <v>88.124156545209175</v>
      </c>
      <c r="P221" s="714">
        <v>6.4777327935222671</v>
      </c>
      <c r="Q221" s="714">
        <v>5.3981106612685563</v>
      </c>
      <c r="R221" s="196"/>
      <c r="S221" s="196">
        <v>732</v>
      </c>
      <c r="T221" s="196">
        <v>647</v>
      </c>
      <c r="U221" s="714">
        <v>88.387978142076506</v>
      </c>
      <c r="V221" s="714" t="s">
        <v>2411</v>
      </c>
    </row>
    <row r="222" spans="1:22" s="231" customFormat="1" ht="14.25" customHeight="1" x14ac:dyDescent="0.2">
      <c r="A222" s="48"/>
      <c r="B222" s="48"/>
      <c r="C222" s="48" t="s">
        <v>993</v>
      </c>
      <c r="D222" s="48" t="s">
        <v>994</v>
      </c>
      <c r="E222" s="48"/>
      <c r="F222" s="48" t="s">
        <v>995</v>
      </c>
      <c r="G222" s="48"/>
      <c r="I222" s="714">
        <v>26.546906187624753</v>
      </c>
      <c r="J222" s="714"/>
      <c r="K222" s="714">
        <v>66.533599467731207</v>
      </c>
      <c r="L222" s="714"/>
      <c r="M222" s="714">
        <v>6.9194943446440451</v>
      </c>
      <c r="N222" s="714"/>
      <c r="O222" s="714">
        <v>85.961410512308717</v>
      </c>
      <c r="P222" s="714">
        <v>7.4517631403858946</v>
      </c>
      <c r="Q222" s="714">
        <v>6.5868263473053901</v>
      </c>
      <c r="R222" s="196"/>
      <c r="S222" s="196">
        <v>1399</v>
      </c>
      <c r="T222" s="196">
        <v>1198</v>
      </c>
      <c r="U222" s="714">
        <v>85.632594710507504</v>
      </c>
      <c r="V222" s="714" t="s">
        <v>2412</v>
      </c>
    </row>
    <row r="223" spans="1:22" s="231" customFormat="1" ht="14.25" customHeight="1" x14ac:dyDescent="0.2">
      <c r="A223" s="48"/>
      <c r="B223" s="48"/>
      <c r="C223" s="48"/>
      <c r="D223" s="48"/>
      <c r="E223" s="48"/>
      <c r="F223" s="48"/>
      <c r="G223" s="48"/>
      <c r="I223" s="714"/>
      <c r="J223" s="714"/>
      <c r="K223" s="714"/>
      <c r="L223" s="714"/>
      <c r="M223" s="714"/>
      <c r="N223" s="714"/>
      <c r="O223" s="714"/>
      <c r="P223" s="714"/>
      <c r="Q223" s="714"/>
      <c r="R223" s="196"/>
      <c r="S223" s="196"/>
      <c r="T223" s="196"/>
      <c r="U223" s="714"/>
      <c r="V223" s="714" t="s">
        <v>1241</v>
      </c>
    </row>
    <row r="224" spans="1:22" s="231" customFormat="1" ht="14.25" customHeight="1" x14ac:dyDescent="0.25">
      <c r="A224" s="229"/>
      <c r="B224" s="229"/>
      <c r="C224" s="229" t="s">
        <v>996</v>
      </c>
      <c r="D224" s="229" t="s">
        <v>997</v>
      </c>
      <c r="E224" s="229" t="s">
        <v>998</v>
      </c>
      <c r="F224" s="229"/>
      <c r="G224" s="229"/>
      <c r="I224" s="710">
        <v>20.070937347701303</v>
      </c>
      <c r="J224" s="710"/>
      <c r="K224" s="710">
        <v>78.637569718958147</v>
      </c>
      <c r="L224" s="710"/>
      <c r="M224" s="710">
        <v>1.2914929333405534</v>
      </c>
      <c r="N224" s="710"/>
      <c r="O224" s="710">
        <v>80.473276655656036</v>
      </c>
      <c r="P224" s="710">
        <v>11.325607841013701</v>
      </c>
      <c r="Q224" s="710">
        <v>8.2011155033302661</v>
      </c>
      <c r="R224" s="416"/>
      <c r="S224" s="416">
        <v>36457</v>
      </c>
      <c r="T224" s="416">
        <v>29329</v>
      </c>
      <c r="U224" s="710">
        <v>80.44819924842966</v>
      </c>
      <c r="V224" s="710" t="s">
        <v>2413</v>
      </c>
    </row>
    <row r="225" spans="1:22" s="231" customFormat="1" ht="14.25" customHeight="1" x14ac:dyDescent="0.2">
      <c r="A225" s="48"/>
      <c r="B225" s="48"/>
      <c r="C225" s="48"/>
      <c r="D225" s="48"/>
      <c r="E225" s="48"/>
      <c r="F225" s="48"/>
      <c r="G225" s="48"/>
      <c r="I225" s="714"/>
      <c r="J225" s="714"/>
      <c r="K225" s="714"/>
      <c r="L225" s="714"/>
      <c r="M225" s="714"/>
      <c r="N225" s="714"/>
      <c r="O225" s="714"/>
      <c r="P225" s="714"/>
      <c r="Q225" s="714"/>
      <c r="R225" s="196"/>
      <c r="S225" s="196"/>
      <c r="T225" s="196"/>
      <c r="U225" s="714"/>
      <c r="V225" s="714" t="s">
        <v>1241</v>
      </c>
    </row>
    <row r="226" spans="1:22" s="48" customFormat="1" ht="14.25" customHeight="1" x14ac:dyDescent="0.2">
      <c r="C226" s="48" t="s">
        <v>999</v>
      </c>
      <c r="D226" s="48" t="s">
        <v>1000</v>
      </c>
      <c r="E226" s="48" t="s">
        <v>1001</v>
      </c>
      <c r="I226" s="714">
        <v>44.199535962877029</v>
      </c>
      <c r="J226" s="714"/>
      <c r="K226" s="714">
        <v>54.03132250580046</v>
      </c>
      <c r="L226" s="714"/>
      <c r="M226" s="714">
        <v>1.7691415313225058</v>
      </c>
      <c r="N226" s="714"/>
      <c r="O226" s="714">
        <v>80.481438515081209</v>
      </c>
      <c r="P226" s="714">
        <v>12.180974477958237</v>
      </c>
      <c r="Q226" s="714">
        <v>7.3375870069605567</v>
      </c>
      <c r="R226" s="196"/>
      <c r="S226" s="196">
        <v>3387</v>
      </c>
      <c r="T226" s="196">
        <v>2724</v>
      </c>
      <c r="U226" s="714">
        <v>80.425155004428689</v>
      </c>
      <c r="V226" s="714" t="s">
        <v>2414</v>
      </c>
    </row>
    <row r="227" spans="1:22" s="189" customFormat="1" ht="14.25" customHeight="1" x14ac:dyDescent="0.2">
      <c r="A227" s="48"/>
      <c r="B227" s="48"/>
      <c r="C227" s="48" t="s">
        <v>1002</v>
      </c>
      <c r="D227" s="48" t="s">
        <v>1003</v>
      </c>
      <c r="E227" s="48"/>
      <c r="F227" s="48" t="s">
        <v>1004</v>
      </c>
      <c r="G227" s="48"/>
      <c r="I227" s="714">
        <v>49.61038961038961</v>
      </c>
      <c r="J227" s="714"/>
      <c r="K227" s="714">
        <v>49.61038961038961</v>
      </c>
      <c r="L227" s="714"/>
      <c r="M227" s="714">
        <v>0.77922077922077926</v>
      </c>
      <c r="N227" s="714"/>
      <c r="O227" s="714">
        <v>79.740259740259745</v>
      </c>
      <c r="P227" s="714">
        <v>14.025974025974024</v>
      </c>
      <c r="Q227" s="714">
        <v>6.2337662337662341</v>
      </c>
      <c r="R227" s="196"/>
      <c r="S227" s="196">
        <v>382</v>
      </c>
      <c r="T227" s="196">
        <v>305</v>
      </c>
      <c r="U227" s="714">
        <v>79.842931937172779</v>
      </c>
      <c r="V227" s="714" t="s">
        <v>2415</v>
      </c>
    </row>
    <row r="228" spans="1:22" s="189" customFormat="1" ht="14.25" customHeight="1" x14ac:dyDescent="0.2">
      <c r="A228" s="48"/>
      <c r="B228" s="48"/>
      <c r="C228" s="48" t="s">
        <v>1005</v>
      </c>
      <c r="D228" s="48" t="s">
        <v>1006</v>
      </c>
      <c r="E228" s="48"/>
      <c r="F228" s="48" t="s">
        <v>1007</v>
      </c>
      <c r="G228" s="48"/>
      <c r="I228" s="714">
        <v>91.937869822485212</v>
      </c>
      <c r="J228" s="714"/>
      <c r="K228" s="714">
        <v>4.8076923076923084</v>
      </c>
      <c r="L228" s="714"/>
      <c r="M228" s="714">
        <v>3.2544378698224854</v>
      </c>
      <c r="N228" s="714"/>
      <c r="O228" s="714">
        <v>78.698224852071007</v>
      </c>
      <c r="P228" s="714">
        <v>12.795857988165679</v>
      </c>
      <c r="Q228" s="714">
        <v>8.5059171597633139</v>
      </c>
      <c r="R228" s="196"/>
      <c r="S228" s="196">
        <v>1308</v>
      </c>
      <c r="T228" s="196">
        <v>1027</v>
      </c>
      <c r="U228" s="714">
        <v>78.516819571865454</v>
      </c>
      <c r="V228" s="714" t="s">
        <v>2416</v>
      </c>
    </row>
    <row r="229" spans="1:22" s="189" customFormat="1" ht="14.25" customHeight="1" x14ac:dyDescent="0.2">
      <c r="A229" s="48"/>
      <c r="B229" s="48"/>
      <c r="C229" s="48" t="s">
        <v>1008</v>
      </c>
      <c r="D229" s="48" t="s">
        <v>1009</v>
      </c>
      <c r="E229" s="48"/>
      <c r="F229" s="48" t="s">
        <v>1010</v>
      </c>
      <c r="G229" s="48"/>
      <c r="I229" s="714">
        <v>0.8438818565400843</v>
      </c>
      <c r="J229" s="714"/>
      <c r="K229" s="714">
        <v>98.312236286919827</v>
      </c>
      <c r="L229" s="714"/>
      <c r="M229" s="714">
        <v>0.8438818565400843</v>
      </c>
      <c r="N229" s="714"/>
      <c r="O229" s="714">
        <v>82.700421940928265</v>
      </c>
      <c r="P229" s="714">
        <v>11.111111111111111</v>
      </c>
      <c r="Q229" s="714">
        <v>6.1884669479606194</v>
      </c>
      <c r="R229" s="196"/>
      <c r="S229" s="196">
        <v>705</v>
      </c>
      <c r="T229" s="196">
        <v>583</v>
      </c>
      <c r="U229" s="714">
        <v>82.695035460992898</v>
      </c>
      <c r="V229" s="714" t="s">
        <v>2417</v>
      </c>
    </row>
    <row r="230" spans="1:22" s="189" customFormat="1" ht="14.25" customHeight="1" x14ac:dyDescent="0.2">
      <c r="A230" s="48"/>
      <c r="B230" s="48"/>
      <c r="C230" s="48" t="s">
        <v>1011</v>
      </c>
      <c r="D230" s="48" t="s">
        <v>1012</v>
      </c>
      <c r="E230" s="48"/>
      <c r="F230" s="48" t="s">
        <v>1013</v>
      </c>
      <c r="G230" s="48"/>
      <c r="I230" s="714">
        <v>8.4</v>
      </c>
      <c r="J230" s="714"/>
      <c r="K230" s="714">
        <v>90.8</v>
      </c>
      <c r="L230" s="714"/>
      <c r="M230" s="714">
        <v>0.8</v>
      </c>
      <c r="N230" s="714"/>
      <c r="O230" s="714">
        <v>81.599999999999994</v>
      </c>
      <c r="P230" s="714">
        <v>11.4</v>
      </c>
      <c r="Q230" s="714">
        <v>7.0000000000000009</v>
      </c>
      <c r="R230" s="196"/>
      <c r="S230" s="196">
        <v>992</v>
      </c>
      <c r="T230" s="196">
        <v>809</v>
      </c>
      <c r="U230" s="714">
        <v>81.552419354838719</v>
      </c>
      <c r="V230" s="714" t="s">
        <v>2418</v>
      </c>
    </row>
    <row r="231" spans="1:22" s="189" customFormat="1" ht="14.25" customHeight="1" x14ac:dyDescent="0.2">
      <c r="A231" s="48"/>
      <c r="B231" s="48"/>
      <c r="C231" s="48"/>
      <c r="D231" s="48"/>
      <c r="E231" s="48"/>
      <c r="F231" s="48"/>
      <c r="G231" s="48"/>
      <c r="I231" s="714"/>
      <c r="J231" s="714"/>
      <c r="K231" s="714"/>
      <c r="L231" s="714"/>
      <c r="M231" s="714"/>
      <c r="N231" s="714"/>
      <c r="O231" s="714"/>
      <c r="P231" s="714"/>
      <c r="Q231" s="714"/>
      <c r="R231" s="196"/>
      <c r="S231" s="196"/>
      <c r="T231" s="196"/>
      <c r="U231" s="714"/>
      <c r="V231" s="714" t="s">
        <v>1241</v>
      </c>
    </row>
    <row r="232" spans="1:22" s="189" customFormat="1" ht="14.25" customHeight="1" x14ac:dyDescent="0.2">
      <c r="A232" s="48"/>
      <c r="B232" s="48"/>
      <c r="C232" s="48" t="s">
        <v>1014</v>
      </c>
      <c r="D232" s="48" t="s">
        <v>1015</v>
      </c>
      <c r="E232" s="48" t="s">
        <v>1016</v>
      </c>
      <c r="F232" s="48"/>
      <c r="G232" s="48"/>
      <c r="I232" s="714">
        <v>32.772251976536602</v>
      </c>
      <c r="J232" s="714"/>
      <c r="K232" s="714">
        <v>66.590155572558018</v>
      </c>
      <c r="L232" s="714"/>
      <c r="M232" s="714">
        <v>0.6375924509053813</v>
      </c>
      <c r="N232" s="714"/>
      <c r="O232" s="714">
        <v>83.371588880387662</v>
      </c>
      <c r="P232" s="714">
        <v>9.0538128028564149</v>
      </c>
      <c r="Q232" s="714">
        <v>7.5745983167559299</v>
      </c>
      <c r="R232" s="196"/>
      <c r="S232" s="196">
        <v>3896</v>
      </c>
      <c r="T232" s="196">
        <v>3248</v>
      </c>
      <c r="U232" s="714">
        <v>83.367556468172495</v>
      </c>
      <c r="V232" s="714" t="s">
        <v>2419</v>
      </c>
    </row>
    <row r="233" spans="1:22" s="189" customFormat="1" ht="14.25" customHeight="1" x14ac:dyDescent="0.2">
      <c r="A233" s="48"/>
      <c r="B233" s="48"/>
      <c r="C233" s="48" t="s">
        <v>1017</v>
      </c>
      <c r="D233" s="48" t="s">
        <v>1018</v>
      </c>
      <c r="E233" s="48"/>
      <c r="F233" s="48" t="s">
        <v>1019</v>
      </c>
      <c r="G233" s="48"/>
      <c r="I233" s="714">
        <v>45.141065830721004</v>
      </c>
      <c r="J233" s="714"/>
      <c r="K233" s="714">
        <v>54.169278996865202</v>
      </c>
      <c r="L233" s="714"/>
      <c r="M233" s="714">
        <v>0.68965517241379315</v>
      </c>
      <c r="N233" s="714"/>
      <c r="O233" s="714">
        <v>82.445141065830711</v>
      </c>
      <c r="P233" s="714">
        <v>9.1536050156739801</v>
      </c>
      <c r="Q233" s="714">
        <v>8.4012539184952981</v>
      </c>
      <c r="R233" s="196"/>
      <c r="S233" s="196">
        <v>1584</v>
      </c>
      <c r="T233" s="196">
        <v>1306</v>
      </c>
      <c r="U233" s="714">
        <v>82.449494949494948</v>
      </c>
      <c r="V233" s="714" t="s">
        <v>2420</v>
      </c>
    </row>
    <row r="234" spans="1:22" s="189" customFormat="1" ht="14.25" customHeight="1" x14ac:dyDescent="0.2">
      <c r="A234" s="48"/>
      <c r="B234" s="48"/>
      <c r="C234" s="48" t="s">
        <v>1020</v>
      </c>
      <c r="D234" s="48" t="s">
        <v>1021</v>
      </c>
      <c r="E234" s="48"/>
      <c r="F234" s="48" t="s">
        <v>1022</v>
      </c>
      <c r="G234" s="48"/>
      <c r="I234" s="714">
        <v>29.1497975708502</v>
      </c>
      <c r="J234" s="714"/>
      <c r="K234" s="714">
        <v>69.838056680161941</v>
      </c>
      <c r="L234" s="714"/>
      <c r="M234" s="714">
        <v>1.0121457489878543</v>
      </c>
      <c r="N234" s="714"/>
      <c r="O234" s="714">
        <v>84.412955465587046</v>
      </c>
      <c r="P234" s="714">
        <v>10.323886639676113</v>
      </c>
      <c r="Q234" s="714">
        <v>5.2631578947368416</v>
      </c>
      <c r="R234" s="196"/>
      <c r="S234" s="196">
        <v>489</v>
      </c>
      <c r="T234" s="196">
        <v>412</v>
      </c>
      <c r="U234" s="714">
        <v>84.253578732106334</v>
      </c>
      <c r="V234" s="714" t="s">
        <v>2421</v>
      </c>
    </row>
    <row r="235" spans="1:22" s="189" customFormat="1" ht="14.25" customHeight="1" x14ac:dyDescent="0.2">
      <c r="A235" s="48"/>
      <c r="B235" s="48"/>
      <c r="C235" s="48" t="s">
        <v>1023</v>
      </c>
      <c r="D235" s="48" t="s">
        <v>1024</v>
      </c>
      <c r="E235" s="48"/>
      <c r="F235" s="48" t="s">
        <v>1025</v>
      </c>
      <c r="G235" s="48"/>
      <c r="I235" s="714">
        <v>17.156862745098039</v>
      </c>
      <c r="J235" s="714"/>
      <c r="K235" s="714">
        <v>82.51633986928104</v>
      </c>
      <c r="L235" s="714"/>
      <c r="M235" s="714">
        <v>0.32679738562091504</v>
      </c>
      <c r="N235" s="714"/>
      <c r="O235" s="714">
        <v>84.313725490196077</v>
      </c>
      <c r="P235" s="714">
        <v>8.5784313725490193</v>
      </c>
      <c r="Q235" s="714">
        <v>7.1078431372549016</v>
      </c>
      <c r="R235" s="196"/>
      <c r="S235" s="196">
        <v>1220</v>
      </c>
      <c r="T235" s="196">
        <v>1029</v>
      </c>
      <c r="U235" s="714">
        <v>84.344262295081961</v>
      </c>
      <c r="V235" s="714" t="s">
        <v>2422</v>
      </c>
    </row>
    <row r="236" spans="1:22" s="189" customFormat="1" ht="14.25" customHeight="1" x14ac:dyDescent="0.2">
      <c r="A236" s="48"/>
      <c r="B236" s="48"/>
      <c r="C236" s="48" t="s">
        <v>1026</v>
      </c>
      <c r="D236" s="48" t="s">
        <v>1027</v>
      </c>
      <c r="E236" s="48"/>
      <c r="F236" s="48" t="s">
        <v>1028</v>
      </c>
      <c r="G236" s="48"/>
      <c r="I236" s="714">
        <v>34.703947368421048</v>
      </c>
      <c r="J236" s="714"/>
      <c r="K236" s="714">
        <v>64.473684210526315</v>
      </c>
      <c r="L236" s="714"/>
      <c r="M236" s="714">
        <v>0.82236842105263153</v>
      </c>
      <c r="N236" s="714"/>
      <c r="O236" s="714">
        <v>83.05921052631578</v>
      </c>
      <c r="P236" s="714">
        <v>8.7171052631578938</v>
      </c>
      <c r="Q236" s="714">
        <v>8.2236842105263168</v>
      </c>
      <c r="R236" s="196"/>
      <c r="S236" s="196">
        <v>603</v>
      </c>
      <c r="T236" s="196">
        <v>501</v>
      </c>
      <c r="U236" s="714">
        <v>83.084577114427859</v>
      </c>
      <c r="V236" s="714" t="s">
        <v>1648</v>
      </c>
    </row>
    <row r="237" spans="1:22" s="189" customFormat="1" ht="14.25" customHeight="1" x14ac:dyDescent="0.2">
      <c r="A237" s="48"/>
      <c r="B237" s="48"/>
      <c r="C237" s="48"/>
      <c r="D237" s="48"/>
      <c r="E237" s="48"/>
      <c r="F237" s="48"/>
      <c r="G237" s="48"/>
      <c r="I237" s="714"/>
      <c r="J237" s="714"/>
      <c r="K237" s="714"/>
      <c r="L237" s="714"/>
      <c r="M237" s="714"/>
      <c r="N237" s="714"/>
      <c r="O237" s="714"/>
      <c r="P237" s="714"/>
      <c r="Q237" s="714"/>
      <c r="R237" s="196"/>
      <c r="S237" s="196"/>
      <c r="T237" s="196"/>
      <c r="U237" s="714"/>
      <c r="V237" s="714" t="s">
        <v>1241</v>
      </c>
    </row>
    <row r="238" spans="1:22" s="189" customFormat="1" ht="14.25" customHeight="1" x14ac:dyDescent="0.2">
      <c r="A238" s="48"/>
      <c r="B238" s="48"/>
      <c r="C238" s="48" t="s">
        <v>1029</v>
      </c>
      <c r="D238" s="48" t="s">
        <v>1030</v>
      </c>
      <c r="E238" s="48" t="s">
        <v>1031</v>
      </c>
      <c r="F238" s="48"/>
      <c r="G238" s="48"/>
      <c r="I238" s="714">
        <v>86.824146981627294</v>
      </c>
      <c r="J238" s="714"/>
      <c r="K238" s="714">
        <v>12.204724409448819</v>
      </c>
      <c r="L238" s="714"/>
      <c r="M238" s="714">
        <v>0.97112860892388453</v>
      </c>
      <c r="N238" s="714"/>
      <c r="O238" s="714">
        <v>76.509186351706035</v>
      </c>
      <c r="P238" s="714">
        <v>15.118110236220472</v>
      </c>
      <c r="Q238" s="714">
        <v>8.3727034120734913</v>
      </c>
      <c r="R238" s="196"/>
      <c r="S238" s="196">
        <v>3773</v>
      </c>
      <c r="T238" s="196">
        <v>2890</v>
      </c>
      <c r="U238" s="714">
        <v>76.596872515239866</v>
      </c>
      <c r="V238" s="714" t="s">
        <v>2423</v>
      </c>
    </row>
    <row r="239" spans="1:22" s="189" customFormat="1" ht="14.25" customHeight="1" x14ac:dyDescent="0.2">
      <c r="A239" s="48"/>
      <c r="B239" s="48"/>
      <c r="C239" s="48" t="s">
        <v>1032</v>
      </c>
      <c r="D239" s="48" t="s">
        <v>1033</v>
      </c>
      <c r="E239" s="48"/>
      <c r="F239" s="48" t="s">
        <v>1034</v>
      </c>
      <c r="G239" s="48"/>
      <c r="I239" s="714">
        <v>89.86135181975736</v>
      </c>
      <c r="J239" s="714"/>
      <c r="K239" s="714">
        <v>9.1854419410745241</v>
      </c>
      <c r="L239" s="714"/>
      <c r="M239" s="714">
        <v>0.95320623916811087</v>
      </c>
      <c r="N239" s="714"/>
      <c r="O239" s="714">
        <v>80.415944540727907</v>
      </c>
      <c r="P239" s="714">
        <v>10.918544194107453</v>
      </c>
      <c r="Q239" s="714">
        <v>8.6655112651646444</v>
      </c>
      <c r="R239" s="196"/>
      <c r="S239" s="196">
        <v>1143</v>
      </c>
      <c r="T239" s="196">
        <v>920</v>
      </c>
      <c r="U239" s="714">
        <v>80.489938757655295</v>
      </c>
      <c r="V239" s="714" t="s">
        <v>2424</v>
      </c>
    </row>
    <row r="240" spans="1:22" s="189" customFormat="1" ht="14.25" customHeight="1" x14ac:dyDescent="0.2">
      <c r="A240" s="48"/>
      <c r="B240" s="48"/>
      <c r="C240" s="48" t="s">
        <v>1035</v>
      </c>
      <c r="D240" s="48" t="s">
        <v>1036</v>
      </c>
      <c r="E240" s="48"/>
      <c r="F240" s="48" t="s">
        <v>1037</v>
      </c>
      <c r="G240" s="48"/>
      <c r="I240" s="714">
        <v>83.672404799165363</v>
      </c>
      <c r="J240" s="714"/>
      <c r="K240" s="714">
        <v>15.127803860198227</v>
      </c>
      <c r="L240" s="714"/>
      <c r="M240" s="714">
        <v>1.1997913406364111</v>
      </c>
      <c r="N240" s="714"/>
      <c r="O240" s="714">
        <v>74.074074074074076</v>
      </c>
      <c r="P240" s="714">
        <v>17.162232655190401</v>
      </c>
      <c r="Q240" s="714">
        <v>8.7636932707355246</v>
      </c>
      <c r="R240" s="196"/>
      <c r="S240" s="196">
        <v>1894</v>
      </c>
      <c r="T240" s="196">
        <v>1405</v>
      </c>
      <c r="U240" s="714">
        <v>74.181626187961982</v>
      </c>
      <c r="V240" s="714" t="s">
        <v>2425</v>
      </c>
    </row>
    <row r="241" spans="1:22" s="189" customFormat="1" ht="14.25" customHeight="1" x14ac:dyDescent="0.2">
      <c r="A241" s="48"/>
      <c r="B241" s="48"/>
      <c r="C241" s="48" t="s">
        <v>1038</v>
      </c>
      <c r="D241" s="48" t="s">
        <v>1039</v>
      </c>
      <c r="E241" s="48"/>
      <c r="F241" s="48" t="s">
        <v>1040</v>
      </c>
      <c r="G241" s="48"/>
      <c r="I241" s="714">
        <v>90.257104194857916</v>
      </c>
      <c r="J241" s="714"/>
      <c r="K241" s="714">
        <v>9.3369418132611646</v>
      </c>
      <c r="L241" s="714"/>
      <c r="M241" s="714">
        <v>0.40595399188092013</v>
      </c>
      <c r="N241" s="714"/>
      <c r="O241" s="714">
        <v>76.72530446549392</v>
      </c>
      <c r="P241" s="714">
        <v>16.373477672530445</v>
      </c>
      <c r="Q241" s="714">
        <v>6.9012178619756437</v>
      </c>
      <c r="R241" s="196"/>
      <c r="S241" s="196">
        <v>736</v>
      </c>
      <c r="T241" s="196">
        <v>565</v>
      </c>
      <c r="U241" s="714">
        <v>76.766304347826093</v>
      </c>
      <c r="V241" s="714" t="s">
        <v>2426</v>
      </c>
    </row>
    <row r="242" spans="1:22" s="189" customFormat="1" ht="14.25" customHeight="1" x14ac:dyDescent="0.2">
      <c r="A242" s="48"/>
      <c r="B242" s="48"/>
      <c r="C242" s="48"/>
      <c r="D242" s="48"/>
      <c r="E242" s="48"/>
      <c r="F242" s="48"/>
      <c r="G242" s="48"/>
      <c r="I242" s="714"/>
      <c r="J242" s="714"/>
      <c r="K242" s="714"/>
      <c r="L242" s="714"/>
      <c r="M242" s="714"/>
      <c r="N242" s="714"/>
      <c r="O242" s="714"/>
      <c r="P242" s="714"/>
      <c r="Q242" s="714"/>
      <c r="R242" s="196"/>
      <c r="S242" s="196"/>
      <c r="T242" s="196"/>
      <c r="U242" s="714"/>
      <c r="V242" s="714" t="s">
        <v>1241</v>
      </c>
    </row>
    <row r="243" spans="1:22" s="189" customFormat="1" ht="14.25" customHeight="1" x14ac:dyDescent="0.2">
      <c r="A243" s="48"/>
      <c r="B243" s="48"/>
      <c r="C243" s="48" t="s">
        <v>1041</v>
      </c>
      <c r="D243" s="48" t="s">
        <v>1042</v>
      </c>
      <c r="E243" s="48" t="s">
        <v>1043</v>
      </c>
      <c r="F243" s="48"/>
      <c r="G243" s="48"/>
      <c r="I243" s="714">
        <v>3.6279069767441858</v>
      </c>
      <c r="J243" s="714"/>
      <c r="K243" s="714">
        <v>95.460465116279067</v>
      </c>
      <c r="L243" s="714"/>
      <c r="M243" s="714">
        <v>0.91162790697674412</v>
      </c>
      <c r="N243" s="714"/>
      <c r="O243" s="714">
        <v>82.17674418604652</v>
      </c>
      <c r="P243" s="714">
        <v>10.344186046511627</v>
      </c>
      <c r="Q243" s="714">
        <v>7.4790697674418611</v>
      </c>
      <c r="R243" s="196"/>
      <c r="S243" s="196">
        <v>5326</v>
      </c>
      <c r="T243" s="196">
        <v>4376</v>
      </c>
      <c r="U243" s="714">
        <v>82.162974089372881</v>
      </c>
      <c r="V243" s="714" t="s">
        <v>2427</v>
      </c>
    </row>
    <row r="244" spans="1:22" s="189" customFormat="1" ht="14.25" customHeight="1" x14ac:dyDescent="0.2">
      <c r="A244" s="48"/>
      <c r="B244" s="48"/>
      <c r="C244" s="48" t="s">
        <v>1044</v>
      </c>
      <c r="D244" s="48" t="s">
        <v>1045</v>
      </c>
      <c r="E244" s="48"/>
      <c r="F244" s="48" t="s">
        <v>1046</v>
      </c>
      <c r="G244" s="48"/>
      <c r="I244" s="714">
        <v>4.8295454545454541</v>
      </c>
      <c r="J244" s="714"/>
      <c r="K244" s="714">
        <v>94.602272727272734</v>
      </c>
      <c r="L244" s="714"/>
      <c r="M244" s="714">
        <v>0.56818181818181823</v>
      </c>
      <c r="N244" s="714"/>
      <c r="O244" s="714">
        <v>81.25</v>
      </c>
      <c r="P244" s="714">
        <v>10.227272727272728</v>
      </c>
      <c r="Q244" s="714">
        <v>8.5227272727272716</v>
      </c>
      <c r="R244" s="196"/>
      <c r="S244" s="196">
        <v>350</v>
      </c>
      <c r="T244" s="196">
        <v>284</v>
      </c>
      <c r="U244" s="714">
        <v>81.142857142857139</v>
      </c>
      <c r="V244" s="714" t="s">
        <v>2428</v>
      </c>
    </row>
    <row r="245" spans="1:22" s="189" customFormat="1" ht="14.25" customHeight="1" x14ac:dyDescent="0.2">
      <c r="A245" s="48"/>
      <c r="B245" s="48"/>
      <c r="C245" s="48" t="s">
        <v>1047</v>
      </c>
      <c r="D245" s="48" t="s">
        <v>1048</v>
      </c>
      <c r="E245" s="48"/>
      <c r="F245" s="48" t="s">
        <v>1049</v>
      </c>
      <c r="G245" s="48"/>
      <c r="I245" s="714">
        <v>2.6</v>
      </c>
      <c r="J245" s="714"/>
      <c r="K245" s="714">
        <v>96.2</v>
      </c>
      <c r="L245" s="714"/>
      <c r="M245" s="714">
        <v>1.2</v>
      </c>
      <c r="N245" s="714"/>
      <c r="O245" s="714">
        <v>83.8</v>
      </c>
      <c r="P245" s="714">
        <v>7.6</v>
      </c>
      <c r="Q245" s="714">
        <v>8.6</v>
      </c>
      <c r="R245" s="196"/>
      <c r="S245" s="196">
        <v>494</v>
      </c>
      <c r="T245" s="196">
        <v>413</v>
      </c>
      <c r="U245" s="714">
        <v>83.603238866396751</v>
      </c>
      <c r="V245" s="714" t="s">
        <v>2429</v>
      </c>
    </row>
    <row r="246" spans="1:22" s="189" customFormat="1" ht="14.25" customHeight="1" x14ac:dyDescent="0.2">
      <c r="A246" s="48"/>
      <c r="B246" s="48"/>
      <c r="C246" s="48" t="s">
        <v>1050</v>
      </c>
      <c r="D246" s="48" t="s">
        <v>1051</v>
      </c>
      <c r="E246" s="48"/>
      <c r="F246" s="48" t="s">
        <v>1052</v>
      </c>
      <c r="G246" s="48"/>
      <c r="I246" s="714">
        <v>2.3622047244094486</v>
      </c>
      <c r="J246" s="714"/>
      <c r="K246" s="714">
        <v>96.287964004499443</v>
      </c>
      <c r="L246" s="714"/>
      <c r="M246" s="714">
        <v>1.3498312710911136</v>
      </c>
      <c r="N246" s="714"/>
      <c r="O246" s="714">
        <v>84.364454443194603</v>
      </c>
      <c r="P246" s="714">
        <v>8.4364454443194603</v>
      </c>
      <c r="Q246" s="714">
        <v>7.1991001124859402</v>
      </c>
      <c r="R246" s="196"/>
      <c r="S246" s="196">
        <v>877</v>
      </c>
      <c r="T246" s="196">
        <v>741</v>
      </c>
      <c r="U246" s="714">
        <v>84.492588369441279</v>
      </c>
      <c r="V246" s="714" t="s">
        <v>2430</v>
      </c>
    </row>
    <row r="247" spans="1:22" s="189" customFormat="1" ht="14.25" customHeight="1" x14ac:dyDescent="0.2">
      <c r="A247" s="48"/>
      <c r="B247" s="48"/>
      <c r="C247" s="48" t="s">
        <v>1053</v>
      </c>
      <c r="D247" s="48" t="s">
        <v>1054</v>
      </c>
      <c r="E247" s="48"/>
      <c r="F247" s="48" t="s">
        <v>1055</v>
      </c>
      <c r="G247" s="48"/>
      <c r="I247" s="714">
        <v>4.2775665399239537</v>
      </c>
      <c r="J247" s="714"/>
      <c r="K247" s="714">
        <v>94.866920152091254</v>
      </c>
      <c r="L247" s="714"/>
      <c r="M247" s="714">
        <v>0.85551330798479086</v>
      </c>
      <c r="N247" s="714"/>
      <c r="O247" s="714">
        <v>83.174904942965782</v>
      </c>
      <c r="P247" s="714">
        <v>9.5057034220532319</v>
      </c>
      <c r="Q247" s="714">
        <v>7.3193916349809891</v>
      </c>
      <c r="R247" s="196"/>
      <c r="S247" s="196">
        <v>1043</v>
      </c>
      <c r="T247" s="196">
        <v>867</v>
      </c>
      <c r="U247" s="714">
        <v>83.125599232981784</v>
      </c>
      <c r="V247" s="714" t="s">
        <v>2431</v>
      </c>
    </row>
    <row r="248" spans="1:22" s="189" customFormat="1" ht="14.25" customHeight="1" x14ac:dyDescent="0.2">
      <c r="A248" s="48"/>
      <c r="B248" s="48"/>
      <c r="C248" s="48" t="s">
        <v>1056</v>
      </c>
      <c r="D248" s="48" t="s">
        <v>1057</v>
      </c>
      <c r="E248" s="48"/>
      <c r="F248" s="48" t="s">
        <v>1058</v>
      </c>
      <c r="G248" s="48"/>
      <c r="I248" s="714">
        <v>3.7225042301184432</v>
      </c>
      <c r="J248" s="714"/>
      <c r="K248" s="714">
        <v>95.769881556683586</v>
      </c>
      <c r="L248" s="714"/>
      <c r="M248" s="714">
        <v>0.50761421319796951</v>
      </c>
      <c r="N248" s="714"/>
      <c r="O248" s="714">
        <v>81.218274111675129</v>
      </c>
      <c r="P248" s="714">
        <v>11.505922165820643</v>
      </c>
      <c r="Q248" s="714">
        <v>7.2758037225042305</v>
      </c>
      <c r="R248" s="196"/>
      <c r="S248" s="196">
        <v>588</v>
      </c>
      <c r="T248" s="196">
        <v>478</v>
      </c>
      <c r="U248" s="714">
        <v>81.292517006802726</v>
      </c>
      <c r="V248" s="714" t="s">
        <v>1652</v>
      </c>
    </row>
    <row r="249" spans="1:22" s="189" customFormat="1" ht="14.25" customHeight="1" x14ac:dyDescent="0.2">
      <c r="A249" s="48"/>
      <c r="B249" s="48"/>
      <c r="C249" s="48" t="s">
        <v>1059</v>
      </c>
      <c r="D249" s="48" t="s">
        <v>1060</v>
      </c>
      <c r="E249" s="48"/>
      <c r="F249" s="48" t="s">
        <v>1061</v>
      </c>
      <c r="G249" s="48"/>
      <c r="I249" s="714">
        <v>3.939393939393939</v>
      </c>
      <c r="J249" s="714"/>
      <c r="K249" s="714">
        <v>94.848484848484844</v>
      </c>
      <c r="L249" s="714"/>
      <c r="M249" s="714">
        <v>1.2121212121212122</v>
      </c>
      <c r="N249" s="714"/>
      <c r="O249" s="714">
        <v>80</v>
      </c>
      <c r="P249" s="714">
        <v>11.515151515151516</v>
      </c>
      <c r="Q249" s="714">
        <v>8.4848484848484862</v>
      </c>
      <c r="R249" s="196"/>
      <c r="S249" s="196">
        <v>326</v>
      </c>
      <c r="T249" s="196">
        <v>261</v>
      </c>
      <c r="U249" s="714">
        <v>80.061349693251543</v>
      </c>
      <c r="V249" s="714" t="s">
        <v>2432</v>
      </c>
    </row>
    <row r="250" spans="1:22" s="189" customFormat="1" ht="14.25" customHeight="1" x14ac:dyDescent="0.2">
      <c r="A250" s="48"/>
      <c r="B250" s="48"/>
      <c r="C250" s="48" t="s">
        <v>1062</v>
      </c>
      <c r="D250" s="48" t="s">
        <v>1063</v>
      </c>
      <c r="E250" s="48"/>
      <c r="F250" s="48" t="s">
        <v>1064</v>
      </c>
      <c r="G250" s="48"/>
      <c r="I250" s="714">
        <v>2.3752969121140142</v>
      </c>
      <c r="J250" s="714"/>
      <c r="K250" s="714">
        <v>97.149643705463191</v>
      </c>
      <c r="L250" s="714"/>
      <c r="M250" s="714">
        <v>0.47505938242280288</v>
      </c>
      <c r="N250" s="714"/>
      <c r="O250" s="714">
        <v>78.62232779097387</v>
      </c>
      <c r="P250" s="714">
        <v>12.589073634204276</v>
      </c>
      <c r="Q250" s="714">
        <v>8.7885985748218527</v>
      </c>
      <c r="R250" s="196"/>
      <c r="S250" s="196">
        <v>419</v>
      </c>
      <c r="T250" s="196">
        <v>329</v>
      </c>
      <c r="U250" s="714">
        <v>78.520286396181376</v>
      </c>
      <c r="V250" s="714" t="s">
        <v>2433</v>
      </c>
    </row>
    <row r="251" spans="1:22" s="189" customFormat="1" ht="14.25" customHeight="1" x14ac:dyDescent="0.2">
      <c r="A251" s="48"/>
      <c r="B251" s="48"/>
      <c r="C251" s="48" t="s">
        <v>1065</v>
      </c>
      <c r="D251" s="48" t="s">
        <v>1066</v>
      </c>
      <c r="E251" s="48"/>
      <c r="F251" s="48" t="s">
        <v>1067</v>
      </c>
      <c r="G251" s="48"/>
      <c r="I251" s="714">
        <v>4.354838709677419</v>
      </c>
      <c r="J251" s="714"/>
      <c r="K251" s="714">
        <v>94.758064516129039</v>
      </c>
      <c r="L251" s="714"/>
      <c r="M251" s="714">
        <v>0.88709677419354838</v>
      </c>
      <c r="N251" s="714"/>
      <c r="O251" s="714">
        <v>81.612903225806448</v>
      </c>
      <c r="P251" s="714">
        <v>11.935483870967742</v>
      </c>
      <c r="Q251" s="714">
        <v>6.4516129032258061</v>
      </c>
      <c r="R251" s="196"/>
      <c r="S251" s="196">
        <v>1229</v>
      </c>
      <c r="T251" s="196">
        <v>1003</v>
      </c>
      <c r="U251" s="714">
        <v>81.611065907241667</v>
      </c>
      <c r="V251" s="714" t="s">
        <v>2434</v>
      </c>
    </row>
    <row r="252" spans="1:22" s="189" customFormat="1" ht="14.25" customHeight="1" x14ac:dyDescent="0.2">
      <c r="A252" s="48"/>
      <c r="B252" s="48"/>
      <c r="C252" s="48"/>
      <c r="D252" s="48"/>
      <c r="E252" s="48"/>
      <c r="F252" s="48"/>
      <c r="G252" s="48"/>
      <c r="I252" s="714"/>
      <c r="J252" s="714"/>
      <c r="K252" s="714"/>
      <c r="L252" s="714"/>
      <c r="M252" s="714"/>
      <c r="N252" s="714"/>
      <c r="O252" s="714"/>
      <c r="P252" s="714"/>
      <c r="Q252" s="714"/>
      <c r="R252" s="196"/>
      <c r="S252" s="196"/>
      <c r="T252" s="196"/>
      <c r="U252" s="714"/>
      <c r="V252" s="714" t="s">
        <v>1241</v>
      </c>
    </row>
    <row r="253" spans="1:22" s="189" customFormat="1" ht="14.25" customHeight="1" x14ac:dyDescent="0.2">
      <c r="A253" s="48"/>
      <c r="B253" s="48"/>
      <c r="C253" s="48" t="s">
        <v>1068</v>
      </c>
      <c r="D253" s="48" t="s">
        <v>1069</v>
      </c>
      <c r="E253" s="48" t="s">
        <v>1070</v>
      </c>
      <c r="F253" s="48"/>
      <c r="G253" s="48"/>
      <c r="I253" s="714">
        <v>3.0398899587345256</v>
      </c>
      <c r="J253" s="714"/>
      <c r="K253" s="714">
        <v>95.625859697386517</v>
      </c>
      <c r="L253" s="714"/>
      <c r="M253" s="714">
        <v>1.3342503438789546</v>
      </c>
      <c r="N253" s="714"/>
      <c r="O253" s="714">
        <v>80.495185694635481</v>
      </c>
      <c r="P253" s="714">
        <v>10.605226960110041</v>
      </c>
      <c r="Q253" s="714">
        <v>8.8995873452544707</v>
      </c>
      <c r="R253" s="196"/>
      <c r="S253" s="196">
        <v>7173</v>
      </c>
      <c r="T253" s="196">
        <v>5770</v>
      </c>
      <c r="U253" s="714">
        <v>80.440540917328875</v>
      </c>
      <c r="V253" s="714" t="s">
        <v>2435</v>
      </c>
    </row>
    <row r="254" spans="1:22" s="189" customFormat="1" ht="14.25" customHeight="1" x14ac:dyDescent="0.2">
      <c r="A254" s="48"/>
      <c r="B254" s="48"/>
      <c r="C254" s="48" t="s">
        <v>1071</v>
      </c>
      <c r="D254" s="48" t="s">
        <v>1072</v>
      </c>
      <c r="E254" s="48"/>
      <c r="F254" s="48" t="s">
        <v>1073</v>
      </c>
      <c r="G254" s="48"/>
      <c r="I254" s="714">
        <v>1.2115563839701771</v>
      </c>
      <c r="J254" s="714"/>
      <c r="K254" s="714">
        <v>97.856477166822003</v>
      </c>
      <c r="L254" s="714"/>
      <c r="M254" s="714">
        <v>0.93196644920782845</v>
      </c>
      <c r="N254" s="714"/>
      <c r="O254" s="714">
        <v>81.82665424044734</v>
      </c>
      <c r="P254" s="714">
        <v>9.1332712022367186</v>
      </c>
      <c r="Q254" s="714">
        <v>9.040074557315938</v>
      </c>
      <c r="R254" s="196"/>
      <c r="S254" s="196">
        <v>1063</v>
      </c>
      <c r="T254" s="196">
        <v>871</v>
      </c>
      <c r="U254" s="714">
        <v>81.937911571025396</v>
      </c>
      <c r="V254" s="714" t="s">
        <v>2436</v>
      </c>
    </row>
    <row r="255" spans="1:22" s="189" customFormat="1" ht="14.25" customHeight="1" x14ac:dyDescent="0.2">
      <c r="A255" s="48"/>
      <c r="B255" s="48"/>
      <c r="C255" s="48" t="s">
        <v>1074</v>
      </c>
      <c r="D255" s="48" t="s">
        <v>1075</v>
      </c>
      <c r="E255" s="48"/>
      <c r="F255" s="48" t="s">
        <v>1076</v>
      </c>
      <c r="G255" s="48"/>
      <c r="I255" s="714">
        <v>3.4873583260680032</v>
      </c>
      <c r="J255" s="714"/>
      <c r="K255" s="714">
        <v>95.553618134263303</v>
      </c>
      <c r="L255" s="714"/>
      <c r="M255" s="714">
        <v>0.95902353966870102</v>
      </c>
      <c r="N255" s="714"/>
      <c r="O255" s="714">
        <v>75.239755884917173</v>
      </c>
      <c r="P255" s="714">
        <v>14.385353095030515</v>
      </c>
      <c r="Q255" s="714">
        <v>10.37489102005231</v>
      </c>
      <c r="R255" s="196"/>
      <c r="S255" s="196">
        <v>1136</v>
      </c>
      <c r="T255" s="196">
        <v>852</v>
      </c>
      <c r="U255" s="714">
        <v>75</v>
      </c>
      <c r="V255" s="714" t="s">
        <v>2437</v>
      </c>
    </row>
    <row r="256" spans="1:22" s="189" customFormat="1" ht="14.25" customHeight="1" x14ac:dyDescent="0.2">
      <c r="A256" s="48"/>
      <c r="B256" s="48"/>
      <c r="C256" s="48" t="s">
        <v>1077</v>
      </c>
      <c r="D256" s="48" t="s">
        <v>1078</v>
      </c>
      <c r="E256" s="48"/>
      <c r="F256" s="48" t="s">
        <v>1079</v>
      </c>
      <c r="G256" s="48"/>
      <c r="I256" s="714">
        <v>1.6166281755196306</v>
      </c>
      <c r="J256" s="714"/>
      <c r="K256" s="714">
        <v>97.228637413394921</v>
      </c>
      <c r="L256" s="714"/>
      <c r="M256" s="714">
        <v>1.1547344110854503</v>
      </c>
      <c r="N256" s="714"/>
      <c r="O256" s="714">
        <v>80.600461893764432</v>
      </c>
      <c r="P256" s="714">
        <v>11.778290993071593</v>
      </c>
      <c r="Q256" s="714">
        <v>7.6212471131639719</v>
      </c>
      <c r="R256" s="196"/>
      <c r="S256" s="196">
        <v>428</v>
      </c>
      <c r="T256" s="196">
        <v>345</v>
      </c>
      <c r="U256" s="714">
        <v>80.607476635514018</v>
      </c>
      <c r="V256" s="714" t="s">
        <v>2438</v>
      </c>
    </row>
    <row r="257" spans="1:22" s="189" customFormat="1" ht="14.25" customHeight="1" x14ac:dyDescent="0.2">
      <c r="A257" s="48"/>
      <c r="B257" s="48"/>
      <c r="C257" s="48" t="s">
        <v>1080</v>
      </c>
      <c r="D257" s="48" t="s">
        <v>1081</v>
      </c>
      <c r="E257" s="48"/>
      <c r="F257" s="48" t="s">
        <v>1082</v>
      </c>
      <c r="G257" s="48"/>
      <c r="I257" s="714">
        <v>3.3542976939203357</v>
      </c>
      <c r="J257" s="714"/>
      <c r="K257" s="714">
        <v>96.016771488469601</v>
      </c>
      <c r="L257" s="714"/>
      <c r="M257" s="714">
        <v>0.62893081761006298</v>
      </c>
      <c r="N257" s="714"/>
      <c r="O257" s="714">
        <v>83.228511530398322</v>
      </c>
      <c r="P257" s="714">
        <v>9.2243186582809216</v>
      </c>
      <c r="Q257" s="714">
        <v>7.5471698113207548</v>
      </c>
      <c r="R257" s="196"/>
      <c r="S257" s="196">
        <v>474</v>
      </c>
      <c r="T257" s="196">
        <v>394</v>
      </c>
      <c r="U257" s="714">
        <v>83.122362869198312</v>
      </c>
      <c r="V257" s="714" t="s">
        <v>2439</v>
      </c>
    </row>
    <row r="258" spans="1:22" s="189" customFormat="1" ht="14.25" customHeight="1" x14ac:dyDescent="0.2">
      <c r="A258" s="48"/>
      <c r="B258" s="48"/>
      <c r="C258" s="48" t="s">
        <v>1083</v>
      </c>
      <c r="D258" s="48" t="s">
        <v>1084</v>
      </c>
      <c r="E258" s="48"/>
      <c r="F258" s="48" t="s">
        <v>1085</v>
      </c>
      <c r="G258" s="48"/>
      <c r="I258" s="714">
        <v>1.7897091722595078</v>
      </c>
      <c r="J258" s="714"/>
      <c r="K258" s="714">
        <v>97.539149888143172</v>
      </c>
      <c r="L258" s="714"/>
      <c r="M258" s="714">
        <v>0.67114093959731547</v>
      </c>
      <c r="N258" s="714"/>
      <c r="O258" s="714">
        <v>80.08948545861297</v>
      </c>
      <c r="P258" s="714">
        <v>13.646532438478747</v>
      </c>
      <c r="Q258" s="714">
        <v>6.2639821029082778</v>
      </c>
      <c r="R258" s="196"/>
      <c r="S258" s="196">
        <v>444</v>
      </c>
      <c r="T258" s="196">
        <v>355</v>
      </c>
      <c r="U258" s="714">
        <v>79.954954954954957</v>
      </c>
      <c r="V258" s="714" t="s">
        <v>2440</v>
      </c>
    </row>
    <row r="259" spans="1:22" s="189" customFormat="1" ht="14.25" customHeight="1" x14ac:dyDescent="0.2">
      <c r="A259" s="48"/>
      <c r="B259" s="48"/>
      <c r="C259" s="48" t="s">
        <v>1086</v>
      </c>
      <c r="D259" s="48" t="s">
        <v>1087</v>
      </c>
      <c r="E259" s="48"/>
      <c r="F259" s="48" t="s">
        <v>1088</v>
      </c>
      <c r="G259" s="48"/>
      <c r="I259" s="714">
        <v>5.2995391705069128</v>
      </c>
      <c r="J259" s="714"/>
      <c r="K259" s="714">
        <v>93.31797235023042</v>
      </c>
      <c r="L259" s="714"/>
      <c r="M259" s="714">
        <v>1.3824884792626728</v>
      </c>
      <c r="N259" s="714"/>
      <c r="O259" s="714">
        <v>80.875576036866363</v>
      </c>
      <c r="P259" s="714">
        <v>8.9861751152073737</v>
      </c>
      <c r="Q259" s="714">
        <v>10.138248847926267</v>
      </c>
      <c r="R259" s="196"/>
      <c r="S259" s="196">
        <v>428</v>
      </c>
      <c r="T259" s="196">
        <v>345</v>
      </c>
      <c r="U259" s="714">
        <v>80.607476635514018</v>
      </c>
      <c r="V259" s="714" t="s">
        <v>2438</v>
      </c>
    </row>
    <row r="260" spans="1:22" s="189" customFormat="1" ht="14.25" customHeight="1" x14ac:dyDescent="0.2">
      <c r="A260" s="48"/>
      <c r="B260" s="48"/>
      <c r="C260" s="48" t="s">
        <v>1089</v>
      </c>
      <c r="D260" s="48" t="s">
        <v>1090</v>
      </c>
      <c r="E260" s="48"/>
      <c r="F260" s="48" t="s">
        <v>1091</v>
      </c>
      <c r="G260" s="48"/>
      <c r="I260" s="714">
        <v>1.4925373134328357</v>
      </c>
      <c r="J260" s="714"/>
      <c r="K260" s="714">
        <v>97.574626865671647</v>
      </c>
      <c r="L260" s="714"/>
      <c r="M260" s="714">
        <v>0.93283582089552231</v>
      </c>
      <c r="N260" s="714"/>
      <c r="O260" s="714">
        <v>77.052238805970148</v>
      </c>
      <c r="P260" s="714">
        <v>12.686567164179104</v>
      </c>
      <c r="Q260" s="714">
        <v>10.261194029850747</v>
      </c>
      <c r="R260" s="196"/>
      <c r="S260" s="196">
        <v>531</v>
      </c>
      <c r="T260" s="196">
        <v>409</v>
      </c>
      <c r="U260" s="714">
        <v>77.024482109227876</v>
      </c>
      <c r="V260" s="714" t="s">
        <v>2441</v>
      </c>
    </row>
    <row r="261" spans="1:22" s="189" customFormat="1" ht="14.25" customHeight="1" x14ac:dyDescent="0.2">
      <c r="A261" s="48"/>
      <c r="B261" s="48"/>
      <c r="C261" s="48" t="s">
        <v>1092</v>
      </c>
      <c r="D261" s="48" t="s">
        <v>1093</v>
      </c>
      <c r="E261" s="48"/>
      <c r="F261" s="48" t="s">
        <v>1094</v>
      </c>
      <c r="G261" s="48"/>
      <c r="I261" s="714">
        <v>0.60240963855421692</v>
      </c>
      <c r="J261" s="714"/>
      <c r="K261" s="714">
        <v>95.481927710843379</v>
      </c>
      <c r="L261" s="714"/>
      <c r="M261" s="714">
        <v>3.9156626506024099</v>
      </c>
      <c r="N261" s="714"/>
      <c r="O261" s="714">
        <v>83.132530120481931</v>
      </c>
      <c r="P261" s="714">
        <v>9.6385542168674707</v>
      </c>
      <c r="Q261" s="714">
        <v>7.2289156626506017</v>
      </c>
      <c r="R261" s="196"/>
      <c r="S261" s="196">
        <v>319</v>
      </c>
      <c r="T261" s="196">
        <v>266</v>
      </c>
      <c r="U261" s="714">
        <v>83.385579937304072</v>
      </c>
      <c r="V261" s="714" t="s">
        <v>2442</v>
      </c>
    </row>
    <row r="262" spans="1:22" s="189" customFormat="1" ht="14.25" customHeight="1" x14ac:dyDescent="0.2">
      <c r="A262" s="48"/>
      <c r="B262" s="48"/>
      <c r="C262" s="48" t="s">
        <v>1095</v>
      </c>
      <c r="D262" s="48" t="s">
        <v>1096</v>
      </c>
      <c r="E262" s="48"/>
      <c r="F262" s="48" t="s">
        <v>1097</v>
      </c>
      <c r="G262" s="48"/>
      <c r="I262" s="714">
        <v>2.358490566037736</v>
      </c>
      <c r="J262" s="714"/>
      <c r="K262" s="714">
        <v>95.754716981132077</v>
      </c>
      <c r="L262" s="714"/>
      <c r="M262" s="714">
        <v>1.8867924528301887</v>
      </c>
      <c r="N262" s="714"/>
      <c r="O262" s="714">
        <v>78.773584905660371</v>
      </c>
      <c r="P262" s="714">
        <v>10.141509433962264</v>
      </c>
      <c r="Q262" s="714">
        <v>11.084905660377359</v>
      </c>
      <c r="R262" s="196"/>
      <c r="S262" s="196">
        <v>416</v>
      </c>
      <c r="T262" s="196">
        <v>327</v>
      </c>
      <c r="U262" s="714">
        <v>78.605769230769226</v>
      </c>
      <c r="V262" s="714" t="s">
        <v>2443</v>
      </c>
    </row>
    <row r="263" spans="1:22" s="189" customFormat="1" ht="14.25" customHeight="1" x14ac:dyDescent="0.2">
      <c r="A263" s="48"/>
      <c r="B263" s="48"/>
      <c r="C263" s="48" t="s">
        <v>1098</v>
      </c>
      <c r="D263" s="48" t="s">
        <v>1099</v>
      </c>
      <c r="E263" s="48"/>
      <c r="F263" s="48" t="s">
        <v>1100</v>
      </c>
      <c r="G263" s="48"/>
      <c r="I263" s="714">
        <v>4.9000000000000004</v>
      </c>
      <c r="J263" s="714"/>
      <c r="K263" s="714">
        <v>93.2</v>
      </c>
      <c r="L263" s="714"/>
      <c r="M263" s="714">
        <v>1.9</v>
      </c>
      <c r="N263" s="714"/>
      <c r="O263" s="714">
        <v>83.1</v>
      </c>
      <c r="P263" s="714">
        <v>7.1</v>
      </c>
      <c r="Q263" s="714">
        <v>9.8000000000000007</v>
      </c>
      <c r="R263" s="196"/>
      <c r="S263" s="196">
        <v>981</v>
      </c>
      <c r="T263" s="196">
        <v>813</v>
      </c>
      <c r="U263" s="714">
        <v>82.874617737003049</v>
      </c>
      <c r="V263" s="714" t="s">
        <v>2444</v>
      </c>
    </row>
    <row r="264" spans="1:22" s="189" customFormat="1" ht="14.25" customHeight="1" x14ac:dyDescent="0.2">
      <c r="A264" s="48"/>
      <c r="B264" s="48"/>
      <c r="C264" s="48" t="s">
        <v>1101</v>
      </c>
      <c r="D264" s="48" t="s">
        <v>1102</v>
      </c>
      <c r="E264" s="48"/>
      <c r="F264" s="48" t="s">
        <v>1103</v>
      </c>
      <c r="G264" s="48"/>
      <c r="I264" s="714">
        <v>3.7087912087912089</v>
      </c>
      <c r="J264" s="714"/>
      <c r="K264" s="714">
        <v>94.642857142857139</v>
      </c>
      <c r="L264" s="714"/>
      <c r="M264" s="714">
        <v>1.6483516483516485</v>
      </c>
      <c r="N264" s="714"/>
      <c r="O264" s="714">
        <v>85.302197802197796</v>
      </c>
      <c r="P264" s="714">
        <v>9.2032967032967044</v>
      </c>
      <c r="Q264" s="714">
        <v>5.4945054945054945</v>
      </c>
      <c r="R264" s="196"/>
      <c r="S264" s="196">
        <v>716</v>
      </c>
      <c r="T264" s="196">
        <v>614</v>
      </c>
      <c r="U264" s="714">
        <v>85.754189944134069</v>
      </c>
      <c r="V264" s="714" t="s">
        <v>2445</v>
      </c>
    </row>
    <row r="265" spans="1:22" s="189" customFormat="1" ht="14.25" customHeight="1" x14ac:dyDescent="0.2">
      <c r="A265" s="48"/>
      <c r="B265" s="48"/>
      <c r="C265" s="48" t="s">
        <v>1104</v>
      </c>
      <c r="D265" s="48" t="s">
        <v>1105</v>
      </c>
      <c r="E265" s="48"/>
      <c r="F265" s="48" t="s">
        <v>1106</v>
      </c>
      <c r="G265" s="48"/>
      <c r="I265" s="714">
        <v>7.5313807531380759</v>
      </c>
      <c r="J265" s="714"/>
      <c r="K265" s="714">
        <v>91.63179916317992</v>
      </c>
      <c r="L265" s="714"/>
      <c r="M265" s="714">
        <v>0.83682008368200833</v>
      </c>
      <c r="N265" s="714"/>
      <c r="O265" s="714">
        <v>75.73221757322176</v>
      </c>
      <c r="P265" s="714">
        <v>13.389121338912133</v>
      </c>
      <c r="Q265" s="714">
        <v>10.87866108786611</v>
      </c>
      <c r="R265" s="196"/>
      <c r="S265" s="196">
        <v>237</v>
      </c>
      <c r="T265" s="196">
        <v>179</v>
      </c>
      <c r="U265" s="714">
        <v>75.527426160337555</v>
      </c>
      <c r="V265" s="714" t="s">
        <v>2446</v>
      </c>
    </row>
    <row r="266" spans="1:22" s="189" customFormat="1" ht="14.25" customHeight="1" x14ac:dyDescent="0.2">
      <c r="A266" s="48"/>
      <c r="B266" s="48"/>
      <c r="C266" s="48"/>
      <c r="D266" s="48"/>
      <c r="E266" s="48"/>
      <c r="F266" s="48"/>
      <c r="G266" s="48"/>
      <c r="I266" s="714"/>
      <c r="J266" s="714"/>
      <c r="K266" s="714"/>
      <c r="L266" s="714"/>
      <c r="M266" s="714"/>
      <c r="N266" s="714"/>
      <c r="O266" s="714"/>
      <c r="P266" s="714"/>
      <c r="Q266" s="714"/>
      <c r="R266" s="196"/>
      <c r="S266" s="196"/>
      <c r="T266" s="196"/>
      <c r="U266" s="714"/>
      <c r="V266" s="714" t="s">
        <v>1241</v>
      </c>
    </row>
    <row r="267" spans="1:22" s="189" customFormat="1" ht="14.25" customHeight="1" x14ac:dyDescent="0.2">
      <c r="A267" s="48"/>
      <c r="B267" s="48"/>
      <c r="C267" s="48" t="s">
        <v>1107</v>
      </c>
      <c r="D267" s="48" t="s">
        <v>1108</v>
      </c>
      <c r="E267" s="48" t="s">
        <v>1109</v>
      </c>
      <c r="F267" s="48"/>
      <c r="G267" s="48"/>
      <c r="I267" s="714">
        <v>3.7011884550084888</v>
      </c>
      <c r="J267" s="714"/>
      <c r="K267" s="714">
        <v>93.83701188455008</v>
      </c>
      <c r="L267" s="714"/>
      <c r="M267" s="714">
        <v>2.4617996604414261</v>
      </c>
      <c r="N267" s="714"/>
      <c r="O267" s="714">
        <v>81.10356536502546</v>
      </c>
      <c r="P267" s="714">
        <v>9.9660441426146011</v>
      </c>
      <c r="Q267" s="714">
        <v>8.9303904923599333</v>
      </c>
      <c r="R267" s="196"/>
      <c r="S267" s="196">
        <v>5745</v>
      </c>
      <c r="T267" s="196">
        <v>4654</v>
      </c>
      <c r="U267" s="714">
        <v>81.009573542210617</v>
      </c>
      <c r="V267" s="714" t="s">
        <v>2447</v>
      </c>
    </row>
    <row r="268" spans="1:22" s="189" customFormat="1" ht="14.25" customHeight="1" x14ac:dyDescent="0.2">
      <c r="A268" s="48"/>
      <c r="B268" s="48"/>
      <c r="C268" s="48" t="s">
        <v>1110</v>
      </c>
      <c r="D268" s="48" t="s">
        <v>1111</v>
      </c>
      <c r="E268" s="48"/>
      <c r="F268" s="48" t="s">
        <v>1112</v>
      </c>
      <c r="G268" s="48"/>
      <c r="I268" s="714">
        <v>3.8306451612903225</v>
      </c>
      <c r="J268" s="714"/>
      <c r="K268" s="714">
        <v>95.362903225806448</v>
      </c>
      <c r="L268" s="714"/>
      <c r="M268" s="714">
        <v>0.80645161290322576</v>
      </c>
      <c r="N268" s="714"/>
      <c r="O268" s="714">
        <v>84.072580645161281</v>
      </c>
      <c r="P268" s="714">
        <v>8.064516129032258</v>
      </c>
      <c r="Q268" s="714">
        <v>7.862903225806452</v>
      </c>
      <c r="R268" s="196"/>
      <c r="S268" s="196">
        <v>492</v>
      </c>
      <c r="T268" s="196">
        <v>414</v>
      </c>
      <c r="U268" s="714">
        <v>84.146341463414629</v>
      </c>
      <c r="V268" s="714" t="s">
        <v>2448</v>
      </c>
    </row>
    <row r="269" spans="1:22" s="189" customFormat="1" ht="14.25" customHeight="1" x14ac:dyDescent="0.2">
      <c r="A269" s="48"/>
      <c r="B269" s="48"/>
      <c r="C269" s="48" t="s">
        <v>1113</v>
      </c>
      <c r="D269" s="48" t="s">
        <v>1114</v>
      </c>
      <c r="E269" s="48"/>
      <c r="F269" s="48" t="s">
        <v>1115</v>
      </c>
      <c r="G269" s="48"/>
      <c r="I269" s="714">
        <v>5.8355437665782492</v>
      </c>
      <c r="J269" s="714"/>
      <c r="K269" s="714">
        <v>92.042440318302383</v>
      </c>
      <c r="L269" s="714"/>
      <c r="M269" s="714">
        <v>2.1220159151193632</v>
      </c>
      <c r="N269" s="714"/>
      <c r="O269" s="714">
        <v>82.49336870026525</v>
      </c>
      <c r="P269" s="714">
        <v>9.8143236074270561</v>
      </c>
      <c r="Q269" s="714">
        <v>7.6923076923076925</v>
      </c>
      <c r="R269" s="196"/>
      <c r="S269" s="196">
        <v>369</v>
      </c>
      <c r="T269" s="196">
        <v>303</v>
      </c>
      <c r="U269" s="714">
        <v>82.113821138211378</v>
      </c>
      <c r="V269" s="714" t="s">
        <v>2449</v>
      </c>
    </row>
    <row r="270" spans="1:22" s="189" customFormat="1" ht="14.25" customHeight="1" x14ac:dyDescent="0.2">
      <c r="A270" s="48"/>
      <c r="B270" s="48"/>
      <c r="C270" s="48" t="s">
        <v>1116</v>
      </c>
      <c r="D270" s="48" t="s">
        <v>1117</v>
      </c>
      <c r="E270" s="48"/>
      <c r="F270" s="48" t="s">
        <v>1118</v>
      </c>
      <c r="G270" s="48"/>
      <c r="I270" s="714">
        <v>3.762135922330097</v>
      </c>
      <c r="J270" s="714"/>
      <c r="K270" s="714">
        <v>92.597087378640779</v>
      </c>
      <c r="L270" s="714"/>
      <c r="M270" s="714">
        <v>3.6407766990291259</v>
      </c>
      <c r="N270" s="714"/>
      <c r="O270" s="714">
        <v>81.796116504854368</v>
      </c>
      <c r="P270" s="714">
        <v>8.3737864077669908</v>
      </c>
      <c r="Q270" s="714">
        <v>9.8300970873786397</v>
      </c>
      <c r="R270" s="196"/>
      <c r="S270" s="196">
        <v>794</v>
      </c>
      <c r="T270" s="196">
        <v>647</v>
      </c>
      <c r="U270" s="714">
        <v>81.486146095717885</v>
      </c>
      <c r="V270" s="714" t="s">
        <v>2450</v>
      </c>
    </row>
    <row r="271" spans="1:22" s="189" customFormat="1" ht="14.25" customHeight="1" x14ac:dyDescent="0.2">
      <c r="A271" s="48"/>
      <c r="B271" s="48"/>
      <c r="C271" s="48" t="s">
        <v>1119</v>
      </c>
      <c r="D271" s="48" t="s">
        <v>1120</v>
      </c>
      <c r="E271" s="48"/>
      <c r="F271" s="48" t="s">
        <v>1121</v>
      </c>
      <c r="G271" s="48"/>
      <c r="I271" s="714">
        <v>3.4042553191489362</v>
      </c>
      <c r="J271" s="714"/>
      <c r="K271" s="714">
        <v>94.042553191489361</v>
      </c>
      <c r="L271" s="714"/>
      <c r="M271" s="714">
        <v>2.5531914893617018</v>
      </c>
      <c r="N271" s="714"/>
      <c r="O271" s="714">
        <v>82.553191489361694</v>
      </c>
      <c r="P271" s="714">
        <v>11.063829787234042</v>
      </c>
      <c r="Q271" s="714">
        <v>6.3829787234042552</v>
      </c>
      <c r="R271" s="196"/>
      <c r="S271" s="196">
        <v>229</v>
      </c>
      <c r="T271" s="196">
        <v>188</v>
      </c>
      <c r="U271" s="714">
        <v>82.096069868995642</v>
      </c>
      <c r="V271" s="714" t="s">
        <v>2451</v>
      </c>
    </row>
    <row r="272" spans="1:22" s="189" customFormat="1" ht="14.25" customHeight="1" x14ac:dyDescent="0.2">
      <c r="A272" s="48"/>
      <c r="B272" s="48"/>
      <c r="C272" s="48" t="s">
        <v>1122</v>
      </c>
      <c r="D272" s="48" t="s">
        <v>1123</v>
      </c>
      <c r="E272" s="48"/>
      <c r="F272" s="48" t="s">
        <v>1124</v>
      </c>
      <c r="G272" s="48"/>
      <c r="I272" s="714">
        <v>1.4134275618374559</v>
      </c>
      <c r="J272" s="714"/>
      <c r="K272" s="714">
        <v>97.879858657243815</v>
      </c>
      <c r="L272" s="714"/>
      <c r="M272" s="714">
        <v>0.70671378091872794</v>
      </c>
      <c r="N272" s="714"/>
      <c r="O272" s="714">
        <v>86.572438162544174</v>
      </c>
      <c r="P272" s="714">
        <v>7.7738515901060072</v>
      </c>
      <c r="Q272" s="714">
        <v>5.6537102473498235</v>
      </c>
      <c r="R272" s="196"/>
      <c r="S272" s="196">
        <v>281</v>
      </c>
      <c r="T272" s="196">
        <v>243</v>
      </c>
      <c r="U272" s="714">
        <v>86.47686832740213</v>
      </c>
      <c r="V272" s="714" t="s">
        <v>2452</v>
      </c>
    </row>
    <row r="273" spans="1:22" s="189" customFormat="1" ht="14.25" customHeight="1" x14ac:dyDescent="0.2">
      <c r="A273" s="48"/>
      <c r="B273" s="48"/>
      <c r="C273" s="48" t="s">
        <v>1125</v>
      </c>
      <c r="D273" s="48" t="s">
        <v>1126</v>
      </c>
      <c r="E273" s="48"/>
      <c r="F273" s="48" t="s">
        <v>1127</v>
      </c>
      <c r="G273" s="48"/>
      <c r="I273" s="714">
        <v>4.7037263286499691</v>
      </c>
      <c r="J273" s="714"/>
      <c r="K273" s="714">
        <v>92.608430054978612</v>
      </c>
      <c r="L273" s="714"/>
      <c r="M273" s="714">
        <v>2.6878436163714112</v>
      </c>
      <c r="N273" s="714"/>
      <c r="O273" s="714">
        <v>76.542455711667685</v>
      </c>
      <c r="P273" s="714">
        <v>12.706169822846672</v>
      </c>
      <c r="Q273" s="714">
        <v>10.751374465485645</v>
      </c>
      <c r="R273" s="196"/>
      <c r="S273" s="196">
        <v>1593</v>
      </c>
      <c r="T273" s="196">
        <v>1214</v>
      </c>
      <c r="U273" s="714">
        <v>76.208411801632138</v>
      </c>
      <c r="V273" s="714" t="s">
        <v>2453</v>
      </c>
    </row>
    <row r="274" spans="1:22" s="189" customFormat="1" ht="14.25" customHeight="1" x14ac:dyDescent="0.2">
      <c r="A274" s="48"/>
      <c r="B274" s="48"/>
      <c r="C274" s="48" t="s">
        <v>1128</v>
      </c>
      <c r="D274" s="48" t="s">
        <v>1129</v>
      </c>
      <c r="E274" s="48"/>
      <c r="F274" s="48" t="s">
        <v>1130</v>
      </c>
      <c r="G274" s="48"/>
      <c r="I274" s="714">
        <v>1.8387553041018387</v>
      </c>
      <c r="J274" s="714"/>
      <c r="K274" s="714">
        <v>95.049504950495049</v>
      </c>
      <c r="L274" s="714"/>
      <c r="M274" s="714">
        <v>3.1117397454031117</v>
      </c>
      <c r="N274" s="714"/>
      <c r="O274" s="714">
        <v>82.319660537482321</v>
      </c>
      <c r="P274" s="714">
        <v>8.3451202263083442</v>
      </c>
      <c r="Q274" s="714">
        <v>9.3352192362093351</v>
      </c>
      <c r="R274" s="196"/>
      <c r="S274" s="196">
        <v>685</v>
      </c>
      <c r="T274" s="196">
        <v>564</v>
      </c>
      <c r="U274" s="714">
        <v>82.335766423357654</v>
      </c>
      <c r="V274" s="714" t="s">
        <v>2454</v>
      </c>
    </row>
    <row r="275" spans="1:22" s="189" customFormat="1" ht="14.25" customHeight="1" x14ac:dyDescent="0.2">
      <c r="A275" s="48"/>
      <c r="B275" s="48"/>
      <c r="C275" s="48" t="s">
        <v>1131</v>
      </c>
      <c r="D275" s="48" t="s">
        <v>1132</v>
      </c>
      <c r="E275" s="48"/>
      <c r="F275" s="48" t="s">
        <v>1133</v>
      </c>
      <c r="G275" s="48"/>
      <c r="I275" s="714">
        <v>2.7118644067796609</v>
      </c>
      <c r="J275" s="714"/>
      <c r="K275" s="714">
        <v>94.915254237288138</v>
      </c>
      <c r="L275" s="714"/>
      <c r="M275" s="714">
        <v>2.3728813559322033</v>
      </c>
      <c r="N275" s="714"/>
      <c r="O275" s="714">
        <v>83.559322033898312</v>
      </c>
      <c r="P275" s="714">
        <v>10</v>
      </c>
      <c r="Q275" s="714">
        <v>6.4406779661016946</v>
      </c>
      <c r="R275" s="196"/>
      <c r="S275" s="196">
        <v>576</v>
      </c>
      <c r="T275" s="196">
        <v>481</v>
      </c>
      <c r="U275" s="714">
        <v>83.506944444444443</v>
      </c>
      <c r="V275" s="714" t="s">
        <v>2455</v>
      </c>
    </row>
    <row r="276" spans="1:22" s="189" customFormat="1" ht="14.25" customHeight="1" x14ac:dyDescent="0.2">
      <c r="A276" s="48"/>
      <c r="B276" s="48"/>
      <c r="C276" s="48" t="s">
        <v>1134</v>
      </c>
      <c r="D276" s="48" t="s">
        <v>1135</v>
      </c>
      <c r="E276" s="48"/>
      <c r="F276" s="48" t="s">
        <v>1136</v>
      </c>
      <c r="G276" s="48"/>
      <c r="I276" s="714">
        <v>4.56989247311828</v>
      </c>
      <c r="J276" s="714"/>
      <c r="K276" s="714">
        <v>93.010752688172033</v>
      </c>
      <c r="L276" s="714"/>
      <c r="M276" s="714">
        <v>2.4193548387096775</v>
      </c>
      <c r="N276" s="714"/>
      <c r="O276" s="714">
        <v>80.107526881720432</v>
      </c>
      <c r="P276" s="714">
        <v>8.3333333333333321</v>
      </c>
      <c r="Q276" s="714">
        <v>11.559139784946236</v>
      </c>
      <c r="R276" s="196"/>
      <c r="S276" s="196">
        <v>363</v>
      </c>
      <c r="T276" s="196">
        <v>294</v>
      </c>
      <c r="U276" s="714">
        <v>80.991735537190081</v>
      </c>
      <c r="V276" s="714" t="s">
        <v>2456</v>
      </c>
    </row>
    <row r="277" spans="1:22" s="189" customFormat="1" ht="14.25" customHeight="1" x14ac:dyDescent="0.2">
      <c r="A277" s="48"/>
      <c r="B277" s="48"/>
      <c r="C277" s="48" t="s">
        <v>1137</v>
      </c>
      <c r="D277" s="48" t="s">
        <v>1138</v>
      </c>
      <c r="E277" s="48"/>
      <c r="F277" s="48" t="s">
        <v>1139</v>
      </c>
      <c r="G277" s="48"/>
      <c r="I277" s="714">
        <v>2.9810298102981028</v>
      </c>
      <c r="J277" s="714"/>
      <c r="K277" s="714">
        <v>95.392953929539289</v>
      </c>
      <c r="L277" s="714"/>
      <c r="M277" s="714">
        <v>1.6260162601626018</v>
      </c>
      <c r="N277" s="714"/>
      <c r="O277" s="714">
        <v>84.010840108401084</v>
      </c>
      <c r="P277" s="714">
        <v>9.7560975609756095</v>
      </c>
      <c r="Q277" s="714">
        <v>6.2330623306233059</v>
      </c>
      <c r="R277" s="196"/>
      <c r="S277" s="196">
        <v>363</v>
      </c>
      <c r="T277" s="196">
        <v>306</v>
      </c>
      <c r="U277" s="714">
        <v>84.297520661157023</v>
      </c>
      <c r="V277" s="714" t="s">
        <v>2457</v>
      </c>
    </row>
    <row r="278" spans="1:22" s="189" customFormat="1" ht="14.25" customHeight="1" x14ac:dyDescent="0.2">
      <c r="A278" s="48"/>
      <c r="B278" s="48"/>
      <c r="C278" s="48"/>
      <c r="D278" s="48"/>
      <c r="E278" s="48"/>
      <c r="F278" s="48"/>
      <c r="G278" s="48"/>
      <c r="I278" s="714"/>
      <c r="J278" s="714"/>
      <c r="K278" s="714"/>
      <c r="L278" s="714"/>
      <c r="M278" s="714"/>
      <c r="N278" s="714"/>
      <c r="O278" s="714"/>
      <c r="P278" s="714"/>
      <c r="Q278" s="714"/>
      <c r="R278" s="196"/>
      <c r="S278" s="196"/>
      <c r="T278" s="196"/>
      <c r="U278" s="714"/>
      <c r="V278" s="714" t="s">
        <v>1241</v>
      </c>
    </row>
    <row r="279" spans="1:22" s="189" customFormat="1" ht="14.25" customHeight="1" x14ac:dyDescent="0.2">
      <c r="A279" s="48"/>
      <c r="B279" s="48"/>
      <c r="C279" s="48" t="s">
        <v>1140</v>
      </c>
      <c r="D279" s="48" t="s">
        <v>1141</v>
      </c>
      <c r="E279" s="48" t="s">
        <v>1142</v>
      </c>
      <c r="F279" s="48"/>
      <c r="G279" s="48"/>
      <c r="I279" s="714">
        <v>9.1689750692520775</v>
      </c>
      <c r="J279" s="714"/>
      <c r="K279" s="714">
        <v>89.958448753462605</v>
      </c>
      <c r="L279" s="714"/>
      <c r="M279" s="714">
        <v>0.87257617728531867</v>
      </c>
      <c r="N279" s="714"/>
      <c r="O279" s="714">
        <v>79.182825484764535</v>
      </c>
      <c r="P279" s="714">
        <v>12.714681440443213</v>
      </c>
      <c r="Q279" s="714">
        <v>8.1024930747922443</v>
      </c>
      <c r="R279" s="196"/>
      <c r="S279" s="196">
        <v>7157</v>
      </c>
      <c r="T279" s="196">
        <v>5667</v>
      </c>
      <c r="U279" s="714">
        <v>79.181221182059531</v>
      </c>
      <c r="V279" s="714" t="s">
        <v>2458</v>
      </c>
    </row>
    <row r="280" spans="1:22" s="189" customFormat="1" ht="14.25" customHeight="1" x14ac:dyDescent="0.2">
      <c r="A280" s="48"/>
      <c r="B280" s="48"/>
      <c r="C280" s="48" t="s">
        <v>1143</v>
      </c>
      <c r="D280" s="48" t="s">
        <v>1144</v>
      </c>
      <c r="E280" s="48"/>
      <c r="F280" s="48" t="s">
        <v>1145</v>
      </c>
      <c r="G280" s="48"/>
      <c r="I280" s="714">
        <v>13.996968165740272</v>
      </c>
      <c r="J280" s="714"/>
      <c r="K280" s="714">
        <v>85.548256695300665</v>
      </c>
      <c r="L280" s="714"/>
      <c r="M280" s="714">
        <v>0.45477513895907029</v>
      </c>
      <c r="N280" s="714"/>
      <c r="O280" s="714">
        <v>81.505811015664477</v>
      </c>
      <c r="P280" s="714">
        <v>11.622031328954018</v>
      </c>
      <c r="Q280" s="714">
        <v>6.8721576553815051</v>
      </c>
      <c r="R280" s="196"/>
      <c r="S280" s="196">
        <v>1970</v>
      </c>
      <c r="T280" s="196">
        <v>1605</v>
      </c>
      <c r="U280" s="714">
        <v>81.472081218274113</v>
      </c>
      <c r="V280" s="714" t="s">
        <v>2459</v>
      </c>
    </row>
    <row r="281" spans="1:22" s="189" customFormat="1" ht="14.25" customHeight="1" x14ac:dyDescent="0.2">
      <c r="A281" s="48"/>
      <c r="B281" s="48"/>
      <c r="C281" s="48" t="s">
        <v>1146</v>
      </c>
      <c r="D281" s="48" t="s">
        <v>1147</v>
      </c>
      <c r="E281" s="48"/>
      <c r="F281" s="48" t="s">
        <v>1148</v>
      </c>
      <c r="G281" s="48"/>
      <c r="I281" s="714">
        <v>2.4691358024691357</v>
      </c>
      <c r="J281" s="714"/>
      <c r="K281" s="714">
        <v>97.325102880658434</v>
      </c>
      <c r="L281" s="714"/>
      <c r="M281" s="714">
        <v>0.20576131687242799</v>
      </c>
      <c r="N281" s="714"/>
      <c r="O281" s="714">
        <v>77.36625514403292</v>
      </c>
      <c r="P281" s="714">
        <v>14.403292181069959</v>
      </c>
      <c r="Q281" s="714">
        <v>8.2304526748971192</v>
      </c>
      <c r="R281" s="196"/>
      <c r="S281" s="196">
        <v>485</v>
      </c>
      <c r="T281" s="196">
        <v>376</v>
      </c>
      <c r="U281" s="714">
        <v>77.525773195876297</v>
      </c>
      <c r="V281" s="714" t="s">
        <v>1653</v>
      </c>
    </row>
    <row r="282" spans="1:22" s="189" customFormat="1" ht="14.25" customHeight="1" x14ac:dyDescent="0.2">
      <c r="A282" s="48"/>
      <c r="B282" s="48"/>
      <c r="C282" s="48" t="s">
        <v>1149</v>
      </c>
      <c r="D282" s="48" t="s">
        <v>1150</v>
      </c>
      <c r="E282" s="48"/>
      <c r="F282" s="48" t="s">
        <v>1151</v>
      </c>
      <c r="G282" s="48"/>
      <c r="I282" s="714">
        <v>92.274678111587988</v>
      </c>
      <c r="J282" s="714"/>
      <c r="K282" s="714">
        <v>7.296137339055794</v>
      </c>
      <c r="L282" s="714"/>
      <c r="M282" s="714">
        <v>0.42918454935622319</v>
      </c>
      <c r="N282" s="714"/>
      <c r="O282" s="714">
        <v>73.819742489270396</v>
      </c>
      <c r="P282" s="714">
        <v>17.596566523605151</v>
      </c>
      <c r="Q282" s="714">
        <v>8.5836909871244629</v>
      </c>
      <c r="R282" s="196"/>
      <c r="S282" s="196">
        <v>232</v>
      </c>
      <c r="T282" s="196">
        <v>171</v>
      </c>
      <c r="U282" s="714">
        <v>73.706896551724128</v>
      </c>
      <c r="V282" s="714" t="s">
        <v>2460</v>
      </c>
    </row>
    <row r="283" spans="1:22" s="189" customFormat="1" ht="14.25" customHeight="1" x14ac:dyDescent="0.2">
      <c r="A283" s="48"/>
      <c r="B283" s="48"/>
      <c r="C283" s="48" t="s">
        <v>1152</v>
      </c>
      <c r="D283" s="48" t="s">
        <v>1153</v>
      </c>
      <c r="E283" s="48"/>
      <c r="F283" s="48" t="s">
        <v>1154</v>
      </c>
      <c r="G283" s="48"/>
      <c r="I283" s="714">
        <v>4.6511627906976747</v>
      </c>
      <c r="J283" s="714"/>
      <c r="K283" s="714">
        <v>92.844364937388193</v>
      </c>
      <c r="L283" s="714"/>
      <c r="M283" s="714">
        <v>2.5044722719141324</v>
      </c>
      <c r="N283" s="714"/>
      <c r="O283" s="714">
        <v>80.500894454382831</v>
      </c>
      <c r="P283" s="714">
        <v>10.912343470483005</v>
      </c>
      <c r="Q283" s="714">
        <v>8.5867620751341676</v>
      </c>
      <c r="R283" s="196"/>
      <c r="S283" s="196">
        <v>545</v>
      </c>
      <c r="T283" s="196">
        <v>437</v>
      </c>
      <c r="U283" s="714">
        <v>80.183486238532112</v>
      </c>
      <c r="V283" s="714" t="s">
        <v>2461</v>
      </c>
    </row>
    <row r="284" spans="1:22" s="189" customFormat="1" ht="14.25" customHeight="1" x14ac:dyDescent="0.2">
      <c r="A284" s="48"/>
      <c r="B284" s="48"/>
      <c r="C284" s="48" t="s">
        <v>1155</v>
      </c>
      <c r="D284" s="48" t="s">
        <v>1156</v>
      </c>
      <c r="E284" s="48"/>
      <c r="F284" s="48" t="s">
        <v>1157</v>
      </c>
      <c r="G284" s="48"/>
      <c r="I284" s="714">
        <v>3.7243947858472999</v>
      </c>
      <c r="J284" s="714"/>
      <c r="K284" s="714">
        <v>94.413407821229043</v>
      </c>
      <c r="L284" s="714"/>
      <c r="M284" s="714">
        <v>1.8621973929236499</v>
      </c>
      <c r="N284" s="714"/>
      <c r="O284" s="714">
        <v>80.074487895716956</v>
      </c>
      <c r="P284" s="714">
        <v>11.173184357541899</v>
      </c>
      <c r="Q284" s="714">
        <v>8.7523277467411553</v>
      </c>
      <c r="R284" s="196"/>
      <c r="S284" s="196">
        <v>527</v>
      </c>
      <c r="T284" s="196">
        <v>422</v>
      </c>
      <c r="U284" s="714">
        <v>80.075901328273247</v>
      </c>
      <c r="V284" s="714" t="s">
        <v>2462</v>
      </c>
    </row>
    <row r="285" spans="1:22" s="189" customFormat="1" ht="14.25" customHeight="1" x14ac:dyDescent="0.2">
      <c r="A285" s="48"/>
      <c r="B285" s="48"/>
      <c r="C285" s="48" t="s">
        <v>1158</v>
      </c>
      <c r="D285" s="48" t="s">
        <v>1159</v>
      </c>
      <c r="E285" s="48"/>
      <c r="F285" s="48" t="s">
        <v>1160</v>
      </c>
      <c r="G285" s="48"/>
      <c r="I285" s="714">
        <v>2.5</v>
      </c>
      <c r="J285" s="714"/>
      <c r="K285" s="714">
        <v>97.25</v>
      </c>
      <c r="L285" s="714"/>
      <c r="M285" s="714">
        <v>0.25</v>
      </c>
      <c r="N285" s="714"/>
      <c r="O285" s="714">
        <v>82.5</v>
      </c>
      <c r="P285" s="714">
        <v>11.375</v>
      </c>
      <c r="Q285" s="714">
        <v>6.125</v>
      </c>
      <c r="R285" s="196"/>
      <c r="S285" s="196">
        <v>798</v>
      </c>
      <c r="T285" s="196">
        <v>658</v>
      </c>
      <c r="U285" s="714">
        <v>82.456140350877192</v>
      </c>
      <c r="V285" s="714" t="s">
        <v>2384</v>
      </c>
    </row>
    <row r="286" spans="1:22" s="189" customFormat="1" ht="14.25" customHeight="1" x14ac:dyDescent="0.2">
      <c r="A286" s="48"/>
      <c r="B286" s="48"/>
      <c r="C286" s="48" t="s">
        <v>1161</v>
      </c>
      <c r="D286" s="48" t="s">
        <v>1162</v>
      </c>
      <c r="E286" s="48"/>
      <c r="F286" s="48" t="s">
        <v>1163</v>
      </c>
      <c r="G286" s="48"/>
      <c r="I286" s="714">
        <v>2.5157232704402519</v>
      </c>
      <c r="J286" s="714"/>
      <c r="K286" s="714">
        <v>96.645702306079656</v>
      </c>
      <c r="L286" s="714"/>
      <c r="M286" s="714">
        <v>0.83857442348008393</v>
      </c>
      <c r="N286" s="714"/>
      <c r="O286" s="714">
        <v>77.568134171907758</v>
      </c>
      <c r="P286" s="714">
        <v>12.997903563941298</v>
      </c>
      <c r="Q286" s="714">
        <v>9.433962264150944</v>
      </c>
      <c r="R286" s="196"/>
      <c r="S286" s="196">
        <v>473</v>
      </c>
      <c r="T286" s="196">
        <v>366</v>
      </c>
      <c r="U286" s="714">
        <v>77.378435517970402</v>
      </c>
      <c r="V286" s="714" t="s">
        <v>2463</v>
      </c>
    </row>
    <row r="287" spans="1:22" s="189" customFormat="1" ht="14.25" customHeight="1" x14ac:dyDescent="0.2">
      <c r="A287" s="48"/>
      <c r="B287" s="48"/>
      <c r="C287" s="48" t="s">
        <v>1164</v>
      </c>
      <c r="D287" s="48" t="s">
        <v>1165</v>
      </c>
      <c r="E287" s="48"/>
      <c r="F287" s="48" t="s">
        <v>1166</v>
      </c>
      <c r="G287" s="48"/>
      <c r="I287" s="714">
        <v>4.4198895027624303</v>
      </c>
      <c r="J287" s="714"/>
      <c r="K287" s="714">
        <v>94.917127071823202</v>
      </c>
      <c r="L287" s="714"/>
      <c r="M287" s="714">
        <v>0.66298342541436461</v>
      </c>
      <c r="N287" s="714"/>
      <c r="O287" s="714">
        <v>75.58011049723757</v>
      </c>
      <c r="P287" s="714">
        <v>15.359116022099448</v>
      </c>
      <c r="Q287" s="714">
        <v>9.0607734806629825</v>
      </c>
      <c r="R287" s="196"/>
      <c r="S287" s="196">
        <v>899</v>
      </c>
      <c r="T287" s="196">
        <v>681</v>
      </c>
      <c r="U287" s="714">
        <v>75.75083426028921</v>
      </c>
      <c r="V287" s="714" t="s">
        <v>2464</v>
      </c>
    </row>
    <row r="288" spans="1:22" s="189" customFormat="1" ht="14.25" customHeight="1" x14ac:dyDescent="0.2">
      <c r="A288" s="48"/>
      <c r="B288" s="48"/>
      <c r="C288" s="48" t="s">
        <v>1167</v>
      </c>
      <c r="D288" s="48" t="s">
        <v>1168</v>
      </c>
      <c r="E288" s="48"/>
      <c r="F288" s="48" t="s">
        <v>1169</v>
      </c>
      <c r="G288" s="48"/>
      <c r="I288" s="714">
        <v>3.215434083601286</v>
      </c>
      <c r="J288" s="714"/>
      <c r="K288" s="714">
        <v>95.498392282958207</v>
      </c>
      <c r="L288" s="714"/>
      <c r="M288" s="714">
        <v>1.2861736334405145</v>
      </c>
      <c r="N288" s="714"/>
      <c r="O288" s="714">
        <v>77.331189710610943</v>
      </c>
      <c r="P288" s="714">
        <v>13.183279742765272</v>
      </c>
      <c r="Q288" s="714">
        <v>9.485530546623794</v>
      </c>
      <c r="R288" s="196"/>
      <c r="S288" s="196">
        <v>1228</v>
      </c>
      <c r="T288" s="196">
        <v>951</v>
      </c>
      <c r="U288" s="714">
        <v>77.442996742671014</v>
      </c>
      <c r="V288" s="714" t="s">
        <v>2465</v>
      </c>
    </row>
    <row r="289" spans="1:22" s="189" customFormat="1" ht="14.25" customHeight="1" x14ac:dyDescent="0.2">
      <c r="A289" s="48"/>
      <c r="B289" s="48"/>
      <c r="C289" s="48"/>
      <c r="D289" s="48"/>
      <c r="E289" s="48"/>
      <c r="F289" s="48"/>
      <c r="G289" s="48"/>
      <c r="I289" s="714"/>
      <c r="J289" s="714"/>
      <c r="K289" s="714"/>
      <c r="L289" s="714"/>
      <c r="M289" s="714"/>
      <c r="N289" s="714"/>
      <c r="O289" s="714"/>
      <c r="P289" s="714"/>
      <c r="Q289" s="714"/>
      <c r="R289" s="196"/>
      <c r="S289" s="196"/>
      <c r="T289" s="196"/>
      <c r="U289" s="714"/>
      <c r="V289" s="714" t="s">
        <v>1241</v>
      </c>
    </row>
    <row r="290" spans="1:22" s="189" customFormat="1" ht="14.25" customHeight="1" x14ac:dyDescent="0.25">
      <c r="A290" s="48"/>
      <c r="B290" s="229" t="s">
        <v>1170</v>
      </c>
      <c r="C290" s="48"/>
      <c r="D290" s="48"/>
      <c r="E290" s="48"/>
      <c r="F290" s="48"/>
      <c r="G290" s="48"/>
      <c r="I290" s="710">
        <v>70.382815312612507</v>
      </c>
      <c r="J290" s="710"/>
      <c r="K290" s="710">
        <v>24.672986919476781</v>
      </c>
      <c r="L290" s="710"/>
      <c r="M290" s="710">
        <v>4.9441977679107163</v>
      </c>
      <c r="N290" s="710"/>
      <c r="O290" s="710">
        <v>72.758910356414248</v>
      </c>
      <c r="P290" s="710">
        <v>17.784711388455538</v>
      </c>
      <c r="Q290" s="710">
        <v>9.4563782551302058</v>
      </c>
      <c r="R290" s="416"/>
      <c r="S290" s="416">
        <v>7921</v>
      </c>
      <c r="T290" s="416">
        <v>5689</v>
      </c>
      <c r="U290" s="710">
        <v>71.821739679333419</v>
      </c>
      <c r="V290" s="710" t="s">
        <v>2466</v>
      </c>
    </row>
    <row r="291" spans="1:22" s="189" customFormat="1" ht="14.25" customHeight="1" x14ac:dyDescent="0.2">
      <c r="A291" s="48"/>
      <c r="B291" s="48"/>
      <c r="C291" s="48"/>
      <c r="D291" s="48"/>
      <c r="E291" s="48"/>
      <c r="F291" s="48"/>
      <c r="G291" s="48"/>
      <c r="I291" s="211"/>
      <c r="J291" s="211"/>
      <c r="K291" s="211"/>
      <c r="L291" s="211"/>
      <c r="M291" s="211"/>
      <c r="N291" s="211"/>
      <c r="O291" s="211"/>
      <c r="P291" s="211"/>
      <c r="Q291" s="211"/>
      <c r="R291" s="211"/>
      <c r="S291" s="211"/>
      <c r="T291" s="211"/>
      <c r="U291" s="211"/>
      <c r="V291" s="211"/>
    </row>
    <row r="292" spans="1:22" s="189" customFormat="1" ht="14.25" customHeight="1" x14ac:dyDescent="0.2">
      <c r="A292" s="48"/>
      <c r="B292" s="48"/>
      <c r="C292" s="48"/>
      <c r="D292" s="48" t="s">
        <v>116</v>
      </c>
      <c r="E292" s="48"/>
      <c r="F292" s="48" t="s">
        <v>413</v>
      </c>
      <c r="G292" s="48"/>
      <c r="I292" s="714">
        <v>50</v>
      </c>
      <c r="J292" s="714"/>
      <c r="K292" s="714">
        <v>45.930232558139537</v>
      </c>
      <c r="L292" s="714"/>
      <c r="M292" s="714">
        <v>4.0697674418604652</v>
      </c>
      <c r="N292" s="714"/>
      <c r="O292" s="714">
        <v>78.488372093023244</v>
      </c>
      <c r="P292" s="714">
        <v>12.790697674418606</v>
      </c>
      <c r="Q292" s="714">
        <v>8.720930232558139</v>
      </c>
      <c r="R292" s="196"/>
      <c r="S292" s="196">
        <v>165</v>
      </c>
      <c r="T292" s="196">
        <v>129</v>
      </c>
      <c r="U292" s="714">
        <v>78.181818181818187</v>
      </c>
      <c r="V292" s="714" t="s">
        <v>2467</v>
      </c>
    </row>
    <row r="293" spans="1:22" s="189" customFormat="1" ht="14.25" customHeight="1" x14ac:dyDescent="0.2">
      <c r="A293" s="48"/>
      <c r="B293" s="48"/>
      <c r="C293" s="48"/>
      <c r="D293" s="48" t="s">
        <v>117</v>
      </c>
      <c r="E293" s="48"/>
      <c r="F293" s="48" t="s">
        <v>168</v>
      </c>
      <c r="G293" s="48"/>
      <c r="I293" s="714">
        <v>82.456140350877192</v>
      </c>
      <c r="J293" s="714"/>
      <c r="K293" s="714">
        <v>14.619883040935672</v>
      </c>
      <c r="L293" s="714"/>
      <c r="M293" s="714">
        <v>2.9239766081871341</v>
      </c>
      <c r="N293" s="714"/>
      <c r="O293" s="714">
        <v>78.94736842105263</v>
      </c>
      <c r="P293" s="714">
        <v>12.865497076023392</v>
      </c>
      <c r="Q293" s="714">
        <v>8.1871345029239766</v>
      </c>
      <c r="R293" s="196"/>
      <c r="S293" s="196">
        <v>166</v>
      </c>
      <c r="T293" s="196">
        <v>131</v>
      </c>
      <c r="U293" s="714">
        <v>78.915662650602414</v>
      </c>
      <c r="V293" s="714" t="s">
        <v>2468</v>
      </c>
    </row>
    <row r="294" spans="1:22" s="189" customFormat="1" ht="14.25" customHeight="1" x14ac:dyDescent="0.2">
      <c r="A294" s="48"/>
      <c r="B294" s="48"/>
      <c r="C294" s="48"/>
      <c r="D294" s="48" t="s">
        <v>118</v>
      </c>
      <c r="E294" s="48"/>
      <c r="F294" s="48" t="s">
        <v>169</v>
      </c>
      <c r="G294" s="48"/>
      <c r="I294" s="714">
        <v>93.859649122807014</v>
      </c>
      <c r="J294" s="714"/>
      <c r="K294" s="714">
        <v>2.0467836257309941</v>
      </c>
      <c r="L294" s="714"/>
      <c r="M294" s="714">
        <v>4.0935672514619883</v>
      </c>
      <c r="N294" s="714"/>
      <c r="O294" s="714">
        <v>69.005847953216374</v>
      </c>
      <c r="P294" s="714">
        <v>21.345029239766081</v>
      </c>
      <c r="Q294" s="714">
        <v>9.6491228070175428</v>
      </c>
      <c r="R294" s="196"/>
      <c r="S294" s="196">
        <v>328</v>
      </c>
      <c r="T294" s="196">
        <v>224</v>
      </c>
      <c r="U294" s="714">
        <v>68.292682926829272</v>
      </c>
      <c r="V294" s="714" t="s">
        <v>2469</v>
      </c>
    </row>
    <row r="295" spans="1:22" s="189" customFormat="1" ht="14.25" customHeight="1" x14ac:dyDescent="0.2">
      <c r="A295" s="48"/>
      <c r="B295" s="48"/>
      <c r="C295" s="48"/>
      <c r="D295" s="48" t="s">
        <v>119</v>
      </c>
      <c r="E295" s="48"/>
      <c r="F295" s="48" t="s">
        <v>262</v>
      </c>
      <c r="G295" s="48"/>
      <c r="I295" s="714">
        <v>83.710407239819006</v>
      </c>
      <c r="J295" s="714"/>
      <c r="K295" s="714">
        <v>11.76470588235294</v>
      </c>
      <c r="L295" s="714"/>
      <c r="M295" s="714">
        <v>4.5248868778280542</v>
      </c>
      <c r="N295" s="714"/>
      <c r="O295" s="714">
        <v>78.733031674208149</v>
      </c>
      <c r="P295" s="714">
        <v>15.158371040723981</v>
      </c>
      <c r="Q295" s="714">
        <v>6.1085972850678729</v>
      </c>
      <c r="R295" s="196"/>
      <c r="S295" s="196">
        <v>422</v>
      </c>
      <c r="T295" s="196">
        <v>329</v>
      </c>
      <c r="U295" s="714">
        <v>77.962085308056871</v>
      </c>
      <c r="V295" s="714" t="s">
        <v>2470</v>
      </c>
    </row>
    <row r="296" spans="1:22" s="189" customFormat="1" ht="14.25" customHeight="1" x14ac:dyDescent="0.2">
      <c r="A296" s="48"/>
      <c r="B296" s="48"/>
      <c r="C296" s="48"/>
      <c r="D296" s="48" t="s">
        <v>120</v>
      </c>
      <c r="E296" s="48"/>
      <c r="F296" s="48" t="s">
        <v>170</v>
      </c>
      <c r="G296" s="48"/>
      <c r="I296" s="714">
        <v>74.756493506493499</v>
      </c>
      <c r="J296" s="714"/>
      <c r="K296" s="714">
        <v>14.123376623376624</v>
      </c>
      <c r="L296" s="714"/>
      <c r="M296" s="714">
        <v>11.120129870129871</v>
      </c>
      <c r="N296" s="714"/>
      <c r="O296" s="714">
        <v>59.090909090909093</v>
      </c>
      <c r="P296" s="714">
        <v>27.029220779220779</v>
      </c>
      <c r="Q296" s="714">
        <v>13.879870129870131</v>
      </c>
      <c r="R296" s="196"/>
      <c r="S296" s="196">
        <v>1095</v>
      </c>
      <c r="T296" s="196">
        <v>600</v>
      </c>
      <c r="U296" s="714">
        <v>54.794520547945204</v>
      </c>
      <c r="V296" s="714" t="s">
        <v>2471</v>
      </c>
    </row>
    <row r="297" spans="1:22" s="189" customFormat="1" ht="14.25" customHeight="1" x14ac:dyDescent="0.2">
      <c r="A297" s="48"/>
      <c r="B297" s="48"/>
      <c r="C297" s="48"/>
      <c r="D297" s="48" t="s">
        <v>121</v>
      </c>
      <c r="E297" s="48"/>
      <c r="F297" s="48" t="s">
        <v>171</v>
      </c>
      <c r="G297" s="48"/>
      <c r="I297" s="714">
        <v>93.817204301075279</v>
      </c>
      <c r="J297" s="714"/>
      <c r="K297" s="714">
        <v>1.6129032258064515</v>
      </c>
      <c r="L297" s="714"/>
      <c r="M297" s="714">
        <v>4.56989247311828</v>
      </c>
      <c r="N297" s="714"/>
      <c r="O297" s="714">
        <v>71.774193548387103</v>
      </c>
      <c r="P297" s="714">
        <v>19.086021505376344</v>
      </c>
      <c r="Q297" s="714">
        <v>9.1397849462365599</v>
      </c>
      <c r="R297" s="196"/>
      <c r="S297" s="196">
        <v>355</v>
      </c>
      <c r="T297" s="196">
        <v>253</v>
      </c>
      <c r="U297" s="714">
        <v>71.267605633802816</v>
      </c>
      <c r="V297" s="714" t="s">
        <v>2472</v>
      </c>
    </row>
    <row r="298" spans="1:22" s="189" customFormat="1" ht="14.25" customHeight="1" x14ac:dyDescent="0.2">
      <c r="A298" s="48"/>
      <c r="B298" s="48"/>
      <c r="C298" s="48"/>
      <c r="D298" s="48" t="s">
        <v>122</v>
      </c>
      <c r="E298" s="48"/>
      <c r="F298" s="48" t="s">
        <v>172</v>
      </c>
      <c r="G298" s="48"/>
      <c r="I298" s="714">
        <v>91.390728476821195</v>
      </c>
      <c r="J298" s="714"/>
      <c r="K298" s="714">
        <v>3.3112582781456954</v>
      </c>
      <c r="L298" s="714"/>
      <c r="M298" s="714">
        <v>5.298013245033113</v>
      </c>
      <c r="N298" s="714"/>
      <c r="O298" s="714">
        <v>76.821192052980138</v>
      </c>
      <c r="P298" s="714">
        <v>13.90728476821192</v>
      </c>
      <c r="Q298" s="714">
        <v>9.2715231788079464</v>
      </c>
      <c r="R298" s="196"/>
      <c r="S298" s="196">
        <v>143</v>
      </c>
      <c r="T298" s="196">
        <v>109</v>
      </c>
      <c r="U298" s="714">
        <v>76.223776223776213</v>
      </c>
      <c r="V298" s="714" t="s">
        <v>2473</v>
      </c>
    </row>
    <row r="299" spans="1:22" s="189" customFormat="1" ht="14.25" customHeight="1" x14ac:dyDescent="0.2">
      <c r="A299" s="48"/>
      <c r="B299" s="48"/>
      <c r="C299" s="48"/>
      <c r="D299" s="48" t="s">
        <v>123</v>
      </c>
      <c r="E299" s="48"/>
      <c r="F299" s="48" t="s">
        <v>173</v>
      </c>
      <c r="G299" s="48"/>
      <c r="I299" s="714">
        <v>46.056782334384863</v>
      </c>
      <c r="J299" s="714"/>
      <c r="K299" s="714">
        <v>53.312302839116718</v>
      </c>
      <c r="L299" s="714"/>
      <c r="M299" s="714">
        <v>0.63091482649842268</v>
      </c>
      <c r="N299" s="714"/>
      <c r="O299" s="714">
        <v>76.971608832807576</v>
      </c>
      <c r="P299" s="714">
        <v>11.987381703470032</v>
      </c>
      <c r="Q299" s="714">
        <v>11.041009463722396</v>
      </c>
      <c r="R299" s="196"/>
      <c r="S299" s="196">
        <v>315</v>
      </c>
      <c r="T299" s="196">
        <v>242</v>
      </c>
      <c r="U299" s="714">
        <v>76.825396825396837</v>
      </c>
      <c r="V299" s="714" t="s">
        <v>2474</v>
      </c>
    </row>
    <row r="300" spans="1:22" s="189" customFormat="1" ht="14.25" customHeight="1" x14ac:dyDescent="0.2">
      <c r="A300" s="48"/>
      <c r="B300" s="48"/>
      <c r="C300" s="48"/>
      <c r="D300" s="48" t="s">
        <v>124</v>
      </c>
      <c r="E300" s="48"/>
      <c r="F300" s="48" t="s">
        <v>174</v>
      </c>
      <c r="G300" s="48"/>
      <c r="I300" s="714">
        <v>21.212121212121211</v>
      </c>
      <c r="J300" s="714"/>
      <c r="K300" s="714">
        <v>78.030303030303031</v>
      </c>
      <c r="L300" s="714"/>
      <c r="M300" s="714">
        <v>0.75757575757575757</v>
      </c>
      <c r="N300" s="714"/>
      <c r="O300" s="714">
        <v>79.924242424242422</v>
      </c>
      <c r="P300" s="714">
        <v>10.606060606060606</v>
      </c>
      <c r="Q300" s="714">
        <v>9.4696969696969688</v>
      </c>
      <c r="R300" s="196"/>
      <c r="S300" s="196">
        <v>262</v>
      </c>
      <c r="T300" s="196">
        <v>209</v>
      </c>
      <c r="U300" s="714">
        <v>79.770992366412216</v>
      </c>
      <c r="V300" s="714" t="s">
        <v>2475</v>
      </c>
    </row>
    <row r="301" spans="1:22" s="189" customFormat="1" ht="14.25" customHeight="1" x14ac:dyDescent="0.2">
      <c r="A301" s="48"/>
      <c r="B301" s="48"/>
      <c r="C301" s="48"/>
      <c r="D301" s="48" t="s">
        <v>125</v>
      </c>
      <c r="E301" s="48"/>
      <c r="F301" s="48" t="s">
        <v>175</v>
      </c>
      <c r="G301" s="48"/>
      <c r="I301" s="714">
        <v>5.0724637681159424</v>
      </c>
      <c r="J301" s="714"/>
      <c r="K301" s="714">
        <v>93.719806763285035</v>
      </c>
      <c r="L301" s="714"/>
      <c r="M301" s="714">
        <v>1.2077294685990339</v>
      </c>
      <c r="N301" s="714"/>
      <c r="O301" s="714">
        <v>81.884057971014485</v>
      </c>
      <c r="P301" s="714">
        <v>11.594202898550725</v>
      </c>
      <c r="Q301" s="714">
        <v>6.5217391304347823</v>
      </c>
      <c r="R301" s="196"/>
      <c r="S301" s="196">
        <v>409</v>
      </c>
      <c r="T301" s="196">
        <v>334</v>
      </c>
      <c r="U301" s="714">
        <v>81.662591687041569</v>
      </c>
      <c r="V301" s="714" t="s">
        <v>2476</v>
      </c>
    </row>
    <row r="302" spans="1:22" s="189" customFormat="1" ht="14.25" customHeight="1" x14ac:dyDescent="0.2">
      <c r="A302" s="48"/>
      <c r="B302" s="48"/>
      <c r="C302" s="48"/>
      <c r="D302" s="48" t="s">
        <v>126</v>
      </c>
      <c r="E302" s="48"/>
      <c r="F302" s="48" t="s">
        <v>176</v>
      </c>
      <c r="G302" s="48"/>
      <c r="I302" s="714">
        <v>52.186588921282798</v>
      </c>
      <c r="J302" s="714"/>
      <c r="K302" s="714">
        <v>47.230320699708457</v>
      </c>
      <c r="L302" s="714"/>
      <c r="M302" s="714">
        <v>0.58309037900874638</v>
      </c>
      <c r="N302" s="714"/>
      <c r="O302" s="714">
        <v>76.967930029154516</v>
      </c>
      <c r="P302" s="714">
        <v>14.285714285714285</v>
      </c>
      <c r="Q302" s="714">
        <v>8.7463556851311957</v>
      </c>
      <c r="R302" s="196"/>
      <c r="S302" s="196">
        <v>341</v>
      </c>
      <c r="T302" s="196">
        <v>262</v>
      </c>
      <c r="U302" s="714">
        <v>76.832844574780054</v>
      </c>
      <c r="V302" s="714" t="s">
        <v>2477</v>
      </c>
    </row>
    <row r="303" spans="1:22" s="189" customFormat="1" ht="14.25" customHeight="1" x14ac:dyDescent="0.2">
      <c r="A303" s="48"/>
      <c r="B303" s="48"/>
      <c r="C303" s="48"/>
      <c r="D303" s="48" t="s">
        <v>127</v>
      </c>
      <c r="E303" s="48"/>
      <c r="F303" s="48" t="s">
        <v>265</v>
      </c>
      <c r="G303" s="48"/>
      <c r="I303" s="714">
        <v>91.666666666666657</v>
      </c>
      <c r="J303" s="714"/>
      <c r="K303" s="714">
        <v>3.6458333333333335</v>
      </c>
      <c r="L303" s="714"/>
      <c r="M303" s="714">
        <v>4.6875</v>
      </c>
      <c r="N303" s="714"/>
      <c r="O303" s="714">
        <v>64.583333333333343</v>
      </c>
      <c r="P303" s="714">
        <v>25</v>
      </c>
      <c r="Q303" s="714">
        <v>10.416666666666668</v>
      </c>
      <c r="R303" s="196"/>
      <c r="S303" s="196">
        <v>183</v>
      </c>
      <c r="T303" s="196">
        <v>115</v>
      </c>
      <c r="U303" s="714">
        <v>62.841530054644814</v>
      </c>
      <c r="V303" s="714" t="s">
        <v>2478</v>
      </c>
    </row>
    <row r="304" spans="1:22" s="189" customFormat="1" ht="14.25" customHeight="1" x14ac:dyDescent="0.2">
      <c r="A304" s="48"/>
      <c r="B304" s="48"/>
      <c r="C304" s="48"/>
      <c r="D304" s="48" t="s">
        <v>128</v>
      </c>
      <c r="E304" s="48"/>
      <c r="F304" s="48" t="s">
        <v>177</v>
      </c>
      <c r="G304" s="48"/>
      <c r="I304" s="714">
        <v>80.745341614906835</v>
      </c>
      <c r="J304" s="714"/>
      <c r="K304" s="714">
        <v>11.801242236024844</v>
      </c>
      <c r="L304" s="714"/>
      <c r="M304" s="714">
        <v>7.4534161490683228</v>
      </c>
      <c r="N304" s="714"/>
      <c r="O304" s="714">
        <v>81.366459627329192</v>
      </c>
      <c r="P304" s="714">
        <v>13.664596273291925</v>
      </c>
      <c r="Q304" s="714">
        <v>4.9689440993788816</v>
      </c>
      <c r="R304" s="196"/>
      <c r="S304" s="196">
        <v>149</v>
      </c>
      <c r="T304" s="196">
        <v>120</v>
      </c>
      <c r="U304" s="714">
        <v>80.536912751677846</v>
      </c>
      <c r="V304" s="714" t="s">
        <v>2479</v>
      </c>
    </row>
    <row r="305" spans="1:22" s="189" customFormat="1" ht="14.25" customHeight="1" x14ac:dyDescent="0.2">
      <c r="A305" s="48"/>
      <c r="B305" s="48"/>
      <c r="C305" s="48"/>
      <c r="D305" s="48" t="s">
        <v>129</v>
      </c>
      <c r="E305" s="48"/>
      <c r="F305" s="48" t="s">
        <v>264</v>
      </c>
      <c r="G305" s="48"/>
      <c r="I305" s="714">
        <v>93.142857142857139</v>
      </c>
      <c r="J305" s="714"/>
      <c r="K305" s="714">
        <v>3.7142857142857144</v>
      </c>
      <c r="L305" s="714"/>
      <c r="M305" s="714">
        <v>3.1428571428571432</v>
      </c>
      <c r="N305" s="714"/>
      <c r="O305" s="714">
        <v>67.428571428571431</v>
      </c>
      <c r="P305" s="714">
        <v>22.285714285714285</v>
      </c>
      <c r="Q305" s="714">
        <v>10.285714285714285</v>
      </c>
      <c r="R305" s="196"/>
      <c r="S305" s="196">
        <v>339</v>
      </c>
      <c r="T305" s="196">
        <v>225</v>
      </c>
      <c r="U305" s="714">
        <v>66.371681415929203</v>
      </c>
      <c r="V305" s="714" t="s">
        <v>2480</v>
      </c>
    </row>
    <row r="306" spans="1:22" s="189" customFormat="1" ht="14.25" customHeight="1" x14ac:dyDescent="0.2">
      <c r="A306" s="48"/>
      <c r="B306" s="48"/>
      <c r="C306" s="48"/>
      <c r="D306" s="48" t="s">
        <v>130</v>
      </c>
      <c r="E306" s="48"/>
      <c r="F306" s="48" t="s">
        <v>178</v>
      </c>
      <c r="G306" s="48"/>
      <c r="I306" s="714">
        <v>77.622377622377627</v>
      </c>
      <c r="J306" s="714"/>
      <c r="K306" s="714">
        <v>17.249417249417249</v>
      </c>
      <c r="L306" s="714"/>
      <c r="M306" s="714">
        <v>5.1282051282051277</v>
      </c>
      <c r="N306" s="714"/>
      <c r="O306" s="714">
        <v>77.855477855477844</v>
      </c>
      <c r="P306" s="714">
        <v>15.384615384615385</v>
      </c>
      <c r="Q306" s="714">
        <v>6.7599067599067597</v>
      </c>
      <c r="R306" s="196"/>
      <c r="S306" s="196">
        <v>407</v>
      </c>
      <c r="T306" s="196">
        <v>315</v>
      </c>
      <c r="U306" s="714">
        <v>77.395577395577391</v>
      </c>
      <c r="V306" s="714" t="s">
        <v>2481</v>
      </c>
    </row>
    <row r="307" spans="1:22" s="189" customFormat="1" ht="14.25" customHeight="1" x14ac:dyDescent="0.2">
      <c r="A307" s="48"/>
      <c r="B307" s="48"/>
      <c r="C307" s="48"/>
      <c r="D307" s="48" t="s">
        <v>131</v>
      </c>
      <c r="E307" s="48"/>
      <c r="F307" s="48" t="s">
        <v>179</v>
      </c>
      <c r="G307" s="48"/>
      <c r="I307" s="714">
        <v>84.824902723735406</v>
      </c>
      <c r="J307" s="714"/>
      <c r="K307" s="714">
        <v>6.6147859922178993</v>
      </c>
      <c r="L307" s="714"/>
      <c r="M307" s="714">
        <v>8.5603112840466924</v>
      </c>
      <c r="N307" s="714"/>
      <c r="O307" s="714">
        <v>77.042801556420244</v>
      </c>
      <c r="P307" s="714">
        <v>15.175097276264591</v>
      </c>
      <c r="Q307" s="714">
        <v>7.782101167315175</v>
      </c>
      <c r="R307" s="196"/>
      <c r="S307" s="196">
        <v>235</v>
      </c>
      <c r="T307" s="196">
        <v>176</v>
      </c>
      <c r="U307" s="714">
        <v>74.893617021276597</v>
      </c>
      <c r="V307" s="714" t="s">
        <v>2482</v>
      </c>
    </row>
    <row r="308" spans="1:22" s="189" customFormat="1" ht="14.25" customHeight="1" x14ac:dyDescent="0.2">
      <c r="A308" s="48"/>
      <c r="B308" s="48"/>
      <c r="C308" s="48"/>
      <c r="D308" s="48" t="s">
        <v>132</v>
      </c>
      <c r="E308" s="48"/>
      <c r="F308" s="48" t="s">
        <v>267</v>
      </c>
      <c r="G308" s="48"/>
      <c r="I308" s="714">
        <v>43.75</v>
      </c>
      <c r="J308" s="714"/>
      <c r="K308" s="714">
        <v>54.166666666666664</v>
      </c>
      <c r="L308" s="714"/>
      <c r="M308" s="714">
        <v>2.083333333333333</v>
      </c>
      <c r="N308" s="714"/>
      <c r="O308" s="714">
        <v>77.083333333333343</v>
      </c>
      <c r="P308" s="714">
        <v>13.750000000000002</v>
      </c>
      <c r="Q308" s="714">
        <v>9.1666666666666661</v>
      </c>
      <c r="R308" s="196"/>
      <c r="S308" s="196">
        <v>235</v>
      </c>
      <c r="T308" s="196">
        <v>180</v>
      </c>
      <c r="U308" s="714">
        <v>76.59574468085107</v>
      </c>
      <c r="V308" s="714" t="s">
        <v>2483</v>
      </c>
    </row>
    <row r="309" spans="1:22" s="189" customFormat="1" ht="14.25" customHeight="1" x14ac:dyDescent="0.2">
      <c r="A309" s="48"/>
      <c r="B309" s="48"/>
      <c r="C309" s="48"/>
      <c r="D309" s="48" t="s">
        <v>133</v>
      </c>
      <c r="E309" s="48"/>
      <c r="F309" s="48" t="s">
        <v>263</v>
      </c>
      <c r="G309" s="48"/>
      <c r="I309" s="714">
        <v>91.834170854271363</v>
      </c>
      <c r="J309" s="714"/>
      <c r="K309" s="714">
        <v>2.386934673366834</v>
      </c>
      <c r="L309" s="714"/>
      <c r="M309" s="714">
        <v>5.7788944723618094</v>
      </c>
      <c r="N309" s="714"/>
      <c r="O309" s="714">
        <v>73.618090452261313</v>
      </c>
      <c r="P309" s="714">
        <v>17.713567839195978</v>
      </c>
      <c r="Q309" s="714">
        <v>8.6683417085427141</v>
      </c>
      <c r="R309" s="196"/>
      <c r="S309" s="196">
        <v>750</v>
      </c>
      <c r="T309" s="196">
        <v>547</v>
      </c>
      <c r="U309" s="714">
        <v>72.933333333333323</v>
      </c>
      <c r="V309" s="714" t="s">
        <v>1647</v>
      </c>
    </row>
    <row r="310" spans="1:22" s="189" customFormat="1" ht="14.25" customHeight="1" x14ac:dyDescent="0.2">
      <c r="A310" s="48"/>
      <c r="B310" s="48"/>
      <c r="C310" s="48"/>
      <c r="D310" s="48" t="s">
        <v>134</v>
      </c>
      <c r="E310" s="48"/>
      <c r="F310" s="48" t="s">
        <v>180</v>
      </c>
      <c r="G310" s="48"/>
      <c r="I310" s="714">
        <v>95.508982035928142</v>
      </c>
      <c r="J310" s="714"/>
      <c r="K310" s="714">
        <v>0.89820359281437123</v>
      </c>
      <c r="L310" s="714"/>
      <c r="M310" s="714">
        <v>3.5928143712574849</v>
      </c>
      <c r="N310" s="714"/>
      <c r="O310" s="714">
        <v>75.149700598802397</v>
      </c>
      <c r="P310" s="714">
        <v>17.964071856287426</v>
      </c>
      <c r="Q310" s="714">
        <v>6.88622754491018</v>
      </c>
      <c r="R310" s="196"/>
      <c r="S310" s="196">
        <v>644</v>
      </c>
      <c r="T310" s="196">
        <v>483</v>
      </c>
      <c r="U310" s="714">
        <v>75</v>
      </c>
      <c r="V310" s="714" t="s">
        <v>2484</v>
      </c>
    </row>
    <row r="311" spans="1:22" s="189" customFormat="1" ht="14.25" customHeight="1" x14ac:dyDescent="0.2">
      <c r="A311" s="48"/>
      <c r="B311" s="48"/>
      <c r="C311" s="48"/>
      <c r="D311" s="48" t="s">
        <v>135</v>
      </c>
      <c r="E311" s="48"/>
      <c r="F311" s="48" t="s">
        <v>181</v>
      </c>
      <c r="G311" s="48"/>
      <c r="I311" s="714">
        <v>78.86904761904762</v>
      </c>
      <c r="J311" s="714"/>
      <c r="K311" s="714">
        <v>11.904761904761903</v>
      </c>
      <c r="L311" s="714"/>
      <c r="M311" s="714">
        <v>9.2261904761904763</v>
      </c>
      <c r="N311" s="714"/>
      <c r="O311" s="714">
        <v>58.035714285714292</v>
      </c>
      <c r="P311" s="714">
        <v>25.892857142857146</v>
      </c>
      <c r="Q311" s="714">
        <v>16.071428571428573</v>
      </c>
      <c r="R311" s="196"/>
      <c r="S311" s="196">
        <v>305</v>
      </c>
      <c r="T311" s="196">
        <v>166</v>
      </c>
      <c r="U311" s="714">
        <v>54.42622950819672</v>
      </c>
      <c r="V311" s="714" t="s">
        <v>2485</v>
      </c>
    </row>
    <row r="312" spans="1:22" s="189" customFormat="1" ht="14.25" customHeight="1" x14ac:dyDescent="0.2">
      <c r="A312" s="48"/>
      <c r="B312" s="48"/>
      <c r="C312" s="48"/>
      <c r="D312" s="48" t="s">
        <v>136</v>
      </c>
      <c r="E312" s="48"/>
      <c r="F312" s="48" t="s">
        <v>182</v>
      </c>
      <c r="G312" s="48"/>
      <c r="I312" s="714">
        <v>76.538461538461533</v>
      </c>
      <c r="J312" s="714"/>
      <c r="K312" s="714">
        <v>20</v>
      </c>
      <c r="L312" s="714"/>
      <c r="M312" s="714">
        <v>3.4615384615384617</v>
      </c>
      <c r="N312" s="714"/>
      <c r="O312" s="714">
        <v>78.84615384615384</v>
      </c>
      <c r="P312" s="714">
        <v>12.307692307692308</v>
      </c>
      <c r="Q312" s="714">
        <v>8.8461538461538467</v>
      </c>
      <c r="R312" s="196"/>
      <c r="S312" s="196">
        <v>251</v>
      </c>
      <c r="T312" s="196">
        <v>198</v>
      </c>
      <c r="U312" s="714">
        <v>78.884462151394416</v>
      </c>
      <c r="V312" s="714" t="s">
        <v>2486</v>
      </c>
    </row>
    <row r="313" spans="1:22" s="189" customFormat="1" ht="14.25" customHeight="1" x14ac:dyDescent="0.2">
      <c r="A313" s="48"/>
      <c r="B313" s="48"/>
      <c r="C313" s="48"/>
      <c r="D313" s="48" t="s">
        <v>137</v>
      </c>
      <c r="E313" s="48"/>
      <c r="F313" s="48" t="s">
        <v>183</v>
      </c>
      <c r="G313" s="48"/>
      <c r="I313" s="714">
        <v>3.7735849056603774</v>
      </c>
      <c r="J313" s="714"/>
      <c r="K313" s="714">
        <v>95.754716981132077</v>
      </c>
      <c r="L313" s="714"/>
      <c r="M313" s="714">
        <v>0.47169811320754718</v>
      </c>
      <c r="N313" s="714"/>
      <c r="O313" s="714">
        <v>81.132075471698116</v>
      </c>
      <c r="P313" s="714">
        <v>10.377358490566039</v>
      </c>
      <c r="Q313" s="714">
        <v>8.4905660377358494</v>
      </c>
      <c r="R313" s="196"/>
      <c r="S313" s="196">
        <v>422</v>
      </c>
      <c r="T313" s="196">
        <v>342</v>
      </c>
      <c r="U313" s="714">
        <v>81.042654028436019</v>
      </c>
      <c r="V313" s="714" t="s">
        <v>2487</v>
      </c>
    </row>
    <row r="314" spans="1:22" s="189" customFormat="1" x14ac:dyDescent="0.2">
      <c r="A314" s="188"/>
      <c r="B314" s="188"/>
      <c r="C314" s="188"/>
      <c r="D314" s="188"/>
      <c r="E314" s="188"/>
      <c r="F314" s="188"/>
      <c r="G314" s="188"/>
      <c r="H314" s="188"/>
      <c r="I314" s="431"/>
      <c r="J314" s="431"/>
      <c r="K314" s="431"/>
      <c r="L314" s="431"/>
      <c r="M314" s="431"/>
      <c r="N314" s="216"/>
      <c r="O314" s="431"/>
      <c r="P314" s="431"/>
      <c r="Q314" s="431"/>
      <c r="R314" s="431"/>
      <c r="S314" s="431"/>
      <c r="T314" s="431"/>
      <c r="U314" s="431"/>
      <c r="V314" s="431"/>
    </row>
    <row r="315" spans="1:22" x14ac:dyDescent="0.2">
      <c r="I315" s="432"/>
      <c r="J315" s="432"/>
      <c r="K315" s="432"/>
      <c r="L315" s="432"/>
      <c r="M315" s="432"/>
      <c r="O315" s="432"/>
      <c r="P315" s="432"/>
      <c r="Q315" s="432"/>
      <c r="R315" s="432"/>
      <c r="S315" s="432"/>
      <c r="T315" s="432"/>
      <c r="U315" s="432"/>
      <c r="V315" s="432"/>
    </row>
    <row r="316" spans="1:22" x14ac:dyDescent="0.2">
      <c r="C316" s="370" t="s">
        <v>242</v>
      </c>
      <c r="I316" s="432"/>
      <c r="J316" s="432"/>
      <c r="K316" s="432"/>
      <c r="L316" s="432"/>
      <c r="M316" s="432"/>
      <c r="O316" s="432"/>
      <c r="P316" s="432"/>
      <c r="Q316" s="432"/>
      <c r="R316" s="432"/>
      <c r="S316" s="432"/>
      <c r="T316" s="432"/>
      <c r="U316" s="432"/>
      <c r="V316" s="432"/>
    </row>
    <row r="317" spans="1:22" x14ac:dyDescent="0.2">
      <c r="I317" s="432"/>
      <c r="J317" s="432"/>
      <c r="K317" s="432"/>
      <c r="L317" s="432"/>
      <c r="M317" s="432"/>
      <c r="O317" s="432"/>
      <c r="P317" s="432"/>
      <c r="Q317" s="432"/>
      <c r="R317" s="432"/>
      <c r="S317" s="432"/>
      <c r="T317" s="432"/>
      <c r="U317" s="432"/>
      <c r="V317" s="432"/>
    </row>
  </sheetData>
  <mergeCells count="2">
    <mergeCell ref="I9:K9"/>
    <mergeCell ref="S7:V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1" fitToHeight="4" orientation="portrait" r:id="rId1"/>
  <headerFooter alignWithMargins="0">
    <oddFooter>&amp;R44</oddFooter>
  </headerFooter>
  <rowBreaks count="1" manualBreakCount="1">
    <brk id="187" max="2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8"/>
  <sheetViews>
    <sheetView view="pageBreakPreview" topLeftCell="B1" zoomScale="90" zoomScaleNormal="100" zoomScaleSheetLayoutView="90" workbookViewId="0">
      <selection activeCell="G304" sqref="G304"/>
    </sheetView>
  </sheetViews>
  <sheetFormatPr defaultColWidth="9.140625" defaultRowHeight="12.75" x14ac:dyDescent="0.2"/>
  <cols>
    <col min="1" max="2" width="1.140625" style="23" customWidth="1"/>
    <col min="3" max="3" width="12.140625" style="23" customWidth="1"/>
    <col min="4" max="4" width="5.28515625" style="25" customWidth="1"/>
    <col min="5" max="5" width="2.42578125" style="25" customWidth="1"/>
    <col min="6" max="6" width="19.140625" style="25" customWidth="1"/>
    <col min="7" max="7" width="35.7109375" style="25" customWidth="1"/>
    <col min="8" max="8" width="1.140625" style="25" customWidth="1"/>
    <col min="9" max="9" width="11.5703125" style="25" customWidth="1"/>
    <col min="10" max="10" width="1.140625" style="25" customWidth="1"/>
    <col min="11" max="11" width="9.42578125" style="25" customWidth="1"/>
    <col min="12" max="12" width="1" style="25" customWidth="1"/>
    <col min="13" max="13" width="9.42578125" style="25" customWidth="1"/>
    <col min="14" max="14" width="1" style="25" customWidth="1"/>
    <col min="15" max="15" width="2" style="25" customWidth="1"/>
    <col min="16" max="16" width="7.85546875" style="59" customWidth="1"/>
    <col min="17" max="17" width="1" style="58" customWidth="1"/>
    <col min="18" max="18" width="9.85546875" style="40" customWidth="1"/>
    <col min="19" max="19" width="1" style="58" customWidth="1"/>
    <col min="20" max="20" width="11.28515625" style="40" customWidth="1"/>
    <col min="21" max="16384" width="9.140625" style="23"/>
  </cols>
  <sheetData>
    <row r="1" spans="1:20" s="54" customFormat="1" ht="15.75" x14ac:dyDescent="0.25">
      <c r="A1" s="79" t="s">
        <v>1614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3"/>
      <c r="Q1" s="94"/>
      <c r="R1" s="95"/>
      <c r="S1" s="94"/>
      <c r="T1" s="95"/>
    </row>
    <row r="2" spans="1:20" s="54" customFormat="1" ht="15.75" x14ac:dyDescent="0.25">
      <c r="A2" s="79" t="s">
        <v>1702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3"/>
      <c r="Q2" s="94"/>
      <c r="R2" s="95"/>
      <c r="S2" s="94"/>
      <c r="T2" s="95"/>
    </row>
    <row r="3" spans="1:20" s="3" customFormat="1" ht="5.25" customHeight="1" x14ac:dyDescent="0.2">
      <c r="A3" s="80"/>
      <c r="B3" s="80"/>
      <c r="C3" s="96"/>
      <c r="D3" s="96"/>
      <c r="E3" s="80"/>
      <c r="F3" s="80"/>
      <c r="G3" s="80"/>
      <c r="H3" s="80"/>
      <c r="I3" s="92"/>
      <c r="J3" s="92"/>
      <c r="K3" s="92"/>
      <c r="L3" s="92"/>
      <c r="M3" s="92"/>
      <c r="N3" s="92"/>
      <c r="O3" s="92"/>
      <c r="P3" s="97"/>
      <c r="Q3" s="98"/>
      <c r="R3" s="95"/>
      <c r="S3" s="98"/>
      <c r="T3" s="95"/>
    </row>
    <row r="4" spans="1:20" s="48" customFormat="1" ht="15" customHeight="1" x14ac:dyDescent="0.2">
      <c r="A4" s="233" t="s">
        <v>8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234"/>
      <c r="Q4" s="235"/>
      <c r="R4" s="113"/>
      <c r="S4" s="235"/>
      <c r="T4" s="115" t="s">
        <v>37</v>
      </c>
    </row>
    <row r="5" spans="1:20" s="48" customFormat="1" ht="4.5" customHeight="1" x14ac:dyDescent="0.2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8"/>
      <c r="Q5" s="119"/>
      <c r="R5" s="118"/>
      <c r="S5" s="119"/>
      <c r="T5" s="118"/>
    </row>
    <row r="6" spans="1:20" s="48" customFormat="1" ht="13.5" customHeight="1" x14ac:dyDescent="0.2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441"/>
      <c r="Q6" s="123"/>
      <c r="R6" s="442"/>
      <c r="S6" s="123"/>
      <c r="T6" s="442"/>
    </row>
    <row r="7" spans="1:20" s="48" customFormat="1" ht="14.25" x14ac:dyDescent="0.2">
      <c r="A7" s="113"/>
      <c r="B7" s="113"/>
      <c r="C7" s="113"/>
      <c r="D7" s="113"/>
      <c r="E7" s="113"/>
      <c r="F7" s="113"/>
      <c r="G7" s="357"/>
      <c r="H7" s="157"/>
      <c r="I7" s="442"/>
      <c r="J7" s="442"/>
      <c r="K7" s="442"/>
      <c r="L7" s="442"/>
      <c r="M7" s="442"/>
      <c r="N7" s="442"/>
      <c r="O7" s="113"/>
      <c r="P7" s="442" t="s">
        <v>307</v>
      </c>
      <c r="Q7" s="121"/>
      <c r="R7" s="442" t="s">
        <v>307</v>
      </c>
      <c r="S7" s="121"/>
      <c r="T7" s="442" t="s">
        <v>1213</v>
      </c>
    </row>
    <row r="8" spans="1:20" s="48" customFormat="1" ht="14.25" x14ac:dyDescent="0.2">
      <c r="A8" s="113"/>
      <c r="B8" s="113"/>
      <c r="C8" s="113"/>
      <c r="D8" s="113"/>
      <c r="E8" s="123"/>
      <c r="F8" s="123"/>
      <c r="G8" s="388"/>
      <c r="H8" s="157"/>
      <c r="I8" s="236"/>
      <c r="J8" s="236"/>
      <c r="K8" s="752" t="s">
        <v>1183</v>
      </c>
      <c r="L8" s="752"/>
      <c r="M8" s="752"/>
      <c r="N8" s="442"/>
      <c r="O8" s="236"/>
      <c r="P8" s="442" t="s">
        <v>111</v>
      </c>
      <c r="Q8" s="115"/>
      <c r="R8" s="442" t="s">
        <v>111</v>
      </c>
      <c r="S8" s="115"/>
      <c r="T8" s="442" t="s">
        <v>1212</v>
      </c>
    </row>
    <row r="9" spans="1:20" s="48" customFormat="1" ht="12" customHeight="1" x14ac:dyDescent="0.2">
      <c r="A9" s="113"/>
      <c r="B9" s="113" t="s">
        <v>1186</v>
      </c>
      <c r="C9" s="211"/>
      <c r="D9" s="113"/>
      <c r="E9" s="113"/>
      <c r="F9" s="113"/>
      <c r="G9" s="113"/>
      <c r="H9" s="113"/>
      <c r="I9" s="236"/>
      <c r="J9" s="236"/>
      <c r="K9" s="117"/>
      <c r="L9" s="117"/>
      <c r="M9" s="117"/>
      <c r="N9" s="113"/>
      <c r="O9" s="236"/>
      <c r="P9" s="442" t="s">
        <v>62</v>
      </c>
      <c r="Q9" s="115"/>
      <c r="R9" s="442" t="s">
        <v>221</v>
      </c>
      <c r="S9" s="115"/>
      <c r="T9" s="442" t="s">
        <v>221</v>
      </c>
    </row>
    <row r="10" spans="1:20" s="48" customFormat="1" ht="14.25" x14ac:dyDescent="0.2">
      <c r="A10" s="113"/>
      <c r="B10" s="113" t="s">
        <v>1172</v>
      </c>
      <c r="C10" s="211"/>
      <c r="D10" s="113"/>
      <c r="E10" s="157"/>
      <c r="F10" s="113"/>
      <c r="G10" s="113"/>
      <c r="H10" s="113"/>
      <c r="I10" s="113"/>
      <c r="J10" s="113"/>
      <c r="K10" s="113"/>
      <c r="L10" s="113"/>
      <c r="M10" s="113"/>
      <c r="N10" s="113"/>
      <c r="O10" s="236"/>
      <c r="P10" s="442" t="s">
        <v>1182</v>
      </c>
      <c r="Q10" s="115"/>
      <c r="R10" s="442" t="s">
        <v>207</v>
      </c>
      <c r="S10" s="115"/>
      <c r="T10" s="442" t="s">
        <v>207</v>
      </c>
    </row>
    <row r="11" spans="1:20" s="48" customFormat="1" ht="14.25" x14ac:dyDescent="0.2">
      <c r="A11" s="113"/>
      <c r="B11" s="113"/>
      <c r="C11" s="113"/>
      <c r="D11" s="113"/>
      <c r="E11" s="157"/>
      <c r="F11" s="113"/>
      <c r="G11" s="113"/>
      <c r="H11" s="113"/>
      <c r="I11" s="199" t="s">
        <v>2</v>
      </c>
      <c r="J11" s="199"/>
      <c r="K11" s="199" t="s">
        <v>27</v>
      </c>
      <c r="L11" s="199"/>
      <c r="M11" s="199" t="s">
        <v>26</v>
      </c>
      <c r="N11" s="442"/>
      <c r="O11" s="236"/>
      <c r="P11" s="442"/>
      <c r="Q11" s="115"/>
      <c r="R11" s="442" t="s">
        <v>308</v>
      </c>
      <c r="S11" s="115"/>
      <c r="T11" s="442" t="s">
        <v>1214</v>
      </c>
    </row>
    <row r="12" spans="1:20" s="229" customFormat="1" ht="7.5" customHeight="1" x14ac:dyDescent="0.25">
      <c r="A12" s="117"/>
      <c r="B12" s="117"/>
      <c r="C12" s="117"/>
      <c r="D12" s="117"/>
      <c r="E12" s="117"/>
      <c r="F12" s="117"/>
      <c r="G12" s="117"/>
      <c r="H12" s="123"/>
      <c r="I12" s="117"/>
      <c r="J12" s="123"/>
      <c r="K12" s="117"/>
      <c r="L12" s="123"/>
      <c r="M12" s="117"/>
      <c r="N12" s="123"/>
      <c r="O12" s="117"/>
      <c r="P12" s="118"/>
      <c r="Q12" s="123"/>
      <c r="R12" s="118"/>
      <c r="S12" s="123"/>
      <c r="T12" s="118"/>
    </row>
    <row r="13" spans="1:20" s="48" customFormat="1" ht="9.75" customHeight="1" x14ac:dyDescent="0.2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441"/>
      <c r="Q13" s="123"/>
      <c r="R13" s="442"/>
      <c r="S13" s="123"/>
      <c r="T13" s="442"/>
    </row>
    <row r="14" spans="1:20" s="230" customFormat="1" ht="15.75" customHeight="1" x14ac:dyDescent="0.25">
      <c r="A14" s="120" t="s">
        <v>449</v>
      </c>
      <c r="B14" s="120"/>
      <c r="C14" s="120"/>
      <c r="D14" s="120"/>
      <c r="E14" s="120"/>
      <c r="F14" s="120"/>
      <c r="G14" s="120"/>
      <c r="H14" s="237"/>
      <c r="I14" s="416">
        <v>184571</v>
      </c>
      <c r="J14" s="710"/>
      <c r="K14" s="711">
        <v>50.9131987148577</v>
      </c>
      <c r="L14" s="711"/>
      <c r="M14" s="711">
        <v>49.0868012851423</v>
      </c>
      <c r="N14" s="711"/>
      <c r="O14" s="711"/>
      <c r="P14" s="712">
        <v>37.368275622931016</v>
      </c>
      <c r="Q14" s="711"/>
      <c r="R14" s="711">
        <v>26.715891090961247</v>
      </c>
      <c r="S14" s="711"/>
      <c r="T14" s="712">
        <v>45.549552656282927</v>
      </c>
    </row>
    <row r="15" spans="1:20" s="231" customFormat="1" ht="9" customHeight="1" x14ac:dyDescent="0.25">
      <c r="A15" s="120"/>
      <c r="B15" s="120"/>
      <c r="C15" s="120"/>
      <c r="D15" s="120"/>
      <c r="E15" s="120"/>
      <c r="F15" s="120"/>
      <c r="G15" s="120"/>
      <c r="H15" s="238"/>
      <c r="I15" s="416"/>
      <c r="J15" s="710"/>
      <c r="K15" s="711"/>
      <c r="L15" s="711"/>
      <c r="M15" s="711"/>
      <c r="N15" s="711"/>
      <c r="O15" s="711"/>
      <c r="P15" s="713"/>
      <c r="Q15" s="711"/>
      <c r="R15" s="711"/>
      <c r="S15" s="711"/>
      <c r="T15" s="713"/>
    </row>
    <row r="16" spans="1:20" s="230" customFormat="1" ht="15" customHeight="1" x14ac:dyDescent="0.25">
      <c r="A16" s="120"/>
      <c r="B16" s="120" t="s">
        <v>450</v>
      </c>
      <c r="C16" s="120"/>
      <c r="D16" s="120"/>
      <c r="E16" s="120"/>
      <c r="F16" s="120"/>
      <c r="G16" s="120"/>
      <c r="H16" s="237"/>
      <c r="I16" s="416">
        <v>176238</v>
      </c>
      <c r="J16" s="710"/>
      <c r="K16" s="711">
        <v>50.111780660243532</v>
      </c>
      <c r="L16" s="711"/>
      <c r="M16" s="711">
        <v>49.888219339756468</v>
      </c>
      <c r="N16" s="711"/>
      <c r="O16" s="711"/>
      <c r="P16" s="712">
        <v>37.554329940194506</v>
      </c>
      <c r="Q16" s="711"/>
      <c r="R16" s="711">
        <v>26.995169589415102</v>
      </c>
      <c r="S16" s="711"/>
      <c r="T16" s="712">
        <v>45.594379035320927</v>
      </c>
    </row>
    <row r="17" spans="1:20" s="231" customFormat="1" ht="9" customHeight="1" x14ac:dyDescent="0.2">
      <c r="A17" s="113"/>
      <c r="B17" s="113"/>
      <c r="C17" s="113"/>
      <c r="D17" s="113"/>
      <c r="E17" s="113"/>
      <c r="F17" s="113"/>
      <c r="G17" s="113"/>
      <c r="H17" s="238"/>
      <c r="I17" s="196"/>
      <c r="J17" s="714"/>
      <c r="K17" s="714"/>
      <c r="L17" s="714"/>
      <c r="M17" s="714"/>
      <c r="N17" s="710"/>
      <c r="O17" s="711"/>
      <c r="P17" s="715"/>
      <c r="Q17" s="716"/>
      <c r="R17" s="716"/>
      <c r="S17" s="716"/>
      <c r="T17" s="715"/>
    </row>
    <row r="18" spans="1:20" s="230" customFormat="1" ht="14.25" customHeight="1" x14ac:dyDescent="0.25">
      <c r="A18" s="120"/>
      <c r="B18" s="120"/>
      <c r="C18" s="120" t="s">
        <v>451</v>
      </c>
      <c r="D18" s="120" t="s">
        <v>452</v>
      </c>
      <c r="E18" s="120" t="s">
        <v>453</v>
      </c>
      <c r="F18" s="120"/>
      <c r="G18" s="120"/>
      <c r="H18" s="237"/>
      <c r="I18" s="416">
        <v>47045</v>
      </c>
      <c r="J18" s="710"/>
      <c r="K18" s="710">
        <v>65.734934637049633</v>
      </c>
      <c r="L18" s="710"/>
      <c r="M18" s="710">
        <v>34.265065362950367</v>
      </c>
      <c r="N18" s="710"/>
      <c r="O18" s="710"/>
      <c r="P18" s="717">
        <v>35.925178021043678</v>
      </c>
      <c r="Q18" s="716"/>
      <c r="R18" s="716">
        <v>25.723239020845632</v>
      </c>
      <c r="S18" s="716"/>
      <c r="T18" s="717">
        <v>44.90130264524894</v>
      </c>
    </row>
    <row r="19" spans="1:20" s="231" customFormat="1" ht="14.25" customHeight="1" x14ac:dyDescent="0.2">
      <c r="A19" s="113"/>
      <c r="B19" s="113"/>
      <c r="C19" s="113"/>
      <c r="D19" s="113"/>
      <c r="E19" s="113"/>
      <c r="F19" s="113"/>
      <c r="G19" s="113"/>
      <c r="H19" s="238"/>
      <c r="I19" s="196"/>
      <c r="J19" s="714"/>
      <c r="K19" s="714"/>
      <c r="L19" s="714"/>
      <c r="M19" s="714"/>
      <c r="N19" s="714"/>
      <c r="O19" s="714"/>
      <c r="P19" s="715"/>
      <c r="Q19" s="662"/>
      <c r="R19" s="662"/>
      <c r="S19" s="662"/>
      <c r="T19" s="715"/>
    </row>
    <row r="20" spans="1:20" s="231" customFormat="1" ht="14.25" customHeight="1" x14ac:dyDescent="0.2">
      <c r="A20" s="113"/>
      <c r="B20" s="113"/>
      <c r="C20" s="113" t="s">
        <v>454</v>
      </c>
      <c r="D20" s="113" t="s">
        <v>455</v>
      </c>
      <c r="E20" s="113" t="s">
        <v>456</v>
      </c>
      <c r="F20" s="113"/>
      <c r="G20" s="113"/>
      <c r="H20" s="238"/>
      <c r="I20" s="196">
        <v>3508</v>
      </c>
      <c r="J20" s="714"/>
      <c r="K20" s="714">
        <v>46.807297605473202</v>
      </c>
      <c r="L20" s="714"/>
      <c r="M20" s="714">
        <v>53.19270239452679</v>
      </c>
      <c r="N20" s="714"/>
      <c r="O20" s="714"/>
      <c r="P20" s="715">
        <v>37.229190421892817</v>
      </c>
      <c r="Q20" s="662"/>
      <c r="R20" s="662">
        <v>26.779026217228463</v>
      </c>
      <c r="S20" s="662"/>
      <c r="T20" s="715">
        <v>46.012591815320043</v>
      </c>
    </row>
    <row r="21" spans="1:20" s="231" customFormat="1" ht="14.25" customHeight="1" x14ac:dyDescent="0.2">
      <c r="A21" s="113"/>
      <c r="B21" s="113"/>
      <c r="C21" s="113" t="s">
        <v>457</v>
      </c>
      <c r="D21" s="113" t="s">
        <v>458</v>
      </c>
      <c r="E21" s="113"/>
      <c r="F21" s="113" t="s">
        <v>459</v>
      </c>
      <c r="G21" s="113"/>
      <c r="H21" s="238"/>
      <c r="I21" s="196">
        <v>402</v>
      </c>
      <c r="J21" s="714"/>
      <c r="K21" s="714">
        <v>35.820895522388057</v>
      </c>
      <c r="L21" s="714"/>
      <c r="M21" s="714">
        <v>64.179104477611943</v>
      </c>
      <c r="N21" s="714"/>
      <c r="O21" s="714"/>
      <c r="P21" s="715">
        <v>35.074626865671647</v>
      </c>
      <c r="Q21" s="662"/>
      <c r="R21" s="662">
        <v>23.369565217391305</v>
      </c>
      <c r="S21" s="662"/>
      <c r="T21" s="715">
        <v>44.954128440366972</v>
      </c>
    </row>
    <row r="22" spans="1:20" s="231" customFormat="1" ht="14.25" customHeight="1" x14ac:dyDescent="0.2">
      <c r="A22" s="113"/>
      <c r="B22" s="113"/>
      <c r="C22" s="113" t="s">
        <v>460</v>
      </c>
      <c r="D22" s="113" t="s">
        <v>461</v>
      </c>
      <c r="E22" s="113"/>
      <c r="F22" s="113" t="s">
        <v>462</v>
      </c>
      <c r="G22" s="113"/>
      <c r="H22" s="238"/>
      <c r="I22" s="196">
        <v>447</v>
      </c>
      <c r="J22" s="714"/>
      <c r="K22" s="714">
        <v>40.268456375838923</v>
      </c>
      <c r="L22" s="714"/>
      <c r="M22" s="714">
        <v>59.731543624161077</v>
      </c>
      <c r="N22" s="714"/>
      <c r="O22" s="714"/>
      <c r="P22" s="715">
        <v>36.465324384787472</v>
      </c>
      <c r="Q22" s="662"/>
      <c r="R22" s="662">
        <v>26.760563380281688</v>
      </c>
      <c r="S22" s="662"/>
      <c r="T22" s="715">
        <v>45.299145299145302</v>
      </c>
    </row>
    <row r="23" spans="1:20" s="231" customFormat="1" ht="14.25" customHeight="1" x14ac:dyDescent="0.2">
      <c r="A23" s="113"/>
      <c r="B23" s="113"/>
      <c r="C23" s="113" t="s">
        <v>463</v>
      </c>
      <c r="D23" s="113" t="s">
        <v>464</v>
      </c>
      <c r="E23" s="113"/>
      <c r="F23" s="113" t="s">
        <v>465</v>
      </c>
      <c r="G23" s="113"/>
      <c r="H23" s="238"/>
      <c r="I23" s="196">
        <v>253</v>
      </c>
      <c r="J23" s="714"/>
      <c r="K23" s="714">
        <v>38.339920948616601</v>
      </c>
      <c r="L23" s="714"/>
      <c r="M23" s="714">
        <v>61.660079051383399</v>
      </c>
      <c r="N23" s="714"/>
      <c r="O23" s="714"/>
      <c r="P23" s="715">
        <v>32.015810276679844</v>
      </c>
      <c r="Q23" s="662"/>
      <c r="R23" s="662">
        <v>22.689075630252102</v>
      </c>
      <c r="S23" s="662"/>
      <c r="T23" s="715">
        <v>40.298507462686565</v>
      </c>
    </row>
    <row r="24" spans="1:20" s="231" customFormat="1" ht="14.25" customHeight="1" x14ac:dyDescent="0.2">
      <c r="A24" s="113"/>
      <c r="B24" s="113"/>
      <c r="C24" s="113" t="s">
        <v>466</v>
      </c>
      <c r="D24" s="113" t="s">
        <v>467</v>
      </c>
      <c r="E24" s="113"/>
      <c r="F24" s="113" t="s">
        <v>468</v>
      </c>
      <c r="G24" s="113"/>
      <c r="H24" s="238"/>
      <c r="I24" s="196">
        <v>613</v>
      </c>
      <c r="J24" s="714"/>
      <c r="K24" s="714">
        <v>24.796084828711258</v>
      </c>
      <c r="L24" s="714"/>
      <c r="M24" s="714">
        <v>75.203915171288742</v>
      </c>
      <c r="N24" s="714"/>
      <c r="O24" s="714"/>
      <c r="P24" s="715">
        <v>38.009787928221861</v>
      </c>
      <c r="Q24" s="662"/>
      <c r="R24" s="662">
        <v>26.506024096385545</v>
      </c>
      <c r="S24" s="662"/>
      <c r="T24" s="715">
        <v>45.879120879120876</v>
      </c>
    </row>
    <row r="25" spans="1:20" s="231" customFormat="1" ht="14.25" customHeight="1" x14ac:dyDescent="0.2">
      <c r="A25" s="113"/>
      <c r="B25" s="113"/>
      <c r="C25" s="113" t="s">
        <v>469</v>
      </c>
      <c r="D25" s="113" t="s">
        <v>470</v>
      </c>
      <c r="E25" s="113"/>
      <c r="F25" s="113" t="s">
        <v>471</v>
      </c>
      <c r="G25" s="113"/>
      <c r="H25" s="238"/>
      <c r="I25" s="196">
        <v>641</v>
      </c>
      <c r="J25" s="714"/>
      <c r="K25" s="714">
        <v>49.609984399375975</v>
      </c>
      <c r="L25" s="714"/>
      <c r="M25" s="714">
        <v>50.390015600624025</v>
      </c>
      <c r="N25" s="714"/>
      <c r="O25" s="714"/>
      <c r="P25" s="715">
        <v>34.945397815912635</v>
      </c>
      <c r="Q25" s="662"/>
      <c r="R25" s="662">
        <v>25.901639344262296</v>
      </c>
      <c r="S25" s="662"/>
      <c r="T25" s="715">
        <v>43.154761904761905</v>
      </c>
    </row>
    <row r="26" spans="1:20" s="231" customFormat="1" ht="14.25" customHeight="1" x14ac:dyDescent="0.2">
      <c r="A26" s="113"/>
      <c r="B26" s="113"/>
      <c r="C26" s="113" t="s">
        <v>472</v>
      </c>
      <c r="D26" s="113" t="s">
        <v>473</v>
      </c>
      <c r="E26" s="113"/>
      <c r="F26" s="113" t="s">
        <v>474</v>
      </c>
      <c r="G26" s="113"/>
      <c r="H26" s="238"/>
      <c r="I26" s="196">
        <v>1152</v>
      </c>
      <c r="J26" s="714"/>
      <c r="K26" s="714">
        <v>65.190972222222214</v>
      </c>
      <c r="L26" s="714"/>
      <c r="M26" s="714">
        <v>34.809027777777779</v>
      </c>
      <c r="N26" s="714"/>
      <c r="O26" s="714"/>
      <c r="P26" s="715">
        <v>40.277777777777779</v>
      </c>
      <c r="Q26" s="662"/>
      <c r="R26" s="662">
        <v>29.511278195488721</v>
      </c>
      <c r="S26" s="662"/>
      <c r="T26" s="715">
        <v>49.516129032258064</v>
      </c>
    </row>
    <row r="27" spans="1:20" s="231" customFormat="1" ht="14.25" customHeight="1" x14ac:dyDescent="0.2">
      <c r="A27" s="113"/>
      <c r="B27" s="113"/>
      <c r="C27" s="113"/>
      <c r="D27" s="113"/>
      <c r="E27" s="113"/>
      <c r="F27" s="113"/>
      <c r="G27" s="113"/>
      <c r="H27" s="238"/>
      <c r="I27" s="196"/>
      <c r="J27" s="714"/>
      <c r="K27" s="714"/>
      <c r="L27" s="714"/>
      <c r="M27" s="714"/>
      <c r="N27" s="714"/>
      <c r="O27" s="714"/>
      <c r="P27" s="715"/>
      <c r="Q27" s="662"/>
      <c r="R27" s="662"/>
      <c r="S27" s="662"/>
      <c r="T27" s="715"/>
    </row>
    <row r="28" spans="1:20" s="231" customFormat="1" ht="14.25" customHeight="1" x14ac:dyDescent="0.2">
      <c r="A28" s="113"/>
      <c r="B28" s="113"/>
      <c r="C28" s="113" t="s">
        <v>475</v>
      </c>
      <c r="D28" s="113" t="s">
        <v>476</v>
      </c>
      <c r="E28" s="113" t="s">
        <v>477</v>
      </c>
      <c r="F28" s="113"/>
      <c r="G28" s="113"/>
      <c r="H28" s="238"/>
      <c r="I28" s="196">
        <v>3006</v>
      </c>
      <c r="J28" s="714"/>
      <c r="K28" s="714">
        <v>93.479707252162342</v>
      </c>
      <c r="L28" s="714"/>
      <c r="M28" s="714">
        <v>6.520292747837658</v>
      </c>
      <c r="N28" s="714"/>
      <c r="O28" s="714"/>
      <c r="P28" s="715">
        <v>36.926147704590818</v>
      </c>
      <c r="Q28" s="662"/>
      <c r="R28" s="662">
        <v>25.234996384671003</v>
      </c>
      <c r="S28" s="662"/>
      <c r="T28" s="715">
        <v>46.888478126925449</v>
      </c>
    </row>
    <row r="29" spans="1:20" s="231" customFormat="1" ht="14.25" customHeight="1" x14ac:dyDescent="0.2">
      <c r="A29" s="113"/>
      <c r="B29" s="113"/>
      <c r="C29" s="113" t="s">
        <v>478</v>
      </c>
      <c r="D29" s="113" t="s">
        <v>479</v>
      </c>
      <c r="E29" s="113"/>
      <c r="F29" s="113" t="s">
        <v>480</v>
      </c>
      <c r="G29" s="113"/>
      <c r="H29" s="238"/>
      <c r="I29" s="196">
        <v>262</v>
      </c>
      <c r="J29" s="714"/>
      <c r="K29" s="714">
        <v>88.167938931297712</v>
      </c>
      <c r="L29" s="714"/>
      <c r="M29" s="714">
        <v>11.83206106870229</v>
      </c>
      <c r="N29" s="714"/>
      <c r="O29" s="714"/>
      <c r="P29" s="715">
        <v>39.31297709923664</v>
      </c>
      <c r="Q29" s="662"/>
      <c r="R29" s="662">
        <v>33.928571428571431</v>
      </c>
      <c r="S29" s="662"/>
      <c r="T29" s="715">
        <v>43.333333333333336</v>
      </c>
    </row>
    <row r="30" spans="1:20" s="231" customFormat="1" ht="14.25" customHeight="1" x14ac:dyDescent="0.2">
      <c r="A30" s="113"/>
      <c r="B30" s="113"/>
      <c r="C30" s="113" t="s">
        <v>481</v>
      </c>
      <c r="D30" s="113" t="s">
        <v>482</v>
      </c>
      <c r="E30" s="113"/>
      <c r="F30" s="113" t="s">
        <v>483</v>
      </c>
      <c r="G30" s="113"/>
      <c r="H30" s="238"/>
      <c r="I30" s="196">
        <v>620</v>
      </c>
      <c r="J30" s="714"/>
      <c r="K30" s="714">
        <v>92.258064516129039</v>
      </c>
      <c r="L30" s="714"/>
      <c r="M30" s="714">
        <v>7.741935483870968</v>
      </c>
      <c r="N30" s="714"/>
      <c r="O30" s="714"/>
      <c r="P30" s="715">
        <v>32.258064516129032</v>
      </c>
      <c r="Q30" s="662"/>
      <c r="R30" s="662">
        <v>20.608108108108109</v>
      </c>
      <c r="S30" s="662"/>
      <c r="T30" s="715">
        <v>42.901234567901234</v>
      </c>
    </row>
    <row r="31" spans="1:20" s="231" customFormat="1" ht="14.25" customHeight="1" x14ac:dyDescent="0.2">
      <c r="A31" s="113"/>
      <c r="B31" s="113"/>
      <c r="C31" s="113" t="s">
        <v>484</v>
      </c>
      <c r="D31" s="113" t="s">
        <v>485</v>
      </c>
      <c r="E31" s="113"/>
      <c r="F31" s="113" t="s">
        <v>486</v>
      </c>
      <c r="G31" s="113"/>
      <c r="H31" s="238"/>
      <c r="I31" s="196">
        <v>804</v>
      </c>
      <c r="J31" s="714"/>
      <c r="K31" s="714">
        <v>95.771144278606968</v>
      </c>
      <c r="L31" s="714"/>
      <c r="M31" s="714">
        <v>4.2288557213930353</v>
      </c>
      <c r="N31" s="714"/>
      <c r="O31" s="714"/>
      <c r="P31" s="715">
        <v>36.567164179104481</v>
      </c>
      <c r="Q31" s="662"/>
      <c r="R31" s="662">
        <v>24.934383202099738</v>
      </c>
      <c r="S31" s="662"/>
      <c r="T31" s="715">
        <v>47.044917257683217</v>
      </c>
    </row>
    <row r="32" spans="1:20" s="231" customFormat="1" ht="14.25" customHeight="1" x14ac:dyDescent="0.2">
      <c r="A32" s="113"/>
      <c r="B32" s="113"/>
      <c r="C32" s="113" t="s">
        <v>487</v>
      </c>
      <c r="D32" s="113" t="s">
        <v>488</v>
      </c>
      <c r="E32" s="113"/>
      <c r="F32" s="113" t="s">
        <v>489</v>
      </c>
      <c r="G32" s="113"/>
      <c r="H32" s="238"/>
      <c r="I32" s="196">
        <v>500</v>
      </c>
      <c r="J32" s="714"/>
      <c r="K32" s="714">
        <v>87.6</v>
      </c>
      <c r="L32" s="714"/>
      <c r="M32" s="714">
        <v>12.4</v>
      </c>
      <c r="N32" s="714"/>
      <c r="O32" s="714"/>
      <c r="P32" s="715">
        <v>32.4</v>
      </c>
      <c r="Q32" s="662"/>
      <c r="R32" s="662">
        <v>20.27027027027027</v>
      </c>
      <c r="S32" s="662"/>
      <c r="T32" s="715">
        <v>42.086330935251794</v>
      </c>
    </row>
    <row r="33" spans="1:20" s="231" customFormat="1" ht="14.25" customHeight="1" x14ac:dyDescent="0.25">
      <c r="A33" s="113"/>
      <c r="B33" s="113"/>
      <c r="C33" s="113" t="s">
        <v>490</v>
      </c>
      <c r="D33" s="113" t="s">
        <v>491</v>
      </c>
      <c r="E33" s="113"/>
      <c r="F33" s="113" t="s">
        <v>492</v>
      </c>
      <c r="G33" s="113"/>
      <c r="H33" s="237"/>
      <c r="I33" s="196">
        <v>820</v>
      </c>
      <c r="J33" s="714"/>
      <c r="K33" s="714">
        <v>97.439024390243901</v>
      </c>
      <c r="L33" s="714"/>
      <c r="M33" s="714">
        <v>2.5609756097560976</v>
      </c>
      <c r="N33" s="714"/>
      <c r="O33" s="714"/>
      <c r="P33" s="715">
        <v>42.804878048780488</v>
      </c>
      <c r="Q33" s="662"/>
      <c r="R33" s="662">
        <v>29.56989247311828</v>
      </c>
      <c r="S33" s="662"/>
      <c r="T33" s="715">
        <v>53.794642857142861</v>
      </c>
    </row>
    <row r="34" spans="1:20" s="231" customFormat="1" ht="14.25" customHeight="1" x14ac:dyDescent="0.2">
      <c r="A34" s="113"/>
      <c r="B34" s="113"/>
      <c r="C34" s="113"/>
      <c r="D34" s="113"/>
      <c r="E34" s="113"/>
      <c r="F34" s="113"/>
      <c r="G34" s="113"/>
      <c r="H34" s="238"/>
      <c r="I34" s="196"/>
      <c r="J34" s="714"/>
      <c r="K34" s="714"/>
      <c r="L34" s="714"/>
      <c r="M34" s="714"/>
      <c r="N34" s="714"/>
      <c r="O34" s="714"/>
      <c r="P34" s="715"/>
      <c r="Q34" s="662"/>
      <c r="R34" s="662"/>
      <c r="S34" s="662"/>
      <c r="T34" s="715"/>
    </row>
    <row r="35" spans="1:20" s="231" customFormat="1" ht="14.25" customHeight="1" x14ac:dyDescent="0.2">
      <c r="A35" s="113"/>
      <c r="B35" s="113"/>
      <c r="C35" s="113" t="s">
        <v>493</v>
      </c>
      <c r="D35" s="113" t="s">
        <v>494</v>
      </c>
      <c r="E35" s="113" t="s">
        <v>495</v>
      </c>
      <c r="F35" s="113"/>
      <c r="G35" s="113"/>
      <c r="H35" s="238"/>
      <c r="I35" s="196">
        <v>10926</v>
      </c>
      <c r="J35" s="714"/>
      <c r="K35" s="714">
        <v>61.907376899139663</v>
      </c>
      <c r="L35" s="714"/>
      <c r="M35" s="714">
        <v>38.092623100860337</v>
      </c>
      <c r="N35" s="714"/>
      <c r="O35" s="714"/>
      <c r="P35" s="715">
        <v>35.859417902251508</v>
      </c>
      <c r="Q35" s="662"/>
      <c r="R35" s="662">
        <v>26.576019777503092</v>
      </c>
      <c r="S35" s="662"/>
      <c r="T35" s="715">
        <v>43.280632411067195</v>
      </c>
    </row>
    <row r="36" spans="1:20" s="231" customFormat="1" ht="14.25" customHeight="1" x14ac:dyDescent="0.2">
      <c r="A36" s="113"/>
      <c r="B36" s="113"/>
      <c r="C36" s="113" t="s">
        <v>496</v>
      </c>
      <c r="D36" s="113" t="s">
        <v>497</v>
      </c>
      <c r="E36" s="113"/>
      <c r="F36" s="113" t="s">
        <v>498</v>
      </c>
      <c r="G36" s="113"/>
      <c r="H36" s="238"/>
      <c r="I36" s="196">
        <v>1035</v>
      </c>
      <c r="J36" s="714"/>
      <c r="K36" s="714">
        <v>73.140096618357489</v>
      </c>
      <c r="L36" s="714"/>
      <c r="M36" s="714">
        <v>26.859903381642514</v>
      </c>
      <c r="N36" s="714"/>
      <c r="O36" s="714"/>
      <c r="P36" s="715">
        <v>34.685990338164252</v>
      </c>
      <c r="Q36" s="662"/>
      <c r="R36" s="662">
        <v>27.944572748267898</v>
      </c>
      <c r="S36" s="662"/>
      <c r="T36" s="715">
        <v>39.534883720930232</v>
      </c>
    </row>
    <row r="37" spans="1:20" s="231" customFormat="1" ht="14.25" customHeight="1" x14ac:dyDescent="0.2">
      <c r="A37" s="113"/>
      <c r="B37" s="113"/>
      <c r="C37" s="113" t="s">
        <v>499</v>
      </c>
      <c r="D37" s="113" t="s">
        <v>500</v>
      </c>
      <c r="E37" s="113"/>
      <c r="F37" s="113" t="s">
        <v>501</v>
      </c>
      <c r="G37" s="113"/>
      <c r="H37" s="238"/>
      <c r="I37" s="196">
        <v>656</v>
      </c>
      <c r="J37" s="714"/>
      <c r="K37" s="714">
        <v>62.34756097560976</v>
      </c>
      <c r="L37" s="714"/>
      <c r="M37" s="714">
        <v>37.652439024390247</v>
      </c>
      <c r="N37" s="714"/>
      <c r="O37" s="714"/>
      <c r="P37" s="715">
        <v>42.073170731707314</v>
      </c>
      <c r="Q37" s="662"/>
      <c r="R37" s="662">
        <v>32.129963898916969</v>
      </c>
      <c r="S37" s="662"/>
      <c r="T37" s="715">
        <v>49.340369393139845</v>
      </c>
    </row>
    <row r="38" spans="1:20" s="231" customFormat="1" ht="14.25" customHeight="1" x14ac:dyDescent="0.2">
      <c r="A38" s="113"/>
      <c r="B38" s="113"/>
      <c r="C38" s="113" t="s">
        <v>502</v>
      </c>
      <c r="D38" s="113" t="s">
        <v>503</v>
      </c>
      <c r="E38" s="113"/>
      <c r="F38" s="113" t="s">
        <v>504</v>
      </c>
      <c r="G38" s="113"/>
      <c r="H38" s="238"/>
      <c r="I38" s="196">
        <v>1013</v>
      </c>
      <c r="J38" s="714"/>
      <c r="K38" s="714">
        <v>59.822309970384993</v>
      </c>
      <c r="L38" s="714"/>
      <c r="M38" s="714">
        <v>40.177690029615007</v>
      </c>
      <c r="N38" s="714"/>
      <c r="O38" s="714"/>
      <c r="P38" s="715">
        <v>35.1431391905232</v>
      </c>
      <c r="Q38" s="662"/>
      <c r="R38" s="662">
        <v>25.107296137339059</v>
      </c>
      <c r="S38" s="662"/>
      <c r="T38" s="715">
        <v>43.692870201096888</v>
      </c>
    </row>
    <row r="39" spans="1:20" s="231" customFormat="1" ht="14.25" customHeight="1" x14ac:dyDescent="0.2">
      <c r="A39" s="113"/>
      <c r="B39" s="113"/>
      <c r="C39" s="113" t="s">
        <v>505</v>
      </c>
      <c r="D39" s="113" t="s">
        <v>506</v>
      </c>
      <c r="E39" s="113"/>
      <c r="F39" s="113" t="s">
        <v>507</v>
      </c>
      <c r="G39" s="113"/>
      <c r="H39" s="238"/>
      <c r="I39" s="196">
        <v>788</v>
      </c>
      <c r="J39" s="714"/>
      <c r="K39" s="714">
        <v>68.020304568527919</v>
      </c>
      <c r="L39" s="714"/>
      <c r="M39" s="714">
        <v>31.979695431472084</v>
      </c>
      <c r="N39" s="714"/>
      <c r="O39" s="714"/>
      <c r="P39" s="715">
        <v>32.360406091370557</v>
      </c>
      <c r="Q39" s="662"/>
      <c r="R39" s="662">
        <v>25.277777777777779</v>
      </c>
      <c r="S39" s="662"/>
      <c r="T39" s="715">
        <v>38.31775700934579</v>
      </c>
    </row>
    <row r="40" spans="1:20" s="231" customFormat="1" ht="14.25" customHeight="1" x14ac:dyDescent="0.2">
      <c r="A40" s="113"/>
      <c r="B40" s="113"/>
      <c r="C40" s="113" t="s">
        <v>508</v>
      </c>
      <c r="D40" s="113" t="s">
        <v>509</v>
      </c>
      <c r="E40" s="113"/>
      <c r="F40" s="113" t="s">
        <v>510</v>
      </c>
      <c r="G40" s="113"/>
      <c r="H40" s="238"/>
      <c r="I40" s="196">
        <v>1109</v>
      </c>
      <c r="J40" s="714"/>
      <c r="K40" s="714">
        <v>66.997294860234447</v>
      </c>
      <c r="L40" s="714"/>
      <c r="M40" s="714">
        <v>33.002705139765553</v>
      </c>
      <c r="N40" s="714"/>
      <c r="O40" s="714"/>
      <c r="P40" s="715">
        <v>38.863841298467086</v>
      </c>
      <c r="Q40" s="662"/>
      <c r="R40" s="662">
        <v>28.041237113402062</v>
      </c>
      <c r="S40" s="662"/>
      <c r="T40" s="715">
        <v>47.275641025641022</v>
      </c>
    </row>
    <row r="41" spans="1:20" s="231" customFormat="1" ht="14.25" customHeight="1" x14ac:dyDescent="0.2">
      <c r="A41" s="113"/>
      <c r="B41" s="113"/>
      <c r="C41" s="113" t="s">
        <v>511</v>
      </c>
      <c r="D41" s="113" t="s">
        <v>512</v>
      </c>
      <c r="E41" s="113"/>
      <c r="F41" s="113" t="s">
        <v>513</v>
      </c>
      <c r="G41" s="113"/>
      <c r="H41" s="238"/>
      <c r="I41" s="196">
        <v>919</v>
      </c>
      <c r="J41" s="714"/>
      <c r="K41" s="714">
        <v>67.682263329706203</v>
      </c>
      <c r="L41" s="714"/>
      <c r="M41" s="714">
        <v>32.317736670293797</v>
      </c>
      <c r="N41" s="714"/>
      <c r="O41" s="714"/>
      <c r="P41" s="715">
        <v>33.841131664853101</v>
      </c>
      <c r="Q41" s="662"/>
      <c r="R41" s="662">
        <v>24.644549763033176</v>
      </c>
      <c r="S41" s="662"/>
      <c r="T41" s="715">
        <v>41.649899396378274</v>
      </c>
    </row>
    <row r="42" spans="1:20" s="230" customFormat="1" ht="14.25" customHeight="1" x14ac:dyDescent="0.25">
      <c r="A42" s="113"/>
      <c r="B42" s="113"/>
      <c r="C42" s="113" t="s">
        <v>514</v>
      </c>
      <c r="D42" s="113" t="s">
        <v>515</v>
      </c>
      <c r="E42" s="113"/>
      <c r="F42" s="113" t="s">
        <v>516</v>
      </c>
      <c r="G42" s="113"/>
      <c r="H42" s="238"/>
      <c r="I42" s="196">
        <v>1183</v>
      </c>
      <c r="J42" s="714"/>
      <c r="K42" s="714">
        <v>57.988165680473372</v>
      </c>
      <c r="L42" s="714"/>
      <c r="M42" s="714">
        <v>42.011834319526628</v>
      </c>
      <c r="N42" s="714"/>
      <c r="O42" s="714"/>
      <c r="P42" s="715">
        <v>35.841081994928146</v>
      </c>
      <c r="Q42" s="662"/>
      <c r="R42" s="662">
        <v>28.241563055062169</v>
      </c>
      <c r="S42" s="662"/>
      <c r="T42" s="717">
        <v>42.741935483870968</v>
      </c>
    </row>
    <row r="43" spans="1:20" s="231" customFormat="1" ht="14.25" customHeight="1" x14ac:dyDescent="0.2">
      <c r="A43" s="113"/>
      <c r="B43" s="113"/>
      <c r="C43" s="113" t="s">
        <v>517</v>
      </c>
      <c r="D43" s="113" t="s">
        <v>518</v>
      </c>
      <c r="E43" s="113"/>
      <c r="F43" s="113" t="s">
        <v>519</v>
      </c>
      <c r="G43" s="113"/>
      <c r="H43" s="238"/>
      <c r="I43" s="196">
        <v>756</v>
      </c>
      <c r="J43" s="714"/>
      <c r="K43" s="714">
        <v>54.232804232804234</v>
      </c>
      <c r="L43" s="714"/>
      <c r="M43" s="714">
        <v>45.767195767195766</v>
      </c>
      <c r="N43" s="714"/>
      <c r="O43" s="714"/>
      <c r="P43" s="715">
        <v>38.756613756613753</v>
      </c>
      <c r="Q43" s="662"/>
      <c r="R43" s="662">
        <v>25.080385852090032</v>
      </c>
      <c r="S43" s="662"/>
      <c r="T43" s="715">
        <v>48.314606741573037</v>
      </c>
    </row>
    <row r="44" spans="1:20" s="231" customFormat="1" ht="14.25" customHeight="1" x14ac:dyDescent="0.2">
      <c r="A44" s="113"/>
      <c r="B44" s="113"/>
      <c r="C44" s="113" t="s">
        <v>520</v>
      </c>
      <c r="D44" s="113" t="s">
        <v>521</v>
      </c>
      <c r="E44" s="113"/>
      <c r="F44" s="113" t="s">
        <v>522</v>
      </c>
      <c r="G44" s="113"/>
      <c r="H44" s="238"/>
      <c r="I44" s="196">
        <v>847</v>
      </c>
      <c r="J44" s="714"/>
      <c r="K44" s="714">
        <v>48.760330578512395</v>
      </c>
      <c r="L44" s="714"/>
      <c r="M44" s="714">
        <v>51.239669421487598</v>
      </c>
      <c r="N44" s="714"/>
      <c r="O44" s="714"/>
      <c r="P44" s="715">
        <v>34.238488783943325</v>
      </c>
      <c r="Q44" s="662"/>
      <c r="R44" s="662">
        <v>24.331550802139038</v>
      </c>
      <c r="S44" s="662"/>
      <c r="T44" s="715">
        <v>42.071881606765324</v>
      </c>
    </row>
    <row r="45" spans="1:20" s="231" customFormat="1" ht="14.25" customHeight="1" x14ac:dyDescent="0.2">
      <c r="A45" s="113"/>
      <c r="B45" s="113"/>
      <c r="C45" s="113" t="s">
        <v>523</v>
      </c>
      <c r="D45" s="113" t="s">
        <v>524</v>
      </c>
      <c r="E45" s="113"/>
      <c r="F45" s="113" t="s">
        <v>525</v>
      </c>
      <c r="G45" s="113"/>
      <c r="H45" s="238"/>
      <c r="I45" s="196">
        <v>907</v>
      </c>
      <c r="J45" s="714"/>
      <c r="K45" s="714">
        <v>62.403528114663729</v>
      </c>
      <c r="L45" s="714"/>
      <c r="M45" s="714">
        <v>37.596471885336271</v>
      </c>
      <c r="N45" s="714"/>
      <c r="O45" s="714"/>
      <c r="P45" s="715">
        <v>33.627342888643881</v>
      </c>
      <c r="Q45" s="662"/>
      <c r="R45" s="662">
        <v>26.958525345622121</v>
      </c>
      <c r="S45" s="662"/>
      <c r="T45" s="715">
        <v>39.746300211416489</v>
      </c>
    </row>
    <row r="46" spans="1:20" s="231" customFormat="1" ht="14.25" customHeight="1" x14ac:dyDescent="0.2">
      <c r="A46" s="113"/>
      <c r="B46" s="113"/>
      <c r="C46" s="113" t="s">
        <v>526</v>
      </c>
      <c r="D46" s="113" t="s">
        <v>527</v>
      </c>
      <c r="E46" s="113"/>
      <c r="F46" s="113" t="s">
        <v>528</v>
      </c>
      <c r="G46" s="113"/>
      <c r="H46" s="238"/>
      <c r="I46" s="196">
        <v>772</v>
      </c>
      <c r="J46" s="714"/>
      <c r="K46" s="714">
        <v>57.512953367875653</v>
      </c>
      <c r="L46" s="714"/>
      <c r="M46" s="714">
        <v>42.487046632124354</v>
      </c>
      <c r="N46" s="714"/>
      <c r="O46" s="714"/>
      <c r="P46" s="715">
        <v>38.471502590673573</v>
      </c>
      <c r="Q46" s="662"/>
      <c r="R46" s="662">
        <v>33.860759493670884</v>
      </c>
      <c r="S46" s="662"/>
      <c r="T46" s="715">
        <v>41.666666666666671</v>
      </c>
    </row>
    <row r="47" spans="1:20" s="231" customFormat="1" ht="14.25" customHeight="1" x14ac:dyDescent="0.2">
      <c r="A47" s="113"/>
      <c r="B47" s="113"/>
      <c r="C47" s="113" t="s">
        <v>529</v>
      </c>
      <c r="D47" s="113" t="s">
        <v>530</v>
      </c>
      <c r="E47" s="113"/>
      <c r="F47" s="113" t="s">
        <v>531</v>
      </c>
      <c r="G47" s="113"/>
      <c r="H47" s="238"/>
      <c r="I47" s="196">
        <v>941</v>
      </c>
      <c r="J47" s="714"/>
      <c r="K47" s="714">
        <v>60.786397449521786</v>
      </c>
      <c r="L47" s="714"/>
      <c r="M47" s="714">
        <v>39.213602550478214</v>
      </c>
      <c r="N47" s="714"/>
      <c r="O47" s="714"/>
      <c r="P47" s="715">
        <v>34.112646121147719</v>
      </c>
      <c r="Q47" s="662"/>
      <c r="R47" s="662">
        <v>19.37046004842615</v>
      </c>
      <c r="S47" s="662"/>
      <c r="T47" s="715">
        <v>45.643939393939391</v>
      </c>
    </row>
    <row r="48" spans="1:20" s="231" customFormat="1" ht="14.25" customHeight="1" x14ac:dyDescent="0.2">
      <c r="A48" s="113"/>
      <c r="B48" s="113"/>
      <c r="C48" s="113"/>
      <c r="D48" s="113"/>
      <c r="E48" s="113"/>
      <c r="F48" s="113"/>
      <c r="G48" s="113"/>
      <c r="H48" s="238"/>
      <c r="I48" s="196"/>
      <c r="J48" s="714"/>
      <c r="K48" s="714"/>
      <c r="L48" s="714"/>
      <c r="M48" s="714"/>
      <c r="N48" s="714"/>
      <c r="O48" s="714"/>
      <c r="P48" s="715"/>
      <c r="Q48" s="662"/>
      <c r="R48" s="662"/>
      <c r="S48" s="662"/>
      <c r="T48" s="715"/>
    </row>
    <row r="49" spans="1:20" s="231" customFormat="1" ht="14.25" customHeight="1" x14ac:dyDescent="0.2">
      <c r="A49" s="113"/>
      <c r="B49" s="113"/>
      <c r="C49" s="113" t="s">
        <v>532</v>
      </c>
      <c r="D49" s="113" t="s">
        <v>533</v>
      </c>
      <c r="E49" s="113" t="s">
        <v>534</v>
      </c>
      <c r="F49" s="113"/>
      <c r="G49" s="113"/>
      <c r="H49" s="238"/>
      <c r="I49" s="196">
        <v>4605</v>
      </c>
      <c r="J49" s="714"/>
      <c r="K49" s="714">
        <v>74.028230184581972</v>
      </c>
      <c r="L49" s="714"/>
      <c r="M49" s="714">
        <v>25.971769815418021</v>
      </c>
      <c r="N49" s="714"/>
      <c r="O49" s="714"/>
      <c r="P49" s="715">
        <v>34.831704668838221</v>
      </c>
      <c r="Q49" s="662"/>
      <c r="R49" s="662">
        <v>25.985275010827198</v>
      </c>
      <c r="S49" s="662"/>
      <c r="T49" s="715">
        <v>43.728222996515683</v>
      </c>
    </row>
    <row r="50" spans="1:20" s="231" customFormat="1" ht="14.25" customHeight="1" x14ac:dyDescent="0.2">
      <c r="A50" s="113"/>
      <c r="B50" s="113"/>
      <c r="C50" s="113" t="s">
        <v>535</v>
      </c>
      <c r="D50" s="113" t="s">
        <v>536</v>
      </c>
      <c r="E50" s="113"/>
      <c r="F50" s="113" t="s">
        <v>537</v>
      </c>
      <c r="G50" s="113"/>
      <c r="H50" s="238"/>
      <c r="I50" s="196">
        <v>528</v>
      </c>
      <c r="J50" s="714"/>
      <c r="K50" s="714">
        <v>88.257575757575751</v>
      </c>
      <c r="L50" s="714"/>
      <c r="M50" s="714">
        <v>11.742424242424242</v>
      </c>
      <c r="N50" s="714"/>
      <c r="O50" s="714"/>
      <c r="P50" s="715">
        <v>32.386363636363633</v>
      </c>
      <c r="Q50" s="662"/>
      <c r="R50" s="662">
        <v>26.612903225806448</v>
      </c>
      <c r="S50" s="662"/>
      <c r="T50" s="715">
        <v>37.5</v>
      </c>
    </row>
    <row r="51" spans="1:20" s="231" customFormat="1" ht="14.25" customHeight="1" x14ac:dyDescent="0.2">
      <c r="A51" s="113"/>
      <c r="B51" s="113"/>
      <c r="C51" s="113" t="s">
        <v>538</v>
      </c>
      <c r="D51" s="113" t="s">
        <v>539</v>
      </c>
      <c r="E51" s="113"/>
      <c r="F51" s="113" t="s">
        <v>540</v>
      </c>
      <c r="G51" s="113"/>
      <c r="H51" s="238"/>
      <c r="I51" s="196">
        <v>508</v>
      </c>
      <c r="J51" s="714"/>
      <c r="K51" s="714">
        <v>69.881889763779526</v>
      </c>
      <c r="L51" s="714"/>
      <c r="M51" s="714">
        <v>30.118110236220474</v>
      </c>
      <c r="N51" s="714"/>
      <c r="O51" s="714"/>
      <c r="P51" s="715">
        <v>39.763779527559059</v>
      </c>
      <c r="Q51" s="662"/>
      <c r="R51" s="662">
        <v>26.400000000000002</v>
      </c>
      <c r="S51" s="662"/>
      <c r="T51" s="715">
        <v>52.713178294573652</v>
      </c>
    </row>
    <row r="52" spans="1:20" s="231" customFormat="1" ht="14.25" customHeight="1" x14ac:dyDescent="0.2">
      <c r="A52" s="113"/>
      <c r="B52" s="113"/>
      <c r="C52" s="113" t="s">
        <v>541</v>
      </c>
      <c r="D52" s="113" t="s">
        <v>542</v>
      </c>
      <c r="E52" s="113"/>
      <c r="F52" s="113" t="s">
        <v>543</v>
      </c>
      <c r="G52" s="113"/>
      <c r="H52" s="238"/>
      <c r="I52" s="196">
        <v>481</v>
      </c>
      <c r="J52" s="714"/>
      <c r="K52" s="714">
        <v>64.033264033264032</v>
      </c>
      <c r="L52" s="714"/>
      <c r="M52" s="714">
        <v>35.966735966735968</v>
      </c>
      <c r="N52" s="714"/>
      <c r="O52" s="714"/>
      <c r="P52" s="715">
        <v>34.927234927234927</v>
      </c>
      <c r="Q52" s="662"/>
      <c r="R52" s="662">
        <v>28.799999999999997</v>
      </c>
      <c r="S52" s="662"/>
      <c r="T52" s="715">
        <v>41.558441558441558</v>
      </c>
    </row>
    <row r="53" spans="1:20" s="231" customFormat="1" ht="14.25" customHeight="1" x14ac:dyDescent="0.2">
      <c r="A53" s="113"/>
      <c r="B53" s="113"/>
      <c r="C53" s="113" t="s">
        <v>544</v>
      </c>
      <c r="D53" s="113" t="s">
        <v>545</v>
      </c>
      <c r="E53" s="113"/>
      <c r="F53" s="113" t="s">
        <v>546</v>
      </c>
      <c r="G53" s="113"/>
      <c r="H53" s="238"/>
      <c r="I53" s="196">
        <v>1282</v>
      </c>
      <c r="J53" s="714"/>
      <c r="K53" s="714">
        <v>89.781591263650554</v>
      </c>
      <c r="L53" s="714"/>
      <c r="M53" s="714">
        <v>10.218408736349453</v>
      </c>
      <c r="N53" s="714"/>
      <c r="O53" s="714"/>
      <c r="P53" s="715">
        <v>35.569422776911075</v>
      </c>
      <c r="Q53" s="662"/>
      <c r="R53" s="662">
        <v>26.273885350318473</v>
      </c>
      <c r="S53" s="662"/>
      <c r="T53" s="715">
        <v>44.4954128440367</v>
      </c>
    </row>
    <row r="54" spans="1:20" s="231" customFormat="1" ht="14.25" customHeight="1" x14ac:dyDescent="0.2">
      <c r="A54" s="113"/>
      <c r="B54" s="113"/>
      <c r="C54" s="113" t="s">
        <v>547</v>
      </c>
      <c r="D54" s="113" t="s">
        <v>548</v>
      </c>
      <c r="E54" s="113"/>
      <c r="F54" s="113" t="s">
        <v>549</v>
      </c>
      <c r="G54" s="113"/>
      <c r="H54" s="238"/>
      <c r="I54" s="196">
        <v>433</v>
      </c>
      <c r="J54" s="714"/>
      <c r="K54" s="714">
        <v>67.205542725173203</v>
      </c>
      <c r="L54" s="714"/>
      <c r="M54" s="714">
        <v>32.79445727482679</v>
      </c>
      <c r="N54" s="714"/>
      <c r="O54" s="714"/>
      <c r="P54" s="715">
        <v>36.027713625866056</v>
      </c>
      <c r="Q54" s="662"/>
      <c r="R54" s="662">
        <v>25.570776255707763</v>
      </c>
      <c r="S54" s="662"/>
      <c r="T54" s="715">
        <v>46.728971962616825</v>
      </c>
    </row>
    <row r="55" spans="1:20" s="231" customFormat="1" ht="14.25" customHeight="1" x14ac:dyDescent="0.2">
      <c r="A55" s="113"/>
      <c r="B55" s="113"/>
      <c r="C55" s="113" t="s">
        <v>550</v>
      </c>
      <c r="D55" s="113" t="s">
        <v>551</v>
      </c>
      <c r="E55" s="113"/>
      <c r="F55" s="113" t="s">
        <v>552</v>
      </c>
      <c r="G55" s="113"/>
      <c r="H55" s="238"/>
      <c r="I55" s="196">
        <v>714</v>
      </c>
      <c r="J55" s="714"/>
      <c r="K55" s="714">
        <v>64.705882352941174</v>
      </c>
      <c r="L55" s="714"/>
      <c r="M55" s="714">
        <v>35.294117647058826</v>
      </c>
      <c r="N55" s="714"/>
      <c r="O55" s="714"/>
      <c r="P55" s="715">
        <v>36.134453781512605</v>
      </c>
      <c r="Q55" s="662"/>
      <c r="R55" s="662">
        <v>28.232189973614773</v>
      </c>
      <c r="S55" s="662"/>
      <c r="T55" s="715">
        <v>45.07462686567164</v>
      </c>
    </row>
    <row r="56" spans="1:20" s="231" customFormat="1" ht="14.25" customHeight="1" x14ac:dyDescent="0.2">
      <c r="A56" s="113"/>
      <c r="B56" s="113"/>
      <c r="C56" s="113" t="s">
        <v>553</v>
      </c>
      <c r="D56" s="113" t="s">
        <v>554</v>
      </c>
      <c r="E56" s="113"/>
      <c r="F56" s="113" t="s">
        <v>555</v>
      </c>
      <c r="G56" s="113"/>
      <c r="H56" s="238"/>
      <c r="I56" s="196">
        <v>341</v>
      </c>
      <c r="J56" s="714"/>
      <c r="K56" s="714">
        <v>52.785923753665685</v>
      </c>
      <c r="L56" s="714"/>
      <c r="M56" s="714">
        <v>47.214076246334315</v>
      </c>
      <c r="N56" s="714"/>
      <c r="O56" s="714"/>
      <c r="P56" s="715">
        <v>30.498533724340177</v>
      </c>
      <c r="Q56" s="662"/>
      <c r="R56" s="662">
        <v>18.333333333333332</v>
      </c>
      <c r="S56" s="662"/>
      <c r="T56" s="715">
        <v>44.099378881987576</v>
      </c>
    </row>
    <row r="57" spans="1:20" s="231" customFormat="1" ht="14.25" customHeight="1" x14ac:dyDescent="0.2">
      <c r="A57" s="113"/>
      <c r="B57" s="113"/>
      <c r="C57" s="113" t="s">
        <v>556</v>
      </c>
      <c r="D57" s="113" t="s">
        <v>557</v>
      </c>
      <c r="E57" s="113"/>
      <c r="F57" s="113" t="s">
        <v>558</v>
      </c>
      <c r="G57" s="113"/>
      <c r="H57" s="238"/>
      <c r="I57" s="196">
        <v>318</v>
      </c>
      <c r="J57" s="714"/>
      <c r="K57" s="714">
        <v>61.635220125786162</v>
      </c>
      <c r="L57" s="714"/>
      <c r="M57" s="714">
        <v>38.364779874213838</v>
      </c>
      <c r="N57" s="714"/>
      <c r="O57" s="714"/>
      <c r="P57" s="715">
        <v>27.987421383647799</v>
      </c>
      <c r="Q57" s="662"/>
      <c r="R57" s="662">
        <v>22.58064516129032</v>
      </c>
      <c r="S57" s="662"/>
      <c r="T57" s="715">
        <v>33.128834355828218</v>
      </c>
    </row>
    <row r="58" spans="1:20" s="231" customFormat="1" ht="14.25" customHeight="1" x14ac:dyDescent="0.2">
      <c r="A58" s="113"/>
      <c r="B58" s="113"/>
      <c r="C58" s="113"/>
      <c r="D58" s="113"/>
      <c r="E58" s="113"/>
      <c r="F58" s="113"/>
      <c r="G58" s="113"/>
      <c r="H58" s="238"/>
      <c r="I58" s="196"/>
      <c r="J58" s="714"/>
      <c r="K58" s="714"/>
      <c r="L58" s="714"/>
      <c r="M58" s="714"/>
      <c r="N58" s="714"/>
      <c r="O58" s="714"/>
      <c r="P58" s="715"/>
      <c r="Q58" s="662"/>
      <c r="R58" s="662"/>
      <c r="S58" s="662"/>
      <c r="T58" s="715"/>
    </row>
    <row r="59" spans="1:20" s="231" customFormat="1" ht="14.25" customHeight="1" x14ac:dyDescent="0.2">
      <c r="A59" s="113"/>
      <c r="B59" s="113"/>
      <c r="C59" s="113" t="s">
        <v>559</v>
      </c>
      <c r="D59" s="113" t="s">
        <v>560</v>
      </c>
      <c r="E59" s="113" t="s">
        <v>561</v>
      </c>
      <c r="F59" s="113"/>
      <c r="G59" s="113"/>
      <c r="H59" s="238"/>
      <c r="I59" s="196">
        <v>4958</v>
      </c>
      <c r="J59" s="714"/>
      <c r="K59" s="714">
        <v>59.136748688987495</v>
      </c>
      <c r="L59" s="714"/>
      <c r="M59" s="714">
        <v>40.863251311012505</v>
      </c>
      <c r="N59" s="714"/>
      <c r="O59" s="714"/>
      <c r="P59" s="715">
        <v>40.13715207745058</v>
      </c>
      <c r="Q59" s="662"/>
      <c r="R59" s="662">
        <v>28.7515762925599</v>
      </c>
      <c r="S59" s="662"/>
      <c r="T59" s="715">
        <v>50.639782861574254</v>
      </c>
    </row>
    <row r="60" spans="1:20" s="231" customFormat="1" ht="14.25" customHeight="1" x14ac:dyDescent="0.25">
      <c r="A60" s="113"/>
      <c r="B60" s="113"/>
      <c r="C60" s="113" t="s">
        <v>562</v>
      </c>
      <c r="D60" s="113" t="s">
        <v>563</v>
      </c>
      <c r="E60" s="113"/>
      <c r="F60" s="113" t="s">
        <v>564</v>
      </c>
      <c r="G60" s="113"/>
      <c r="H60" s="237"/>
      <c r="I60" s="196">
        <v>482</v>
      </c>
      <c r="J60" s="714"/>
      <c r="K60" s="714">
        <v>33.817427385892117</v>
      </c>
      <c r="L60" s="714"/>
      <c r="M60" s="714">
        <v>66.182572614107883</v>
      </c>
      <c r="N60" s="714"/>
      <c r="O60" s="714"/>
      <c r="P60" s="715">
        <v>34.024896265560166</v>
      </c>
      <c r="Q60" s="662"/>
      <c r="R60" s="662">
        <v>25</v>
      </c>
      <c r="S60" s="662"/>
      <c r="T60" s="715">
        <v>43.589743589743591</v>
      </c>
    </row>
    <row r="61" spans="1:20" s="231" customFormat="1" ht="14.25" customHeight="1" x14ac:dyDescent="0.2">
      <c r="A61" s="113"/>
      <c r="B61" s="113"/>
      <c r="C61" s="113" t="s">
        <v>565</v>
      </c>
      <c r="D61" s="113" t="s">
        <v>566</v>
      </c>
      <c r="E61" s="113"/>
      <c r="F61" s="113" t="s">
        <v>567</v>
      </c>
      <c r="G61" s="113"/>
      <c r="H61" s="238"/>
      <c r="I61" s="196">
        <v>676</v>
      </c>
      <c r="J61" s="714"/>
      <c r="K61" s="714">
        <v>64.201183431952657</v>
      </c>
      <c r="L61" s="714"/>
      <c r="M61" s="714">
        <v>35.798816568047336</v>
      </c>
      <c r="N61" s="714"/>
      <c r="O61" s="714"/>
      <c r="P61" s="715">
        <v>38.905325443786978</v>
      </c>
      <c r="Q61" s="662"/>
      <c r="R61" s="662">
        <v>27.914110429447852</v>
      </c>
      <c r="S61" s="662"/>
      <c r="T61" s="715">
        <v>49.142857142857146</v>
      </c>
    </row>
    <row r="62" spans="1:20" s="231" customFormat="1" ht="14.25" customHeight="1" x14ac:dyDescent="0.2">
      <c r="A62" s="113"/>
      <c r="B62" s="113"/>
      <c r="C62" s="113" t="s">
        <v>568</v>
      </c>
      <c r="D62" s="113" t="s">
        <v>569</v>
      </c>
      <c r="E62" s="113"/>
      <c r="F62" s="113" t="s">
        <v>570</v>
      </c>
      <c r="G62" s="113"/>
      <c r="H62" s="238"/>
      <c r="I62" s="196">
        <v>2302</v>
      </c>
      <c r="J62" s="714"/>
      <c r="K62" s="714">
        <v>65.942658557775843</v>
      </c>
      <c r="L62" s="714"/>
      <c r="M62" s="714">
        <v>34.057341442224157</v>
      </c>
      <c r="N62" s="714"/>
      <c r="O62" s="714"/>
      <c r="P62" s="715">
        <v>42.006950477845351</v>
      </c>
      <c r="Q62" s="662"/>
      <c r="R62" s="662">
        <v>30.40358744394619</v>
      </c>
      <c r="S62" s="662"/>
      <c r="T62" s="715">
        <v>52.906486941870256</v>
      </c>
    </row>
    <row r="63" spans="1:20" s="231" customFormat="1" ht="14.25" customHeight="1" x14ac:dyDescent="0.2">
      <c r="A63" s="113"/>
      <c r="B63" s="113"/>
      <c r="C63" s="113" t="s">
        <v>571</v>
      </c>
      <c r="D63" s="113" t="s">
        <v>572</v>
      </c>
      <c r="E63" s="113"/>
      <c r="F63" s="113" t="s">
        <v>573</v>
      </c>
      <c r="G63" s="113"/>
      <c r="H63" s="238"/>
      <c r="I63" s="196">
        <v>622</v>
      </c>
      <c r="J63" s="714"/>
      <c r="K63" s="714">
        <v>67.524115755627008</v>
      </c>
      <c r="L63" s="714"/>
      <c r="M63" s="714">
        <v>32.475884244372985</v>
      </c>
      <c r="N63" s="714"/>
      <c r="O63" s="714"/>
      <c r="P63" s="715">
        <v>42.443729903536976</v>
      </c>
      <c r="Q63" s="662"/>
      <c r="R63" s="662">
        <v>32.857142857142854</v>
      </c>
      <c r="S63" s="662"/>
      <c r="T63" s="715">
        <v>50.292397660818708</v>
      </c>
    </row>
    <row r="64" spans="1:20" s="231" customFormat="1" ht="14.25" customHeight="1" x14ac:dyDescent="0.2">
      <c r="A64" s="113"/>
      <c r="B64" s="113"/>
      <c r="C64" s="113" t="s">
        <v>574</v>
      </c>
      <c r="D64" s="113" t="s">
        <v>575</v>
      </c>
      <c r="E64" s="113"/>
      <c r="F64" s="113" t="s">
        <v>576</v>
      </c>
      <c r="G64" s="113"/>
      <c r="H64" s="238"/>
      <c r="I64" s="196">
        <v>259</v>
      </c>
      <c r="J64" s="714"/>
      <c r="K64" s="714">
        <v>69.111969111969103</v>
      </c>
      <c r="L64" s="714"/>
      <c r="M64" s="714">
        <v>30.888030888030887</v>
      </c>
      <c r="N64" s="714"/>
      <c r="O64" s="714"/>
      <c r="P64" s="715">
        <v>37.837837837837839</v>
      </c>
      <c r="Q64" s="662"/>
      <c r="R64" s="662">
        <v>24.324324324324326</v>
      </c>
      <c r="S64" s="662"/>
      <c r="T64" s="715">
        <v>47.972972972972968</v>
      </c>
    </row>
    <row r="65" spans="1:20" s="231" customFormat="1" ht="14.25" customHeight="1" x14ac:dyDescent="0.2">
      <c r="A65" s="113"/>
      <c r="B65" s="113"/>
      <c r="C65" s="113" t="s">
        <v>577</v>
      </c>
      <c r="D65" s="113" t="s">
        <v>578</v>
      </c>
      <c r="E65" s="113"/>
      <c r="F65" s="113" t="s">
        <v>579</v>
      </c>
      <c r="G65" s="113"/>
      <c r="H65" s="238"/>
      <c r="I65" s="196">
        <v>617</v>
      </c>
      <c r="J65" s="714"/>
      <c r="K65" s="714">
        <v>35.332252836304704</v>
      </c>
      <c r="L65" s="714"/>
      <c r="M65" s="714">
        <v>64.667747163695296</v>
      </c>
      <c r="N65" s="714"/>
      <c r="O65" s="714"/>
      <c r="P65" s="715">
        <v>37.925445705024316</v>
      </c>
      <c r="Q65" s="662"/>
      <c r="R65" s="662">
        <v>24.414715719063544</v>
      </c>
      <c r="S65" s="662"/>
      <c r="T65" s="715">
        <v>50.628930817610062</v>
      </c>
    </row>
    <row r="66" spans="1:20" s="231" customFormat="1" ht="14.25" customHeight="1" x14ac:dyDescent="0.2">
      <c r="A66" s="113"/>
      <c r="B66" s="113"/>
      <c r="C66" s="113"/>
      <c r="D66" s="113"/>
      <c r="E66" s="113"/>
      <c r="F66" s="113"/>
      <c r="G66" s="113"/>
      <c r="H66" s="238"/>
      <c r="I66" s="196"/>
      <c r="J66" s="714"/>
      <c r="K66" s="714"/>
      <c r="L66" s="714"/>
      <c r="M66" s="714"/>
      <c r="N66" s="714"/>
      <c r="O66" s="714"/>
      <c r="P66" s="715"/>
      <c r="Q66" s="662"/>
      <c r="R66" s="662"/>
      <c r="S66" s="662"/>
      <c r="T66" s="715"/>
    </row>
    <row r="67" spans="1:20" s="231" customFormat="1" ht="14.25" customHeight="1" x14ac:dyDescent="0.2">
      <c r="A67" s="113"/>
      <c r="B67" s="113"/>
      <c r="C67" s="113" t="s">
        <v>580</v>
      </c>
      <c r="D67" s="113" t="s">
        <v>581</v>
      </c>
      <c r="E67" s="113" t="s">
        <v>582</v>
      </c>
      <c r="F67" s="113"/>
      <c r="G67" s="113"/>
      <c r="H67" s="238"/>
      <c r="I67" s="196">
        <v>4841</v>
      </c>
      <c r="J67" s="714"/>
      <c r="K67" s="714">
        <v>83.928940301590586</v>
      </c>
      <c r="L67" s="714"/>
      <c r="M67" s="714">
        <v>16.071059698409421</v>
      </c>
      <c r="N67" s="714"/>
      <c r="O67" s="714"/>
      <c r="P67" s="715">
        <v>33.712042966329271</v>
      </c>
      <c r="Q67" s="662"/>
      <c r="R67" s="662">
        <v>22.894168466522675</v>
      </c>
      <c r="S67" s="662"/>
      <c r="T67" s="715">
        <v>43.626286619160723</v>
      </c>
    </row>
    <row r="68" spans="1:20" s="231" customFormat="1" ht="14.25" customHeight="1" x14ac:dyDescent="0.2">
      <c r="A68" s="113"/>
      <c r="B68" s="113"/>
      <c r="C68" s="113" t="s">
        <v>583</v>
      </c>
      <c r="D68" s="113" t="s">
        <v>584</v>
      </c>
      <c r="E68" s="113"/>
      <c r="F68" s="113" t="s">
        <v>585</v>
      </c>
      <c r="G68" s="113"/>
      <c r="H68" s="238"/>
      <c r="I68" s="196">
        <v>1052</v>
      </c>
      <c r="J68" s="714"/>
      <c r="K68" s="714">
        <v>84.125475285171106</v>
      </c>
      <c r="L68" s="714"/>
      <c r="M68" s="714">
        <v>15.874524714828897</v>
      </c>
      <c r="N68" s="714"/>
      <c r="O68" s="714"/>
      <c r="P68" s="715">
        <v>32.889733840304181</v>
      </c>
      <c r="Q68" s="662"/>
      <c r="R68" s="662">
        <v>22.908366533864541</v>
      </c>
      <c r="S68" s="662"/>
      <c r="T68" s="715">
        <v>42</v>
      </c>
    </row>
    <row r="69" spans="1:20" s="231" customFormat="1" ht="14.25" customHeight="1" x14ac:dyDescent="0.2">
      <c r="A69" s="113"/>
      <c r="B69" s="113"/>
      <c r="C69" s="113" t="s">
        <v>586</v>
      </c>
      <c r="D69" s="113" t="s">
        <v>587</v>
      </c>
      <c r="E69" s="113"/>
      <c r="F69" s="113" t="s">
        <v>588</v>
      </c>
      <c r="G69" s="113"/>
      <c r="H69" s="238"/>
      <c r="I69" s="196">
        <v>513</v>
      </c>
      <c r="J69" s="714"/>
      <c r="K69" s="714">
        <v>72.904483430799218</v>
      </c>
      <c r="L69" s="714"/>
      <c r="M69" s="714">
        <v>27.095516569200779</v>
      </c>
      <c r="N69" s="714"/>
      <c r="O69" s="714"/>
      <c r="P69" s="715">
        <v>34.892787524366469</v>
      </c>
      <c r="Q69" s="662"/>
      <c r="R69" s="662">
        <v>24.8</v>
      </c>
      <c r="S69" s="662"/>
      <c r="T69" s="715">
        <v>44.486692015209123</v>
      </c>
    </row>
    <row r="70" spans="1:20" s="231" customFormat="1" ht="14.25" customHeight="1" x14ac:dyDescent="0.2">
      <c r="A70" s="113"/>
      <c r="B70" s="113"/>
      <c r="C70" s="113" t="s">
        <v>589</v>
      </c>
      <c r="D70" s="113" t="s">
        <v>590</v>
      </c>
      <c r="E70" s="113"/>
      <c r="F70" s="113" t="s">
        <v>591</v>
      </c>
      <c r="G70" s="113"/>
      <c r="H70" s="238"/>
      <c r="I70" s="196">
        <v>459</v>
      </c>
      <c r="J70" s="714"/>
      <c r="K70" s="714">
        <v>83.877995642701535</v>
      </c>
      <c r="L70" s="714"/>
      <c r="M70" s="714">
        <v>16.122004357298476</v>
      </c>
      <c r="N70" s="714"/>
      <c r="O70" s="714"/>
      <c r="P70" s="715">
        <v>30.065359477124183</v>
      </c>
      <c r="Q70" s="662"/>
      <c r="R70" s="662">
        <v>19.444444444444446</v>
      </c>
      <c r="S70" s="662"/>
      <c r="T70" s="715">
        <v>39.506172839506171</v>
      </c>
    </row>
    <row r="71" spans="1:20" s="231" customFormat="1" ht="14.25" customHeight="1" x14ac:dyDescent="0.2">
      <c r="A71" s="113"/>
      <c r="B71" s="113"/>
      <c r="C71" s="113" t="s">
        <v>592</v>
      </c>
      <c r="D71" s="113" t="s">
        <v>593</v>
      </c>
      <c r="E71" s="113"/>
      <c r="F71" s="113" t="s">
        <v>594</v>
      </c>
      <c r="G71" s="113"/>
      <c r="H71" s="238"/>
      <c r="I71" s="196">
        <v>485</v>
      </c>
      <c r="J71" s="714"/>
      <c r="K71" s="714">
        <v>75.670103092783506</v>
      </c>
      <c r="L71" s="714"/>
      <c r="M71" s="714">
        <v>24.329896907216494</v>
      </c>
      <c r="N71" s="714"/>
      <c r="O71" s="714"/>
      <c r="P71" s="715">
        <v>32.371134020618555</v>
      </c>
      <c r="Q71" s="662"/>
      <c r="R71" s="662">
        <v>24.454148471615721</v>
      </c>
      <c r="S71" s="662"/>
      <c r="T71" s="715">
        <v>39.453125</v>
      </c>
    </row>
    <row r="72" spans="1:20" s="231" customFormat="1" ht="14.25" customHeight="1" x14ac:dyDescent="0.2">
      <c r="A72" s="113"/>
      <c r="B72" s="113"/>
      <c r="C72" s="113" t="s">
        <v>595</v>
      </c>
      <c r="D72" s="113" t="s">
        <v>596</v>
      </c>
      <c r="E72" s="113"/>
      <c r="F72" s="113" t="s">
        <v>597</v>
      </c>
      <c r="G72" s="113"/>
      <c r="H72" s="238"/>
      <c r="I72" s="196">
        <v>493</v>
      </c>
      <c r="J72" s="714"/>
      <c r="K72" s="714">
        <v>90.060851926977691</v>
      </c>
      <c r="L72" s="714"/>
      <c r="M72" s="714">
        <v>9.939148073022313</v>
      </c>
      <c r="N72" s="714"/>
      <c r="O72" s="714"/>
      <c r="P72" s="715">
        <v>36.511156186612574</v>
      </c>
      <c r="Q72" s="662"/>
      <c r="R72" s="662">
        <v>25.877192982456144</v>
      </c>
      <c r="S72" s="662"/>
      <c r="T72" s="715">
        <v>45.660377358490564</v>
      </c>
    </row>
    <row r="73" spans="1:20" s="231" customFormat="1" ht="14.25" customHeight="1" x14ac:dyDescent="0.2">
      <c r="A73" s="113"/>
      <c r="B73" s="113"/>
      <c r="C73" s="113" t="s">
        <v>598</v>
      </c>
      <c r="D73" s="113" t="s">
        <v>599</v>
      </c>
      <c r="E73" s="113"/>
      <c r="F73" s="113" t="s">
        <v>600</v>
      </c>
      <c r="G73" s="113"/>
      <c r="H73" s="238"/>
      <c r="I73" s="196">
        <v>642</v>
      </c>
      <c r="J73" s="714"/>
      <c r="K73" s="714">
        <v>91.433021806853588</v>
      </c>
      <c r="L73" s="714"/>
      <c r="M73" s="714">
        <v>8.5669781931464168</v>
      </c>
      <c r="N73" s="714"/>
      <c r="O73" s="714"/>
      <c r="P73" s="715">
        <v>36.292834890965729</v>
      </c>
      <c r="Q73" s="662"/>
      <c r="R73" s="662">
        <v>26.755852842809364</v>
      </c>
      <c r="S73" s="662"/>
      <c r="T73" s="715">
        <v>44.606413994169095</v>
      </c>
    </row>
    <row r="74" spans="1:20" s="231" customFormat="1" ht="14.25" customHeight="1" x14ac:dyDescent="0.2">
      <c r="A74" s="113"/>
      <c r="B74" s="113"/>
      <c r="C74" s="113" t="s">
        <v>601</v>
      </c>
      <c r="D74" s="113" t="s">
        <v>602</v>
      </c>
      <c r="E74" s="113"/>
      <c r="F74" s="113" t="s">
        <v>603</v>
      </c>
      <c r="G74" s="113"/>
      <c r="H74" s="238"/>
      <c r="I74" s="196">
        <v>366</v>
      </c>
      <c r="J74" s="714"/>
      <c r="K74" s="714">
        <v>69.398907103825138</v>
      </c>
      <c r="L74" s="714"/>
      <c r="M74" s="714">
        <v>30.601092896174865</v>
      </c>
      <c r="N74" s="714"/>
      <c r="O74" s="714"/>
      <c r="P74" s="715">
        <v>29.508196721311474</v>
      </c>
      <c r="Q74" s="662"/>
      <c r="R74" s="662">
        <v>19.148936170212767</v>
      </c>
      <c r="S74" s="662"/>
      <c r="T74" s="715">
        <v>40.449438202247187</v>
      </c>
    </row>
    <row r="75" spans="1:20" s="231" customFormat="1" ht="14.25" customHeight="1" x14ac:dyDescent="0.2">
      <c r="A75" s="113"/>
      <c r="B75" s="113"/>
      <c r="C75" s="113" t="s">
        <v>604</v>
      </c>
      <c r="D75" s="113" t="s">
        <v>605</v>
      </c>
      <c r="E75" s="113"/>
      <c r="F75" s="113" t="s">
        <v>606</v>
      </c>
      <c r="G75" s="113"/>
      <c r="H75" s="238"/>
      <c r="I75" s="196">
        <v>831</v>
      </c>
      <c r="J75" s="714"/>
      <c r="K75" s="714">
        <v>92.298435619735258</v>
      </c>
      <c r="L75" s="714"/>
      <c r="M75" s="714">
        <v>7.7015643802647418</v>
      </c>
      <c r="N75" s="714"/>
      <c r="O75" s="714"/>
      <c r="P75" s="715">
        <v>35.018050541516246</v>
      </c>
      <c r="Q75" s="662"/>
      <c r="R75" s="662">
        <v>19.851116625310176</v>
      </c>
      <c r="S75" s="662"/>
      <c r="T75" s="715">
        <v>49.299065420560751</v>
      </c>
    </row>
    <row r="76" spans="1:20" s="231" customFormat="1" ht="14.25" customHeight="1" x14ac:dyDescent="0.2">
      <c r="A76" s="113"/>
      <c r="B76" s="113"/>
      <c r="C76" s="113"/>
      <c r="D76" s="113"/>
      <c r="E76" s="113"/>
      <c r="F76" s="113"/>
      <c r="G76" s="113"/>
      <c r="H76" s="238"/>
      <c r="I76" s="196"/>
      <c r="J76" s="714"/>
      <c r="K76" s="714"/>
      <c r="L76" s="714"/>
      <c r="M76" s="714"/>
      <c r="N76" s="714"/>
      <c r="O76" s="714"/>
      <c r="P76" s="715"/>
      <c r="Q76" s="662"/>
      <c r="R76" s="662"/>
      <c r="S76" s="662"/>
      <c r="T76" s="715"/>
    </row>
    <row r="77" spans="1:20" s="231" customFormat="1" ht="14.25" customHeight="1" x14ac:dyDescent="0.25">
      <c r="A77" s="113"/>
      <c r="B77" s="113"/>
      <c r="C77" s="113" t="s">
        <v>607</v>
      </c>
      <c r="D77" s="113" t="s">
        <v>608</v>
      </c>
      <c r="E77" s="113" t="s">
        <v>609</v>
      </c>
      <c r="F77" s="113"/>
      <c r="G77" s="113"/>
      <c r="H77" s="237"/>
      <c r="I77" s="196">
        <v>3779</v>
      </c>
      <c r="J77" s="714"/>
      <c r="K77" s="714">
        <v>60.783275998941519</v>
      </c>
      <c r="L77" s="714"/>
      <c r="M77" s="714">
        <v>39.216724001058481</v>
      </c>
      <c r="N77" s="714"/>
      <c r="O77" s="714"/>
      <c r="P77" s="715">
        <v>32.627679280232869</v>
      </c>
      <c r="Q77" s="662"/>
      <c r="R77" s="662">
        <v>20.766240977234869</v>
      </c>
      <c r="S77" s="662"/>
      <c r="T77" s="715">
        <v>43.427704752275027</v>
      </c>
    </row>
    <row r="78" spans="1:20" s="231" customFormat="1" ht="14.25" customHeight="1" x14ac:dyDescent="0.2">
      <c r="A78" s="113"/>
      <c r="B78" s="113"/>
      <c r="C78" s="113" t="s">
        <v>610</v>
      </c>
      <c r="D78" s="113" t="s">
        <v>611</v>
      </c>
      <c r="E78" s="113"/>
      <c r="F78" s="113" t="s">
        <v>612</v>
      </c>
      <c r="G78" s="113"/>
      <c r="H78" s="238"/>
      <c r="I78" s="196">
        <v>595</v>
      </c>
      <c r="J78" s="714"/>
      <c r="K78" s="714">
        <v>52.773109243697483</v>
      </c>
      <c r="L78" s="714"/>
      <c r="M78" s="714">
        <v>47.226890756302517</v>
      </c>
      <c r="N78" s="714"/>
      <c r="O78" s="714"/>
      <c r="P78" s="715">
        <v>27.563025210084035</v>
      </c>
      <c r="Q78" s="662"/>
      <c r="R78" s="662">
        <v>16.783216783216783</v>
      </c>
      <c r="S78" s="662"/>
      <c r="T78" s="715">
        <v>37.540453074433657</v>
      </c>
    </row>
    <row r="79" spans="1:20" s="231" customFormat="1" ht="14.25" customHeight="1" x14ac:dyDescent="0.2">
      <c r="A79" s="113"/>
      <c r="B79" s="113"/>
      <c r="C79" s="113" t="s">
        <v>613</v>
      </c>
      <c r="D79" s="113" t="s">
        <v>614</v>
      </c>
      <c r="E79" s="113"/>
      <c r="F79" s="113" t="s">
        <v>615</v>
      </c>
      <c r="G79" s="113"/>
      <c r="H79" s="238"/>
      <c r="I79" s="196">
        <v>278</v>
      </c>
      <c r="J79" s="714"/>
      <c r="K79" s="714">
        <v>86.330935251798564</v>
      </c>
      <c r="L79" s="714"/>
      <c r="M79" s="714">
        <v>13.669064748201439</v>
      </c>
      <c r="N79" s="714"/>
      <c r="O79" s="714"/>
      <c r="P79" s="715">
        <v>34.89208633093525</v>
      </c>
      <c r="Q79" s="662"/>
      <c r="R79" s="662">
        <v>24.242424242424242</v>
      </c>
      <c r="S79" s="662"/>
      <c r="T79" s="715">
        <v>44.520547945205479</v>
      </c>
    </row>
    <row r="80" spans="1:20" s="231" customFormat="1" ht="14.25" customHeight="1" x14ac:dyDescent="0.2">
      <c r="A80" s="113"/>
      <c r="B80" s="113"/>
      <c r="C80" s="113" t="s">
        <v>616</v>
      </c>
      <c r="D80" s="113" t="s">
        <v>617</v>
      </c>
      <c r="E80" s="113"/>
      <c r="F80" s="113" t="s">
        <v>618</v>
      </c>
      <c r="G80" s="113"/>
      <c r="H80" s="238"/>
      <c r="I80" s="196">
        <v>290</v>
      </c>
      <c r="J80" s="714"/>
      <c r="K80" s="714">
        <v>54.827586206896548</v>
      </c>
      <c r="L80" s="714"/>
      <c r="M80" s="714">
        <v>45.172413793103452</v>
      </c>
      <c r="N80" s="714"/>
      <c r="O80" s="714"/>
      <c r="P80" s="715">
        <v>31.379310344827587</v>
      </c>
      <c r="Q80" s="662"/>
      <c r="R80" s="662">
        <v>19.379844961240313</v>
      </c>
      <c r="S80" s="662"/>
      <c r="T80" s="715">
        <v>40.993788819875775</v>
      </c>
    </row>
    <row r="81" spans="1:20" s="231" customFormat="1" ht="14.25" customHeight="1" x14ac:dyDescent="0.2">
      <c r="A81" s="113"/>
      <c r="B81" s="113"/>
      <c r="C81" s="113" t="s">
        <v>619</v>
      </c>
      <c r="D81" s="113" t="s">
        <v>620</v>
      </c>
      <c r="E81" s="113"/>
      <c r="F81" s="113" t="s">
        <v>621</v>
      </c>
      <c r="G81" s="113"/>
      <c r="H81" s="238"/>
      <c r="I81" s="196">
        <v>832</v>
      </c>
      <c r="J81" s="714"/>
      <c r="K81" s="714">
        <v>49.399038461538467</v>
      </c>
      <c r="L81" s="714"/>
      <c r="M81" s="714">
        <v>50.60096153846154</v>
      </c>
      <c r="N81" s="714"/>
      <c r="O81" s="714"/>
      <c r="P81" s="715">
        <v>32.45192307692308</v>
      </c>
      <c r="Q81" s="662"/>
      <c r="R81" s="662">
        <v>19.756097560975611</v>
      </c>
      <c r="S81" s="662"/>
      <c r="T81" s="715">
        <v>44.786729857819907</v>
      </c>
    </row>
    <row r="82" spans="1:20" s="231" customFormat="1" ht="14.25" customHeight="1" x14ac:dyDescent="0.2">
      <c r="A82" s="113"/>
      <c r="B82" s="113"/>
      <c r="C82" s="113" t="s">
        <v>622</v>
      </c>
      <c r="D82" s="113" t="s">
        <v>623</v>
      </c>
      <c r="E82" s="113"/>
      <c r="F82" s="113" t="s">
        <v>624</v>
      </c>
      <c r="G82" s="113"/>
      <c r="H82" s="238"/>
      <c r="I82" s="196">
        <v>511</v>
      </c>
      <c r="J82" s="714"/>
      <c r="K82" s="714">
        <v>85.714285714285708</v>
      </c>
      <c r="L82" s="714"/>
      <c r="M82" s="714">
        <v>14.285714285714285</v>
      </c>
      <c r="N82" s="714"/>
      <c r="O82" s="714"/>
      <c r="P82" s="715">
        <v>39.726027397260275</v>
      </c>
      <c r="Q82" s="662"/>
      <c r="R82" s="662">
        <v>26.016260162601629</v>
      </c>
      <c r="S82" s="662"/>
      <c r="T82" s="715">
        <v>52.452830188679243</v>
      </c>
    </row>
    <row r="83" spans="1:20" s="231" customFormat="1" ht="14.25" customHeight="1" x14ac:dyDescent="0.2">
      <c r="A83" s="113"/>
      <c r="B83" s="113"/>
      <c r="C83" s="113" t="s">
        <v>625</v>
      </c>
      <c r="D83" s="113" t="s">
        <v>626</v>
      </c>
      <c r="E83" s="113"/>
      <c r="F83" s="113" t="s">
        <v>627</v>
      </c>
      <c r="G83" s="113"/>
      <c r="H83" s="238"/>
      <c r="I83" s="196">
        <v>391</v>
      </c>
      <c r="J83" s="714"/>
      <c r="K83" s="714">
        <v>86.956521739130437</v>
      </c>
      <c r="L83" s="714"/>
      <c r="M83" s="714">
        <v>13.043478260869565</v>
      </c>
      <c r="N83" s="714"/>
      <c r="O83" s="714"/>
      <c r="P83" s="715">
        <v>35.294117647058826</v>
      </c>
      <c r="Q83" s="662"/>
      <c r="R83" s="662">
        <v>25.139664804469277</v>
      </c>
      <c r="S83" s="662"/>
      <c r="T83" s="715">
        <v>43.867924528301891</v>
      </c>
    </row>
    <row r="84" spans="1:20" s="231" customFormat="1" ht="14.25" customHeight="1" x14ac:dyDescent="0.2">
      <c r="A84" s="113"/>
      <c r="B84" s="113"/>
      <c r="C84" s="113" t="s">
        <v>628</v>
      </c>
      <c r="D84" s="113" t="s">
        <v>629</v>
      </c>
      <c r="E84" s="113"/>
      <c r="F84" s="113" t="s">
        <v>630</v>
      </c>
      <c r="G84" s="113"/>
      <c r="H84" s="238"/>
      <c r="I84" s="196">
        <v>207</v>
      </c>
      <c r="J84" s="714"/>
      <c r="K84" s="714">
        <v>32.367149758454104</v>
      </c>
      <c r="L84" s="714"/>
      <c r="M84" s="714">
        <v>67.632850241545896</v>
      </c>
      <c r="N84" s="714"/>
      <c r="O84" s="714"/>
      <c r="P84" s="715">
        <v>33.333333333333329</v>
      </c>
      <c r="Q84" s="662"/>
      <c r="R84" s="662">
        <v>25.510204081632654</v>
      </c>
      <c r="S84" s="662"/>
      <c r="T84" s="715">
        <v>40.366972477064223</v>
      </c>
    </row>
    <row r="85" spans="1:20" s="231" customFormat="1" ht="14.25" customHeight="1" x14ac:dyDescent="0.2">
      <c r="A85" s="113"/>
      <c r="B85" s="113"/>
      <c r="C85" s="113" t="s">
        <v>631</v>
      </c>
      <c r="D85" s="113" t="s">
        <v>632</v>
      </c>
      <c r="E85" s="113"/>
      <c r="F85" s="113" t="s">
        <v>633</v>
      </c>
      <c r="G85" s="113"/>
      <c r="H85" s="238"/>
      <c r="I85" s="196">
        <v>675</v>
      </c>
      <c r="J85" s="714"/>
      <c r="K85" s="714">
        <v>48.592592592592595</v>
      </c>
      <c r="L85" s="714"/>
      <c r="M85" s="714">
        <v>51.407407407407412</v>
      </c>
      <c r="N85" s="714"/>
      <c r="O85" s="714"/>
      <c r="P85" s="715">
        <v>29.777777777777775</v>
      </c>
      <c r="Q85" s="662"/>
      <c r="R85" s="662">
        <v>16.822429906542055</v>
      </c>
      <c r="S85" s="662"/>
      <c r="T85" s="715">
        <v>41.525423728813557</v>
      </c>
    </row>
    <row r="86" spans="1:20" s="231" customFormat="1" ht="14.25" customHeight="1" x14ac:dyDescent="0.2">
      <c r="A86" s="113"/>
      <c r="B86" s="113"/>
      <c r="C86" s="113"/>
      <c r="D86" s="113"/>
      <c r="E86" s="113"/>
      <c r="F86" s="113"/>
      <c r="G86" s="113"/>
      <c r="H86" s="238"/>
      <c r="I86" s="196"/>
      <c r="J86" s="714"/>
      <c r="K86" s="714"/>
      <c r="L86" s="714"/>
      <c r="M86" s="714"/>
      <c r="N86" s="714"/>
      <c r="O86" s="714"/>
      <c r="P86" s="715"/>
      <c r="Q86" s="662"/>
      <c r="R86" s="662"/>
      <c r="S86" s="662"/>
      <c r="T86" s="715"/>
    </row>
    <row r="87" spans="1:20" s="231" customFormat="1" ht="14.25" customHeight="1" x14ac:dyDescent="0.2">
      <c r="A87" s="113"/>
      <c r="B87" s="113"/>
      <c r="C87" s="113" t="s">
        <v>634</v>
      </c>
      <c r="D87" s="113" t="s">
        <v>635</v>
      </c>
      <c r="E87" s="113" t="s">
        <v>636</v>
      </c>
      <c r="F87" s="113"/>
      <c r="G87" s="113"/>
      <c r="H87" s="238"/>
      <c r="I87" s="196">
        <v>4000</v>
      </c>
      <c r="J87" s="714"/>
      <c r="K87" s="714">
        <v>65.600000000000009</v>
      </c>
      <c r="L87" s="714"/>
      <c r="M87" s="714">
        <v>34.4</v>
      </c>
      <c r="N87" s="714"/>
      <c r="O87" s="714"/>
      <c r="P87" s="715">
        <v>36.475000000000001</v>
      </c>
      <c r="Q87" s="662"/>
      <c r="R87" s="662">
        <v>25.296239052035034</v>
      </c>
      <c r="S87" s="662"/>
      <c r="T87" s="715">
        <v>47.013113161728995</v>
      </c>
    </row>
    <row r="88" spans="1:20" s="231" customFormat="1" ht="14.25" customHeight="1" x14ac:dyDescent="0.2">
      <c r="A88" s="113"/>
      <c r="B88" s="113"/>
      <c r="C88" s="113" t="s">
        <v>637</v>
      </c>
      <c r="D88" s="113" t="s">
        <v>638</v>
      </c>
      <c r="E88" s="113"/>
      <c r="F88" s="113" t="s">
        <v>639</v>
      </c>
      <c r="G88" s="113"/>
      <c r="H88" s="238"/>
      <c r="I88" s="196">
        <v>633</v>
      </c>
      <c r="J88" s="714"/>
      <c r="K88" s="714">
        <v>72.669826224328588</v>
      </c>
      <c r="L88" s="714"/>
      <c r="M88" s="714">
        <v>27.330173775671408</v>
      </c>
      <c r="N88" s="714"/>
      <c r="O88" s="714"/>
      <c r="P88" s="715">
        <v>37.914691943127963</v>
      </c>
      <c r="Q88" s="662"/>
      <c r="R88" s="662">
        <v>25.816993464052292</v>
      </c>
      <c r="S88" s="662"/>
      <c r="T88" s="715">
        <v>49.235474006116206</v>
      </c>
    </row>
    <row r="89" spans="1:20" s="231" customFormat="1" ht="14.25" customHeight="1" x14ac:dyDescent="0.25">
      <c r="A89" s="113"/>
      <c r="B89" s="113"/>
      <c r="C89" s="113" t="s">
        <v>640</v>
      </c>
      <c r="D89" s="113" t="s">
        <v>641</v>
      </c>
      <c r="E89" s="113"/>
      <c r="F89" s="113" t="s">
        <v>642</v>
      </c>
      <c r="G89" s="113"/>
      <c r="H89" s="237"/>
      <c r="I89" s="196">
        <v>225</v>
      </c>
      <c r="J89" s="714"/>
      <c r="K89" s="714">
        <v>58.666666666666664</v>
      </c>
      <c r="L89" s="714"/>
      <c r="M89" s="714">
        <v>41.333333333333336</v>
      </c>
      <c r="N89" s="714"/>
      <c r="O89" s="714"/>
      <c r="P89" s="715">
        <v>30.222222222222221</v>
      </c>
      <c r="Q89" s="662"/>
      <c r="R89" s="662">
        <v>18.421052631578945</v>
      </c>
      <c r="S89" s="662"/>
      <c r="T89" s="715">
        <v>42.342342342342342</v>
      </c>
    </row>
    <row r="90" spans="1:20" s="231" customFormat="1" ht="14.25" customHeight="1" x14ac:dyDescent="0.2">
      <c r="A90" s="113"/>
      <c r="B90" s="113"/>
      <c r="C90" s="113" t="s">
        <v>643</v>
      </c>
      <c r="D90" s="113" t="s">
        <v>644</v>
      </c>
      <c r="E90" s="113"/>
      <c r="F90" s="113" t="s">
        <v>645</v>
      </c>
      <c r="G90" s="113"/>
      <c r="H90" s="238"/>
      <c r="I90" s="196">
        <v>982</v>
      </c>
      <c r="J90" s="714"/>
      <c r="K90" s="714">
        <v>49.592668024439917</v>
      </c>
      <c r="L90" s="714"/>
      <c r="M90" s="714">
        <v>50.407331975560076</v>
      </c>
      <c r="N90" s="714"/>
      <c r="O90" s="714"/>
      <c r="P90" s="715">
        <v>36.150712830957232</v>
      </c>
      <c r="Q90" s="662"/>
      <c r="R90" s="662">
        <v>24.305555555555554</v>
      </c>
      <c r="S90" s="662"/>
      <c r="T90" s="715">
        <v>45.454545454545453</v>
      </c>
    </row>
    <row r="91" spans="1:20" s="231" customFormat="1" ht="14.25" customHeight="1" x14ac:dyDescent="0.2">
      <c r="A91" s="113"/>
      <c r="B91" s="113"/>
      <c r="C91" s="113" t="s">
        <v>646</v>
      </c>
      <c r="D91" s="113" t="s">
        <v>647</v>
      </c>
      <c r="E91" s="113"/>
      <c r="F91" s="113" t="s">
        <v>648</v>
      </c>
      <c r="G91" s="113"/>
      <c r="H91" s="238"/>
      <c r="I91" s="196">
        <v>621</v>
      </c>
      <c r="J91" s="714"/>
      <c r="K91" s="714">
        <v>69.243156199677941</v>
      </c>
      <c r="L91" s="714"/>
      <c r="M91" s="714">
        <v>30.756843800322059</v>
      </c>
      <c r="N91" s="714"/>
      <c r="O91" s="714"/>
      <c r="P91" s="715">
        <v>35.265700483091791</v>
      </c>
      <c r="Q91" s="662"/>
      <c r="R91" s="662">
        <v>21.885521885521886</v>
      </c>
      <c r="S91" s="662"/>
      <c r="T91" s="715">
        <v>47.530864197530867</v>
      </c>
    </row>
    <row r="92" spans="1:20" s="231" customFormat="1" ht="14.25" customHeight="1" x14ac:dyDescent="0.2">
      <c r="A92" s="113"/>
      <c r="B92" s="113"/>
      <c r="C92" s="113" t="s">
        <v>649</v>
      </c>
      <c r="D92" s="113" t="s">
        <v>650</v>
      </c>
      <c r="E92" s="113"/>
      <c r="F92" s="113" t="s">
        <v>651</v>
      </c>
      <c r="G92" s="113"/>
      <c r="H92" s="238"/>
      <c r="I92" s="196">
        <v>1539</v>
      </c>
      <c r="J92" s="714"/>
      <c r="K92" s="714">
        <v>72.449642625081225</v>
      </c>
      <c r="L92" s="714"/>
      <c r="M92" s="714">
        <v>27.550357374918775</v>
      </c>
      <c r="N92" s="714"/>
      <c r="O92" s="714"/>
      <c r="P92" s="715">
        <v>37.491877842755031</v>
      </c>
      <c r="Q92" s="662"/>
      <c r="R92" s="662">
        <v>27.904040404040405</v>
      </c>
      <c r="S92" s="662"/>
      <c r="T92" s="715">
        <v>47.65729585006693</v>
      </c>
    </row>
    <row r="93" spans="1:20" s="231" customFormat="1" ht="14.25" customHeight="1" x14ac:dyDescent="0.2">
      <c r="A93" s="113"/>
      <c r="B93" s="113"/>
      <c r="C93" s="113"/>
      <c r="D93" s="113"/>
      <c r="E93" s="113"/>
      <c r="F93" s="113"/>
      <c r="G93" s="113"/>
      <c r="H93" s="238"/>
      <c r="I93" s="196"/>
      <c r="J93" s="714"/>
      <c r="K93" s="714"/>
      <c r="L93" s="714"/>
      <c r="M93" s="714"/>
      <c r="N93" s="714"/>
      <c r="O93" s="714"/>
      <c r="P93" s="715"/>
      <c r="Q93" s="662"/>
      <c r="R93" s="662"/>
      <c r="S93" s="662"/>
      <c r="T93" s="715"/>
    </row>
    <row r="94" spans="1:20" s="230" customFormat="1" ht="14.25" customHeight="1" x14ac:dyDescent="0.25">
      <c r="A94" s="113"/>
      <c r="B94" s="113"/>
      <c r="C94" s="113" t="s">
        <v>652</v>
      </c>
      <c r="D94" s="113" t="s">
        <v>653</v>
      </c>
      <c r="E94" s="113" t="s">
        <v>654</v>
      </c>
      <c r="F94" s="113"/>
      <c r="G94" s="113"/>
      <c r="H94" s="238"/>
      <c r="I94" s="196">
        <v>7422</v>
      </c>
      <c r="J94" s="714"/>
      <c r="K94" s="714">
        <v>59.067636755591479</v>
      </c>
      <c r="L94" s="714"/>
      <c r="M94" s="714">
        <v>40.932363244408513</v>
      </c>
      <c r="N94" s="714"/>
      <c r="O94" s="714"/>
      <c r="P94" s="717">
        <v>35.691188358932905</v>
      </c>
      <c r="Q94" s="662"/>
      <c r="R94" s="662">
        <v>26.695778748180494</v>
      </c>
      <c r="S94" s="662"/>
      <c r="T94" s="717">
        <v>43.441183847504391</v>
      </c>
    </row>
    <row r="95" spans="1:20" s="231" customFormat="1" ht="14.25" customHeight="1" x14ac:dyDescent="0.2">
      <c r="A95" s="113"/>
      <c r="B95" s="113"/>
      <c r="C95" s="113" t="s">
        <v>655</v>
      </c>
      <c r="D95" s="113" t="s">
        <v>656</v>
      </c>
      <c r="E95" s="113"/>
      <c r="F95" s="113" t="s">
        <v>657</v>
      </c>
      <c r="G95" s="113"/>
      <c r="H95" s="238"/>
      <c r="I95" s="196">
        <v>310</v>
      </c>
      <c r="J95" s="714"/>
      <c r="K95" s="714">
        <v>39.354838709677423</v>
      </c>
      <c r="L95" s="714"/>
      <c r="M95" s="714">
        <v>60.645161290322577</v>
      </c>
      <c r="N95" s="714"/>
      <c r="O95" s="714"/>
      <c r="P95" s="715">
        <v>38.70967741935484</v>
      </c>
      <c r="Q95" s="662"/>
      <c r="R95" s="662">
        <v>27.89115646258503</v>
      </c>
      <c r="S95" s="662"/>
      <c r="T95" s="715">
        <v>48.466257668711656</v>
      </c>
    </row>
    <row r="96" spans="1:20" s="231" customFormat="1" ht="14.25" customHeight="1" x14ac:dyDescent="0.2">
      <c r="A96" s="113"/>
      <c r="B96" s="113"/>
      <c r="C96" s="113" t="s">
        <v>658</v>
      </c>
      <c r="D96" s="113" t="s">
        <v>659</v>
      </c>
      <c r="E96" s="113"/>
      <c r="F96" s="113" t="s">
        <v>660</v>
      </c>
      <c r="G96" s="113"/>
      <c r="H96" s="238"/>
      <c r="I96" s="196">
        <v>369</v>
      </c>
      <c r="J96" s="714"/>
      <c r="K96" s="714">
        <v>64.498644986449861</v>
      </c>
      <c r="L96" s="714"/>
      <c r="M96" s="714">
        <v>35.501355013550132</v>
      </c>
      <c r="N96" s="714"/>
      <c r="O96" s="714"/>
      <c r="P96" s="715">
        <v>31.707317073170731</v>
      </c>
      <c r="Q96" s="662"/>
      <c r="R96" s="662">
        <v>23.376623376623375</v>
      </c>
      <c r="S96" s="662"/>
      <c r="T96" s="715">
        <v>37.674418604651159</v>
      </c>
    </row>
    <row r="97" spans="1:20" s="231" customFormat="1" ht="14.25" customHeight="1" x14ac:dyDescent="0.2">
      <c r="A97" s="113"/>
      <c r="B97" s="113"/>
      <c r="C97" s="113" t="s">
        <v>661</v>
      </c>
      <c r="D97" s="113" t="s">
        <v>662</v>
      </c>
      <c r="E97" s="113"/>
      <c r="F97" s="113" t="s">
        <v>663</v>
      </c>
      <c r="G97" s="113"/>
      <c r="H97" s="238"/>
      <c r="I97" s="196">
        <v>1199</v>
      </c>
      <c r="J97" s="714"/>
      <c r="K97" s="714">
        <v>66.722268557130931</v>
      </c>
      <c r="L97" s="714"/>
      <c r="M97" s="714">
        <v>33.277731442869054</v>
      </c>
      <c r="N97" s="714"/>
      <c r="O97" s="714"/>
      <c r="P97" s="715">
        <v>36.280233527939949</v>
      </c>
      <c r="Q97" s="662"/>
      <c r="R97" s="662">
        <v>26.136363636363637</v>
      </c>
      <c r="S97" s="662"/>
      <c r="T97" s="715">
        <v>44.26229508196721</v>
      </c>
    </row>
    <row r="98" spans="1:20" s="231" customFormat="1" ht="14.25" customHeight="1" x14ac:dyDescent="0.2">
      <c r="A98" s="113"/>
      <c r="B98" s="113"/>
      <c r="C98" s="113" t="s">
        <v>664</v>
      </c>
      <c r="D98" s="113" t="s">
        <v>665</v>
      </c>
      <c r="E98" s="113"/>
      <c r="F98" s="113" t="s">
        <v>666</v>
      </c>
      <c r="G98" s="113"/>
      <c r="H98" s="238"/>
      <c r="I98" s="196">
        <v>617</v>
      </c>
      <c r="J98" s="714"/>
      <c r="K98" s="714">
        <v>90.923824959481365</v>
      </c>
      <c r="L98" s="714"/>
      <c r="M98" s="714">
        <v>9.0761750405186383</v>
      </c>
      <c r="N98" s="714"/>
      <c r="O98" s="714"/>
      <c r="P98" s="715">
        <v>36.142625607779578</v>
      </c>
      <c r="Q98" s="662"/>
      <c r="R98" s="662">
        <v>26.501766784452297</v>
      </c>
      <c r="S98" s="662"/>
      <c r="T98" s="715">
        <v>44.311377245508979</v>
      </c>
    </row>
    <row r="99" spans="1:20" s="231" customFormat="1" ht="14.25" customHeight="1" x14ac:dyDescent="0.2">
      <c r="A99" s="113"/>
      <c r="B99" s="113"/>
      <c r="C99" s="113" t="s">
        <v>667</v>
      </c>
      <c r="D99" s="113" t="s">
        <v>668</v>
      </c>
      <c r="E99" s="113"/>
      <c r="F99" s="113" t="s">
        <v>669</v>
      </c>
      <c r="G99" s="113"/>
      <c r="H99" s="238"/>
      <c r="I99" s="196">
        <v>682</v>
      </c>
      <c r="J99" s="714"/>
      <c r="K99" s="714">
        <v>85.043988269794724</v>
      </c>
      <c r="L99" s="714"/>
      <c r="M99" s="714">
        <v>14.95601173020528</v>
      </c>
      <c r="N99" s="714"/>
      <c r="O99" s="714"/>
      <c r="P99" s="715">
        <v>37.536656891495603</v>
      </c>
      <c r="Q99" s="662"/>
      <c r="R99" s="662">
        <v>30.153846153846153</v>
      </c>
      <c r="S99" s="662"/>
      <c r="T99" s="715">
        <v>44.257703081232492</v>
      </c>
    </row>
    <row r="100" spans="1:20" s="231" customFormat="1" ht="14.25" customHeight="1" x14ac:dyDescent="0.2">
      <c r="A100" s="113"/>
      <c r="B100" s="113"/>
      <c r="C100" s="113" t="s">
        <v>670</v>
      </c>
      <c r="D100" s="113" t="s">
        <v>671</v>
      </c>
      <c r="E100" s="113"/>
      <c r="F100" s="113" t="s">
        <v>672</v>
      </c>
      <c r="G100" s="113"/>
      <c r="H100" s="238"/>
      <c r="I100" s="196">
        <v>588</v>
      </c>
      <c r="J100" s="714"/>
      <c r="K100" s="714">
        <v>50</v>
      </c>
      <c r="L100" s="714"/>
      <c r="M100" s="714">
        <v>50</v>
      </c>
      <c r="N100" s="714"/>
      <c r="O100" s="714"/>
      <c r="P100" s="715">
        <v>36.394557823129254</v>
      </c>
      <c r="Q100" s="662"/>
      <c r="R100" s="662">
        <v>27.309236947791167</v>
      </c>
      <c r="S100" s="662"/>
      <c r="T100" s="715">
        <v>43.067846607669615</v>
      </c>
    </row>
    <row r="101" spans="1:20" s="231" customFormat="1" ht="14.25" customHeight="1" x14ac:dyDescent="0.2">
      <c r="A101" s="113"/>
      <c r="B101" s="113"/>
      <c r="C101" s="113" t="s">
        <v>673</v>
      </c>
      <c r="D101" s="113" t="s">
        <v>674</v>
      </c>
      <c r="E101" s="113"/>
      <c r="F101" s="113" t="s">
        <v>675</v>
      </c>
      <c r="G101" s="113"/>
      <c r="H101" s="238"/>
      <c r="I101" s="196">
        <v>1100</v>
      </c>
      <c r="J101" s="714"/>
      <c r="K101" s="714">
        <v>47.909090909090907</v>
      </c>
      <c r="L101" s="714"/>
      <c r="M101" s="714">
        <v>52.090909090909086</v>
      </c>
      <c r="N101" s="714"/>
      <c r="O101" s="714"/>
      <c r="P101" s="715">
        <v>34.545454545454547</v>
      </c>
      <c r="Q101" s="662"/>
      <c r="R101" s="662">
        <v>27.443609022556391</v>
      </c>
      <c r="S101" s="662"/>
      <c r="T101" s="715">
        <v>41.197183098591552</v>
      </c>
    </row>
    <row r="102" spans="1:20" s="231" customFormat="1" ht="14.25" customHeight="1" x14ac:dyDescent="0.2">
      <c r="A102" s="113"/>
      <c r="B102" s="113"/>
      <c r="C102" s="113" t="s">
        <v>676</v>
      </c>
      <c r="D102" s="113" t="s">
        <v>677</v>
      </c>
      <c r="E102" s="113"/>
      <c r="F102" s="113" t="s">
        <v>678</v>
      </c>
      <c r="G102" s="113"/>
      <c r="H102" s="238"/>
      <c r="I102" s="196">
        <v>1110</v>
      </c>
      <c r="J102" s="714"/>
      <c r="K102" s="714">
        <v>48.198198198198199</v>
      </c>
      <c r="L102" s="714"/>
      <c r="M102" s="714">
        <v>51.801801801801808</v>
      </c>
      <c r="N102" s="714"/>
      <c r="O102" s="714"/>
      <c r="P102" s="715">
        <v>32.342342342342349</v>
      </c>
      <c r="Q102" s="662"/>
      <c r="R102" s="662">
        <v>24.070796460176989</v>
      </c>
      <c r="S102" s="662"/>
      <c r="T102" s="715">
        <v>40.917431192660551</v>
      </c>
    </row>
    <row r="103" spans="1:20" s="231" customFormat="1" ht="14.25" customHeight="1" x14ac:dyDescent="0.2">
      <c r="A103" s="113"/>
      <c r="B103" s="113"/>
      <c r="C103" s="113" t="s">
        <v>679</v>
      </c>
      <c r="D103" s="113" t="s">
        <v>680</v>
      </c>
      <c r="E103" s="113"/>
      <c r="F103" s="113" t="s">
        <v>681</v>
      </c>
      <c r="G103" s="113"/>
      <c r="H103" s="238"/>
      <c r="I103" s="196">
        <v>570</v>
      </c>
      <c r="J103" s="714"/>
      <c r="K103" s="714">
        <v>50.526315789473685</v>
      </c>
      <c r="L103" s="714"/>
      <c r="M103" s="714">
        <v>49.473684210526315</v>
      </c>
      <c r="N103" s="714"/>
      <c r="O103" s="714"/>
      <c r="P103" s="715">
        <v>36.666666666666664</v>
      </c>
      <c r="Q103" s="662"/>
      <c r="R103" s="662">
        <v>29.069767441860467</v>
      </c>
      <c r="S103" s="662"/>
      <c r="T103" s="715">
        <v>42.948717948717949</v>
      </c>
    </row>
    <row r="104" spans="1:20" s="231" customFormat="1" ht="14.25" customHeight="1" x14ac:dyDescent="0.2">
      <c r="A104" s="113"/>
      <c r="B104" s="113"/>
      <c r="C104" s="113" t="s">
        <v>682</v>
      </c>
      <c r="D104" s="113" t="s">
        <v>683</v>
      </c>
      <c r="E104" s="113"/>
      <c r="F104" s="113" t="s">
        <v>684</v>
      </c>
      <c r="G104" s="113"/>
      <c r="H104" s="238"/>
      <c r="I104" s="196">
        <v>877</v>
      </c>
      <c r="J104" s="714"/>
      <c r="K104" s="714">
        <v>50.057012542759402</v>
      </c>
      <c r="L104" s="714"/>
      <c r="M104" s="714">
        <v>49.942987457240598</v>
      </c>
      <c r="N104" s="714"/>
      <c r="O104" s="714"/>
      <c r="P104" s="715">
        <v>38.31242873432155</v>
      </c>
      <c r="Q104" s="662"/>
      <c r="R104" s="662">
        <v>26.395939086294419</v>
      </c>
      <c r="S104" s="662"/>
      <c r="T104" s="715">
        <v>48.033126293995856</v>
      </c>
    </row>
    <row r="105" spans="1:20" s="231" customFormat="1" ht="14.25" customHeight="1" x14ac:dyDescent="0.2">
      <c r="A105" s="113"/>
      <c r="B105" s="113"/>
      <c r="C105" s="113"/>
      <c r="D105" s="113"/>
      <c r="E105" s="113"/>
      <c r="F105" s="113"/>
      <c r="G105" s="113"/>
      <c r="H105" s="238"/>
      <c r="I105" s="196"/>
      <c r="J105" s="714"/>
      <c r="K105" s="714"/>
      <c r="L105" s="714"/>
      <c r="M105" s="714"/>
      <c r="N105" s="714"/>
      <c r="O105" s="714"/>
      <c r="P105" s="715"/>
      <c r="Q105" s="662"/>
      <c r="R105" s="662"/>
      <c r="S105" s="662"/>
      <c r="T105" s="715"/>
    </row>
    <row r="106" spans="1:20" s="231" customFormat="1" ht="14.25" customHeight="1" x14ac:dyDescent="0.25">
      <c r="A106" s="120"/>
      <c r="B106" s="120"/>
      <c r="C106" s="120" t="s">
        <v>685</v>
      </c>
      <c r="D106" s="120" t="s">
        <v>686</v>
      </c>
      <c r="E106" s="120" t="s">
        <v>687</v>
      </c>
      <c r="F106" s="120"/>
      <c r="G106" s="120"/>
      <c r="H106" s="238"/>
      <c r="I106" s="416">
        <v>48498</v>
      </c>
      <c r="J106" s="710"/>
      <c r="K106" s="710">
        <v>48.566951214483076</v>
      </c>
      <c r="L106" s="710"/>
      <c r="M106" s="710">
        <v>51.433048785516931</v>
      </c>
      <c r="N106" s="710"/>
      <c r="O106" s="710"/>
      <c r="P106" s="717">
        <v>36.516969771949363</v>
      </c>
      <c r="Q106" s="716"/>
      <c r="R106" s="716">
        <v>26.041857064522024</v>
      </c>
      <c r="S106" s="716"/>
      <c r="T106" s="717">
        <v>45.13038250544826</v>
      </c>
    </row>
    <row r="107" spans="1:20" s="231" customFormat="1" ht="14.25" customHeight="1" x14ac:dyDescent="0.2">
      <c r="A107" s="113"/>
      <c r="B107" s="113"/>
      <c r="C107" s="113"/>
      <c r="D107" s="113"/>
      <c r="E107" s="113"/>
      <c r="F107" s="113"/>
      <c r="G107" s="113"/>
      <c r="H107" s="238"/>
      <c r="I107" s="196"/>
      <c r="J107" s="714"/>
      <c r="K107" s="714"/>
      <c r="L107" s="714"/>
      <c r="M107" s="714"/>
      <c r="N107" s="714"/>
      <c r="O107" s="714"/>
      <c r="P107" s="715"/>
      <c r="Q107" s="662"/>
      <c r="R107" s="662"/>
      <c r="S107" s="662"/>
      <c r="T107" s="715"/>
    </row>
    <row r="108" spans="1:20" s="231" customFormat="1" ht="14.25" customHeight="1" x14ac:dyDescent="0.2">
      <c r="A108" s="113"/>
      <c r="B108" s="113"/>
      <c r="C108" s="113" t="s">
        <v>688</v>
      </c>
      <c r="D108" s="113" t="s">
        <v>689</v>
      </c>
      <c r="E108" s="113" t="s">
        <v>690</v>
      </c>
      <c r="F108" s="113"/>
      <c r="G108" s="113"/>
      <c r="H108" s="238"/>
      <c r="I108" s="196">
        <v>4988</v>
      </c>
      <c r="J108" s="714"/>
      <c r="K108" s="714">
        <v>46.912590216519646</v>
      </c>
      <c r="L108" s="714"/>
      <c r="M108" s="714">
        <v>53.087409783480354</v>
      </c>
      <c r="N108" s="714"/>
      <c r="O108" s="714"/>
      <c r="P108" s="715">
        <v>37.55012028869286</v>
      </c>
      <c r="Q108" s="662"/>
      <c r="R108" s="662">
        <v>26.831345826235093</v>
      </c>
      <c r="S108" s="662"/>
      <c r="T108" s="715">
        <v>47.083333333333336</v>
      </c>
    </row>
    <row r="109" spans="1:20" s="231" customFormat="1" ht="14.25" customHeight="1" x14ac:dyDescent="0.25">
      <c r="A109" s="113"/>
      <c r="B109" s="113"/>
      <c r="C109" s="113" t="s">
        <v>691</v>
      </c>
      <c r="D109" s="113" t="s">
        <v>692</v>
      </c>
      <c r="E109" s="113"/>
      <c r="F109" s="113" t="s">
        <v>693</v>
      </c>
      <c r="G109" s="113"/>
      <c r="H109" s="237"/>
      <c r="I109" s="196">
        <v>2006</v>
      </c>
      <c r="J109" s="714"/>
      <c r="K109" s="714">
        <v>45.663010967098707</v>
      </c>
      <c r="L109" s="714"/>
      <c r="M109" s="714">
        <v>54.336989032901293</v>
      </c>
      <c r="N109" s="714"/>
      <c r="O109" s="714"/>
      <c r="P109" s="715">
        <v>42.372881355932201</v>
      </c>
      <c r="Q109" s="662"/>
      <c r="R109" s="662">
        <v>31.349628055260361</v>
      </c>
      <c r="S109" s="662"/>
      <c r="T109" s="715">
        <v>52.112676056338024</v>
      </c>
    </row>
    <row r="110" spans="1:20" s="231" customFormat="1" ht="14.25" customHeight="1" x14ac:dyDescent="0.2">
      <c r="A110" s="113"/>
      <c r="B110" s="113"/>
      <c r="C110" s="113" t="s">
        <v>694</v>
      </c>
      <c r="D110" s="113" t="s">
        <v>695</v>
      </c>
      <c r="E110" s="113"/>
      <c r="F110" s="113" t="s">
        <v>696</v>
      </c>
      <c r="G110" s="113"/>
      <c r="H110" s="238"/>
      <c r="I110" s="196">
        <v>421</v>
      </c>
      <c r="J110" s="714"/>
      <c r="K110" s="714">
        <v>78.147268408551071</v>
      </c>
      <c r="L110" s="714"/>
      <c r="M110" s="714">
        <v>21.852731591448933</v>
      </c>
      <c r="N110" s="714"/>
      <c r="O110" s="714"/>
      <c r="P110" s="715">
        <v>34.204275534441805</v>
      </c>
      <c r="Q110" s="662"/>
      <c r="R110" s="662">
        <v>22.58064516129032</v>
      </c>
      <c r="S110" s="662"/>
      <c r="T110" s="715">
        <v>43.404255319148938</v>
      </c>
    </row>
    <row r="111" spans="1:20" s="231" customFormat="1" ht="14.25" customHeight="1" x14ac:dyDescent="0.2">
      <c r="A111" s="113"/>
      <c r="B111" s="113"/>
      <c r="C111" s="113" t="s">
        <v>697</v>
      </c>
      <c r="D111" s="113" t="s">
        <v>698</v>
      </c>
      <c r="E111" s="113"/>
      <c r="F111" s="113" t="s">
        <v>699</v>
      </c>
      <c r="G111" s="113"/>
      <c r="H111" s="238"/>
      <c r="I111" s="196">
        <v>427</v>
      </c>
      <c r="J111" s="714"/>
      <c r="K111" s="714">
        <v>44.730679156908664</v>
      </c>
      <c r="L111" s="714"/>
      <c r="M111" s="714">
        <v>55.269320843091329</v>
      </c>
      <c r="N111" s="714"/>
      <c r="O111" s="714"/>
      <c r="P111" s="715">
        <v>32.786885245901637</v>
      </c>
      <c r="Q111" s="662"/>
      <c r="R111" s="662">
        <v>20.192307692307693</v>
      </c>
      <c r="S111" s="662"/>
      <c r="T111" s="715">
        <v>44.74885844748858</v>
      </c>
    </row>
    <row r="112" spans="1:20" s="231" customFormat="1" ht="14.25" customHeight="1" x14ac:dyDescent="0.2">
      <c r="A112" s="113"/>
      <c r="B112" s="113"/>
      <c r="C112" s="113" t="s">
        <v>700</v>
      </c>
      <c r="D112" s="113" t="s">
        <v>701</v>
      </c>
      <c r="E112" s="113"/>
      <c r="F112" s="113" t="s">
        <v>702</v>
      </c>
      <c r="G112" s="113"/>
      <c r="H112" s="238"/>
      <c r="I112" s="196">
        <v>617</v>
      </c>
      <c r="J112" s="714"/>
      <c r="K112" s="714">
        <v>31.442463533225286</v>
      </c>
      <c r="L112" s="714"/>
      <c r="M112" s="714">
        <v>68.557536466774721</v>
      </c>
      <c r="N112" s="714"/>
      <c r="O112" s="714"/>
      <c r="P112" s="715">
        <v>32.090761750405186</v>
      </c>
      <c r="Q112" s="662"/>
      <c r="R112" s="662">
        <v>22.878228782287824</v>
      </c>
      <c r="S112" s="662"/>
      <c r="T112" s="715">
        <v>39.306358381502889</v>
      </c>
    </row>
    <row r="113" spans="1:20" s="231" customFormat="1" ht="14.25" customHeight="1" x14ac:dyDescent="0.2">
      <c r="A113" s="113"/>
      <c r="B113" s="113"/>
      <c r="C113" s="113" t="s">
        <v>703</v>
      </c>
      <c r="D113" s="113" t="s">
        <v>704</v>
      </c>
      <c r="E113" s="113"/>
      <c r="F113" s="113" t="s">
        <v>705</v>
      </c>
      <c r="G113" s="113"/>
      <c r="H113" s="238"/>
      <c r="I113" s="196">
        <v>649</v>
      </c>
      <c r="J113" s="714"/>
      <c r="K113" s="714">
        <v>48.844375963020035</v>
      </c>
      <c r="L113" s="714"/>
      <c r="M113" s="714">
        <v>51.155624036979972</v>
      </c>
      <c r="N113" s="714"/>
      <c r="O113" s="714"/>
      <c r="P113" s="715">
        <v>33.590138674884443</v>
      </c>
      <c r="Q113" s="662"/>
      <c r="R113" s="662">
        <v>24.271844660194176</v>
      </c>
      <c r="S113" s="662"/>
      <c r="T113" s="715">
        <v>42.058823529411768</v>
      </c>
    </row>
    <row r="114" spans="1:20" s="231" customFormat="1" ht="14.25" customHeight="1" x14ac:dyDescent="0.2">
      <c r="A114" s="113"/>
      <c r="B114" s="113"/>
      <c r="C114" s="113" t="s">
        <v>706</v>
      </c>
      <c r="D114" s="113" t="s">
        <v>707</v>
      </c>
      <c r="E114" s="113"/>
      <c r="F114" s="113" t="s">
        <v>708</v>
      </c>
      <c r="G114" s="113"/>
      <c r="H114" s="238"/>
      <c r="I114" s="196">
        <v>678</v>
      </c>
      <c r="J114" s="714"/>
      <c r="K114" s="714">
        <v>44.395280235988196</v>
      </c>
      <c r="L114" s="714"/>
      <c r="M114" s="714">
        <v>55.604719764011804</v>
      </c>
      <c r="N114" s="714"/>
      <c r="O114" s="714"/>
      <c r="P114" s="715">
        <v>37.168141592920357</v>
      </c>
      <c r="Q114" s="662"/>
      <c r="R114" s="662">
        <v>26.726726726726728</v>
      </c>
      <c r="S114" s="662"/>
      <c r="T114" s="715">
        <v>47.246376811594203</v>
      </c>
    </row>
    <row r="115" spans="1:20" s="231" customFormat="1" ht="14.25" customHeight="1" x14ac:dyDescent="0.2">
      <c r="A115" s="113"/>
      <c r="B115" s="113"/>
      <c r="C115" s="113" t="s">
        <v>709</v>
      </c>
      <c r="D115" s="113" t="s">
        <v>710</v>
      </c>
      <c r="E115" s="113"/>
      <c r="F115" s="113" t="s">
        <v>711</v>
      </c>
      <c r="G115" s="113"/>
      <c r="H115" s="238"/>
      <c r="I115" s="196">
        <v>190</v>
      </c>
      <c r="J115" s="714"/>
      <c r="K115" s="714">
        <v>48.421052631578945</v>
      </c>
      <c r="L115" s="714"/>
      <c r="M115" s="714">
        <v>51.578947368421055</v>
      </c>
      <c r="N115" s="714"/>
      <c r="O115" s="714"/>
      <c r="P115" s="715">
        <v>37.368421052631575</v>
      </c>
      <c r="Q115" s="662"/>
      <c r="R115" s="662">
        <v>25</v>
      </c>
      <c r="S115" s="662"/>
      <c r="T115" s="715">
        <v>51.111111111111107</v>
      </c>
    </row>
    <row r="116" spans="1:20" s="231" customFormat="1" ht="14.25" customHeight="1" x14ac:dyDescent="0.2">
      <c r="A116" s="113"/>
      <c r="B116" s="113"/>
      <c r="C116" s="113"/>
      <c r="D116" s="113"/>
      <c r="E116" s="113"/>
      <c r="F116" s="113"/>
      <c r="G116" s="113"/>
      <c r="H116" s="238"/>
      <c r="I116" s="196"/>
      <c r="J116" s="714"/>
      <c r="K116" s="714"/>
      <c r="L116" s="714"/>
      <c r="M116" s="714"/>
      <c r="N116" s="714"/>
      <c r="O116" s="714"/>
      <c r="P116" s="715"/>
      <c r="Q116" s="662"/>
      <c r="R116" s="662"/>
      <c r="S116" s="662"/>
      <c r="T116" s="715"/>
    </row>
    <row r="117" spans="1:20" s="231" customFormat="1" ht="14.25" customHeight="1" x14ac:dyDescent="0.2">
      <c r="A117" s="113"/>
      <c r="B117" s="113"/>
      <c r="C117" s="113" t="s">
        <v>712</v>
      </c>
      <c r="D117" s="113" t="s">
        <v>713</v>
      </c>
      <c r="E117" s="113" t="s">
        <v>714</v>
      </c>
      <c r="F117" s="113"/>
      <c r="G117" s="113"/>
      <c r="H117" s="238"/>
      <c r="I117" s="196">
        <v>10341</v>
      </c>
      <c r="J117" s="714"/>
      <c r="K117" s="714">
        <v>43.13896141572382</v>
      </c>
      <c r="L117" s="714"/>
      <c r="M117" s="714">
        <v>56.86103858427618</v>
      </c>
      <c r="N117" s="714"/>
      <c r="O117" s="714"/>
      <c r="P117" s="715">
        <v>40.557006092254134</v>
      </c>
      <c r="Q117" s="662"/>
      <c r="R117" s="662">
        <v>30.542838456507521</v>
      </c>
      <c r="S117" s="662"/>
      <c r="T117" s="715">
        <v>48.540145985401459</v>
      </c>
    </row>
    <row r="118" spans="1:20" s="231" customFormat="1" ht="14.25" customHeight="1" x14ac:dyDescent="0.2">
      <c r="A118" s="113"/>
      <c r="B118" s="113"/>
      <c r="C118" s="113" t="s">
        <v>715</v>
      </c>
      <c r="D118" s="113" t="s">
        <v>716</v>
      </c>
      <c r="E118" s="113"/>
      <c r="F118" s="113" t="s">
        <v>717</v>
      </c>
      <c r="G118" s="113"/>
      <c r="H118" s="238"/>
      <c r="I118" s="196">
        <v>3187</v>
      </c>
      <c r="J118" s="714"/>
      <c r="K118" s="714">
        <v>41.041732036397867</v>
      </c>
      <c r="L118" s="714"/>
      <c r="M118" s="714">
        <v>58.958267963602125</v>
      </c>
      <c r="N118" s="714"/>
      <c r="O118" s="714"/>
      <c r="P118" s="715">
        <v>42.108566049576403</v>
      </c>
      <c r="Q118" s="662"/>
      <c r="R118" s="662">
        <v>30.838530838530836</v>
      </c>
      <c r="S118" s="662"/>
      <c r="T118" s="715">
        <v>51.433486238532112</v>
      </c>
    </row>
    <row r="119" spans="1:20" s="231" customFormat="1" ht="14.25" customHeight="1" x14ac:dyDescent="0.2">
      <c r="A119" s="113"/>
      <c r="B119" s="113"/>
      <c r="C119" s="113" t="s">
        <v>718</v>
      </c>
      <c r="D119" s="113" t="s">
        <v>719</v>
      </c>
      <c r="E119" s="113"/>
      <c r="F119" s="113" t="s">
        <v>720</v>
      </c>
      <c r="G119" s="113"/>
      <c r="H119" s="238"/>
      <c r="I119" s="196">
        <v>836</v>
      </c>
      <c r="J119" s="714"/>
      <c r="K119" s="714">
        <v>41.148325358851672</v>
      </c>
      <c r="L119" s="714"/>
      <c r="M119" s="714">
        <v>58.851674641148321</v>
      </c>
      <c r="N119" s="714"/>
      <c r="O119" s="714"/>
      <c r="P119" s="715">
        <v>40.191387559808611</v>
      </c>
      <c r="Q119" s="662"/>
      <c r="R119" s="662">
        <v>34.584450402144775</v>
      </c>
      <c r="S119" s="662"/>
      <c r="T119" s="715">
        <v>44.708423326133911</v>
      </c>
    </row>
    <row r="120" spans="1:20" s="231" customFormat="1" ht="14.25" customHeight="1" x14ac:dyDescent="0.2">
      <c r="A120" s="113"/>
      <c r="B120" s="113"/>
      <c r="C120" s="113" t="s">
        <v>721</v>
      </c>
      <c r="D120" s="113" t="s">
        <v>722</v>
      </c>
      <c r="E120" s="113"/>
      <c r="F120" s="113" t="s">
        <v>723</v>
      </c>
      <c r="G120" s="113"/>
      <c r="H120" s="238"/>
      <c r="I120" s="196">
        <v>1003</v>
      </c>
      <c r="J120" s="714"/>
      <c r="K120" s="714">
        <v>44.067796610169488</v>
      </c>
      <c r="L120" s="714"/>
      <c r="M120" s="714">
        <v>55.932203389830505</v>
      </c>
      <c r="N120" s="714"/>
      <c r="O120" s="714"/>
      <c r="P120" s="715">
        <v>39.182452642073777</v>
      </c>
      <c r="Q120" s="662"/>
      <c r="R120" s="662">
        <v>28.663793103448278</v>
      </c>
      <c r="S120" s="662"/>
      <c r="T120" s="715">
        <v>48.237476808905384</v>
      </c>
    </row>
    <row r="121" spans="1:20" s="231" customFormat="1" ht="14.25" customHeight="1" x14ac:dyDescent="0.2">
      <c r="A121" s="113"/>
      <c r="B121" s="113"/>
      <c r="C121" s="113" t="s">
        <v>724</v>
      </c>
      <c r="D121" s="113" t="s">
        <v>725</v>
      </c>
      <c r="E121" s="113"/>
      <c r="F121" s="113" t="s">
        <v>726</v>
      </c>
      <c r="G121" s="113"/>
      <c r="H121" s="238"/>
      <c r="I121" s="196">
        <v>2559</v>
      </c>
      <c r="J121" s="714"/>
      <c r="K121" s="714">
        <v>38.999609222352483</v>
      </c>
      <c r="L121" s="714"/>
      <c r="M121" s="714">
        <v>61.000390777647517</v>
      </c>
      <c r="N121" s="714"/>
      <c r="O121" s="714"/>
      <c r="P121" s="715">
        <v>39.155920281359904</v>
      </c>
      <c r="Q121" s="662"/>
      <c r="R121" s="662">
        <v>29.942965779467677</v>
      </c>
      <c r="S121" s="662"/>
      <c r="T121" s="715">
        <v>45.587259455872591</v>
      </c>
    </row>
    <row r="122" spans="1:20" s="231" customFormat="1" ht="14.25" customHeight="1" x14ac:dyDescent="0.2">
      <c r="A122" s="113"/>
      <c r="B122" s="113"/>
      <c r="C122" s="113" t="s">
        <v>727</v>
      </c>
      <c r="D122" s="113" t="s">
        <v>728</v>
      </c>
      <c r="E122" s="113"/>
      <c r="F122" s="113" t="s">
        <v>729</v>
      </c>
      <c r="G122" s="113"/>
      <c r="H122" s="238"/>
      <c r="I122" s="196">
        <v>649</v>
      </c>
      <c r="J122" s="714"/>
      <c r="K122" s="714">
        <v>41.602465331278893</v>
      </c>
      <c r="L122" s="714"/>
      <c r="M122" s="714">
        <v>58.397534668721107</v>
      </c>
      <c r="N122" s="714"/>
      <c r="O122" s="714"/>
      <c r="P122" s="715">
        <v>41.140215716486907</v>
      </c>
      <c r="Q122" s="662"/>
      <c r="R122" s="662">
        <v>29.126213592233007</v>
      </c>
      <c r="S122" s="662"/>
      <c r="T122" s="715">
        <v>52.058823529411768</v>
      </c>
    </row>
    <row r="123" spans="1:20" s="231" customFormat="1" ht="14.25" customHeight="1" x14ac:dyDescent="0.2">
      <c r="A123" s="113"/>
      <c r="B123" s="113"/>
      <c r="C123" s="113" t="s">
        <v>730</v>
      </c>
      <c r="D123" s="113" t="s">
        <v>731</v>
      </c>
      <c r="E123" s="113"/>
      <c r="F123" s="113" t="s">
        <v>732</v>
      </c>
      <c r="G123" s="113"/>
      <c r="H123" s="238"/>
      <c r="I123" s="196">
        <v>1008</v>
      </c>
      <c r="J123" s="714"/>
      <c r="K123" s="714">
        <v>63.492063492063487</v>
      </c>
      <c r="L123" s="714"/>
      <c r="M123" s="714">
        <v>36.507936507936506</v>
      </c>
      <c r="N123" s="714"/>
      <c r="O123" s="714"/>
      <c r="P123" s="715">
        <v>39.781746031746032</v>
      </c>
      <c r="Q123" s="662"/>
      <c r="R123" s="662">
        <v>28.752642706131077</v>
      </c>
      <c r="S123" s="662"/>
      <c r="T123" s="715">
        <v>49.532710280373834</v>
      </c>
    </row>
    <row r="124" spans="1:20" s="231" customFormat="1" ht="14.25" customHeight="1" x14ac:dyDescent="0.2">
      <c r="A124" s="113"/>
      <c r="B124" s="113"/>
      <c r="C124" s="113" t="s">
        <v>733</v>
      </c>
      <c r="D124" s="113" t="s">
        <v>734</v>
      </c>
      <c r="E124" s="113"/>
      <c r="F124" s="113" t="s">
        <v>735</v>
      </c>
      <c r="G124" s="113"/>
      <c r="H124" s="238"/>
      <c r="I124" s="196">
        <v>1099</v>
      </c>
      <c r="J124" s="714"/>
      <c r="K124" s="714">
        <v>41.765241128298456</v>
      </c>
      <c r="L124" s="714"/>
      <c r="M124" s="714">
        <v>58.234758871701544</v>
      </c>
      <c r="N124" s="714"/>
      <c r="O124" s="714"/>
      <c r="P124" s="715">
        <v>41.219290263876253</v>
      </c>
      <c r="Q124" s="662"/>
      <c r="R124" s="662">
        <v>32.346723044397464</v>
      </c>
      <c r="S124" s="662"/>
      <c r="T124" s="715">
        <v>47.923322683706068</v>
      </c>
    </row>
    <row r="125" spans="1:20" s="231" customFormat="1" ht="14.25" customHeight="1" x14ac:dyDescent="0.2">
      <c r="A125" s="113"/>
      <c r="B125" s="113"/>
      <c r="C125" s="113"/>
      <c r="D125" s="113"/>
      <c r="E125" s="113"/>
      <c r="F125" s="113"/>
      <c r="G125" s="113"/>
      <c r="H125" s="238"/>
      <c r="I125" s="196"/>
      <c r="J125" s="714"/>
      <c r="K125" s="714"/>
      <c r="L125" s="714"/>
      <c r="M125" s="714"/>
      <c r="N125" s="714"/>
      <c r="O125" s="714"/>
      <c r="P125" s="715"/>
      <c r="Q125" s="662"/>
      <c r="R125" s="662"/>
      <c r="S125" s="662"/>
      <c r="T125" s="715"/>
    </row>
    <row r="126" spans="1:20" s="231" customFormat="1" ht="14.25" customHeight="1" x14ac:dyDescent="0.25">
      <c r="A126" s="113"/>
      <c r="B126" s="113"/>
      <c r="C126" s="113" t="s">
        <v>736</v>
      </c>
      <c r="D126" s="113" t="s">
        <v>737</v>
      </c>
      <c r="E126" s="113" t="s">
        <v>738</v>
      </c>
      <c r="F126" s="113"/>
      <c r="G126" s="113"/>
      <c r="H126" s="237"/>
      <c r="I126" s="196">
        <v>4997</v>
      </c>
      <c r="J126" s="714"/>
      <c r="K126" s="714">
        <v>53.031819091454871</v>
      </c>
      <c r="L126" s="714"/>
      <c r="M126" s="714">
        <v>46.968180908545129</v>
      </c>
      <c r="N126" s="714"/>
      <c r="O126" s="714"/>
      <c r="P126" s="715">
        <v>33.199919951971182</v>
      </c>
      <c r="Q126" s="662"/>
      <c r="R126" s="662">
        <v>23.712678494158375</v>
      </c>
      <c r="S126" s="662"/>
      <c r="T126" s="715">
        <v>41.3626209977662</v>
      </c>
    </row>
    <row r="127" spans="1:20" s="231" customFormat="1" ht="14.25" customHeight="1" x14ac:dyDescent="0.2">
      <c r="A127" s="113"/>
      <c r="B127" s="113"/>
      <c r="C127" s="113" t="s">
        <v>739</v>
      </c>
      <c r="D127" s="113" t="s">
        <v>740</v>
      </c>
      <c r="E127" s="113"/>
      <c r="F127" s="113" t="s">
        <v>741</v>
      </c>
      <c r="G127" s="113"/>
      <c r="H127" s="238"/>
      <c r="I127" s="196">
        <v>215</v>
      </c>
      <c r="J127" s="714"/>
      <c r="K127" s="714">
        <v>34.883720930232556</v>
      </c>
      <c r="L127" s="714"/>
      <c r="M127" s="714">
        <v>65.116279069767444</v>
      </c>
      <c r="N127" s="714"/>
      <c r="O127" s="714"/>
      <c r="P127" s="715">
        <v>34.883720930232556</v>
      </c>
      <c r="Q127" s="662"/>
      <c r="R127" s="662">
        <v>27.27272727272727</v>
      </c>
      <c r="S127" s="662"/>
      <c r="T127" s="715">
        <v>40.15748031496063</v>
      </c>
    </row>
    <row r="128" spans="1:20" s="231" customFormat="1" ht="14.25" customHeight="1" x14ac:dyDescent="0.2">
      <c r="A128" s="113"/>
      <c r="B128" s="113"/>
      <c r="C128" s="113" t="s">
        <v>742</v>
      </c>
      <c r="D128" s="113" t="s">
        <v>743</v>
      </c>
      <c r="E128" s="113"/>
      <c r="F128" s="113" t="s">
        <v>744</v>
      </c>
      <c r="G128" s="113"/>
      <c r="H128" s="238"/>
      <c r="I128" s="196">
        <v>157</v>
      </c>
      <c r="J128" s="714"/>
      <c r="K128" s="714">
        <v>59.872611464968152</v>
      </c>
      <c r="L128" s="714"/>
      <c r="M128" s="714">
        <v>40.127388535031848</v>
      </c>
      <c r="N128" s="714"/>
      <c r="O128" s="714"/>
      <c r="P128" s="715">
        <v>31.847133757961782</v>
      </c>
      <c r="Q128" s="662"/>
      <c r="R128" s="662">
        <v>13.846153846153847</v>
      </c>
      <c r="S128" s="662"/>
      <c r="T128" s="715">
        <v>44.565217391304344</v>
      </c>
    </row>
    <row r="129" spans="1:20" s="231" customFormat="1" ht="14.25" customHeight="1" x14ac:dyDescent="0.2">
      <c r="A129" s="113"/>
      <c r="B129" s="113"/>
      <c r="C129" s="113" t="s">
        <v>745</v>
      </c>
      <c r="D129" s="113" t="s">
        <v>746</v>
      </c>
      <c r="E129" s="113"/>
      <c r="F129" s="113" t="s">
        <v>747</v>
      </c>
      <c r="G129" s="113"/>
      <c r="H129" s="238"/>
      <c r="I129" s="196">
        <v>602</v>
      </c>
      <c r="J129" s="714"/>
      <c r="K129" s="714">
        <v>77.242524916943523</v>
      </c>
      <c r="L129" s="714"/>
      <c r="M129" s="714">
        <v>22.757475083056477</v>
      </c>
      <c r="N129" s="714"/>
      <c r="O129" s="714"/>
      <c r="P129" s="715">
        <v>33.388704318936881</v>
      </c>
      <c r="Q129" s="662"/>
      <c r="R129" s="662">
        <v>27.586206896551722</v>
      </c>
      <c r="S129" s="662"/>
      <c r="T129" s="715">
        <v>38.782051282051285</v>
      </c>
    </row>
    <row r="130" spans="1:20" s="231" customFormat="1" ht="14.25" customHeight="1" x14ac:dyDescent="0.2">
      <c r="A130" s="113"/>
      <c r="B130" s="113"/>
      <c r="C130" s="113" t="s">
        <v>748</v>
      </c>
      <c r="D130" s="113" t="s">
        <v>749</v>
      </c>
      <c r="E130" s="113"/>
      <c r="F130" s="113" t="s">
        <v>750</v>
      </c>
      <c r="G130" s="113"/>
      <c r="H130" s="238"/>
      <c r="I130" s="196">
        <v>280</v>
      </c>
      <c r="J130" s="714"/>
      <c r="K130" s="714">
        <v>74.642857142857139</v>
      </c>
      <c r="L130" s="714"/>
      <c r="M130" s="714">
        <v>25.357142857142854</v>
      </c>
      <c r="N130" s="714"/>
      <c r="O130" s="714"/>
      <c r="P130" s="715">
        <v>32.142857142857146</v>
      </c>
      <c r="Q130" s="662"/>
      <c r="R130" s="662">
        <v>24.193548387096776</v>
      </c>
      <c r="S130" s="662"/>
      <c r="T130" s="715">
        <v>38.461538461538467</v>
      </c>
    </row>
    <row r="131" spans="1:20" s="231" customFormat="1" ht="14.25" customHeight="1" x14ac:dyDescent="0.2">
      <c r="A131" s="113"/>
      <c r="B131" s="113"/>
      <c r="C131" s="113" t="s">
        <v>751</v>
      </c>
      <c r="D131" s="113" t="s">
        <v>752</v>
      </c>
      <c r="E131" s="113"/>
      <c r="F131" s="113" t="s">
        <v>753</v>
      </c>
      <c r="G131" s="113"/>
      <c r="H131" s="238"/>
      <c r="I131" s="196">
        <v>382</v>
      </c>
      <c r="J131" s="714"/>
      <c r="K131" s="714">
        <v>48.167539267015705</v>
      </c>
      <c r="L131" s="714"/>
      <c r="M131" s="714">
        <v>51.832460732984295</v>
      </c>
      <c r="N131" s="714"/>
      <c r="O131" s="714"/>
      <c r="P131" s="715">
        <v>35.863874345549739</v>
      </c>
      <c r="Q131" s="662"/>
      <c r="R131" s="662">
        <v>23.618090452261306</v>
      </c>
      <c r="S131" s="662"/>
      <c r="T131" s="715">
        <v>49.180327868852459</v>
      </c>
    </row>
    <row r="132" spans="1:20" s="231" customFormat="1" ht="14.25" customHeight="1" x14ac:dyDescent="0.2">
      <c r="A132" s="113"/>
      <c r="B132" s="113"/>
      <c r="C132" s="113" t="s">
        <v>754</v>
      </c>
      <c r="D132" s="113" t="s">
        <v>755</v>
      </c>
      <c r="E132" s="113"/>
      <c r="F132" s="113" t="s">
        <v>756</v>
      </c>
      <c r="G132" s="113"/>
      <c r="H132" s="239"/>
      <c r="I132" s="196">
        <v>1252</v>
      </c>
      <c r="J132" s="714"/>
      <c r="K132" s="714">
        <v>46.405750798722046</v>
      </c>
      <c r="L132" s="714"/>
      <c r="M132" s="714">
        <v>53.594249201277954</v>
      </c>
      <c r="N132" s="714"/>
      <c r="O132" s="714"/>
      <c r="P132" s="715">
        <v>30.271565495207671</v>
      </c>
      <c r="Q132" s="662"/>
      <c r="R132" s="662">
        <v>22.590837282780409</v>
      </c>
      <c r="S132" s="662"/>
      <c r="T132" s="715">
        <v>38.126009693053312</v>
      </c>
    </row>
    <row r="133" spans="1:20" s="231" customFormat="1" ht="14.25" customHeight="1" x14ac:dyDescent="0.2">
      <c r="A133" s="113"/>
      <c r="B133" s="113"/>
      <c r="C133" s="113" t="s">
        <v>757</v>
      </c>
      <c r="D133" s="113" t="s">
        <v>758</v>
      </c>
      <c r="E133" s="113"/>
      <c r="F133" s="113" t="s">
        <v>759</v>
      </c>
      <c r="G133" s="113"/>
      <c r="H133" s="238"/>
      <c r="I133" s="196">
        <v>415</v>
      </c>
      <c r="J133" s="714"/>
      <c r="K133" s="714">
        <v>72.048192771084345</v>
      </c>
      <c r="L133" s="714"/>
      <c r="M133" s="714">
        <v>27.951807228915666</v>
      </c>
      <c r="N133" s="714"/>
      <c r="O133" s="714"/>
      <c r="P133" s="715">
        <v>36.385542168674704</v>
      </c>
      <c r="Q133" s="662"/>
      <c r="R133" s="662">
        <v>28.323699421965319</v>
      </c>
      <c r="S133" s="662"/>
      <c r="T133" s="715">
        <v>42.148760330578511</v>
      </c>
    </row>
    <row r="134" spans="1:20" s="231" customFormat="1" ht="14.25" customHeight="1" x14ac:dyDescent="0.2">
      <c r="A134" s="113"/>
      <c r="B134" s="113"/>
      <c r="C134" s="113" t="s">
        <v>760</v>
      </c>
      <c r="D134" s="113" t="s">
        <v>761</v>
      </c>
      <c r="E134" s="113"/>
      <c r="F134" s="113" t="s">
        <v>762</v>
      </c>
      <c r="G134" s="113"/>
      <c r="H134" s="238"/>
      <c r="I134" s="196">
        <v>216</v>
      </c>
      <c r="J134" s="714"/>
      <c r="K134" s="714">
        <v>71.759259259259252</v>
      </c>
      <c r="L134" s="714"/>
      <c r="M134" s="714">
        <v>28.240740740740737</v>
      </c>
      <c r="N134" s="714"/>
      <c r="O134" s="714"/>
      <c r="P134" s="715">
        <v>33.796296296296298</v>
      </c>
      <c r="Q134" s="662"/>
      <c r="R134" s="662">
        <v>16.50485436893204</v>
      </c>
      <c r="S134" s="662"/>
      <c r="T134" s="715">
        <v>49.557522123893804</v>
      </c>
    </row>
    <row r="135" spans="1:20" s="231" customFormat="1" ht="14.25" customHeight="1" x14ac:dyDescent="0.2">
      <c r="A135" s="113"/>
      <c r="B135" s="113"/>
      <c r="C135" s="113" t="s">
        <v>763</v>
      </c>
      <c r="D135" s="113" t="s">
        <v>764</v>
      </c>
      <c r="E135" s="113"/>
      <c r="F135" s="113" t="s">
        <v>765</v>
      </c>
      <c r="G135" s="113"/>
      <c r="H135" s="238"/>
      <c r="I135" s="196">
        <v>198</v>
      </c>
      <c r="J135" s="714"/>
      <c r="K135" s="714">
        <v>74.747474747474755</v>
      </c>
      <c r="L135" s="714"/>
      <c r="M135" s="714">
        <v>25.252525252525253</v>
      </c>
      <c r="N135" s="714"/>
      <c r="O135" s="714"/>
      <c r="P135" s="715">
        <v>36.363636363636367</v>
      </c>
      <c r="Q135" s="662"/>
      <c r="R135" s="662">
        <v>30.864197530864196</v>
      </c>
      <c r="S135" s="662"/>
      <c r="T135" s="715">
        <v>40.17094017094017</v>
      </c>
    </row>
    <row r="136" spans="1:20" s="231" customFormat="1" ht="14.25" customHeight="1" x14ac:dyDescent="0.2">
      <c r="A136" s="113"/>
      <c r="B136" s="113"/>
      <c r="C136" s="113" t="s">
        <v>766</v>
      </c>
      <c r="D136" s="113" t="s">
        <v>767</v>
      </c>
      <c r="E136" s="113"/>
      <c r="F136" s="113" t="s">
        <v>768</v>
      </c>
      <c r="G136" s="113"/>
      <c r="H136" s="238"/>
      <c r="I136" s="196">
        <v>1280</v>
      </c>
      <c r="J136" s="714"/>
      <c r="K136" s="714">
        <v>34.375</v>
      </c>
      <c r="L136" s="714"/>
      <c r="M136" s="714">
        <v>65.625</v>
      </c>
      <c r="N136" s="714"/>
      <c r="O136" s="714"/>
      <c r="P136" s="715">
        <v>33.671875</v>
      </c>
      <c r="Q136" s="662"/>
      <c r="R136" s="662">
        <v>22.342342342342342</v>
      </c>
      <c r="S136" s="662"/>
      <c r="T136" s="715">
        <v>42.344827586206897</v>
      </c>
    </row>
    <row r="137" spans="1:20" s="231" customFormat="1" ht="14.25" customHeight="1" x14ac:dyDescent="0.2">
      <c r="A137" s="113"/>
      <c r="B137" s="113"/>
      <c r="C137" s="113"/>
      <c r="D137" s="113"/>
      <c r="E137" s="113"/>
      <c r="F137" s="113"/>
      <c r="G137" s="113"/>
      <c r="H137" s="238"/>
      <c r="I137" s="196"/>
      <c r="J137" s="714"/>
      <c r="K137" s="714"/>
      <c r="L137" s="714"/>
      <c r="M137" s="714"/>
      <c r="N137" s="714"/>
      <c r="O137" s="714"/>
      <c r="P137" s="715"/>
      <c r="Q137" s="662"/>
      <c r="R137" s="662"/>
      <c r="S137" s="662"/>
      <c r="T137" s="715"/>
    </row>
    <row r="138" spans="1:20" s="230" customFormat="1" ht="14.25" customHeight="1" x14ac:dyDescent="0.25">
      <c r="A138" s="113"/>
      <c r="B138" s="113"/>
      <c r="C138" s="113" t="s">
        <v>769</v>
      </c>
      <c r="D138" s="113" t="s">
        <v>770</v>
      </c>
      <c r="E138" s="113" t="s">
        <v>771</v>
      </c>
      <c r="F138" s="113"/>
      <c r="G138" s="113"/>
      <c r="H138" s="238"/>
      <c r="I138" s="196">
        <v>5321</v>
      </c>
      <c r="J138" s="714"/>
      <c r="K138" s="714">
        <v>55.966923510618308</v>
      </c>
      <c r="L138" s="714"/>
      <c r="M138" s="714">
        <v>44.033076489381692</v>
      </c>
      <c r="N138" s="714"/>
      <c r="O138" s="714"/>
      <c r="P138" s="715">
        <v>31.554219131742155</v>
      </c>
      <c r="Q138" s="662"/>
      <c r="R138" s="662">
        <v>22.507362221287337</v>
      </c>
      <c r="S138" s="662"/>
      <c r="T138" s="717">
        <v>38.858695652173914</v>
      </c>
    </row>
    <row r="139" spans="1:20" s="231" customFormat="1" ht="14.25" customHeight="1" x14ac:dyDescent="0.2">
      <c r="A139" s="113"/>
      <c r="B139" s="113"/>
      <c r="C139" s="113" t="s">
        <v>772</v>
      </c>
      <c r="D139" s="113" t="s">
        <v>773</v>
      </c>
      <c r="E139" s="113"/>
      <c r="F139" s="113" t="s">
        <v>774</v>
      </c>
      <c r="G139" s="113"/>
      <c r="H139" s="238"/>
      <c r="I139" s="196">
        <v>2097</v>
      </c>
      <c r="J139" s="714"/>
      <c r="K139" s="714">
        <v>66.475917978063904</v>
      </c>
      <c r="L139" s="714"/>
      <c r="M139" s="714">
        <v>33.524082021936096</v>
      </c>
      <c r="N139" s="714"/>
      <c r="O139" s="714"/>
      <c r="P139" s="715">
        <v>30.185979971387695</v>
      </c>
      <c r="Q139" s="662"/>
      <c r="R139" s="662">
        <v>21.358159912376777</v>
      </c>
      <c r="S139" s="662"/>
      <c r="T139" s="715">
        <v>36.993243243243242</v>
      </c>
    </row>
    <row r="140" spans="1:20" s="231" customFormat="1" ht="14.25" customHeight="1" x14ac:dyDescent="0.2">
      <c r="A140" s="113"/>
      <c r="B140" s="113"/>
      <c r="C140" s="113" t="s">
        <v>775</v>
      </c>
      <c r="D140" s="113" t="s">
        <v>776</v>
      </c>
      <c r="E140" s="113"/>
      <c r="F140" s="113" t="s">
        <v>777</v>
      </c>
      <c r="G140" s="113"/>
      <c r="H140" s="238"/>
      <c r="I140" s="196">
        <v>518</v>
      </c>
      <c r="J140" s="714"/>
      <c r="K140" s="714">
        <v>58.108108108108105</v>
      </c>
      <c r="L140" s="714"/>
      <c r="M140" s="714">
        <v>41.891891891891895</v>
      </c>
      <c r="N140" s="714"/>
      <c r="O140" s="714"/>
      <c r="P140" s="715">
        <v>33.011583011583014</v>
      </c>
      <c r="Q140" s="662"/>
      <c r="R140" s="662">
        <v>23.599999999999998</v>
      </c>
      <c r="S140" s="662"/>
      <c r="T140" s="715">
        <v>41.791044776119399</v>
      </c>
    </row>
    <row r="141" spans="1:20" s="231" customFormat="1" ht="14.25" customHeight="1" x14ac:dyDescent="0.2">
      <c r="A141" s="113"/>
      <c r="B141" s="113"/>
      <c r="C141" s="113" t="s">
        <v>778</v>
      </c>
      <c r="D141" s="113" t="s">
        <v>779</v>
      </c>
      <c r="E141" s="113"/>
      <c r="F141" s="113" t="s">
        <v>780</v>
      </c>
      <c r="G141" s="113"/>
      <c r="H141" s="238"/>
      <c r="I141" s="196">
        <v>824</v>
      </c>
      <c r="J141" s="714"/>
      <c r="K141" s="714">
        <v>42.23300970873786</v>
      </c>
      <c r="L141" s="714"/>
      <c r="M141" s="714">
        <v>57.766990291262132</v>
      </c>
      <c r="N141" s="714"/>
      <c r="O141" s="714"/>
      <c r="P141" s="715">
        <v>31.310679611650489</v>
      </c>
      <c r="Q141" s="662"/>
      <c r="R141" s="662">
        <v>22.126436781609197</v>
      </c>
      <c r="S141" s="662"/>
      <c r="T141" s="715">
        <v>38.02521008403361</v>
      </c>
    </row>
    <row r="142" spans="1:20" s="231" customFormat="1" ht="14.25" customHeight="1" x14ac:dyDescent="0.2">
      <c r="A142" s="113"/>
      <c r="B142" s="113"/>
      <c r="C142" s="113" t="s">
        <v>781</v>
      </c>
      <c r="D142" s="113" t="s">
        <v>782</v>
      </c>
      <c r="E142" s="113"/>
      <c r="F142" s="113" t="s">
        <v>783</v>
      </c>
      <c r="G142" s="113"/>
      <c r="H142" s="238"/>
      <c r="I142" s="196">
        <v>236</v>
      </c>
      <c r="J142" s="714"/>
      <c r="K142" s="714">
        <v>44.067796610169488</v>
      </c>
      <c r="L142" s="714"/>
      <c r="M142" s="714">
        <v>55.932203389830505</v>
      </c>
      <c r="N142" s="714"/>
      <c r="O142" s="714"/>
      <c r="P142" s="715">
        <v>30.508474576271187</v>
      </c>
      <c r="Q142" s="662"/>
      <c r="R142" s="662">
        <v>19.298245614035086</v>
      </c>
      <c r="S142" s="662"/>
      <c r="T142" s="715">
        <v>40.983606557377051</v>
      </c>
    </row>
    <row r="143" spans="1:20" s="231" customFormat="1" ht="14.25" customHeight="1" x14ac:dyDescent="0.2">
      <c r="A143" s="113"/>
      <c r="B143" s="113"/>
      <c r="C143" s="113" t="s">
        <v>784</v>
      </c>
      <c r="D143" s="113" t="s">
        <v>785</v>
      </c>
      <c r="E143" s="113"/>
      <c r="F143" s="113" t="s">
        <v>786</v>
      </c>
      <c r="G143" s="113"/>
      <c r="H143" s="238"/>
      <c r="I143" s="196">
        <v>518</v>
      </c>
      <c r="J143" s="714"/>
      <c r="K143" s="714">
        <v>41.698841698841697</v>
      </c>
      <c r="L143" s="714"/>
      <c r="M143" s="714">
        <v>58.301158301158296</v>
      </c>
      <c r="N143" s="714"/>
      <c r="O143" s="714"/>
      <c r="P143" s="715">
        <v>37.451737451737451</v>
      </c>
      <c r="Q143" s="662"/>
      <c r="R143" s="662">
        <v>30.120481927710845</v>
      </c>
      <c r="S143" s="662"/>
      <c r="T143" s="715">
        <v>44.237918215613384</v>
      </c>
    </row>
    <row r="144" spans="1:20" s="231" customFormat="1" ht="14.25" customHeight="1" x14ac:dyDescent="0.2">
      <c r="A144" s="113"/>
      <c r="B144" s="113"/>
      <c r="C144" s="113" t="s">
        <v>787</v>
      </c>
      <c r="D144" s="113" t="s">
        <v>788</v>
      </c>
      <c r="E144" s="113"/>
      <c r="F144" s="113" t="s">
        <v>789</v>
      </c>
      <c r="G144" s="113"/>
      <c r="H144" s="238"/>
      <c r="I144" s="196">
        <v>418</v>
      </c>
      <c r="J144" s="714"/>
      <c r="K144" s="714">
        <v>43.062200956937801</v>
      </c>
      <c r="L144" s="714"/>
      <c r="M144" s="714">
        <v>56.937799043062199</v>
      </c>
      <c r="N144" s="714"/>
      <c r="O144" s="714"/>
      <c r="P144" s="715">
        <v>33.971291866028707</v>
      </c>
      <c r="Q144" s="662"/>
      <c r="R144" s="662">
        <v>21.787709497206702</v>
      </c>
      <c r="S144" s="662"/>
      <c r="T144" s="715">
        <v>43.096234309623433</v>
      </c>
    </row>
    <row r="145" spans="1:20" s="231" customFormat="1" ht="14.25" customHeight="1" x14ac:dyDescent="0.2">
      <c r="A145" s="113"/>
      <c r="B145" s="113"/>
      <c r="C145" s="113" t="s">
        <v>790</v>
      </c>
      <c r="D145" s="113" t="s">
        <v>791</v>
      </c>
      <c r="E145" s="113"/>
      <c r="F145" s="113" t="s">
        <v>792</v>
      </c>
      <c r="G145" s="113"/>
      <c r="H145" s="238"/>
      <c r="I145" s="196">
        <v>287</v>
      </c>
      <c r="J145" s="714"/>
      <c r="K145" s="714">
        <v>51.567944250871079</v>
      </c>
      <c r="L145" s="714"/>
      <c r="M145" s="714">
        <v>48.432055749128921</v>
      </c>
      <c r="N145" s="714"/>
      <c r="O145" s="714"/>
      <c r="P145" s="715">
        <v>34.146341463414636</v>
      </c>
      <c r="Q145" s="662"/>
      <c r="R145" s="662">
        <v>23.846153846153847</v>
      </c>
      <c r="S145" s="662"/>
      <c r="T145" s="715">
        <v>42.675159235668794</v>
      </c>
    </row>
    <row r="146" spans="1:20" s="231" customFormat="1" ht="14.25" customHeight="1" x14ac:dyDescent="0.2">
      <c r="A146" s="113"/>
      <c r="B146" s="113"/>
      <c r="C146" s="113" t="s">
        <v>793</v>
      </c>
      <c r="D146" s="113" t="s">
        <v>794</v>
      </c>
      <c r="E146" s="113"/>
      <c r="F146" s="113" t="s">
        <v>795</v>
      </c>
      <c r="G146" s="113"/>
      <c r="H146" s="238"/>
      <c r="I146" s="196">
        <v>423</v>
      </c>
      <c r="J146" s="714"/>
      <c r="K146" s="714">
        <v>67.848699763593373</v>
      </c>
      <c r="L146" s="714"/>
      <c r="M146" s="714">
        <v>32.15130023640662</v>
      </c>
      <c r="N146" s="714"/>
      <c r="O146" s="714"/>
      <c r="P146" s="715">
        <v>26.24113475177305</v>
      </c>
      <c r="Q146" s="662"/>
      <c r="R146" s="662">
        <v>19.072164948453608</v>
      </c>
      <c r="S146" s="662"/>
      <c r="T146" s="715">
        <v>32.314410480349345</v>
      </c>
    </row>
    <row r="147" spans="1:20" s="231" customFormat="1" ht="14.25" customHeight="1" x14ac:dyDescent="0.2">
      <c r="A147" s="113"/>
      <c r="B147" s="113"/>
      <c r="C147" s="113"/>
      <c r="D147" s="113"/>
      <c r="E147" s="113"/>
      <c r="F147" s="113"/>
      <c r="G147" s="113"/>
      <c r="H147" s="238"/>
      <c r="I147" s="196"/>
      <c r="J147" s="714"/>
      <c r="K147" s="714"/>
      <c r="L147" s="714"/>
      <c r="M147" s="714"/>
      <c r="N147" s="714"/>
      <c r="O147" s="714"/>
      <c r="P147" s="715"/>
      <c r="Q147" s="662"/>
      <c r="R147" s="662"/>
      <c r="S147" s="662"/>
      <c r="T147" s="715"/>
    </row>
    <row r="148" spans="1:20" s="231" customFormat="1" ht="14.25" customHeight="1" x14ac:dyDescent="0.2">
      <c r="A148" s="113"/>
      <c r="B148" s="113"/>
      <c r="C148" s="113" t="s">
        <v>796</v>
      </c>
      <c r="D148" s="113" t="s">
        <v>797</v>
      </c>
      <c r="E148" s="113" t="s">
        <v>798</v>
      </c>
      <c r="F148" s="113"/>
      <c r="G148" s="113"/>
      <c r="H148" s="238"/>
      <c r="I148" s="196">
        <v>5250</v>
      </c>
      <c r="J148" s="714"/>
      <c r="K148" s="714">
        <v>45.276190476190479</v>
      </c>
      <c r="L148" s="714"/>
      <c r="M148" s="714">
        <v>54.723809523809521</v>
      </c>
      <c r="N148" s="714"/>
      <c r="O148" s="714"/>
      <c r="P148" s="715">
        <v>38.228571428571428</v>
      </c>
      <c r="Q148" s="662"/>
      <c r="R148" s="662">
        <v>25.568660488626787</v>
      </c>
      <c r="S148" s="662"/>
      <c r="T148" s="715">
        <v>48.678720445062581</v>
      </c>
    </row>
    <row r="149" spans="1:20" s="231" customFormat="1" ht="14.25" customHeight="1" x14ac:dyDescent="0.2">
      <c r="A149" s="113"/>
      <c r="B149" s="113"/>
      <c r="C149" s="113" t="s">
        <v>799</v>
      </c>
      <c r="D149" s="113" t="s">
        <v>800</v>
      </c>
      <c r="E149" s="113"/>
      <c r="F149" s="113" t="s">
        <v>801</v>
      </c>
      <c r="G149" s="113"/>
      <c r="H149" s="238"/>
      <c r="I149" s="196">
        <v>862</v>
      </c>
      <c r="J149" s="714"/>
      <c r="K149" s="714">
        <v>43.039443155452432</v>
      </c>
      <c r="L149" s="714"/>
      <c r="M149" s="714">
        <v>56.960556844547561</v>
      </c>
      <c r="N149" s="714"/>
      <c r="O149" s="714"/>
      <c r="P149" s="715">
        <v>40.487238979118331</v>
      </c>
      <c r="Q149" s="662"/>
      <c r="R149" s="662">
        <v>26.225490196078432</v>
      </c>
      <c r="S149" s="662"/>
      <c r="T149" s="715">
        <v>53.303964757709252</v>
      </c>
    </row>
    <row r="150" spans="1:20" s="231" customFormat="1" ht="14.25" customHeight="1" x14ac:dyDescent="0.2">
      <c r="A150" s="113"/>
      <c r="B150" s="113"/>
      <c r="C150" s="113" t="s">
        <v>802</v>
      </c>
      <c r="D150" s="113" t="s">
        <v>803</v>
      </c>
      <c r="E150" s="113"/>
      <c r="F150" s="113" t="s">
        <v>804</v>
      </c>
      <c r="G150" s="113"/>
      <c r="H150" s="239"/>
      <c r="I150" s="196">
        <v>375</v>
      </c>
      <c r="J150" s="714"/>
      <c r="K150" s="714">
        <v>54.933333333333337</v>
      </c>
      <c r="L150" s="714"/>
      <c r="M150" s="714">
        <v>45.066666666666663</v>
      </c>
      <c r="N150" s="714"/>
      <c r="O150" s="714"/>
      <c r="P150" s="715">
        <v>36.799999999999997</v>
      </c>
      <c r="Q150" s="662"/>
      <c r="R150" s="662">
        <v>22.543352601156069</v>
      </c>
      <c r="S150" s="662"/>
      <c r="T150" s="715">
        <v>49.009900990099013</v>
      </c>
    </row>
    <row r="151" spans="1:20" s="231" customFormat="1" ht="14.25" customHeight="1" x14ac:dyDescent="0.2">
      <c r="A151" s="113"/>
      <c r="B151" s="113"/>
      <c r="C151" s="113" t="s">
        <v>805</v>
      </c>
      <c r="D151" s="113" t="s">
        <v>806</v>
      </c>
      <c r="E151" s="113"/>
      <c r="F151" s="113" t="s">
        <v>807</v>
      </c>
      <c r="G151" s="113"/>
      <c r="H151" s="238"/>
      <c r="I151" s="196">
        <v>851</v>
      </c>
      <c r="J151" s="714"/>
      <c r="K151" s="714">
        <v>36.89776733254994</v>
      </c>
      <c r="L151" s="714"/>
      <c r="M151" s="714">
        <v>63.102232667450053</v>
      </c>
      <c r="N151" s="714"/>
      <c r="O151" s="714"/>
      <c r="P151" s="715">
        <v>38.660399529964742</v>
      </c>
      <c r="Q151" s="662"/>
      <c r="R151" s="662">
        <v>26.385224274406333</v>
      </c>
      <c r="S151" s="662"/>
      <c r="T151" s="715">
        <v>48.516949152542374</v>
      </c>
    </row>
    <row r="152" spans="1:20" s="231" customFormat="1" ht="14.25" customHeight="1" x14ac:dyDescent="0.2">
      <c r="A152" s="113"/>
      <c r="B152" s="113"/>
      <c r="C152" s="113" t="s">
        <v>808</v>
      </c>
      <c r="D152" s="113" t="s">
        <v>809</v>
      </c>
      <c r="E152" s="113"/>
      <c r="F152" s="113" t="s">
        <v>810</v>
      </c>
      <c r="G152" s="113"/>
      <c r="H152" s="238"/>
      <c r="I152" s="196">
        <v>861</v>
      </c>
      <c r="J152" s="714"/>
      <c r="K152" s="714">
        <v>41.463414634146339</v>
      </c>
      <c r="L152" s="714"/>
      <c r="M152" s="714">
        <v>58.536585365853654</v>
      </c>
      <c r="N152" s="714"/>
      <c r="O152" s="714"/>
      <c r="P152" s="715">
        <v>30.429732868757259</v>
      </c>
      <c r="Q152" s="662"/>
      <c r="R152" s="662">
        <v>19.483568075117372</v>
      </c>
      <c r="S152" s="662"/>
      <c r="T152" s="715">
        <v>41.149425287356323</v>
      </c>
    </row>
    <row r="153" spans="1:20" s="231" customFormat="1" ht="14.25" customHeight="1" x14ac:dyDescent="0.2">
      <c r="A153" s="113"/>
      <c r="B153" s="113"/>
      <c r="C153" s="113" t="s">
        <v>811</v>
      </c>
      <c r="D153" s="113" t="s">
        <v>812</v>
      </c>
      <c r="E153" s="113"/>
      <c r="F153" s="113" t="s">
        <v>813</v>
      </c>
      <c r="G153" s="113"/>
      <c r="H153" s="238"/>
      <c r="I153" s="196">
        <v>571</v>
      </c>
      <c r="J153" s="714"/>
      <c r="K153" s="714">
        <v>56.917688266199647</v>
      </c>
      <c r="L153" s="714"/>
      <c r="M153" s="714">
        <v>43.082311733800353</v>
      </c>
      <c r="N153" s="714"/>
      <c r="O153" s="714"/>
      <c r="P153" s="715">
        <v>37.828371278458846</v>
      </c>
      <c r="Q153" s="662"/>
      <c r="R153" s="662">
        <v>26.984126984126984</v>
      </c>
      <c r="S153" s="662"/>
      <c r="T153" s="715">
        <v>46.394984326018808</v>
      </c>
    </row>
    <row r="154" spans="1:20" s="231" customFormat="1" ht="14.25" customHeight="1" x14ac:dyDescent="0.2">
      <c r="A154" s="113"/>
      <c r="B154" s="113"/>
      <c r="C154" s="113" t="s">
        <v>814</v>
      </c>
      <c r="D154" s="113" t="s">
        <v>815</v>
      </c>
      <c r="E154" s="113"/>
      <c r="F154" s="113" t="s">
        <v>816</v>
      </c>
      <c r="G154" s="113"/>
      <c r="H154" s="238"/>
      <c r="I154" s="196">
        <v>732</v>
      </c>
      <c r="J154" s="714"/>
      <c r="K154" s="714">
        <v>40.437158469945359</v>
      </c>
      <c r="L154" s="714"/>
      <c r="M154" s="714">
        <v>59.562841530054641</v>
      </c>
      <c r="N154" s="714"/>
      <c r="O154" s="714"/>
      <c r="P154" s="715">
        <v>41.803278688524593</v>
      </c>
      <c r="Q154" s="662"/>
      <c r="R154" s="662">
        <v>28.947368421052634</v>
      </c>
      <c r="S154" s="662"/>
      <c r="T154" s="715">
        <v>50.934579439252339</v>
      </c>
    </row>
    <row r="155" spans="1:20" s="231" customFormat="1" ht="14.25" customHeight="1" x14ac:dyDescent="0.2">
      <c r="A155" s="113"/>
      <c r="B155" s="113"/>
      <c r="C155" s="113" t="s">
        <v>817</v>
      </c>
      <c r="D155" s="113" t="s">
        <v>818</v>
      </c>
      <c r="E155" s="113"/>
      <c r="F155" s="113" t="s">
        <v>819</v>
      </c>
      <c r="G155" s="113"/>
      <c r="H155" s="238"/>
      <c r="I155" s="196">
        <v>998</v>
      </c>
      <c r="J155" s="714"/>
      <c r="K155" s="714">
        <v>50.901803607214426</v>
      </c>
      <c r="L155" s="714"/>
      <c r="M155" s="714">
        <v>49.098196392785567</v>
      </c>
      <c r="N155" s="714"/>
      <c r="O155" s="714"/>
      <c r="P155" s="715">
        <v>40.781563126252507</v>
      </c>
      <c r="Q155" s="662"/>
      <c r="R155" s="662">
        <v>28.240740740740737</v>
      </c>
      <c r="S155" s="662"/>
      <c r="T155" s="715">
        <v>50.353356890459366</v>
      </c>
    </row>
    <row r="156" spans="1:20" s="231" customFormat="1" ht="14.25" customHeight="1" x14ac:dyDescent="0.2">
      <c r="A156" s="113"/>
      <c r="B156" s="113"/>
      <c r="C156" s="113"/>
      <c r="D156" s="113"/>
      <c r="E156" s="113"/>
      <c r="F156" s="113"/>
      <c r="G156" s="113"/>
      <c r="H156" s="238"/>
      <c r="I156" s="196"/>
      <c r="J156" s="714"/>
      <c r="K156" s="714"/>
      <c r="L156" s="714"/>
      <c r="M156" s="714"/>
      <c r="N156" s="714"/>
      <c r="O156" s="714"/>
      <c r="P156" s="715"/>
      <c r="Q156" s="662"/>
      <c r="R156" s="662"/>
      <c r="S156" s="662"/>
      <c r="T156" s="715"/>
    </row>
    <row r="157" spans="1:20" s="231" customFormat="1" ht="14.25" customHeight="1" x14ac:dyDescent="0.2">
      <c r="A157" s="113"/>
      <c r="B157" s="113"/>
      <c r="C157" s="113" t="s">
        <v>820</v>
      </c>
      <c r="D157" s="113" t="s">
        <v>821</v>
      </c>
      <c r="E157" s="113" t="s">
        <v>822</v>
      </c>
      <c r="F157" s="113"/>
      <c r="G157" s="113"/>
      <c r="H157" s="238"/>
      <c r="I157" s="196">
        <v>8783</v>
      </c>
      <c r="J157" s="714"/>
      <c r="K157" s="714">
        <v>48.662188318342253</v>
      </c>
      <c r="L157" s="714"/>
      <c r="M157" s="714">
        <v>51.337811681657755</v>
      </c>
      <c r="N157" s="714"/>
      <c r="O157" s="714"/>
      <c r="P157" s="715">
        <v>37.788910395081409</v>
      </c>
      <c r="Q157" s="662"/>
      <c r="R157" s="662">
        <v>26.697322153097108</v>
      </c>
      <c r="S157" s="662"/>
      <c r="T157" s="715">
        <v>45.85135666535588</v>
      </c>
    </row>
    <row r="158" spans="1:20" s="231" customFormat="1" ht="14.25" customHeight="1" x14ac:dyDescent="0.2">
      <c r="A158" s="113"/>
      <c r="B158" s="113"/>
      <c r="C158" s="113" t="s">
        <v>823</v>
      </c>
      <c r="D158" s="113" t="s">
        <v>824</v>
      </c>
      <c r="E158" s="113"/>
      <c r="F158" s="113" t="s">
        <v>825</v>
      </c>
      <c r="G158" s="113"/>
      <c r="H158" s="238"/>
      <c r="I158" s="196">
        <v>1195</v>
      </c>
      <c r="J158" s="714"/>
      <c r="K158" s="714">
        <v>67.69874476987448</v>
      </c>
      <c r="L158" s="714"/>
      <c r="M158" s="714">
        <v>32.301255230125527</v>
      </c>
      <c r="N158" s="714"/>
      <c r="O158" s="714"/>
      <c r="P158" s="715">
        <v>33.97489539748954</v>
      </c>
      <c r="Q158" s="662"/>
      <c r="R158" s="662">
        <v>26.208178438661712</v>
      </c>
      <c r="S158" s="662"/>
      <c r="T158" s="715">
        <v>40.334855403348548</v>
      </c>
    </row>
    <row r="159" spans="1:20" s="231" customFormat="1" ht="14.25" customHeight="1" x14ac:dyDescent="0.2">
      <c r="A159" s="113"/>
      <c r="B159" s="113"/>
      <c r="C159" s="113" t="s">
        <v>826</v>
      </c>
      <c r="D159" s="113" t="s">
        <v>827</v>
      </c>
      <c r="E159" s="113"/>
      <c r="F159" s="113" t="s">
        <v>828</v>
      </c>
      <c r="G159" s="113"/>
      <c r="H159" s="238"/>
      <c r="I159" s="196">
        <v>171</v>
      </c>
      <c r="J159" s="714"/>
      <c r="K159" s="714">
        <v>54.970760233918128</v>
      </c>
      <c r="L159" s="714"/>
      <c r="M159" s="714">
        <v>45.029239766081872</v>
      </c>
      <c r="N159" s="714"/>
      <c r="O159" s="714"/>
      <c r="P159" s="715">
        <v>37.42690058479532</v>
      </c>
      <c r="Q159" s="662"/>
      <c r="R159" s="662">
        <v>24</v>
      </c>
      <c r="S159" s="662"/>
      <c r="T159" s="715">
        <v>47.916666666666671</v>
      </c>
    </row>
    <row r="160" spans="1:20" s="231" customFormat="1" ht="14.25" customHeight="1" x14ac:dyDescent="0.25">
      <c r="A160" s="113"/>
      <c r="B160" s="113"/>
      <c r="C160" s="113" t="s">
        <v>829</v>
      </c>
      <c r="D160" s="113" t="s">
        <v>830</v>
      </c>
      <c r="E160" s="113"/>
      <c r="F160" s="113" t="s">
        <v>831</v>
      </c>
      <c r="G160" s="113"/>
      <c r="H160" s="237"/>
      <c r="I160" s="196">
        <v>1764</v>
      </c>
      <c r="J160" s="714"/>
      <c r="K160" s="714">
        <v>46.371882086167801</v>
      </c>
      <c r="L160" s="714"/>
      <c r="M160" s="714">
        <v>53.628117913832199</v>
      </c>
      <c r="N160" s="714"/>
      <c r="O160" s="714"/>
      <c r="P160" s="715">
        <v>40.306122448979593</v>
      </c>
      <c r="Q160" s="662"/>
      <c r="R160" s="662">
        <v>26.582278481012654</v>
      </c>
      <c r="S160" s="662"/>
      <c r="T160" s="715">
        <v>51.437371663244356</v>
      </c>
    </row>
    <row r="161" spans="1:20" s="231" customFormat="1" ht="14.25" customHeight="1" x14ac:dyDescent="0.2">
      <c r="A161" s="113"/>
      <c r="B161" s="113"/>
      <c r="C161" s="113" t="s">
        <v>832</v>
      </c>
      <c r="D161" s="113" t="s">
        <v>833</v>
      </c>
      <c r="E161" s="113"/>
      <c r="F161" s="113" t="s">
        <v>834</v>
      </c>
      <c r="G161" s="113"/>
      <c r="H161" s="238"/>
      <c r="I161" s="196">
        <v>1732</v>
      </c>
      <c r="J161" s="714"/>
      <c r="K161" s="714">
        <v>44.515011547344116</v>
      </c>
      <c r="L161" s="714"/>
      <c r="M161" s="714">
        <v>55.484988452655891</v>
      </c>
      <c r="N161" s="714"/>
      <c r="O161" s="714"/>
      <c r="P161" s="715">
        <v>40.993071593533486</v>
      </c>
      <c r="Q161" s="662"/>
      <c r="R161" s="662">
        <v>28.593996840442337</v>
      </c>
      <c r="S161" s="662"/>
      <c r="T161" s="715">
        <v>48.134667879890806</v>
      </c>
    </row>
    <row r="162" spans="1:20" s="231" customFormat="1" ht="14.25" customHeight="1" x14ac:dyDescent="0.2">
      <c r="A162" s="113"/>
      <c r="B162" s="113"/>
      <c r="C162" s="113" t="s">
        <v>835</v>
      </c>
      <c r="D162" s="113" t="s">
        <v>836</v>
      </c>
      <c r="E162" s="113"/>
      <c r="F162" s="113" t="s">
        <v>837</v>
      </c>
      <c r="G162" s="113"/>
      <c r="H162" s="238"/>
      <c r="I162" s="196">
        <v>1083</v>
      </c>
      <c r="J162" s="714"/>
      <c r="K162" s="714">
        <v>57.61772853185596</v>
      </c>
      <c r="L162" s="714"/>
      <c r="M162" s="714">
        <v>42.382271468144047</v>
      </c>
      <c r="N162" s="714"/>
      <c r="O162" s="714"/>
      <c r="P162" s="715">
        <v>40.166204986149587</v>
      </c>
      <c r="Q162" s="662"/>
      <c r="R162" s="662">
        <v>31.460674157303369</v>
      </c>
      <c r="S162" s="662"/>
      <c r="T162" s="715">
        <v>46.238244514106583</v>
      </c>
    </row>
    <row r="163" spans="1:20" s="231" customFormat="1" ht="14.25" customHeight="1" x14ac:dyDescent="0.2">
      <c r="A163" s="113"/>
      <c r="B163" s="113"/>
      <c r="C163" s="113" t="s">
        <v>838</v>
      </c>
      <c r="D163" s="113" t="s">
        <v>839</v>
      </c>
      <c r="E163" s="113"/>
      <c r="F163" s="113" t="s">
        <v>840</v>
      </c>
      <c r="G163" s="113"/>
      <c r="H163" s="238"/>
      <c r="I163" s="196">
        <v>938</v>
      </c>
      <c r="J163" s="714"/>
      <c r="K163" s="714">
        <v>43.070362473347544</v>
      </c>
      <c r="L163" s="714"/>
      <c r="M163" s="714">
        <v>56.929637526652456</v>
      </c>
      <c r="N163" s="714"/>
      <c r="O163" s="714"/>
      <c r="P163" s="715">
        <v>39.445628997867807</v>
      </c>
      <c r="Q163" s="662"/>
      <c r="R163" s="662">
        <v>26.704545454545453</v>
      </c>
      <c r="S163" s="662"/>
      <c r="T163" s="715">
        <v>47.098976109215016</v>
      </c>
    </row>
    <row r="164" spans="1:20" s="231" customFormat="1" ht="14.25" customHeight="1" x14ac:dyDescent="0.2">
      <c r="A164" s="113"/>
      <c r="B164" s="113"/>
      <c r="C164" s="113" t="s">
        <v>841</v>
      </c>
      <c r="D164" s="113" t="s">
        <v>842</v>
      </c>
      <c r="E164" s="113"/>
      <c r="F164" s="113" t="s">
        <v>843</v>
      </c>
      <c r="G164" s="113"/>
      <c r="H164" s="238"/>
      <c r="I164" s="196">
        <v>1900</v>
      </c>
      <c r="J164" s="714"/>
      <c r="K164" s="714">
        <v>39.684210526315788</v>
      </c>
      <c r="L164" s="714"/>
      <c r="M164" s="714">
        <v>60.315789473684212</v>
      </c>
      <c r="N164" s="714"/>
      <c r="O164" s="714"/>
      <c r="P164" s="715">
        <v>32.78947368421052</v>
      </c>
      <c r="Q164" s="662"/>
      <c r="R164" s="662">
        <v>23.49537037037037</v>
      </c>
      <c r="S164" s="662"/>
      <c r="T164" s="715">
        <v>40.54054054054054</v>
      </c>
    </row>
    <row r="165" spans="1:20" s="231" customFormat="1" ht="14.25" customHeight="1" x14ac:dyDescent="0.2">
      <c r="A165" s="113"/>
      <c r="B165" s="113"/>
      <c r="C165" s="113"/>
      <c r="D165" s="113"/>
      <c r="E165" s="113"/>
      <c r="F165" s="113"/>
      <c r="G165" s="113"/>
      <c r="H165" s="238"/>
      <c r="I165" s="196"/>
      <c r="J165" s="714"/>
      <c r="K165" s="714"/>
      <c r="L165" s="714"/>
      <c r="M165" s="714"/>
      <c r="N165" s="714"/>
      <c r="O165" s="714"/>
      <c r="P165" s="715"/>
      <c r="Q165" s="662"/>
      <c r="R165" s="662"/>
      <c r="S165" s="662"/>
      <c r="T165" s="715"/>
    </row>
    <row r="166" spans="1:20" s="231" customFormat="1" ht="14.25" customHeight="1" x14ac:dyDescent="0.2">
      <c r="A166" s="113"/>
      <c r="B166" s="113"/>
      <c r="C166" s="113" t="s">
        <v>844</v>
      </c>
      <c r="D166" s="113" t="s">
        <v>845</v>
      </c>
      <c r="E166" s="113" t="s">
        <v>846</v>
      </c>
      <c r="F166" s="113"/>
      <c r="G166" s="113"/>
      <c r="H166" s="238"/>
      <c r="I166" s="196">
        <v>4268</v>
      </c>
      <c r="J166" s="714"/>
      <c r="K166" s="714">
        <v>50.56232427366448</v>
      </c>
      <c r="L166" s="714"/>
      <c r="M166" s="714">
        <v>49.43767572633552</v>
      </c>
      <c r="N166" s="714"/>
      <c r="O166" s="714"/>
      <c r="P166" s="715">
        <v>31.701030927835049</v>
      </c>
      <c r="Q166" s="662"/>
      <c r="R166" s="662">
        <v>21.030713170223841</v>
      </c>
      <c r="S166" s="662"/>
      <c r="T166" s="715">
        <v>40.434597358329782</v>
      </c>
    </row>
    <row r="167" spans="1:20" s="231" customFormat="1" ht="14.25" customHeight="1" x14ac:dyDescent="0.2">
      <c r="A167" s="113"/>
      <c r="B167" s="113"/>
      <c r="C167" s="113" t="s">
        <v>847</v>
      </c>
      <c r="D167" s="113" t="s">
        <v>848</v>
      </c>
      <c r="E167" s="113"/>
      <c r="F167" s="113" t="s">
        <v>849</v>
      </c>
      <c r="G167" s="113"/>
      <c r="H167" s="238"/>
      <c r="I167" s="196">
        <v>689</v>
      </c>
      <c r="J167" s="714"/>
      <c r="K167" s="714">
        <v>50.943396226415096</v>
      </c>
      <c r="L167" s="714"/>
      <c r="M167" s="714">
        <v>49.056603773584904</v>
      </c>
      <c r="N167" s="714"/>
      <c r="O167" s="714"/>
      <c r="P167" s="715">
        <v>32.220609579100149</v>
      </c>
      <c r="Q167" s="662"/>
      <c r="R167" s="662">
        <v>22.683706070287542</v>
      </c>
      <c r="S167" s="662"/>
      <c r="T167" s="715">
        <v>40.159574468085104</v>
      </c>
    </row>
    <row r="168" spans="1:20" s="231" customFormat="1" ht="14.25" customHeight="1" x14ac:dyDescent="0.2">
      <c r="A168" s="113"/>
      <c r="B168" s="113"/>
      <c r="C168" s="113" t="s">
        <v>850</v>
      </c>
      <c r="D168" s="113" t="s">
        <v>851</v>
      </c>
      <c r="E168" s="113"/>
      <c r="F168" s="113" t="s">
        <v>852</v>
      </c>
      <c r="G168" s="113"/>
      <c r="H168" s="238"/>
      <c r="I168" s="196">
        <v>1294</v>
      </c>
      <c r="J168" s="714"/>
      <c r="K168" s="714">
        <v>40.571870170015458</v>
      </c>
      <c r="L168" s="714"/>
      <c r="M168" s="714">
        <v>59.428129829984542</v>
      </c>
      <c r="N168" s="714"/>
      <c r="O168" s="714"/>
      <c r="P168" s="715">
        <v>35.316846986089644</v>
      </c>
      <c r="Q168" s="662"/>
      <c r="R168" s="662">
        <v>25.0936329588015</v>
      </c>
      <c r="S168" s="662"/>
      <c r="T168" s="715">
        <v>42.5</v>
      </c>
    </row>
    <row r="169" spans="1:20" s="231" customFormat="1" ht="14.25" customHeight="1" x14ac:dyDescent="0.2">
      <c r="A169" s="113"/>
      <c r="B169" s="113"/>
      <c r="C169" s="113" t="s">
        <v>853</v>
      </c>
      <c r="D169" s="113" t="s">
        <v>854</v>
      </c>
      <c r="E169" s="113"/>
      <c r="F169" s="113" t="s">
        <v>855</v>
      </c>
      <c r="G169" s="113"/>
      <c r="H169" s="238"/>
      <c r="I169" s="196">
        <v>454</v>
      </c>
      <c r="J169" s="714"/>
      <c r="K169" s="714">
        <v>64.317180616740089</v>
      </c>
      <c r="L169" s="714"/>
      <c r="M169" s="714">
        <v>35.682819383259911</v>
      </c>
      <c r="N169" s="714"/>
      <c r="O169" s="714"/>
      <c r="P169" s="715">
        <v>27.312775330396477</v>
      </c>
      <c r="Q169" s="662"/>
      <c r="R169" s="662">
        <v>18.75</v>
      </c>
      <c r="S169" s="662"/>
      <c r="T169" s="715">
        <v>35.652173913043477</v>
      </c>
    </row>
    <row r="170" spans="1:20" s="231" customFormat="1" ht="14.25" customHeight="1" x14ac:dyDescent="0.2">
      <c r="A170" s="113"/>
      <c r="B170" s="113"/>
      <c r="C170" s="113" t="s">
        <v>856</v>
      </c>
      <c r="D170" s="113" t="s">
        <v>857</v>
      </c>
      <c r="E170" s="113"/>
      <c r="F170" s="113" t="s">
        <v>858</v>
      </c>
      <c r="G170" s="113"/>
      <c r="H170" s="238"/>
      <c r="I170" s="196">
        <v>519</v>
      </c>
      <c r="J170" s="714"/>
      <c r="K170" s="714">
        <v>62.427745664739888</v>
      </c>
      <c r="L170" s="714"/>
      <c r="M170" s="714">
        <v>37.572254335260112</v>
      </c>
      <c r="N170" s="714"/>
      <c r="O170" s="714"/>
      <c r="P170" s="715">
        <v>29.094412331406549</v>
      </c>
      <c r="Q170" s="662"/>
      <c r="R170" s="662">
        <v>20.078740157480315</v>
      </c>
      <c r="S170" s="662"/>
      <c r="T170" s="715">
        <v>37.735849056603776</v>
      </c>
    </row>
    <row r="171" spans="1:20" s="231" customFormat="1" ht="14.25" customHeight="1" x14ac:dyDescent="0.2">
      <c r="A171" s="113"/>
      <c r="B171" s="113"/>
      <c r="C171" s="113" t="s">
        <v>859</v>
      </c>
      <c r="D171" s="113" t="s">
        <v>860</v>
      </c>
      <c r="E171" s="113"/>
      <c r="F171" s="113" t="s">
        <v>861</v>
      </c>
      <c r="G171" s="113"/>
      <c r="H171" s="238"/>
      <c r="I171" s="196">
        <v>284</v>
      </c>
      <c r="J171" s="714"/>
      <c r="K171" s="714">
        <v>67.957746478873233</v>
      </c>
      <c r="L171" s="714"/>
      <c r="M171" s="714">
        <v>32.04225352112676</v>
      </c>
      <c r="N171" s="714"/>
      <c r="O171" s="714"/>
      <c r="P171" s="715">
        <v>26.056338028169012</v>
      </c>
      <c r="Q171" s="662"/>
      <c r="R171" s="662">
        <v>14.166666666666666</v>
      </c>
      <c r="S171" s="662"/>
      <c r="T171" s="715">
        <v>34.756097560975604</v>
      </c>
    </row>
    <row r="172" spans="1:20" s="231" customFormat="1" ht="14.25" customHeight="1" x14ac:dyDescent="0.2">
      <c r="A172" s="113"/>
      <c r="B172" s="113"/>
      <c r="C172" s="113" t="s">
        <v>862</v>
      </c>
      <c r="D172" s="113" t="s">
        <v>863</v>
      </c>
      <c r="E172" s="113"/>
      <c r="F172" s="113" t="s">
        <v>864</v>
      </c>
      <c r="G172" s="113"/>
      <c r="H172" s="238"/>
      <c r="I172" s="196">
        <v>223</v>
      </c>
      <c r="J172" s="714"/>
      <c r="K172" s="714">
        <v>48.878923766816143</v>
      </c>
      <c r="L172" s="714"/>
      <c r="M172" s="714">
        <v>51.121076233183857</v>
      </c>
      <c r="N172" s="714"/>
      <c r="O172" s="714"/>
      <c r="P172" s="715">
        <v>26.905829596412556</v>
      </c>
      <c r="Q172" s="662"/>
      <c r="R172" s="662">
        <v>16</v>
      </c>
      <c r="S172" s="662"/>
      <c r="T172" s="715">
        <v>35.772357723577237</v>
      </c>
    </row>
    <row r="173" spans="1:20" s="231" customFormat="1" ht="14.25" customHeight="1" x14ac:dyDescent="0.2">
      <c r="A173" s="113"/>
      <c r="B173" s="113"/>
      <c r="C173" s="113" t="s">
        <v>865</v>
      </c>
      <c r="D173" s="113" t="s">
        <v>866</v>
      </c>
      <c r="E173" s="113"/>
      <c r="F173" s="113" t="s">
        <v>867</v>
      </c>
      <c r="G173" s="113"/>
      <c r="H173" s="238"/>
      <c r="I173" s="196">
        <v>805</v>
      </c>
      <c r="J173" s="714"/>
      <c r="K173" s="714">
        <v>45.217391304347828</v>
      </c>
      <c r="L173" s="714"/>
      <c r="M173" s="714">
        <v>54.782608695652172</v>
      </c>
      <c r="N173" s="714"/>
      <c r="O173" s="714"/>
      <c r="P173" s="715">
        <v>32.919254658385093</v>
      </c>
      <c r="Q173" s="662"/>
      <c r="R173" s="662">
        <v>19.414893617021274</v>
      </c>
      <c r="S173" s="662"/>
      <c r="T173" s="715">
        <v>44.755244755244753</v>
      </c>
    </row>
    <row r="174" spans="1:20" s="230" customFormat="1" ht="14.25" customHeight="1" x14ac:dyDescent="0.25">
      <c r="A174" s="113"/>
      <c r="B174" s="113"/>
      <c r="C174" s="113"/>
      <c r="D174" s="113"/>
      <c r="E174" s="113"/>
      <c r="F174" s="113"/>
      <c r="G174" s="113"/>
      <c r="H174" s="238"/>
      <c r="I174" s="196"/>
      <c r="J174" s="714"/>
      <c r="K174" s="714"/>
      <c r="L174" s="714"/>
      <c r="M174" s="714"/>
      <c r="N174" s="714"/>
      <c r="O174" s="714"/>
      <c r="P174" s="715"/>
      <c r="Q174" s="662"/>
      <c r="R174" s="662"/>
      <c r="S174" s="662"/>
      <c r="T174" s="717"/>
    </row>
    <row r="175" spans="1:20" s="231" customFormat="1" ht="14.25" customHeight="1" x14ac:dyDescent="0.2">
      <c r="A175" s="113"/>
      <c r="B175" s="113"/>
      <c r="C175" s="113" t="s">
        <v>868</v>
      </c>
      <c r="D175" s="113" t="s">
        <v>869</v>
      </c>
      <c r="E175" s="113" t="s">
        <v>870</v>
      </c>
      <c r="F175" s="113"/>
      <c r="G175" s="113"/>
      <c r="H175" s="238"/>
      <c r="I175" s="196">
        <v>4550</v>
      </c>
      <c r="J175" s="714"/>
      <c r="K175" s="714">
        <v>50.901098901098898</v>
      </c>
      <c r="L175" s="714"/>
      <c r="M175" s="714">
        <v>49.098901098901102</v>
      </c>
      <c r="N175" s="714"/>
      <c r="O175" s="714"/>
      <c r="P175" s="715">
        <v>35.736263736263737</v>
      </c>
      <c r="Q175" s="662"/>
      <c r="R175" s="662">
        <v>25.870427501101805</v>
      </c>
      <c r="S175" s="662"/>
      <c r="T175" s="715">
        <v>45.550197281893908</v>
      </c>
    </row>
    <row r="176" spans="1:20" s="231" customFormat="1" ht="14.25" customHeight="1" x14ac:dyDescent="0.2">
      <c r="A176" s="113"/>
      <c r="B176" s="113"/>
      <c r="C176" s="113" t="s">
        <v>871</v>
      </c>
      <c r="D176" s="113" t="s">
        <v>872</v>
      </c>
      <c r="E176" s="113"/>
      <c r="F176" s="113" t="s">
        <v>873</v>
      </c>
      <c r="G176" s="113"/>
      <c r="H176" s="238"/>
      <c r="I176" s="196">
        <v>499</v>
      </c>
      <c r="J176" s="714"/>
      <c r="K176" s="714">
        <v>40.881763527054112</v>
      </c>
      <c r="L176" s="714"/>
      <c r="M176" s="714">
        <v>59.118236472945895</v>
      </c>
      <c r="N176" s="714"/>
      <c r="O176" s="714"/>
      <c r="P176" s="715">
        <v>39.078156312625254</v>
      </c>
      <c r="Q176" s="662"/>
      <c r="R176" s="662">
        <v>28.340080971659919</v>
      </c>
      <c r="S176" s="662"/>
      <c r="T176" s="715">
        <v>49.603174603174608</v>
      </c>
    </row>
    <row r="177" spans="1:20" s="231" customFormat="1" ht="14.25" customHeight="1" x14ac:dyDescent="0.2">
      <c r="A177" s="113"/>
      <c r="B177" s="113"/>
      <c r="C177" s="113" t="s">
        <v>874</v>
      </c>
      <c r="D177" s="113" t="s">
        <v>875</v>
      </c>
      <c r="E177" s="113"/>
      <c r="F177" s="113" t="s">
        <v>876</v>
      </c>
      <c r="G177" s="113"/>
      <c r="H177" s="238"/>
      <c r="I177" s="196">
        <v>296</v>
      </c>
      <c r="J177" s="714"/>
      <c r="K177" s="714">
        <v>38.175675675675677</v>
      </c>
      <c r="L177" s="714"/>
      <c r="M177" s="714">
        <v>61.824324324324323</v>
      </c>
      <c r="N177" s="714"/>
      <c r="O177" s="714"/>
      <c r="P177" s="715">
        <v>30.743243243243246</v>
      </c>
      <c r="Q177" s="662"/>
      <c r="R177" s="662">
        <v>23.417721518987342</v>
      </c>
      <c r="S177" s="662"/>
      <c r="T177" s="715">
        <v>39.130434782608695</v>
      </c>
    </row>
    <row r="178" spans="1:20" s="231" customFormat="1" ht="14.25" customHeight="1" x14ac:dyDescent="0.2">
      <c r="A178" s="113"/>
      <c r="B178" s="113"/>
      <c r="C178" s="113" t="s">
        <v>877</v>
      </c>
      <c r="D178" s="113" t="s">
        <v>878</v>
      </c>
      <c r="E178" s="113"/>
      <c r="F178" s="113" t="s">
        <v>879</v>
      </c>
      <c r="G178" s="113"/>
      <c r="H178" s="238"/>
      <c r="I178" s="196">
        <v>550</v>
      </c>
      <c r="J178" s="714"/>
      <c r="K178" s="714">
        <v>71.27272727272728</v>
      </c>
      <c r="L178" s="714"/>
      <c r="M178" s="714">
        <v>28.72727272727273</v>
      </c>
      <c r="N178" s="714"/>
      <c r="O178" s="714"/>
      <c r="P178" s="715">
        <v>39.636363636363633</v>
      </c>
      <c r="Q178" s="662"/>
      <c r="R178" s="662">
        <v>28.244274809160309</v>
      </c>
      <c r="S178" s="662"/>
      <c r="T178" s="715">
        <v>50</v>
      </c>
    </row>
    <row r="179" spans="1:20" s="231" customFormat="1" ht="14.25" customHeight="1" x14ac:dyDescent="0.2">
      <c r="A179" s="113"/>
      <c r="B179" s="113"/>
      <c r="C179" s="113" t="s">
        <v>880</v>
      </c>
      <c r="D179" s="113" t="s">
        <v>881</v>
      </c>
      <c r="E179" s="113"/>
      <c r="F179" s="113" t="s">
        <v>882</v>
      </c>
      <c r="G179" s="113"/>
      <c r="H179" s="238"/>
      <c r="I179" s="196">
        <v>616</v>
      </c>
      <c r="J179" s="714"/>
      <c r="K179" s="714">
        <v>37.662337662337663</v>
      </c>
      <c r="L179" s="714"/>
      <c r="M179" s="714">
        <v>62.337662337662337</v>
      </c>
      <c r="N179" s="714"/>
      <c r="O179" s="714"/>
      <c r="P179" s="715">
        <v>30.844155844155846</v>
      </c>
      <c r="Q179" s="662"/>
      <c r="R179" s="662">
        <v>24.342105263157894</v>
      </c>
      <c r="S179" s="662"/>
      <c r="T179" s="715">
        <v>37.179487179487182</v>
      </c>
    </row>
    <row r="180" spans="1:20" s="231" customFormat="1" ht="14.25" customHeight="1" x14ac:dyDescent="0.2">
      <c r="A180" s="113"/>
      <c r="B180" s="113"/>
      <c r="C180" s="113" t="s">
        <v>883</v>
      </c>
      <c r="D180" s="113" t="s">
        <v>884</v>
      </c>
      <c r="E180" s="113"/>
      <c r="F180" s="113" t="s">
        <v>885</v>
      </c>
      <c r="G180" s="113"/>
      <c r="H180" s="238"/>
      <c r="I180" s="196">
        <v>641</v>
      </c>
      <c r="J180" s="714"/>
      <c r="K180" s="714">
        <v>43.681747269890799</v>
      </c>
      <c r="L180" s="714"/>
      <c r="M180" s="714">
        <v>56.318252730109208</v>
      </c>
      <c r="N180" s="714"/>
      <c r="O180" s="714"/>
      <c r="P180" s="715">
        <v>36.973478939157566</v>
      </c>
      <c r="Q180" s="662"/>
      <c r="R180" s="662">
        <v>28.846153846153843</v>
      </c>
      <c r="S180" s="662"/>
      <c r="T180" s="715">
        <v>44.680851063829785</v>
      </c>
    </row>
    <row r="181" spans="1:20" s="231" customFormat="1" ht="14.25" customHeight="1" x14ac:dyDescent="0.2">
      <c r="A181" s="113"/>
      <c r="B181" s="113"/>
      <c r="C181" s="113" t="s">
        <v>886</v>
      </c>
      <c r="D181" s="113" t="s">
        <v>887</v>
      </c>
      <c r="E181" s="113"/>
      <c r="F181" s="113" t="s">
        <v>888</v>
      </c>
      <c r="G181" s="113"/>
      <c r="H181" s="238"/>
      <c r="I181" s="196">
        <v>366</v>
      </c>
      <c r="J181" s="714"/>
      <c r="K181" s="714">
        <v>38.251366120218577</v>
      </c>
      <c r="L181" s="714"/>
      <c r="M181" s="714">
        <v>61.748633879781423</v>
      </c>
      <c r="N181" s="714"/>
      <c r="O181" s="714"/>
      <c r="P181" s="715">
        <v>35.245901639344261</v>
      </c>
      <c r="Q181" s="662"/>
      <c r="R181" s="662">
        <v>21.390374331550802</v>
      </c>
      <c r="S181" s="662"/>
      <c r="T181" s="715">
        <v>49.720670391061446</v>
      </c>
    </row>
    <row r="182" spans="1:20" s="231" customFormat="1" ht="14.25" customHeight="1" x14ac:dyDescent="0.2">
      <c r="A182" s="113"/>
      <c r="B182" s="113"/>
      <c r="C182" s="113" t="s">
        <v>889</v>
      </c>
      <c r="D182" s="113" t="s">
        <v>890</v>
      </c>
      <c r="E182" s="113"/>
      <c r="F182" s="113" t="s">
        <v>891</v>
      </c>
      <c r="G182" s="113"/>
      <c r="H182" s="238"/>
      <c r="I182" s="196">
        <v>1049</v>
      </c>
      <c r="J182" s="714"/>
      <c r="K182" s="714">
        <v>70.829361296472825</v>
      </c>
      <c r="L182" s="714"/>
      <c r="M182" s="714">
        <v>29.170638703527167</v>
      </c>
      <c r="N182" s="714"/>
      <c r="O182" s="714"/>
      <c r="P182" s="715">
        <v>37.464251668255486</v>
      </c>
      <c r="Q182" s="662"/>
      <c r="R182" s="662">
        <v>27.188081936685286</v>
      </c>
      <c r="S182" s="662"/>
      <c r="T182" s="715">
        <v>48.2421875</v>
      </c>
    </row>
    <row r="183" spans="1:20" s="231" customFormat="1" ht="14.25" customHeight="1" x14ac:dyDescent="0.25">
      <c r="A183" s="113"/>
      <c r="B183" s="113"/>
      <c r="C183" s="113" t="s">
        <v>892</v>
      </c>
      <c r="D183" s="113" t="s">
        <v>893</v>
      </c>
      <c r="E183" s="113"/>
      <c r="F183" s="113" t="s">
        <v>894</v>
      </c>
      <c r="G183" s="113"/>
      <c r="H183" s="237"/>
      <c r="I183" s="196">
        <v>533</v>
      </c>
      <c r="J183" s="714"/>
      <c r="K183" s="714">
        <v>39.774859287054412</v>
      </c>
      <c r="L183" s="714"/>
      <c r="M183" s="714">
        <v>60.225140712945588</v>
      </c>
      <c r="N183" s="714"/>
      <c r="O183" s="714"/>
      <c r="P183" s="715">
        <v>32.457786116322701</v>
      </c>
      <c r="Q183" s="662"/>
      <c r="R183" s="662">
        <v>21.374045801526716</v>
      </c>
      <c r="S183" s="662"/>
      <c r="T183" s="715">
        <v>43.17343173431734</v>
      </c>
    </row>
    <row r="184" spans="1:20" s="231" customFormat="1" ht="14.25" customHeight="1" x14ac:dyDescent="0.2">
      <c r="A184" s="113"/>
      <c r="B184" s="113"/>
      <c r="C184" s="113"/>
      <c r="D184" s="113"/>
      <c r="E184" s="113"/>
      <c r="F184" s="113"/>
      <c r="G184" s="113"/>
      <c r="H184" s="238"/>
      <c r="I184" s="196"/>
      <c r="J184" s="714"/>
      <c r="K184" s="714"/>
      <c r="L184" s="714"/>
      <c r="M184" s="714"/>
      <c r="N184" s="710"/>
      <c r="O184" s="714"/>
      <c r="P184" s="715"/>
      <c r="Q184" s="662"/>
      <c r="R184" s="662"/>
      <c r="S184" s="662"/>
      <c r="T184" s="715"/>
    </row>
    <row r="185" spans="1:20" s="231" customFormat="1" ht="14.25" customHeight="1" x14ac:dyDescent="0.25">
      <c r="A185" s="120"/>
      <c r="B185" s="120"/>
      <c r="C185" s="120" t="s">
        <v>895</v>
      </c>
      <c r="D185" s="120" t="s">
        <v>896</v>
      </c>
      <c r="E185" s="120" t="s">
        <v>897</v>
      </c>
      <c r="F185" s="120"/>
      <c r="G185" s="120"/>
      <c r="H185" s="238"/>
      <c r="I185" s="416">
        <v>43761</v>
      </c>
      <c r="J185" s="710"/>
      <c r="K185" s="710">
        <v>44.306574347021325</v>
      </c>
      <c r="L185" s="710"/>
      <c r="M185" s="710">
        <v>55.693425652978675</v>
      </c>
      <c r="N185" s="710"/>
      <c r="O185" s="710"/>
      <c r="P185" s="717">
        <v>41.925458741802061</v>
      </c>
      <c r="Q185" s="716"/>
      <c r="R185" s="716">
        <v>32.310412325566709</v>
      </c>
      <c r="S185" s="716"/>
      <c r="T185" s="717">
        <v>47.378599054576711</v>
      </c>
    </row>
    <row r="186" spans="1:20" s="231" customFormat="1" ht="14.25" customHeight="1" x14ac:dyDescent="0.2">
      <c r="A186" s="113"/>
      <c r="B186" s="113"/>
      <c r="C186" s="113"/>
      <c r="D186" s="113"/>
      <c r="E186" s="113"/>
      <c r="F186" s="113"/>
      <c r="G186" s="113"/>
      <c r="H186" s="238"/>
      <c r="I186" s="196"/>
      <c r="J186" s="714"/>
      <c r="K186" s="714"/>
      <c r="L186" s="714"/>
      <c r="M186" s="714"/>
      <c r="N186" s="714"/>
      <c r="O186" s="714"/>
      <c r="P186" s="715"/>
      <c r="Q186" s="662"/>
      <c r="R186" s="662"/>
      <c r="S186" s="662"/>
      <c r="T186" s="715"/>
    </row>
    <row r="187" spans="1:20" s="231" customFormat="1" ht="14.25" customHeight="1" x14ac:dyDescent="0.2">
      <c r="A187" s="113"/>
      <c r="B187" s="113"/>
      <c r="C187" s="113" t="s">
        <v>898</v>
      </c>
      <c r="D187" s="113" t="s">
        <v>899</v>
      </c>
      <c r="E187" s="113" t="s">
        <v>897</v>
      </c>
      <c r="F187" s="113"/>
      <c r="G187" s="113"/>
      <c r="H187" s="238"/>
      <c r="I187" s="196">
        <v>43761</v>
      </c>
      <c r="J187" s="714"/>
      <c r="K187" s="714">
        <v>44.306574347021325</v>
      </c>
      <c r="L187" s="714"/>
      <c r="M187" s="714">
        <v>55.693425652978675</v>
      </c>
      <c r="N187" s="714"/>
      <c r="O187" s="714"/>
      <c r="P187" s="715">
        <v>41.925458741802061</v>
      </c>
      <c r="Q187" s="662"/>
      <c r="R187" s="662">
        <v>32.310412325566709</v>
      </c>
      <c r="S187" s="662"/>
      <c r="T187" s="715">
        <v>47.378599054576711</v>
      </c>
    </row>
    <row r="188" spans="1:20" s="231" customFormat="1" ht="14.25" customHeight="1" x14ac:dyDescent="0.2">
      <c r="A188" s="113"/>
      <c r="B188" s="113"/>
      <c r="C188" s="113" t="s">
        <v>900</v>
      </c>
      <c r="D188" s="113" t="s">
        <v>901</v>
      </c>
      <c r="E188" s="113"/>
      <c r="F188" s="113" t="s">
        <v>902</v>
      </c>
      <c r="G188" s="113"/>
      <c r="H188" s="238"/>
      <c r="I188" s="196">
        <v>1385</v>
      </c>
      <c r="J188" s="714"/>
      <c r="K188" s="714">
        <v>41.949458483754512</v>
      </c>
      <c r="L188" s="714"/>
      <c r="M188" s="714">
        <v>58.050541516245488</v>
      </c>
      <c r="N188" s="714"/>
      <c r="O188" s="714"/>
      <c r="P188" s="715">
        <v>46.353790613718409</v>
      </c>
      <c r="Q188" s="662"/>
      <c r="R188" s="662">
        <v>33.017077798861486</v>
      </c>
      <c r="S188" s="662"/>
      <c r="T188" s="715">
        <v>54.54545454545454</v>
      </c>
    </row>
    <row r="189" spans="1:20" s="231" customFormat="1" ht="14.25" customHeight="1" x14ac:dyDescent="0.2">
      <c r="A189" s="113"/>
      <c r="B189" s="113"/>
      <c r="C189" s="113" t="s">
        <v>903</v>
      </c>
      <c r="D189" s="113" t="s">
        <v>904</v>
      </c>
      <c r="E189" s="113"/>
      <c r="F189" s="113" t="s">
        <v>905</v>
      </c>
      <c r="G189" s="113"/>
      <c r="H189" s="238"/>
      <c r="I189" s="196">
        <v>1438</v>
      </c>
      <c r="J189" s="714"/>
      <c r="K189" s="714">
        <v>47.913769123783034</v>
      </c>
      <c r="L189" s="714"/>
      <c r="M189" s="714">
        <v>52.086230876216966</v>
      </c>
      <c r="N189" s="714"/>
      <c r="O189" s="714"/>
      <c r="P189" s="715">
        <v>38.734353268428372</v>
      </c>
      <c r="Q189" s="662"/>
      <c r="R189" s="662">
        <v>28.230616302186878</v>
      </c>
      <c r="S189" s="662"/>
      <c r="T189" s="715">
        <v>44.385026737967912</v>
      </c>
    </row>
    <row r="190" spans="1:20" s="231" customFormat="1" ht="14.25" customHeight="1" x14ac:dyDescent="0.2">
      <c r="A190" s="113"/>
      <c r="B190" s="113"/>
      <c r="C190" s="113" t="s">
        <v>906</v>
      </c>
      <c r="D190" s="113" t="s">
        <v>907</v>
      </c>
      <c r="E190" s="113"/>
      <c r="F190" s="113" t="s">
        <v>908</v>
      </c>
      <c r="G190" s="113"/>
      <c r="H190" s="238"/>
      <c r="I190" s="196">
        <v>891</v>
      </c>
      <c r="J190" s="714"/>
      <c r="K190" s="714">
        <v>48.035914702581366</v>
      </c>
      <c r="L190" s="714"/>
      <c r="M190" s="714">
        <v>51.964085297418627</v>
      </c>
      <c r="N190" s="714"/>
      <c r="O190" s="714"/>
      <c r="P190" s="715">
        <v>36.363636363636367</v>
      </c>
      <c r="Q190" s="662"/>
      <c r="R190" s="662">
        <v>26.047904191616766</v>
      </c>
      <c r="S190" s="662"/>
      <c r="T190" s="715">
        <v>42.549371633752244</v>
      </c>
    </row>
    <row r="191" spans="1:20" s="231" customFormat="1" ht="14.25" customHeight="1" x14ac:dyDescent="0.2">
      <c r="A191" s="113"/>
      <c r="B191" s="113"/>
      <c r="C191" s="113" t="s">
        <v>909</v>
      </c>
      <c r="D191" s="113" t="s">
        <v>910</v>
      </c>
      <c r="E191" s="113"/>
      <c r="F191" s="113" t="s">
        <v>911</v>
      </c>
      <c r="G191" s="113"/>
      <c r="H191" s="238"/>
      <c r="I191" s="196">
        <v>1555</v>
      </c>
      <c r="J191" s="714"/>
      <c r="K191" s="714">
        <v>49.581993569131832</v>
      </c>
      <c r="L191" s="714"/>
      <c r="M191" s="714">
        <v>50.418006430868168</v>
      </c>
      <c r="N191" s="714"/>
      <c r="O191" s="714"/>
      <c r="P191" s="715">
        <v>44.372990353697752</v>
      </c>
      <c r="Q191" s="662"/>
      <c r="R191" s="662">
        <v>37.087378640776699</v>
      </c>
      <c r="S191" s="662"/>
      <c r="T191" s="715">
        <v>47.980769230769234</v>
      </c>
    </row>
    <row r="192" spans="1:20" s="231" customFormat="1" ht="14.25" customHeight="1" x14ac:dyDescent="0.2">
      <c r="A192" s="113"/>
      <c r="B192" s="113"/>
      <c r="C192" s="113" t="s">
        <v>912</v>
      </c>
      <c r="D192" s="113" t="s">
        <v>913</v>
      </c>
      <c r="E192" s="113"/>
      <c r="F192" s="113" t="s">
        <v>914</v>
      </c>
      <c r="G192" s="113"/>
      <c r="H192" s="238"/>
      <c r="I192" s="196">
        <v>1661</v>
      </c>
      <c r="J192" s="714"/>
      <c r="K192" s="714">
        <v>39.855508729680913</v>
      </c>
      <c r="L192" s="714"/>
      <c r="M192" s="714">
        <v>60.144491270319087</v>
      </c>
      <c r="N192" s="714"/>
      <c r="O192" s="714"/>
      <c r="P192" s="715">
        <v>43.829018663455749</v>
      </c>
      <c r="Q192" s="662"/>
      <c r="R192" s="662">
        <v>35.843373493975903</v>
      </c>
      <c r="S192" s="662"/>
      <c r="T192" s="715">
        <v>49.147442326980944</v>
      </c>
    </row>
    <row r="193" spans="1:20" s="231" customFormat="1" ht="14.25" customHeight="1" x14ac:dyDescent="0.2">
      <c r="A193" s="113"/>
      <c r="B193" s="113"/>
      <c r="C193" s="113" t="s">
        <v>915</v>
      </c>
      <c r="D193" s="113" t="s">
        <v>916</v>
      </c>
      <c r="E193" s="113"/>
      <c r="F193" s="113" t="s">
        <v>917</v>
      </c>
      <c r="G193" s="113"/>
      <c r="H193" s="238"/>
      <c r="I193" s="196">
        <v>1458</v>
      </c>
      <c r="J193" s="714"/>
      <c r="K193" s="714">
        <v>41.563786008230451</v>
      </c>
      <c r="L193" s="714"/>
      <c r="M193" s="714">
        <v>58.436213991769549</v>
      </c>
      <c r="N193" s="714"/>
      <c r="O193" s="714"/>
      <c r="P193" s="715">
        <v>39.91769547325103</v>
      </c>
      <c r="Q193" s="662"/>
      <c r="R193" s="662">
        <v>28.985507246376812</v>
      </c>
      <c r="S193" s="662"/>
      <c r="T193" s="715">
        <v>46.578366445916117</v>
      </c>
    </row>
    <row r="194" spans="1:20" s="231" customFormat="1" ht="14.25" customHeight="1" x14ac:dyDescent="0.2">
      <c r="A194" s="113"/>
      <c r="B194" s="113"/>
      <c r="C194" s="113" t="s">
        <v>918</v>
      </c>
      <c r="D194" s="113" t="s">
        <v>919</v>
      </c>
      <c r="E194" s="113"/>
      <c r="F194" s="113" t="s">
        <v>920</v>
      </c>
      <c r="G194" s="113"/>
      <c r="H194" s="238"/>
      <c r="I194" s="196">
        <v>1057</v>
      </c>
      <c r="J194" s="714"/>
      <c r="K194" s="714">
        <v>43.992431409649953</v>
      </c>
      <c r="L194" s="714"/>
      <c r="M194" s="714">
        <v>56.00756859035004</v>
      </c>
      <c r="N194" s="714"/>
      <c r="O194" s="714"/>
      <c r="P194" s="715">
        <v>44.749290444654683</v>
      </c>
      <c r="Q194" s="662"/>
      <c r="R194" s="662">
        <v>31.521739130434785</v>
      </c>
      <c r="S194" s="662"/>
      <c r="T194" s="715">
        <v>54.941373534338354</v>
      </c>
    </row>
    <row r="195" spans="1:20" s="231" customFormat="1" ht="14.25" customHeight="1" x14ac:dyDescent="0.2">
      <c r="A195" s="113"/>
      <c r="B195" s="113"/>
      <c r="C195" s="113" t="s">
        <v>921</v>
      </c>
      <c r="D195" s="113" t="s">
        <v>922</v>
      </c>
      <c r="E195" s="113"/>
      <c r="F195" s="113" t="s">
        <v>923</v>
      </c>
      <c r="G195" s="113"/>
      <c r="H195" s="238"/>
      <c r="I195" s="196">
        <v>1164</v>
      </c>
      <c r="J195" s="714"/>
      <c r="K195" s="714">
        <v>44.501718213058417</v>
      </c>
      <c r="L195" s="714"/>
      <c r="M195" s="714">
        <v>55.498281786941583</v>
      </c>
      <c r="N195" s="714"/>
      <c r="O195" s="714"/>
      <c r="P195" s="715">
        <v>40.979381443298969</v>
      </c>
      <c r="Q195" s="662"/>
      <c r="R195" s="662">
        <v>32.5635103926097</v>
      </c>
      <c r="S195" s="662"/>
      <c r="T195" s="715">
        <v>45.964432284541722</v>
      </c>
    </row>
    <row r="196" spans="1:20" s="231" customFormat="1" ht="14.25" customHeight="1" x14ac:dyDescent="0.2">
      <c r="A196" s="113"/>
      <c r="B196" s="113"/>
      <c r="C196" s="113" t="s">
        <v>924</v>
      </c>
      <c r="D196" s="113" t="s">
        <v>925</v>
      </c>
      <c r="E196" s="113"/>
      <c r="F196" s="113" t="s">
        <v>926</v>
      </c>
      <c r="G196" s="113"/>
      <c r="H196" s="238"/>
      <c r="I196" s="196">
        <v>2087</v>
      </c>
      <c r="J196" s="714"/>
      <c r="K196" s="714">
        <v>67.704839482510778</v>
      </c>
      <c r="L196" s="714"/>
      <c r="M196" s="714">
        <v>32.295160517489222</v>
      </c>
      <c r="N196" s="714"/>
      <c r="O196" s="714"/>
      <c r="P196" s="715">
        <v>39.530426449448967</v>
      </c>
      <c r="Q196" s="662"/>
      <c r="R196" s="662">
        <v>29.058663028649384</v>
      </c>
      <c r="S196" s="662"/>
      <c r="T196" s="715">
        <v>45.199409158050216</v>
      </c>
    </row>
    <row r="197" spans="1:20" s="231" customFormat="1" ht="14.25" customHeight="1" x14ac:dyDescent="0.2">
      <c r="A197" s="113"/>
      <c r="B197" s="113"/>
      <c r="C197" s="113" t="s">
        <v>927</v>
      </c>
      <c r="D197" s="113" t="s">
        <v>928</v>
      </c>
      <c r="E197" s="113"/>
      <c r="F197" s="113" t="s">
        <v>929</v>
      </c>
      <c r="G197" s="113"/>
      <c r="H197" s="238"/>
      <c r="I197" s="196">
        <v>1577</v>
      </c>
      <c r="J197" s="714"/>
      <c r="K197" s="714">
        <v>48.065948002536466</v>
      </c>
      <c r="L197" s="714"/>
      <c r="M197" s="714">
        <v>51.934051997463534</v>
      </c>
      <c r="N197" s="714"/>
      <c r="O197" s="714"/>
      <c r="P197" s="715">
        <v>42.041851616994293</v>
      </c>
      <c r="Q197" s="662"/>
      <c r="R197" s="662">
        <v>35.477582846003898</v>
      </c>
      <c r="S197" s="662"/>
      <c r="T197" s="715">
        <v>45.206766917293237</v>
      </c>
    </row>
    <row r="198" spans="1:20" s="231" customFormat="1" ht="14.25" customHeight="1" x14ac:dyDescent="0.2">
      <c r="A198" s="113"/>
      <c r="B198" s="113"/>
      <c r="C198" s="113" t="s">
        <v>930</v>
      </c>
      <c r="D198" s="113" t="s">
        <v>931</v>
      </c>
      <c r="E198" s="113"/>
      <c r="F198" s="113" t="s">
        <v>932</v>
      </c>
      <c r="G198" s="113"/>
      <c r="H198" s="238"/>
      <c r="I198" s="196">
        <v>1514</v>
      </c>
      <c r="J198" s="714"/>
      <c r="K198" s="714">
        <v>42.40422721268164</v>
      </c>
      <c r="L198" s="714"/>
      <c r="M198" s="714">
        <v>57.595772787318367</v>
      </c>
      <c r="N198" s="714"/>
      <c r="O198" s="714"/>
      <c r="P198" s="715">
        <v>32.628797886393656</v>
      </c>
      <c r="Q198" s="662"/>
      <c r="R198" s="662">
        <v>26.23239436619718</v>
      </c>
      <c r="S198" s="662"/>
      <c r="T198" s="715">
        <v>36.469344608879496</v>
      </c>
    </row>
    <row r="199" spans="1:20" s="231" customFormat="1" ht="14.25" customHeight="1" x14ac:dyDescent="0.2">
      <c r="A199" s="113"/>
      <c r="B199" s="113"/>
      <c r="C199" s="113" t="s">
        <v>933</v>
      </c>
      <c r="D199" s="113" t="s">
        <v>934</v>
      </c>
      <c r="E199" s="113"/>
      <c r="F199" s="113" t="s">
        <v>935</v>
      </c>
      <c r="G199" s="113"/>
      <c r="H199" s="238"/>
      <c r="I199" s="196">
        <v>1632</v>
      </c>
      <c r="J199" s="714"/>
      <c r="K199" s="714">
        <v>39.338235294117645</v>
      </c>
      <c r="L199" s="714"/>
      <c r="M199" s="714">
        <v>60.661764705882348</v>
      </c>
      <c r="N199" s="714"/>
      <c r="O199" s="714"/>
      <c r="P199" s="715">
        <v>45.404411764705884</v>
      </c>
      <c r="Q199" s="662"/>
      <c r="R199" s="662">
        <v>36.93270735524257</v>
      </c>
      <c r="S199" s="662"/>
      <c r="T199" s="715">
        <v>50.85599194360524</v>
      </c>
    </row>
    <row r="200" spans="1:20" s="231" customFormat="1" ht="14.25" customHeight="1" x14ac:dyDescent="0.25">
      <c r="A200" s="113"/>
      <c r="B200" s="113"/>
      <c r="C200" s="113" t="s">
        <v>936</v>
      </c>
      <c r="D200" s="113" t="s">
        <v>937</v>
      </c>
      <c r="E200" s="113"/>
      <c r="F200" s="113" t="s">
        <v>938</v>
      </c>
      <c r="G200" s="113"/>
      <c r="H200" s="237"/>
      <c r="I200" s="196">
        <v>1821</v>
      </c>
      <c r="J200" s="714"/>
      <c r="K200" s="714">
        <v>41.131246567819879</v>
      </c>
      <c r="L200" s="714"/>
      <c r="M200" s="714">
        <v>58.868753432180121</v>
      </c>
      <c r="N200" s="714"/>
      <c r="O200" s="714"/>
      <c r="P200" s="715">
        <v>42.778693025809993</v>
      </c>
      <c r="Q200" s="662"/>
      <c r="R200" s="662">
        <v>33.391608391608393</v>
      </c>
      <c r="S200" s="662"/>
      <c r="T200" s="715">
        <v>47.077662129703761</v>
      </c>
    </row>
    <row r="201" spans="1:20" s="231" customFormat="1" ht="14.25" customHeight="1" x14ac:dyDescent="0.2">
      <c r="A201" s="113"/>
      <c r="B201" s="113"/>
      <c r="C201" s="113" t="s">
        <v>939</v>
      </c>
      <c r="D201" s="113" t="s">
        <v>940</v>
      </c>
      <c r="E201" s="113"/>
      <c r="F201" s="113" t="s">
        <v>941</v>
      </c>
      <c r="G201" s="113"/>
      <c r="H201" s="238"/>
      <c r="I201" s="196">
        <v>631</v>
      </c>
      <c r="J201" s="714"/>
      <c r="K201" s="714">
        <v>52.297939778129951</v>
      </c>
      <c r="L201" s="714"/>
      <c r="M201" s="714">
        <v>47.702060221870049</v>
      </c>
      <c r="N201" s="714"/>
      <c r="O201" s="714"/>
      <c r="P201" s="715">
        <v>36.29160063391442</v>
      </c>
      <c r="Q201" s="662"/>
      <c r="R201" s="662">
        <v>26.086956521739129</v>
      </c>
      <c r="S201" s="662"/>
      <c r="T201" s="715">
        <v>41.273584905660378</v>
      </c>
    </row>
    <row r="202" spans="1:20" s="231" customFormat="1" ht="14.25" customHeight="1" x14ac:dyDescent="0.2">
      <c r="A202" s="113"/>
      <c r="B202" s="113"/>
      <c r="C202" s="113" t="s">
        <v>942</v>
      </c>
      <c r="D202" s="113" t="s">
        <v>943</v>
      </c>
      <c r="E202" s="113"/>
      <c r="F202" s="113" t="s">
        <v>944</v>
      </c>
      <c r="G202" s="113"/>
      <c r="H202" s="238"/>
      <c r="I202" s="196">
        <v>1869</v>
      </c>
      <c r="J202" s="714"/>
      <c r="K202" s="714">
        <v>40.716960941680043</v>
      </c>
      <c r="L202" s="714"/>
      <c r="M202" s="714">
        <v>59.28303905831995</v>
      </c>
      <c r="N202" s="714"/>
      <c r="O202" s="714"/>
      <c r="P202" s="715">
        <v>40.288924558587482</v>
      </c>
      <c r="Q202" s="662"/>
      <c r="R202" s="662">
        <v>31.375838926174499</v>
      </c>
      <c r="S202" s="662"/>
      <c r="T202" s="715">
        <v>44.461901021209741</v>
      </c>
    </row>
    <row r="203" spans="1:20" s="231" customFormat="1" ht="14.25" customHeight="1" x14ac:dyDescent="0.2">
      <c r="A203" s="113"/>
      <c r="B203" s="113"/>
      <c r="C203" s="113" t="s">
        <v>945</v>
      </c>
      <c r="D203" s="113" t="s">
        <v>946</v>
      </c>
      <c r="E203" s="113"/>
      <c r="F203" s="113" t="s">
        <v>947</v>
      </c>
      <c r="G203" s="113"/>
      <c r="H203" s="238"/>
      <c r="I203" s="196">
        <v>1016</v>
      </c>
      <c r="J203" s="714"/>
      <c r="K203" s="714">
        <v>40.354330708661415</v>
      </c>
      <c r="L203" s="714"/>
      <c r="M203" s="714">
        <v>59.645669291338585</v>
      </c>
      <c r="N203" s="714"/>
      <c r="O203" s="714"/>
      <c r="P203" s="715">
        <v>40.6496062992126</v>
      </c>
      <c r="Q203" s="662"/>
      <c r="R203" s="662">
        <v>31.790123456790127</v>
      </c>
      <c r="S203" s="662"/>
      <c r="T203" s="715">
        <v>44.797687861271676</v>
      </c>
    </row>
    <row r="204" spans="1:20" s="231" customFormat="1" ht="14.25" customHeight="1" x14ac:dyDescent="0.2">
      <c r="A204" s="113"/>
      <c r="B204" s="113"/>
      <c r="C204" s="113" t="s">
        <v>948</v>
      </c>
      <c r="D204" s="113" t="s">
        <v>949</v>
      </c>
      <c r="E204" s="113"/>
      <c r="F204" s="113" t="s">
        <v>950</v>
      </c>
      <c r="G204" s="113"/>
      <c r="H204" s="238"/>
      <c r="I204" s="196">
        <v>1045</v>
      </c>
      <c r="J204" s="714"/>
      <c r="K204" s="714">
        <v>42.105263157894733</v>
      </c>
      <c r="L204" s="714"/>
      <c r="M204" s="714">
        <v>57.894736842105267</v>
      </c>
      <c r="N204" s="714"/>
      <c r="O204" s="714"/>
      <c r="P204" s="715">
        <v>41.722488038277511</v>
      </c>
      <c r="Q204" s="662"/>
      <c r="R204" s="662">
        <v>36.936936936936938</v>
      </c>
      <c r="S204" s="662"/>
      <c r="T204" s="715">
        <v>43.960674157303373</v>
      </c>
    </row>
    <row r="205" spans="1:20" s="231" customFormat="1" ht="14.25" customHeight="1" x14ac:dyDescent="0.2">
      <c r="A205" s="113"/>
      <c r="B205" s="113"/>
      <c r="C205" s="113" t="s">
        <v>951</v>
      </c>
      <c r="D205" s="113" t="s">
        <v>952</v>
      </c>
      <c r="E205" s="113"/>
      <c r="F205" s="113" t="s">
        <v>953</v>
      </c>
      <c r="G205" s="113"/>
      <c r="H205" s="238"/>
      <c r="I205" s="196">
        <v>1486</v>
      </c>
      <c r="J205" s="714"/>
      <c r="K205" s="714">
        <v>40.242261103633915</v>
      </c>
      <c r="L205" s="714"/>
      <c r="M205" s="714">
        <v>59.757738896366085</v>
      </c>
      <c r="N205" s="714"/>
      <c r="O205" s="714"/>
      <c r="P205" s="715">
        <v>43.337819650067296</v>
      </c>
      <c r="Q205" s="662"/>
      <c r="R205" s="662">
        <v>30.619469026548675</v>
      </c>
      <c r="S205" s="662"/>
      <c r="T205" s="715">
        <v>51.140065146579808</v>
      </c>
    </row>
    <row r="206" spans="1:20" s="231" customFormat="1" ht="14.25" customHeight="1" x14ac:dyDescent="0.2">
      <c r="A206" s="113"/>
      <c r="B206" s="113"/>
      <c r="C206" s="113" t="s">
        <v>954</v>
      </c>
      <c r="D206" s="113" t="s">
        <v>955</v>
      </c>
      <c r="E206" s="113"/>
      <c r="F206" s="113" t="s">
        <v>956</v>
      </c>
      <c r="G206" s="113"/>
      <c r="H206" s="238"/>
      <c r="I206" s="196">
        <v>1503</v>
      </c>
      <c r="J206" s="714"/>
      <c r="K206" s="714">
        <v>40.984697272122425</v>
      </c>
      <c r="L206" s="714"/>
      <c r="M206" s="714">
        <v>59.015302727877582</v>
      </c>
      <c r="N206" s="714"/>
      <c r="O206" s="714"/>
      <c r="P206" s="715">
        <v>39.055222887558216</v>
      </c>
      <c r="Q206" s="662"/>
      <c r="R206" s="662">
        <v>36.679536679536682</v>
      </c>
      <c r="S206" s="662"/>
      <c r="T206" s="715">
        <v>40.304568527918782</v>
      </c>
    </row>
    <row r="207" spans="1:20" s="241" customFormat="1" ht="14.25" customHeight="1" x14ac:dyDescent="0.2">
      <c r="A207" s="192"/>
      <c r="B207" s="192"/>
      <c r="C207" s="192" t="s">
        <v>957</v>
      </c>
      <c r="D207" s="192" t="s">
        <v>958</v>
      </c>
      <c r="E207" s="192"/>
      <c r="F207" s="192" t="s">
        <v>959</v>
      </c>
      <c r="G207" s="192"/>
      <c r="H207" s="240"/>
      <c r="I207" s="196">
        <v>1016</v>
      </c>
      <c r="J207" s="714"/>
      <c r="K207" s="714">
        <v>53.346456692913392</v>
      </c>
      <c r="L207" s="714"/>
      <c r="M207" s="714">
        <v>46.653543307086615</v>
      </c>
      <c r="N207" s="714"/>
      <c r="O207" s="714"/>
      <c r="P207" s="718">
        <v>36.515748031496067</v>
      </c>
      <c r="Q207" s="662"/>
      <c r="R207" s="662">
        <v>26.145552560646902</v>
      </c>
      <c r="S207" s="662"/>
      <c r="T207" s="718">
        <v>42.480620155038764</v>
      </c>
    </row>
    <row r="208" spans="1:20" s="231" customFormat="1" ht="14.25" customHeight="1" x14ac:dyDescent="0.2">
      <c r="A208" s="113"/>
      <c r="B208" s="113"/>
      <c r="C208" s="113" t="s">
        <v>960</v>
      </c>
      <c r="D208" s="113" t="s">
        <v>961</v>
      </c>
      <c r="E208" s="113"/>
      <c r="F208" s="113" t="s">
        <v>962</v>
      </c>
      <c r="G208" s="113"/>
      <c r="H208" s="238"/>
      <c r="I208" s="196">
        <v>974</v>
      </c>
      <c r="J208" s="714"/>
      <c r="K208" s="714">
        <v>38.706365503080079</v>
      </c>
      <c r="L208" s="714"/>
      <c r="M208" s="714">
        <v>61.293634496919914</v>
      </c>
      <c r="N208" s="714"/>
      <c r="O208" s="714"/>
      <c r="P208" s="715">
        <v>42.402464065708415</v>
      </c>
      <c r="Q208" s="662"/>
      <c r="R208" s="662">
        <v>30.637254901960787</v>
      </c>
      <c r="S208" s="662"/>
      <c r="T208" s="715">
        <v>50.883392226148402</v>
      </c>
    </row>
    <row r="209" spans="1:20" s="231" customFormat="1" ht="14.25" customHeight="1" x14ac:dyDescent="0.2">
      <c r="A209" s="113"/>
      <c r="B209" s="113"/>
      <c r="C209" s="113" t="s">
        <v>963</v>
      </c>
      <c r="D209" s="113" t="s">
        <v>964</v>
      </c>
      <c r="E209" s="113"/>
      <c r="F209" s="113" t="s">
        <v>965</v>
      </c>
      <c r="G209" s="113"/>
      <c r="H209" s="238"/>
      <c r="I209" s="196">
        <v>1136</v>
      </c>
      <c r="J209" s="714"/>
      <c r="K209" s="714">
        <v>43.045774647887328</v>
      </c>
      <c r="L209" s="714"/>
      <c r="M209" s="714">
        <v>56.954225352112672</v>
      </c>
      <c r="N209" s="714"/>
      <c r="O209" s="714"/>
      <c r="P209" s="715">
        <v>47.7112676056338</v>
      </c>
      <c r="Q209" s="662"/>
      <c r="R209" s="662">
        <v>34.762979683972908</v>
      </c>
      <c r="S209" s="662"/>
      <c r="T209" s="715">
        <v>55.988455988455989</v>
      </c>
    </row>
    <row r="210" spans="1:20" s="231" customFormat="1" ht="14.25" customHeight="1" x14ac:dyDescent="0.2">
      <c r="A210" s="113"/>
      <c r="B210" s="113"/>
      <c r="C210" s="113" t="s">
        <v>966</v>
      </c>
      <c r="D210" s="113" t="s">
        <v>967</v>
      </c>
      <c r="E210" s="113"/>
      <c r="F210" s="113" t="s">
        <v>968</v>
      </c>
      <c r="G210" s="113"/>
      <c r="H210" s="238"/>
      <c r="I210" s="196">
        <v>2102</v>
      </c>
      <c r="J210" s="714"/>
      <c r="K210" s="714">
        <v>39.771646051379641</v>
      </c>
      <c r="L210" s="714"/>
      <c r="M210" s="714">
        <v>60.228353948620359</v>
      </c>
      <c r="N210" s="714"/>
      <c r="O210" s="714"/>
      <c r="P210" s="715">
        <v>49.048525214081828</v>
      </c>
      <c r="Q210" s="662"/>
      <c r="R210" s="662">
        <v>36.547619047619044</v>
      </c>
      <c r="S210" s="662"/>
      <c r="T210" s="715">
        <v>57.369255150554679</v>
      </c>
    </row>
    <row r="211" spans="1:20" s="231" customFormat="1" ht="14.25" customHeight="1" x14ac:dyDescent="0.2">
      <c r="A211" s="113"/>
      <c r="B211" s="113"/>
      <c r="C211" s="113" t="s">
        <v>969</v>
      </c>
      <c r="D211" s="113" t="s">
        <v>970</v>
      </c>
      <c r="E211" s="113"/>
      <c r="F211" s="113" t="s">
        <v>971</v>
      </c>
      <c r="G211" s="113"/>
      <c r="H211" s="238"/>
      <c r="I211" s="196">
        <v>1587</v>
      </c>
      <c r="J211" s="714"/>
      <c r="K211" s="714">
        <v>45.809703843730311</v>
      </c>
      <c r="L211" s="714"/>
      <c r="M211" s="714">
        <v>54.190296156269689</v>
      </c>
      <c r="N211" s="714"/>
      <c r="O211" s="714"/>
      <c r="P211" s="715">
        <v>43.352236925015752</v>
      </c>
      <c r="Q211" s="662"/>
      <c r="R211" s="662">
        <v>34.039087947882734</v>
      </c>
      <c r="S211" s="662"/>
      <c r="T211" s="715">
        <v>49.22918807810894</v>
      </c>
    </row>
    <row r="212" spans="1:20" s="231" customFormat="1" ht="14.25" customHeight="1" x14ac:dyDescent="0.2">
      <c r="A212" s="113"/>
      <c r="B212" s="113"/>
      <c r="C212" s="113" t="s">
        <v>972</v>
      </c>
      <c r="D212" s="113" t="s">
        <v>973</v>
      </c>
      <c r="E212" s="113"/>
      <c r="F212" s="113" t="s">
        <v>974</v>
      </c>
      <c r="G212" s="113"/>
      <c r="H212" s="238"/>
      <c r="I212" s="196">
        <v>575</v>
      </c>
      <c r="J212" s="714"/>
      <c r="K212" s="714">
        <v>35.652173913043477</v>
      </c>
      <c r="L212" s="714"/>
      <c r="M212" s="714">
        <v>64.347826086956516</v>
      </c>
      <c r="N212" s="714"/>
      <c r="O212" s="714"/>
      <c r="P212" s="715">
        <v>35.652173913043477</v>
      </c>
      <c r="Q212" s="662"/>
      <c r="R212" s="662">
        <v>28.691983122362867</v>
      </c>
      <c r="S212" s="662"/>
      <c r="T212" s="715">
        <v>40.532544378698226</v>
      </c>
    </row>
    <row r="213" spans="1:20" s="230" customFormat="1" ht="14.25" customHeight="1" x14ac:dyDescent="0.25">
      <c r="A213" s="113"/>
      <c r="B213" s="113"/>
      <c r="C213" s="113" t="s">
        <v>975</v>
      </c>
      <c r="D213" s="113" t="s">
        <v>976</v>
      </c>
      <c r="E213" s="113"/>
      <c r="F213" s="113" t="s">
        <v>977</v>
      </c>
      <c r="G213" s="113"/>
      <c r="H213" s="238"/>
      <c r="I213" s="196">
        <v>2086</v>
      </c>
      <c r="J213" s="714"/>
      <c r="K213" s="714">
        <v>40.028763183125598</v>
      </c>
      <c r="L213" s="714"/>
      <c r="M213" s="714">
        <v>59.971236816874395</v>
      </c>
      <c r="N213" s="714"/>
      <c r="O213" s="714"/>
      <c r="P213" s="715">
        <v>41.706615532118889</v>
      </c>
      <c r="Q213" s="662"/>
      <c r="R213" s="662">
        <v>30.703012912482063</v>
      </c>
      <c r="S213" s="662"/>
      <c r="T213" s="717">
        <v>47.228221742260615</v>
      </c>
    </row>
    <row r="214" spans="1:20" s="231" customFormat="1" ht="14.25" customHeight="1" x14ac:dyDescent="0.2">
      <c r="A214" s="113"/>
      <c r="B214" s="113"/>
      <c r="C214" s="113" t="s">
        <v>978</v>
      </c>
      <c r="D214" s="113" t="s">
        <v>979</v>
      </c>
      <c r="E214" s="113"/>
      <c r="F214" s="113" t="s">
        <v>980</v>
      </c>
      <c r="G214" s="113"/>
      <c r="H214" s="238"/>
      <c r="I214" s="196">
        <v>1774</v>
      </c>
      <c r="J214" s="714"/>
      <c r="K214" s="714">
        <v>43.517474633596393</v>
      </c>
      <c r="L214" s="714"/>
      <c r="M214" s="714">
        <v>56.482525366403614</v>
      </c>
      <c r="N214" s="714"/>
      <c r="O214" s="714"/>
      <c r="P214" s="715">
        <v>46.448703494926718</v>
      </c>
      <c r="Q214" s="662"/>
      <c r="R214" s="662">
        <v>32.394366197183103</v>
      </c>
      <c r="S214" s="662"/>
      <c r="T214" s="715">
        <v>54.36123348017621</v>
      </c>
    </row>
    <row r="215" spans="1:20" s="231" customFormat="1" ht="14.25" customHeight="1" x14ac:dyDescent="0.2">
      <c r="A215" s="113"/>
      <c r="B215" s="113"/>
      <c r="C215" s="113" t="s">
        <v>981</v>
      </c>
      <c r="D215" s="113" t="s">
        <v>982</v>
      </c>
      <c r="E215" s="113"/>
      <c r="F215" s="113" t="s">
        <v>983</v>
      </c>
      <c r="G215" s="113"/>
      <c r="H215" s="238"/>
      <c r="I215" s="196">
        <v>907</v>
      </c>
      <c r="J215" s="714"/>
      <c r="K215" s="714">
        <v>46.196251378169791</v>
      </c>
      <c r="L215" s="714"/>
      <c r="M215" s="714">
        <v>53.803748621830202</v>
      </c>
      <c r="N215" s="714"/>
      <c r="O215" s="714"/>
      <c r="P215" s="715">
        <v>39.140022050716652</v>
      </c>
      <c r="Q215" s="662"/>
      <c r="R215" s="662">
        <v>33.230769230769234</v>
      </c>
      <c r="S215" s="662"/>
      <c r="T215" s="715">
        <v>42.439862542955325</v>
      </c>
    </row>
    <row r="216" spans="1:20" s="231" customFormat="1" ht="14.25" customHeight="1" x14ac:dyDescent="0.2">
      <c r="A216" s="113"/>
      <c r="B216" s="113"/>
      <c r="C216" s="113" t="s">
        <v>984</v>
      </c>
      <c r="D216" s="113" t="s">
        <v>985</v>
      </c>
      <c r="E216" s="113"/>
      <c r="F216" s="113" t="s">
        <v>986</v>
      </c>
      <c r="G216" s="113"/>
      <c r="H216" s="238"/>
      <c r="I216" s="196">
        <v>559</v>
      </c>
      <c r="J216" s="714"/>
      <c r="K216" s="714">
        <v>46.690518783542039</v>
      </c>
      <c r="L216" s="714"/>
      <c r="M216" s="714">
        <v>53.309481216457968</v>
      </c>
      <c r="N216" s="714"/>
      <c r="O216" s="714"/>
      <c r="P216" s="715">
        <v>40.071556350626118</v>
      </c>
      <c r="Q216" s="662"/>
      <c r="R216" s="662">
        <v>36.057692307692307</v>
      </c>
      <c r="S216" s="662"/>
      <c r="T216" s="715">
        <v>42.450142450142451</v>
      </c>
    </row>
    <row r="217" spans="1:20" s="231" customFormat="1" ht="14.25" customHeight="1" x14ac:dyDescent="0.2">
      <c r="A217" s="113"/>
      <c r="B217" s="113"/>
      <c r="C217" s="113" t="s">
        <v>987</v>
      </c>
      <c r="D217" s="113" t="s">
        <v>988</v>
      </c>
      <c r="E217" s="113"/>
      <c r="F217" s="113" t="s">
        <v>989</v>
      </c>
      <c r="G217" s="113"/>
      <c r="H217" s="238"/>
      <c r="I217" s="196">
        <v>2011</v>
      </c>
      <c r="J217" s="714"/>
      <c r="K217" s="714">
        <v>41.819990054699154</v>
      </c>
      <c r="L217" s="714"/>
      <c r="M217" s="714">
        <v>58.180009945300846</v>
      </c>
      <c r="N217" s="714"/>
      <c r="O217" s="714"/>
      <c r="P217" s="715">
        <v>44.157135753356542</v>
      </c>
      <c r="Q217" s="662"/>
      <c r="R217" s="662">
        <v>33.508541392904071</v>
      </c>
      <c r="S217" s="662"/>
      <c r="T217" s="715">
        <v>50.639999999999993</v>
      </c>
    </row>
    <row r="218" spans="1:20" s="231" customFormat="1" ht="14.25" customHeight="1" x14ac:dyDescent="0.2">
      <c r="A218" s="113"/>
      <c r="B218" s="113"/>
      <c r="C218" s="113" t="s">
        <v>990</v>
      </c>
      <c r="D218" s="113" t="s">
        <v>991</v>
      </c>
      <c r="E218" s="113"/>
      <c r="F218" s="113" t="s">
        <v>992</v>
      </c>
      <c r="G218" s="113"/>
      <c r="H218" s="238"/>
      <c r="I218" s="196">
        <v>741</v>
      </c>
      <c r="J218" s="714"/>
      <c r="K218" s="714">
        <v>46.018893387314442</v>
      </c>
      <c r="L218" s="714"/>
      <c r="M218" s="714">
        <v>53.981106612685558</v>
      </c>
      <c r="N218" s="714"/>
      <c r="O218" s="714"/>
      <c r="P218" s="715">
        <v>41.700404858299592</v>
      </c>
      <c r="Q218" s="662"/>
      <c r="R218" s="662">
        <v>28.260869565217391</v>
      </c>
      <c r="S218" s="662"/>
      <c r="T218" s="715">
        <v>49.677419354838712</v>
      </c>
    </row>
    <row r="219" spans="1:20" s="231" customFormat="1" ht="14.25" customHeight="1" x14ac:dyDescent="0.2">
      <c r="A219" s="113"/>
      <c r="B219" s="113"/>
      <c r="C219" s="113" t="s">
        <v>993</v>
      </c>
      <c r="D219" s="113" t="s">
        <v>994</v>
      </c>
      <c r="E219" s="113"/>
      <c r="F219" s="113" t="s">
        <v>995</v>
      </c>
      <c r="G219" s="113"/>
      <c r="H219" s="238"/>
      <c r="I219" s="196">
        <v>1503</v>
      </c>
      <c r="J219" s="714"/>
      <c r="K219" s="714">
        <v>44.244843646041247</v>
      </c>
      <c r="L219" s="714"/>
      <c r="M219" s="714">
        <v>55.755156353958746</v>
      </c>
      <c r="N219" s="714"/>
      <c r="O219" s="714"/>
      <c r="P219" s="715">
        <v>39.254823685961412</v>
      </c>
      <c r="Q219" s="662"/>
      <c r="R219" s="662">
        <v>30.519480519480517</v>
      </c>
      <c r="S219" s="662"/>
      <c r="T219" s="715">
        <v>43.131604226705086</v>
      </c>
    </row>
    <row r="220" spans="1:20" s="231" customFormat="1" ht="14.25" customHeight="1" x14ac:dyDescent="0.2">
      <c r="A220" s="113"/>
      <c r="B220" s="113"/>
      <c r="C220" s="113"/>
      <c r="D220" s="113"/>
      <c r="E220" s="113"/>
      <c r="F220" s="113"/>
      <c r="G220" s="113"/>
      <c r="H220" s="238"/>
      <c r="I220" s="196"/>
      <c r="J220" s="714"/>
      <c r="K220" s="714"/>
      <c r="L220" s="714"/>
      <c r="M220" s="714"/>
      <c r="N220" s="714"/>
      <c r="O220" s="714"/>
      <c r="P220" s="715"/>
      <c r="Q220" s="662"/>
      <c r="R220" s="662"/>
      <c r="S220" s="662"/>
      <c r="T220" s="715"/>
    </row>
    <row r="221" spans="1:20" s="231" customFormat="1" ht="14.25" customHeight="1" x14ac:dyDescent="0.25">
      <c r="A221" s="120"/>
      <c r="B221" s="120"/>
      <c r="C221" s="120" t="s">
        <v>996</v>
      </c>
      <c r="D221" s="120" t="s">
        <v>997</v>
      </c>
      <c r="E221" s="120" t="s">
        <v>998</v>
      </c>
      <c r="F221" s="120"/>
      <c r="G221" s="120"/>
      <c r="H221" s="238"/>
      <c r="I221" s="416">
        <v>36934</v>
      </c>
      <c r="J221" s="710"/>
      <c r="K221" s="710">
        <v>39.118427465208214</v>
      </c>
      <c r="L221" s="710"/>
      <c r="M221" s="710">
        <v>60.881572534791793</v>
      </c>
      <c r="N221" s="710"/>
      <c r="O221" s="710"/>
      <c r="P221" s="717">
        <v>35.812530459738994</v>
      </c>
      <c r="Q221" s="716"/>
      <c r="R221" s="716">
        <v>24.84796886402335</v>
      </c>
      <c r="S221" s="716"/>
      <c r="T221" s="717">
        <v>44.612005856515374</v>
      </c>
    </row>
    <row r="222" spans="1:20" s="231" customFormat="1" ht="14.25" customHeight="1" x14ac:dyDescent="0.2">
      <c r="A222" s="113"/>
      <c r="B222" s="113"/>
      <c r="C222" s="113"/>
      <c r="D222" s="113"/>
      <c r="E222" s="113"/>
      <c r="F222" s="113"/>
      <c r="G222" s="113"/>
      <c r="H222" s="238"/>
      <c r="I222" s="196"/>
      <c r="J222" s="714"/>
      <c r="K222" s="714"/>
      <c r="L222" s="714"/>
      <c r="M222" s="714"/>
      <c r="N222" s="714"/>
      <c r="O222" s="714"/>
      <c r="P222" s="715"/>
      <c r="Q222" s="662"/>
      <c r="R222" s="662"/>
      <c r="S222" s="662"/>
      <c r="T222" s="715"/>
    </row>
    <row r="223" spans="1:20" s="48" customFormat="1" ht="14.25" customHeight="1" x14ac:dyDescent="0.2">
      <c r="A223" s="113"/>
      <c r="B223" s="113"/>
      <c r="C223" s="113" t="s">
        <v>999</v>
      </c>
      <c r="D223" s="113" t="s">
        <v>1000</v>
      </c>
      <c r="E223" s="113" t="s">
        <v>1001</v>
      </c>
      <c r="F223" s="113"/>
      <c r="G223" s="113"/>
      <c r="H223" s="113"/>
      <c r="I223" s="196">
        <v>3448</v>
      </c>
      <c r="J223" s="714"/>
      <c r="K223" s="714">
        <v>38.051044083526683</v>
      </c>
      <c r="L223" s="714"/>
      <c r="M223" s="714">
        <v>61.948955916473317</v>
      </c>
      <c r="N223" s="714"/>
      <c r="O223" s="714"/>
      <c r="P223" s="715">
        <v>33.729698375870072</v>
      </c>
      <c r="Q223" s="662"/>
      <c r="R223" s="662">
        <v>23.179692718770877</v>
      </c>
      <c r="S223" s="662"/>
      <c r="T223" s="323">
        <v>41.824705279343924</v>
      </c>
    </row>
    <row r="224" spans="1:20" s="189" customFormat="1" ht="14.25" customHeight="1" x14ac:dyDescent="0.2">
      <c r="A224" s="113"/>
      <c r="B224" s="113"/>
      <c r="C224" s="113" t="s">
        <v>1002</v>
      </c>
      <c r="D224" s="113" t="s">
        <v>1003</v>
      </c>
      <c r="E224" s="113"/>
      <c r="F224" s="113" t="s">
        <v>1004</v>
      </c>
      <c r="G224" s="113"/>
      <c r="H224" s="211"/>
      <c r="I224" s="196">
        <v>385</v>
      </c>
      <c r="J224" s="714"/>
      <c r="K224" s="714">
        <v>37.142857142857146</v>
      </c>
      <c r="L224" s="714"/>
      <c r="M224" s="714">
        <v>62.857142857142854</v>
      </c>
      <c r="N224" s="714"/>
      <c r="O224" s="714"/>
      <c r="P224" s="715">
        <v>35.584415584415588</v>
      </c>
      <c r="Q224" s="662"/>
      <c r="R224" s="662">
        <v>24.083769633507853</v>
      </c>
      <c r="S224" s="662"/>
      <c r="T224" s="719">
        <v>46.907216494845358</v>
      </c>
    </row>
    <row r="225" spans="1:20" s="189" customFormat="1" ht="14.25" customHeight="1" x14ac:dyDescent="0.2">
      <c r="A225" s="113"/>
      <c r="B225" s="113"/>
      <c r="C225" s="113" t="s">
        <v>1005</v>
      </c>
      <c r="D225" s="113" t="s">
        <v>1006</v>
      </c>
      <c r="E225" s="113"/>
      <c r="F225" s="113" t="s">
        <v>1007</v>
      </c>
      <c r="G225" s="113"/>
      <c r="H225" s="211"/>
      <c r="I225" s="196">
        <v>1352</v>
      </c>
      <c r="J225" s="714"/>
      <c r="K225" s="714">
        <v>38.535502958579883</v>
      </c>
      <c r="L225" s="714"/>
      <c r="M225" s="714">
        <v>61.464497041420117</v>
      </c>
      <c r="N225" s="714"/>
      <c r="O225" s="714"/>
      <c r="P225" s="715">
        <v>31.804733727810653</v>
      </c>
      <c r="Q225" s="662"/>
      <c r="R225" s="662">
        <v>20.198675496688743</v>
      </c>
      <c r="S225" s="662"/>
      <c r="T225" s="719">
        <v>41.17647058823529</v>
      </c>
    </row>
    <row r="226" spans="1:20" s="189" customFormat="1" ht="14.25" customHeight="1" x14ac:dyDescent="0.2">
      <c r="A226" s="113"/>
      <c r="B226" s="113"/>
      <c r="C226" s="113" t="s">
        <v>1008</v>
      </c>
      <c r="D226" s="113" t="s">
        <v>1009</v>
      </c>
      <c r="E226" s="113"/>
      <c r="F226" s="113" t="s">
        <v>1010</v>
      </c>
      <c r="G226" s="113"/>
      <c r="H226" s="211"/>
      <c r="I226" s="196">
        <v>711</v>
      </c>
      <c r="J226" s="714"/>
      <c r="K226" s="714">
        <v>45.850914205344587</v>
      </c>
      <c r="L226" s="714"/>
      <c r="M226" s="714">
        <v>54.149085794655413</v>
      </c>
      <c r="N226" s="714"/>
      <c r="O226" s="714"/>
      <c r="P226" s="715">
        <v>39.24050632911392</v>
      </c>
      <c r="Q226" s="662"/>
      <c r="R226" s="662">
        <v>26.274509803921571</v>
      </c>
      <c r="S226" s="662"/>
      <c r="T226" s="719">
        <v>46.491228070175438</v>
      </c>
    </row>
    <row r="227" spans="1:20" s="189" customFormat="1" ht="14.25" customHeight="1" x14ac:dyDescent="0.2">
      <c r="A227" s="113"/>
      <c r="B227" s="113"/>
      <c r="C227" s="113" t="s">
        <v>1011</v>
      </c>
      <c r="D227" s="113" t="s">
        <v>1012</v>
      </c>
      <c r="E227" s="113"/>
      <c r="F227" s="113" t="s">
        <v>1013</v>
      </c>
      <c r="G227" s="113"/>
      <c r="H227" s="211"/>
      <c r="I227" s="196">
        <v>1000</v>
      </c>
      <c r="J227" s="714"/>
      <c r="K227" s="714">
        <v>32.200000000000003</v>
      </c>
      <c r="L227" s="714"/>
      <c r="M227" s="714">
        <v>67.800000000000011</v>
      </c>
      <c r="N227" s="714"/>
      <c r="O227" s="714"/>
      <c r="P227" s="715">
        <v>31.7</v>
      </c>
      <c r="Q227" s="662"/>
      <c r="R227" s="662">
        <v>25.055928411633111</v>
      </c>
      <c r="S227" s="662"/>
      <c r="T227" s="719">
        <v>37.070524412296564</v>
      </c>
    </row>
    <row r="228" spans="1:20" s="189" customFormat="1" ht="14.25" customHeight="1" x14ac:dyDescent="0.2">
      <c r="A228" s="113"/>
      <c r="B228" s="113"/>
      <c r="C228" s="113"/>
      <c r="D228" s="113"/>
      <c r="E228" s="113"/>
      <c r="F228" s="113"/>
      <c r="G228" s="113"/>
      <c r="H228" s="211"/>
      <c r="I228" s="196"/>
      <c r="J228" s="714"/>
      <c r="K228" s="714"/>
      <c r="L228" s="714"/>
      <c r="M228" s="714"/>
      <c r="N228" s="714"/>
      <c r="O228" s="714"/>
      <c r="P228" s="715"/>
      <c r="Q228" s="662"/>
      <c r="R228" s="662"/>
      <c r="S228" s="662"/>
      <c r="T228" s="719"/>
    </row>
    <row r="229" spans="1:20" s="189" customFormat="1" ht="14.25" customHeight="1" x14ac:dyDescent="0.2">
      <c r="A229" s="113"/>
      <c r="B229" s="113"/>
      <c r="C229" s="113" t="s">
        <v>1014</v>
      </c>
      <c r="D229" s="113" t="s">
        <v>1015</v>
      </c>
      <c r="E229" s="113" t="s">
        <v>1016</v>
      </c>
      <c r="F229" s="113"/>
      <c r="G229" s="113"/>
      <c r="H229" s="211"/>
      <c r="I229" s="196">
        <v>3921</v>
      </c>
      <c r="J229" s="714"/>
      <c r="K229" s="714">
        <v>45.54960469268044</v>
      </c>
      <c r="L229" s="714"/>
      <c r="M229" s="714">
        <v>54.450395307319567</v>
      </c>
      <c r="N229" s="714"/>
      <c r="O229" s="714"/>
      <c r="P229" s="715">
        <v>35.450140270339197</v>
      </c>
      <c r="Q229" s="662"/>
      <c r="R229" s="662">
        <v>23.974208675263775</v>
      </c>
      <c r="S229" s="662"/>
      <c r="T229" s="719">
        <v>44.288939051918739</v>
      </c>
    </row>
    <row r="230" spans="1:20" s="189" customFormat="1" ht="14.25" customHeight="1" x14ac:dyDescent="0.2">
      <c r="A230" s="113"/>
      <c r="B230" s="113"/>
      <c r="C230" s="113" t="s">
        <v>1017</v>
      </c>
      <c r="D230" s="113" t="s">
        <v>1018</v>
      </c>
      <c r="E230" s="113"/>
      <c r="F230" s="113" t="s">
        <v>1019</v>
      </c>
      <c r="G230" s="113"/>
      <c r="H230" s="211"/>
      <c r="I230" s="196">
        <v>1595</v>
      </c>
      <c r="J230" s="714"/>
      <c r="K230" s="714">
        <v>47.084639498432601</v>
      </c>
      <c r="L230" s="714"/>
      <c r="M230" s="714">
        <v>52.915360501567399</v>
      </c>
      <c r="N230" s="714"/>
      <c r="O230" s="714"/>
      <c r="P230" s="715">
        <v>34.733542319749219</v>
      </c>
      <c r="Q230" s="662"/>
      <c r="R230" s="662">
        <v>24.772036474164132</v>
      </c>
      <c r="S230" s="662"/>
      <c r="T230" s="719">
        <v>41.72892209178228</v>
      </c>
    </row>
    <row r="231" spans="1:20" s="189" customFormat="1" ht="14.25" customHeight="1" x14ac:dyDescent="0.2">
      <c r="A231" s="113"/>
      <c r="B231" s="113"/>
      <c r="C231" s="113" t="s">
        <v>1020</v>
      </c>
      <c r="D231" s="113" t="s">
        <v>1021</v>
      </c>
      <c r="E231" s="113"/>
      <c r="F231" s="113" t="s">
        <v>1022</v>
      </c>
      <c r="G231" s="113"/>
      <c r="H231" s="211"/>
      <c r="I231" s="196">
        <v>494</v>
      </c>
      <c r="J231" s="714"/>
      <c r="K231" s="714">
        <v>39.878542510121456</v>
      </c>
      <c r="L231" s="714"/>
      <c r="M231" s="714">
        <v>60.121457489878537</v>
      </c>
      <c r="N231" s="714"/>
      <c r="O231" s="714"/>
      <c r="P231" s="715">
        <v>37.246963562753038</v>
      </c>
      <c r="Q231" s="662"/>
      <c r="R231" s="662">
        <v>22.466960352422909</v>
      </c>
      <c r="S231" s="662"/>
      <c r="T231" s="719">
        <v>49.812734082397</v>
      </c>
    </row>
    <row r="232" spans="1:20" s="189" customFormat="1" ht="14.25" customHeight="1" x14ac:dyDescent="0.2">
      <c r="A232" s="113"/>
      <c r="B232" s="113"/>
      <c r="C232" s="113" t="s">
        <v>1023</v>
      </c>
      <c r="D232" s="113" t="s">
        <v>1024</v>
      </c>
      <c r="E232" s="113"/>
      <c r="F232" s="113" t="s">
        <v>1025</v>
      </c>
      <c r="G232" s="113"/>
      <c r="H232" s="211"/>
      <c r="I232" s="196">
        <v>1224</v>
      </c>
      <c r="J232" s="714"/>
      <c r="K232" s="714">
        <v>44.035947712418299</v>
      </c>
      <c r="L232" s="714"/>
      <c r="M232" s="714">
        <v>55.964052287581701</v>
      </c>
      <c r="N232" s="714"/>
      <c r="O232" s="714"/>
      <c r="P232" s="715">
        <v>35.049019607843135</v>
      </c>
      <c r="Q232" s="662"/>
      <c r="R232" s="662">
        <v>23.104693140794225</v>
      </c>
      <c r="S232" s="662"/>
      <c r="T232" s="719">
        <v>44.925373134328353</v>
      </c>
    </row>
    <row r="233" spans="1:20" s="189" customFormat="1" ht="14.25" customHeight="1" x14ac:dyDescent="0.2">
      <c r="A233" s="113"/>
      <c r="B233" s="113"/>
      <c r="C233" s="113" t="s">
        <v>1026</v>
      </c>
      <c r="D233" s="113" t="s">
        <v>1027</v>
      </c>
      <c r="E233" s="113"/>
      <c r="F233" s="113" t="s">
        <v>1028</v>
      </c>
      <c r="G233" s="113"/>
      <c r="H233" s="211"/>
      <c r="I233" s="196">
        <v>608</v>
      </c>
      <c r="J233" s="714"/>
      <c r="K233" s="714">
        <v>49.17763157894737</v>
      </c>
      <c r="L233" s="714"/>
      <c r="M233" s="714">
        <v>50.82236842105263</v>
      </c>
      <c r="N233" s="714"/>
      <c r="O233" s="714"/>
      <c r="P233" s="715">
        <v>36.67763157894737</v>
      </c>
      <c r="Q233" s="662"/>
      <c r="R233" s="662">
        <v>25.0936329588015</v>
      </c>
      <c r="S233" s="662"/>
      <c r="T233" s="719">
        <v>45.747800586510259</v>
      </c>
    </row>
    <row r="234" spans="1:20" s="189" customFormat="1" ht="14.25" customHeight="1" x14ac:dyDescent="0.2">
      <c r="A234" s="113"/>
      <c r="B234" s="113"/>
      <c r="C234" s="113"/>
      <c r="D234" s="113"/>
      <c r="E234" s="113"/>
      <c r="F234" s="113"/>
      <c r="G234" s="113"/>
      <c r="H234" s="211"/>
      <c r="I234" s="196"/>
      <c r="J234" s="714"/>
      <c r="K234" s="714"/>
      <c r="L234" s="714"/>
      <c r="M234" s="714"/>
      <c r="N234" s="714"/>
      <c r="O234" s="714"/>
      <c r="P234" s="715"/>
      <c r="Q234" s="662"/>
      <c r="R234" s="662"/>
      <c r="S234" s="662"/>
      <c r="T234" s="719"/>
    </row>
    <row r="235" spans="1:20" s="189" customFormat="1" ht="14.25" customHeight="1" x14ac:dyDescent="0.2">
      <c r="A235" s="113"/>
      <c r="B235" s="113"/>
      <c r="C235" s="113" t="s">
        <v>1029</v>
      </c>
      <c r="D235" s="113" t="s">
        <v>1030</v>
      </c>
      <c r="E235" s="113" t="s">
        <v>1031</v>
      </c>
      <c r="F235" s="113"/>
      <c r="G235" s="113"/>
      <c r="H235" s="211"/>
      <c r="I235" s="196">
        <v>3810</v>
      </c>
      <c r="J235" s="714"/>
      <c r="K235" s="714">
        <v>44.278215223097114</v>
      </c>
      <c r="L235" s="714"/>
      <c r="M235" s="714">
        <v>55.721784776902879</v>
      </c>
      <c r="N235" s="714"/>
      <c r="O235" s="714"/>
      <c r="P235" s="715">
        <v>32.099737532808398</v>
      </c>
      <c r="Q235" s="662"/>
      <c r="R235" s="662">
        <v>23.675847457627121</v>
      </c>
      <c r="S235" s="662"/>
      <c r="T235" s="719">
        <v>40.374609781477631</v>
      </c>
    </row>
    <row r="236" spans="1:20" s="189" customFormat="1" ht="14.25" customHeight="1" x14ac:dyDescent="0.2">
      <c r="A236" s="113"/>
      <c r="B236" s="113"/>
      <c r="C236" s="113" t="s">
        <v>1032</v>
      </c>
      <c r="D236" s="113" t="s">
        <v>1033</v>
      </c>
      <c r="E236" s="113"/>
      <c r="F236" s="113" t="s">
        <v>1034</v>
      </c>
      <c r="G236" s="113"/>
      <c r="H236" s="211"/>
      <c r="I236" s="196">
        <v>1154</v>
      </c>
      <c r="J236" s="714"/>
      <c r="K236" s="714">
        <v>59.272097053726171</v>
      </c>
      <c r="L236" s="714"/>
      <c r="M236" s="714">
        <v>40.727902946273829</v>
      </c>
      <c r="N236" s="714"/>
      <c r="O236" s="714"/>
      <c r="P236" s="715">
        <v>32.842287694974004</v>
      </c>
      <c r="Q236" s="662"/>
      <c r="R236" s="662">
        <v>22.181818181818183</v>
      </c>
      <c r="S236" s="662"/>
      <c r="T236" s="719">
        <v>42.549668874172184</v>
      </c>
    </row>
    <row r="237" spans="1:20" s="189" customFormat="1" ht="14.25" customHeight="1" x14ac:dyDescent="0.2">
      <c r="A237" s="113"/>
      <c r="B237" s="113"/>
      <c r="C237" s="113" t="s">
        <v>1035</v>
      </c>
      <c r="D237" s="113" t="s">
        <v>1036</v>
      </c>
      <c r="E237" s="113"/>
      <c r="F237" s="113" t="s">
        <v>1037</v>
      </c>
      <c r="G237" s="113"/>
      <c r="H237" s="211"/>
      <c r="I237" s="196">
        <v>1917</v>
      </c>
      <c r="J237" s="714"/>
      <c r="K237" s="714">
        <v>32.603025560772039</v>
      </c>
      <c r="L237" s="714"/>
      <c r="M237" s="714">
        <v>67.396974439227961</v>
      </c>
      <c r="N237" s="714"/>
      <c r="O237" s="714"/>
      <c r="P237" s="715">
        <v>29.629629629629626</v>
      </c>
      <c r="Q237" s="662"/>
      <c r="R237" s="662">
        <v>22.808870116156282</v>
      </c>
      <c r="S237" s="662"/>
      <c r="T237" s="719">
        <v>36.288659793814432</v>
      </c>
    </row>
    <row r="238" spans="1:20" s="189" customFormat="1" ht="14.25" customHeight="1" x14ac:dyDescent="0.2">
      <c r="A238" s="113"/>
      <c r="B238" s="113"/>
      <c r="C238" s="113" t="s">
        <v>1038</v>
      </c>
      <c r="D238" s="113" t="s">
        <v>1039</v>
      </c>
      <c r="E238" s="113"/>
      <c r="F238" s="113" t="s">
        <v>1040</v>
      </c>
      <c r="G238" s="113"/>
      <c r="H238" s="211"/>
      <c r="I238" s="196">
        <v>739</v>
      </c>
      <c r="J238" s="714"/>
      <c r="K238" s="714">
        <v>51.150202976995942</v>
      </c>
      <c r="L238" s="714"/>
      <c r="M238" s="714">
        <v>48.849797023004058</v>
      </c>
      <c r="N238" s="714"/>
      <c r="O238" s="714"/>
      <c r="P238" s="715">
        <v>37.347767253044658</v>
      </c>
      <c r="Q238" s="662"/>
      <c r="R238" s="662">
        <v>27.877237851662407</v>
      </c>
      <c r="S238" s="662"/>
      <c r="T238" s="719">
        <v>47.988505747126439</v>
      </c>
    </row>
    <row r="239" spans="1:20" s="189" customFormat="1" ht="14.25" customHeight="1" x14ac:dyDescent="0.2">
      <c r="A239" s="113"/>
      <c r="B239" s="113"/>
      <c r="C239" s="113"/>
      <c r="D239" s="113"/>
      <c r="E239" s="113"/>
      <c r="F239" s="113"/>
      <c r="G239" s="113"/>
      <c r="H239" s="211"/>
      <c r="I239" s="196"/>
      <c r="J239" s="714"/>
      <c r="K239" s="714"/>
      <c r="L239" s="714"/>
      <c r="M239" s="714"/>
      <c r="N239" s="714"/>
      <c r="O239" s="714"/>
      <c r="P239" s="715"/>
      <c r="Q239" s="662"/>
      <c r="R239" s="662"/>
      <c r="S239" s="662"/>
      <c r="T239" s="719"/>
    </row>
    <row r="240" spans="1:20" s="189" customFormat="1" ht="14.25" customHeight="1" x14ac:dyDescent="0.2">
      <c r="A240" s="113"/>
      <c r="B240" s="113"/>
      <c r="C240" s="113" t="s">
        <v>1041</v>
      </c>
      <c r="D240" s="113" t="s">
        <v>1042</v>
      </c>
      <c r="E240" s="113" t="s">
        <v>1043</v>
      </c>
      <c r="F240" s="113"/>
      <c r="G240" s="113"/>
      <c r="H240" s="211"/>
      <c r="I240" s="196">
        <v>5375</v>
      </c>
      <c r="J240" s="714"/>
      <c r="K240" s="714">
        <v>42.195348837209302</v>
      </c>
      <c r="L240" s="714"/>
      <c r="M240" s="714">
        <v>57.804651162790698</v>
      </c>
      <c r="N240" s="714"/>
      <c r="O240" s="714"/>
      <c r="P240" s="715">
        <v>38.511627906976742</v>
      </c>
      <c r="Q240" s="662"/>
      <c r="R240" s="662">
        <v>26.718814326883489</v>
      </c>
      <c r="S240" s="662"/>
      <c r="T240" s="719">
        <v>48.234894772572979</v>
      </c>
    </row>
    <row r="241" spans="1:20" s="189" customFormat="1" ht="14.25" customHeight="1" x14ac:dyDescent="0.2">
      <c r="A241" s="113"/>
      <c r="B241" s="113"/>
      <c r="C241" s="113" t="s">
        <v>1044</v>
      </c>
      <c r="D241" s="113" t="s">
        <v>1045</v>
      </c>
      <c r="E241" s="113"/>
      <c r="F241" s="113" t="s">
        <v>1046</v>
      </c>
      <c r="G241" s="113"/>
      <c r="H241" s="211"/>
      <c r="I241" s="196">
        <v>352</v>
      </c>
      <c r="J241" s="714"/>
      <c r="K241" s="714">
        <v>48.011363636363633</v>
      </c>
      <c r="L241" s="714"/>
      <c r="M241" s="714">
        <v>51.988636363636367</v>
      </c>
      <c r="N241" s="714"/>
      <c r="O241" s="714"/>
      <c r="P241" s="715">
        <v>40.625</v>
      </c>
      <c r="Q241" s="662"/>
      <c r="R241" s="662">
        <v>31.081081081081081</v>
      </c>
      <c r="S241" s="662"/>
      <c r="T241" s="719">
        <v>47.549019607843135</v>
      </c>
    </row>
    <row r="242" spans="1:20" s="189" customFormat="1" ht="14.25" customHeight="1" x14ac:dyDescent="0.2">
      <c r="A242" s="113"/>
      <c r="B242" s="113"/>
      <c r="C242" s="113" t="s">
        <v>1047</v>
      </c>
      <c r="D242" s="113" t="s">
        <v>1048</v>
      </c>
      <c r="E242" s="113"/>
      <c r="F242" s="113" t="s">
        <v>1049</v>
      </c>
      <c r="G242" s="113"/>
      <c r="H242" s="211"/>
      <c r="I242" s="196">
        <v>500</v>
      </c>
      <c r="J242" s="714"/>
      <c r="K242" s="714">
        <v>42</v>
      </c>
      <c r="L242" s="714"/>
      <c r="M242" s="714">
        <v>57.999999999999993</v>
      </c>
      <c r="N242" s="714"/>
      <c r="O242" s="714"/>
      <c r="P242" s="715">
        <v>35.4</v>
      </c>
      <c r="Q242" s="662"/>
      <c r="R242" s="662">
        <v>23.412698412698411</v>
      </c>
      <c r="S242" s="662"/>
      <c r="T242" s="719">
        <v>47.580645161290327</v>
      </c>
    </row>
    <row r="243" spans="1:20" s="189" customFormat="1" ht="14.25" customHeight="1" x14ac:dyDescent="0.2">
      <c r="A243" s="113"/>
      <c r="B243" s="113"/>
      <c r="C243" s="113" t="s">
        <v>1050</v>
      </c>
      <c r="D243" s="113" t="s">
        <v>1051</v>
      </c>
      <c r="E243" s="113"/>
      <c r="F243" s="113" t="s">
        <v>1052</v>
      </c>
      <c r="G243" s="113"/>
      <c r="H243" s="211"/>
      <c r="I243" s="196">
        <v>889</v>
      </c>
      <c r="J243" s="714"/>
      <c r="K243" s="714">
        <v>41.394825646794153</v>
      </c>
      <c r="L243" s="714"/>
      <c r="M243" s="714">
        <v>58.605174353205847</v>
      </c>
      <c r="N243" s="714"/>
      <c r="O243" s="714"/>
      <c r="P243" s="715">
        <v>39.707536557930254</v>
      </c>
      <c r="Q243" s="662"/>
      <c r="R243" s="662">
        <v>26.216216216216214</v>
      </c>
      <c r="S243" s="662"/>
      <c r="T243" s="719">
        <v>49.325626204238922</v>
      </c>
    </row>
    <row r="244" spans="1:20" s="189" customFormat="1" ht="14.25" customHeight="1" x14ac:dyDescent="0.2">
      <c r="A244" s="113"/>
      <c r="B244" s="113"/>
      <c r="C244" s="113" t="s">
        <v>1053</v>
      </c>
      <c r="D244" s="113" t="s">
        <v>1054</v>
      </c>
      <c r="E244" s="113"/>
      <c r="F244" s="113" t="s">
        <v>1055</v>
      </c>
      <c r="G244" s="113"/>
      <c r="H244" s="211"/>
      <c r="I244" s="196">
        <v>1052</v>
      </c>
      <c r="J244" s="714"/>
      <c r="K244" s="714">
        <v>46.577946768060833</v>
      </c>
      <c r="L244" s="714"/>
      <c r="M244" s="714">
        <v>53.422053231939159</v>
      </c>
      <c r="N244" s="714"/>
      <c r="O244" s="714"/>
      <c r="P244" s="715">
        <v>41.159695817490494</v>
      </c>
      <c r="Q244" s="662"/>
      <c r="R244" s="662">
        <v>30.625000000000004</v>
      </c>
      <c r="S244" s="662"/>
      <c r="T244" s="719">
        <v>50</v>
      </c>
    </row>
    <row r="245" spans="1:20" s="189" customFormat="1" ht="14.25" customHeight="1" x14ac:dyDescent="0.2">
      <c r="A245" s="113"/>
      <c r="B245" s="113"/>
      <c r="C245" s="113" t="s">
        <v>1056</v>
      </c>
      <c r="D245" s="113" t="s">
        <v>1057</v>
      </c>
      <c r="E245" s="113"/>
      <c r="F245" s="113" t="s">
        <v>1058</v>
      </c>
      <c r="G245" s="113"/>
      <c r="H245" s="211"/>
      <c r="I245" s="196">
        <v>591</v>
      </c>
      <c r="J245" s="714"/>
      <c r="K245" s="714">
        <v>38.917089678510997</v>
      </c>
      <c r="L245" s="714"/>
      <c r="M245" s="714">
        <v>61.082910321489003</v>
      </c>
      <c r="N245" s="714"/>
      <c r="O245" s="714"/>
      <c r="P245" s="715">
        <v>37.055837563451774</v>
      </c>
      <c r="Q245" s="662"/>
      <c r="R245" s="662">
        <v>25.423728813559322</v>
      </c>
      <c r="S245" s="662"/>
      <c r="T245" s="719">
        <v>48.648648648648653</v>
      </c>
    </row>
    <row r="246" spans="1:20" s="189" customFormat="1" ht="14.25" customHeight="1" x14ac:dyDescent="0.2">
      <c r="A246" s="113"/>
      <c r="B246" s="113"/>
      <c r="C246" s="113" t="s">
        <v>1059</v>
      </c>
      <c r="D246" s="113" t="s">
        <v>1060</v>
      </c>
      <c r="E246" s="113"/>
      <c r="F246" s="113" t="s">
        <v>1061</v>
      </c>
      <c r="G246" s="113"/>
      <c r="H246" s="211"/>
      <c r="I246" s="196">
        <v>330</v>
      </c>
      <c r="J246" s="714"/>
      <c r="K246" s="714">
        <v>39.090909090909093</v>
      </c>
      <c r="L246" s="714"/>
      <c r="M246" s="714">
        <v>60.909090909090914</v>
      </c>
      <c r="N246" s="714"/>
      <c r="O246" s="714"/>
      <c r="P246" s="715">
        <v>37.575757575757571</v>
      </c>
      <c r="Q246" s="662"/>
      <c r="R246" s="662">
        <v>26.589595375722542</v>
      </c>
      <c r="S246" s="662"/>
      <c r="T246" s="719">
        <v>49.681528662420384</v>
      </c>
    </row>
    <row r="247" spans="1:20" s="189" customFormat="1" ht="14.25" customHeight="1" x14ac:dyDescent="0.2">
      <c r="A247" s="113"/>
      <c r="B247" s="113"/>
      <c r="C247" s="113" t="s">
        <v>1062</v>
      </c>
      <c r="D247" s="113" t="s">
        <v>1063</v>
      </c>
      <c r="E247" s="113"/>
      <c r="F247" s="113" t="s">
        <v>1064</v>
      </c>
      <c r="G247" s="113"/>
      <c r="H247" s="211"/>
      <c r="I247" s="196">
        <v>421</v>
      </c>
      <c r="J247" s="714"/>
      <c r="K247" s="714">
        <v>32.304038004750595</v>
      </c>
      <c r="L247" s="714"/>
      <c r="M247" s="714">
        <v>67.695961995249405</v>
      </c>
      <c r="N247" s="714"/>
      <c r="O247" s="714"/>
      <c r="P247" s="715">
        <v>38.242280285035626</v>
      </c>
      <c r="Q247" s="662"/>
      <c r="R247" s="662">
        <v>29.5</v>
      </c>
      <c r="S247" s="662"/>
      <c r="T247" s="719">
        <v>46.153846153846153</v>
      </c>
    </row>
    <row r="248" spans="1:20" s="189" customFormat="1" ht="14.25" customHeight="1" x14ac:dyDescent="0.2">
      <c r="A248" s="113"/>
      <c r="B248" s="113"/>
      <c r="C248" s="113" t="s">
        <v>1065</v>
      </c>
      <c r="D248" s="113" t="s">
        <v>1066</v>
      </c>
      <c r="E248" s="113"/>
      <c r="F248" s="113" t="s">
        <v>1067</v>
      </c>
      <c r="G248" s="113"/>
      <c r="H248" s="211"/>
      <c r="I248" s="196">
        <v>1240</v>
      </c>
      <c r="J248" s="714"/>
      <c r="K248" s="714">
        <v>43.225806451612904</v>
      </c>
      <c r="L248" s="714"/>
      <c r="M248" s="714">
        <v>56.774193548387096</v>
      </c>
      <c r="N248" s="714"/>
      <c r="O248" s="714"/>
      <c r="P248" s="715">
        <v>37.096774193548384</v>
      </c>
      <c r="Q248" s="662"/>
      <c r="R248" s="662">
        <v>23.483365949119374</v>
      </c>
      <c r="S248" s="662"/>
      <c r="T248" s="719">
        <v>46.63923182441701</v>
      </c>
    </row>
    <row r="249" spans="1:20" s="189" customFormat="1" ht="14.25" customHeight="1" x14ac:dyDescent="0.2">
      <c r="A249" s="113"/>
      <c r="B249" s="113"/>
      <c r="C249" s="113"/>
      <c r="D249" s="113"/>
      <c r="E249" s="113"/>
      <c r="F249" s="113"/>
      <c r="G249" s="113"/>
      <c r="H249" s="211"/>
      <c r="I249" s="196"/>
      <c r="J249" s="714"/>
      <c r="K249" s="714"/>
      <c r="L249" s="714"/>
      <c r="M249" s="714"/>
      <c r="N249" s="714"/>
      <c r="O249" s="714"/>
      <c r="P249" s="715"/>
      <c r="Q249" s="662"/>
      <c r="R249" s="662"/>
      <c r="S249" s="662"/>
      <c r="T249" s="719"/>
    </row>
    <row r="250" spans="1:20" s="189" customFormat="1" ht="14.25" customHeight="1" x14ac:dyDescent="0.2">
      <c r="A250" s="113"/>
      <c r="B250" s="113"/>
      <c r="C250" s="113" t="s">
        <v>1068</v>
      </c>
      <c r="D250" s="113" t="s">
        <v>1069</v>
      </c>
      <c r="E250" s="113" t="s">
        <v>1070</v>
      </c>
      <c r="F250" s="113"/>
      <c r="G250" s="113"/>
      <c r="H250" s="211"/>
      <c r="I250" s="196">
        <v>7270</v>
      </c>
      <c r="J250" s="714"/>
      <c r="K250" s="714">
        <v>31.994497936726273</v>
      </c>
      <c r="L250" s="714"/>
      <c r="M250" s="714">
        <v>68.005502063273724</v>
      </c>
      <c r="N250" s="714"/>
      <c r="O250" s="714"/>
      <c r="P250" s="715">
        <v>36.121045392022012</v>
      </c>
      <c r="Q250" s="662"/>
      <c r="R250" s="662">
        <v>24.796238244514107</v>
      </c>
      <c r="S250" s="662"/>
      <c r="T250" s="719">
        <v>44.975490196078432</v>
      </c>
    </row>
    <row r="251" spans="1:20" s="189" customFormat="1" ht="14.25" customHeight="1" x14ac:dyDescent="0.2">
      <c r="A251" s="113"/>
      <c r="B251" s="113"/>
      <c r="C251" s="113" t="s">
        <v>1071</v>
      </c>
      <c r="D251" s="113" t="s">
        <v>1072</v>
      </c>
      <c r="E251" s="113"/>
      <c r="F251" s="113" t="s">
        <v>1073</v>
      </c>
      <c r="G251" s="113"/>
      <c r="H251" s="211"/>
      <c r="I251" s="196">
        <v>1073</v>
      </c>
      <c r="J251" s="714"/>
      <c r="K251" s="714">
        <v>25.535880708294499</v>
      </c>
      <c r="L251" s="714"/>
      <c r="M251" s="714">
        <v>74.464119291705501</v>
      </c>
      <c r="N251" s="714"/>
      <c r="O251" s="714"/>
      <c r="P251" s="715">
        <v>37.65144454799627</v>
      </c>
      <c r="Q251" s="662"/>
      <c r="R251" s="662">
        <v>23.464912280701753</v>
      </c>
      <c r="S251" s="662"/>
      <c r="T251" s="719">
        <v>48.136142625607782</v>
      </c>
    </row>
    <row r="252" spans="1:20" s="189" customFormat="1" ht="14.25" customHeight="1" x14ac:dyDescent="0.2">
      <c r="A252" s="113"/>
      <c r="B252" s="113"/>
      <c r="C252" s="113" t="s">
        <v>1074</v>
      </c>
      <c r="D252" s="113" t="s">
        <v>1075</v>
      </c>
      <c r="E252" s="113"/>
      <c r="F252" s="113" t="s">
        <v>1076</v>
      </c>
      <c r="G252" s="113"/>
      <c r="H252" s="211"/>
      <c r="I252" s="196">
        <v>1147</v>
      </c>
      <c r="J252" s="714"/>
      <c r="K252" s="714">
        <v>23.539668700959023</v>
      </c>
      <c r="L252" s="714"/>
      <c r="M252" s="714">
        <v>76.460331299040973</v>
      </c>
      <c r="N252" s="714"/>
      <c r="O252" s="714"/>
      <c r="P252" s="715">
        <v>30.863121185701832</v>
      </c>
      <c r="Q252" s="662"/>
      <c r="R252" s="662">
        <v>19.848771266540645</v>
      </c>
      <c r="S252" s="662"/>
      <c r="T252" s="719">
        <v>40.291262135922331</v>
      </c>
    </row>
    <row r="253" spans="1:20" s="189" customFormat="1" ht="14.25" customHeight="1" x14ac:dyDescent="0.2">
      <c r="A253" s="113"/>
      <c r="B253" s="113"/>
      <c r="C253" s="113" t="s">
        <v>1077</v>
      </c>
      <c r="D253" s="113" t="s">
        <v>1078</v>
      </c>
      <c r="E253" s="113"/>
      <c r="F253" s="113" t="s">
        <v>1079</v>
      </c>
      <c r="G253" s="113"/>
      <c r="H253" s="211"/>
      <c r="I253" s="196">
        <v>433</v>
      </c>
      <c r="J253" s="714"/>
      <c r="K253" s="714">
        <v>34.872979214780599</v>
      </c>
      <c r="L253" s="714"/>
      <c r="M253" s="714">
        <v>65.127020785219401</v>
      </c>
      <c r="N253" s="714"/>
      <c r="O253" s="714"/>
      <c r="P253" s="715">
        <v>38.106235565819865</v>
      </c>
      <c r="Q253" s="662"/>
      <c r="R253" s="662">
        <v>22.543352601156069</v>
      </c>
      <c r="S253" s="662"/>
      <c r="T253" s="719">
        <v>48.46153846153846</v>
      </c>
    </row>
    <row r="254" spans="1:20" s="189" customFormat="1" ht="14.25" customHeight="1" x14ac:dyDescent="0.2">
      <c r="A254" s="113"/>
      <c r="B254" s="113"/>
      <c r="C254" s="113" t="s">
        <v>1080</v>
      </c>
      <c r="D254" s="113" t="s">
        <v>1081</v>
      </c>
      <c r="E254" s="113"/>
      <c r="F254" s="113" t="s">
        <v>1082</v>
      </c>
      <c r="G254" s="113"/>
      <c r="H254" s="211"/>
      <c r="I254" s="196">
        <v>477</v>
      </c>
      <c r="J254" s="714"/>
      <c r="K254" s="714">
        <v>38.364779874213838</v>
      </c>
      <c r="L254" s="714"/>
      <c r="M254" s="714">
        <v>61.635220125786162</v>
      </c>
      <c r="N254" s="714"/>
      <c r="O254" s="714"/>
      <c r="P254" s="715">
        <v>38.574423480083858</v>
      </c>
      <c r="Q254" s="662"/>
      <c r="R254" s="662">
        <v>34.170854271356781</v>
      </c>
      <c r="S254" s="662"/>
      <c r="T254" s="719">
        <v>41.726618705035975</v>
      </c>
    </row>
    <row r="255" spans="1:20" s="189" customFormat="1" ht="14.25" customHeight="1" x14ac:dyDescent="0.2">
      <c r="A255" s="113"/>
      <c r="B255" s="113"/>
      <c r="C255" s="113" t="s">
        <v>1083</v>
      </c>
      <c r="D255" s="113" t="s">
        <v>1084</v>
      </c>
      <c r="E255" s="113"/>
      <c r="F255" s="113" t="s">
        <v>1085</v>
      </c>
      <c r="G255" s="113"/>
      <c r="H255" s="211"/>
      <c r="I255" s="196">
        <v>447</v>
      </c>
      <c r="J255" s="714"/>
      <c r="K255" s="714">
        <v>26.398210290827741</v>
      </c>
      <c r="L255" s="714"/>
      <c r="M255" s="714">
        <v>73.601789709172266</v>
      </c>
      <c r="N255" s="714"/>
      <c r="O255" s="714"/>
      <c r="P255" s="715">
        <v>37.583892617449663</v>
      </c>
      <c r="Q255" s="662"/>
      <c r="R255" s="662">
        <v>21.5311004784689</v>
      </c>
      <c r="S255" s="662"/>
      <c r="T255" s="719">
        <v>51.680672268907571</v>
      </c>
    </row>
    <row r="256" spans="1:20" s="189" customFormat="1" ht="14.25" customHeight="1" x14ac:dyDescent="0.2">
      <c r="A256" s="113"/>
      <c r="B256" s="113"/>
      <c r="C256" s="113" t="s">
        <v>1086</v>
      </c>
      <c r="D256" s="113" t="s">
        <v>1087</v>
      </c>
      <c r="E256" s="113"/>
      <c r="F256" s="113" t="s">
        <v>1088</v>
      </c>
      <c r="G256" s="113"/>
      <c r="H256" s="211"/>
      <c r="I256" s="196">
        <v>434</v>
      </c>
      <c r="J256" s="714"/>
      <c r="K256" s="714">
        <v>40.322580645161288</v>
      </c>
      <c r="L256" s="714"/>
      <c r="M256" s="714">
        <v>59.677419354838712</v>
      </c>
      <c r="N256" s="714"/>
      <c r="O256" s="714"/>
      <c r="P256" s="715">
        <v>32.258064516129032</v>
      </c>
      <c r="Q256" s="662"/>
      <c r="R256" s="662">
        <v>23.913043478260871</v>
      </c>
      <c r="S256" s="662"/>
      <c r="T256" s="719">
        <v>38.4</v>
      </c>
    </row>
    <row r="257" spans="1:20" s="189" customFormat="1" ht="14.25" customHeight="1" x14ac:dyDescent="0.2">
      <c r="A257" s="113"/>
      <c r="B257" s="113"/>
      <c r="C257" s="113" t="s">
        <v>1089</v>
      </c>
      <c r="D257" s="113" t="s">
        <v>1090</v>
      </c>
      <c r="E257" s="113"/>
      <c r="F257" s="113" t="s">
        <v>1091</v>
      </c>
      <c r="G257" s="113"/>
      <c r="H257" s="211"/>
      <c r="I257" s="196">
        <v>536</v>
      </c>
      <c r="J257" s="714"/>
      <c r="K257" s="714">
        <v>36.753731343283583</v>
      </c>
      <c r="L257" s="714"/>
      <c r="M257" s="714">
        <v>63.246268656716417</v>
      </c>
      <c r="N257" s="714"/>
      <c r="O257" s="714"/>
      <c r="P257" s="715">
        <v>39.738805970149258</v>
      </c>
      <c r="Q257" s="662"/>
      <c r="R257" s="662">
        <v>28.518518518518519</v>
      </c>
      <c r="S257" s="662"/>
      <c r="T257" s="719">
        <v>51.127819548872175</v>
      </c>
    </row>
    <row r="258" spans="1:20" s="189" customFormat="1" ht="14.25" customHeight="1" x14ac:dyDescent="0.2">
      <c r="A258" s="113"/>
      <c r="B258" s="113"/>
      <c r="C258" s="113" t="s">
        <v>1092</v>
      </c>
      <c r="D258" s="113" t="s">
        <v>1093</v>
      </c>
      <c r="E258" s="113"/>
      <c r="F258" s="113" t="s">
        <v>1094</v>
      </c>
      <c r="G258" s="113"/>
      <c r="H258" s="211"/>
      <c r="I258" s="196">
        <v>332</v>
      </c>
      <c r="J258" s="714"/>
      <c r="K258" s="714">
        <v>25.903614457831324</v>
      </c>
      <c r="L258" s="714"/>
      <c r="M258" s="714">
        <v>74.096385542168676</v>
      </c>
      <c r="N258" s="714"/>
      <c r="O258" s="714"/>
      <c r="P258" s="715">
        <v>35.24096385542169</v>
      </c>
      <c r="Q258" s="662"/>
      <c r="R258" s="662">
        <v>21.951219512195124</v>
      </c>
      <c r="S258" s="662"/>
      <c r="T258" s="719">
        <v>48.214285714285715</v>
      </c>
    </row>
    <row r="259" spans="1:20" s="189" customFormat="1" ht="14.25" customHeight="1" x14ac:dyDescent="0.2">
      <c r="A259" s="113"/>
      <c r="B259" s="113"/>
      <c r="C259" s="113" t="s">
        <v>1095</v>
      </c>
      <c r="D259" s="113" t="s">
        <v>1096</v>
      </c>
      <c r="E259" s="113"/>
      <c r="F259" s="113" t="s">
        <v>1097</v>
      </c>
      <c r="G259" s="113"/>
      <c r="H259" s="211"/>
      <c r="I259" s="196">
        <v>424</v>
      </c>
      <c r="J259" s="714"/>
      <c r="K259" s="714">
        <v>28.30188679245283</v>
      </c>
      <c r="L259" s="714"/>
      <c r="M259" s="714">
        <v>71.698113207547166</v>
      </c>
      <c r="N259" s="714"/>
      <c r="O259" s="714"/>
      <c r="P259" s="715">
        <v>33.018867924528301</v>
      </c>
      <c r="Q259" s="662"/>
      <c r="R259" s="662">
        <v>26.203208556149733</v>
      </c>
      <c r="S259" s="662"/>
      <c r="T259" s="719">
        <v>38.396624472573833</v>
      </c>
    </row>
    <row r="260" spans="1:20" s="189" customFormat="1" ht="14.25" customHeight="1" x14ac:dyDescent="0.2">
      <c r="A260" s="113"/>
      <c r="B260" s="113"/>
      <c r="C260" s="113" t="s">
        <v>1098</v>
      </c>
      <c r="D260" s="113" t="s">
        <v>1099</v>
      </c>
      <c r="E260" s="113"/>
      <c r="F260" s="113" t="s">
        <v>1100</v>
      </c>
      <c r="G260" s="113"/>
      <c r="H260" s="211"/>
      <c r="I260" s="196">
        <v>1000</v>
      </c>
      <c r="J260" s="714"/>
      <c r="K260" s="714">
        <v>40.9</v>
      </c>
      <c r="L260" s="714"/>
      <c r="M260" s="714">
        <v>59.099999999999994</v>
      </c>
      <c r="N260" s="714"/>
      <c r="O260" s="714"/>
      <c r="P260" s="715">
        <v>38.200000000000003</v>
      </c>
      <c r="Q260" s="662"/>
      <c r="R260" s="662">
        <v>28.039702233250619</v>
      </c>
      <c r="S260" s="662"/>
      <c r="T260" s="719">
        <v>45.058626465661646</v>
      </c>
    </row>
    <row r="261" spans="1:20" s="189" customFormat="1" ht="14.25" customHeight="1" x14ac:dyDescent="0.2">
      <c r="A261" s="113"/>
      <c r="B261" s="113"/>
      <c r="C261" s="113" t="s">
        <v>1101</v>
      </c>
      <c r="D261" s="113" t="s">
        <v>1102</v>
      </c>
      <c r="E261" s="113"/>
      <c r="F261" s="113" t="s">
        <v>1103</v>
      </c>
      <c r="G261" s="113"/>
      <c r="H261" s="211"/>
      <c r="I261" s="196">
        <v>728</v>
      </c>
      <c r="J261" s="714"/>
      <c r="K261" s="714">
        <v>35.302197802197803</v>
      </c>
      <c r="L261" s="714"/>
      <c r="M261" s="714">
        <v>64.697802197802204</v>
      </c>
      <c r="N261" s="714"/>
      <c r="O261" s="714"/>
      <c r="P261" s="715">
        <v>36.950549450549453</v>
      </c>
      <c r="Q261" s="662"/>
      <c r="R261" s="662">
        <v>27.444794952681388</v>
      </c>
      <c r="S261" s="662"/>
      <c r="T261" s="719">
        <v>44.282238442822383</v>
      </c>
    </row>
    <row r="262" spans="1:20" s="189" customFormat="1" ht="14.25" customHeight="1" x14ac:dyDescent="0.2">
      <c r="A262" s="113"/>
      <c r="B262" s="113"/>
      <c r="C262" s="113" t="s">
        <v>1104</v>
      </c>
      <c r="D262" s="113" t="s">
        <v>1105</v>
      </c>
      <c r="E262" s="113"/>
      <c r="F262" s="113" t="s">
        <v>1106</v>
      </c>
      <c r="G262" s="113"/>
      <c r="H262" s="211"/>
      <c r="I262" s="196">
        <v>239</v>
      </c>
      <c r="J262" s="714"/>
      <c r="K262" s="714">
        <v>35.98326359832636</v>
      </c>
      <c r="L262" s="714"/>
      <c r="M262" s="714">
        <v>64.01673640167364</v>
      </c>
      <c r="N262" s="714"/>
      <c r="O262" s="714"/>
      <c r="P262" s="715">
        <v>37.656903765690373</v>
      </c>
      <c r="Q262" s="662"/>
      <c r="R262" s="662">
        <v>21.212121212121211</v>
      </c>
      <c r="S262" s="662"/>
      <c r="T262" s="719">
        <v>49.285714285714292</v>
      </c>
    </row>
    <row r="263" spans="1:20" s="189" customFormat="1" ht="14.25" customHeight="1" x14ac:dyDescent="0.2">
      <c r="A263" s="113"/>
      <c r="B263" s="113"/>
      <c r="C263" s="113"/>
      <c r="D263" s="113"/>
      <c r="E263" s="113"/>
      <c r="F263" s="113"/>
      <c r="G263" s="113"/>
      <c r="H263" s="211"/>
      <c r="I263" s="196"/>
      <c r="J263" s="714"/>
      <c r="K263" s="714"/>
      <c r="L263" s="714"/>
      <c r="M263" s="714"/>
      <c r="N263" s="714"/>
      <c r="O263" s="714"/>
      <c r="P263" s="715"/>
      <c r="Q263" s="662"/>
      <c r="R263" s="662"/>
      <c r="S263" s="662"/>
      <c r="T263" s="719"/>
    </row>
    <row r="264" spans="1:20" s="189" customFormat="1" ht="14.25" customHeight="1" x14ac:dyDescent="0.2">
      <c r="A264" s="113"/>
      <c r="B264" s="113"/>
      <c r="C264" s="113" t="s">
        <v>1107</v>
      </c>
      <c r="D264" s="113" t="s">
        <v>1108</v>
      </c>
      <c r="E264" s="113" t="s">
        <v>1109</v>
      </c>
      <c r="F264" s="113"/>
      <c r="G264" s="113"/>
      <c r="H264" s="211"/>
      <c r="I264" s="196">
        <v>5890</v>
      </c>
      <c r="J264" s="714"/>
      <c r="K264" s="714">
        <v>43.056027164685908</v>
      </c>
      <c r="L264" s="714"/>
      <c r="M264" s="714">
        <v>56.943972835314092</v>
      </c>
      <c r="N264" s="714"/>
      <c r="O264" s="714"/>
      <c r="P264" s="715">
        <v>36.977928692699493</v>
      </c>
      <c r="Q264" s="662"/>
      <c r="R264" s="662">
        <v>26.337792642140467</v>
      </c>
      <c r="S264" s="662"/>
      <c r="T264" s="719">
        <v>44.253859348198972</v>
      </c>
    </row>
    <row r="265" spans="1:20" s="189" customFormat="1" ht="14.25" customHeight="1" x14ac:dyDescent="0.2">
      <c r="A265" s="113"/>
      <c r="B265" s="113"/>
      <c r="C265" s="113" t="s">
        <v>1110</v>
      </c>
      <c r="D265" s="113" t="s">
        <v>1111</v>
      </c>
      <c r="E265" s="113"/>
      <c r="F265" s="113" t="s">
        <v>1112</v>
      </c>
      <c r="G265" s="113"/>
      <c r="H265" s="211"/>
      <c r="I265" s="196">
        <v>496</v>
      </c>
      <c r="J265" s="714"/>
      <c r="K265" s="714">
        <v>47.983870967741936</v>
      </c>
      <c r="L265" s="714"/>
      <c r="M265" s="714">
        <v>52.016129032258064</v>
      </c>
      <c r="N265" s="714"/>
      <c r="O265" s="714"/>
      <c r="P265" s="715">
        <v>36.693548387096776</v>
      </c>
      <c r="Q265" s="662"/>
      <c r="R265" s="662">
        <v>25.961538461538463</v>
      </c>
      <c r="S265" s="662"/>
      <c r="T265" s="719">
        <v>44.444444444444443</v>
      </c>
    </row>
    <row r="266" spans="1:20" s="189" customFormat="1" ht="14.25" customHeight="1" x14ac:dyDescent="0.2">
      <c r="A266" s="113"/>
      <c r="B266" s="113"/>
      <c r="C266" s="113" t="s">
        <v>1113</v>
      </c>
      <c r="D266" s="113" t="s">
        <v>1114</v>
      </c>
      <c r="E266" s="113"/>
      <c r="F266" s="113" t="s">
        <v>1115</v>
      </c>
      <c r="G266" s="113"/>
      <c r="H266" s="211"/>
      <c r="I266" s="196">
        <v>377</v>
      </c>
      <c r="J266" s="714"/>
      <c r="K266" s="714">
        <v>43.766578249336867</v>
      </c>
      <c r="L266" s="714"/>
      <c r="M266" s="714">
        <v>56.233421750663126</v>
      </c>
      <c r="N266" s="714"/>
      <c r="O266" s="714"/>
      <c r="P266" s="715">
        <v>38.196286472148536</v>
      </c>
      <c r="Q266" s="662"/>
      <c r="R266" s="662">
        <v>27.338129496402878</v>
      </c>
      <c r="S266" s="662"/>
      <c r="T266" s="719">
        <v>44.537815126050425</v>
      </c>
    </row>
    <row r="267" spans="1:20" s="189" customFormat="1" ht="14.25" customHeight="1" x14ac:dyDescent="0.2">
      <c r="A267" s="113"/>
      <c r="B267" s="113"/>
      <c r="C267" s="113" t="s">
        <v>1116</v>
      </c>
      <c r="D267" s="113" t="s">
        <v>1117</v>
      </c>
      <c r="E267" s="113"/>
      <c r="F267" s="113" t="s">
        <v>1118</v>
      </c>
      <c r="G267" s="113"/>
      <c r="H267" s="211"/>
      <c r="I267" s="196">
        <v>824</v>
      </c>
      <c r="J267" s="714"/>
      <c r="K267" s="714">
        <v>45.873786407766993</v>
      </c>
      <c r="L267" s="714"/>
      <c r="M267" s="714">
        <v>54.126213592233007</v>
      </c>
      <c r="N267" s="714"/>
      <c r="O267" s="714"/>
      <c r="P267" s="715">
        <v>37.135922330097088</v>
      </c>
      <c r="Q267" s="662"/>
      <c r="R267" s="662">
        <v>29.201101928374655</v>
      </c>
      <c r="S267" s="662"/>
      <c r="T267" s="719">
        <v>43.383947939262477</v>
      </c>
    </row>
    <row r="268" spans="1:20" s="189" customFormat="1" ht="14.25" customHeight="1" x14ac:dyDescent="0.2">
      <c r="A268" s="113"/>
      <c r="B268" s="113"/>
      <c r="C268" s="113" t="s">
        <v>1119</v>
      </c>
      <c r="D268" s="113" t="s">
        <v>1120</v>
      </c>
      <c r="E268" s="113"/>
      <c r="F268" s="113" t="s">
        <v>1121</v>
      </c>
      <c r="G268" s="113"/>
      <c r="H268" s="211"/>
      <c r="I268" s="196">
        <v>235</v>
      </c>
      <c r="J268" s="714"/>
      <c r="K268" s="714">
        <v>39.574468085106382</v>
      </c>
      <c r="L268" s="714"/>
      <c r="M268" s="714">
        <v>60.425531914893618</v>
      </c>
      <c r="N268" s="714"/>
      <c r="O268" s="714"/>
      <c r="P268" s="715">
        <v>35.744680851063833</v>
      </c>
      <c r="Q268" s="662"/>
      <c r="R268" s="662">
        <v>30</v>
      </c>
      <c r="S268" s="662"/>
      <c r="T268" s="719">
        <v>41.739130434782609</v>
      </c>
    </row>
    <row r="269" spans="1:20" s="189" customFormat="1" ht="14.25" customHeight="1" x14ac:dyDescent="0.2">
      <c r="A269" s="113"/>
      <c r="B269" s="113"/>
      <c r="C269" s="113" t="s">
        <v>1122</v>
      </c>
      <c r="D269" s="113" t="s">
        <v>1123</v>
      </c>
      <c r="E269" s="113"/>
      <c r="F269" s="113" t="s">
        <v>1124</v>
      </c>
      <c r="G269" s="113"/>
      <c r="H269" s="211"/>
      <c r="I269" s="196">
        <v>283</v>
      </c>
      <c r="J269" s="714"/>
      <c r="K269" s="714">
        <v>43.462897526501763</v>
      </c>
      <c r="L269" s="714"/>
      <c r="M269" s="714">
        <v>56.537102473498237</v>
      </c>
      <c r="N269" s="714"/>
      <c r="O269" s="714"/>
      <c r="P269" s="715">
        <v>44.876325088339222</v>
      </c>
      <c r="Q269" s="662"/>
      <c r="R269" s="662">
        <v>31.666666666666664</v>
      </c>
      <c r="S269" s="662"/>
      <c r="T269" s="719">
        <v>54.601226993865026</v>
      </c>
    </row>
    <row r="270" spans="1:20" s="189" customFormat="1" ht="14.25" customHeight="1" x14ac:dyDescent="0.2">
      <c r="A270" s="113"/>
      <c r="B270" s="113"/>
      <c r="C270" s="113" t="s">
        <v>1125</v>
      </c>
      <c r="D270" s="113" t="s">
        <v>1126</v>
      </c>
      <c r="E270" s="113"/>
      <c r="F270" s="113" t="s">
        <v>1127</v>
      </c>
      <c r="G270" s="113"/>
      <c r="H270" s="211"/>
      <c r="I270" s="196">
        <v>1637</v>
      </c>
      <c r="J270" s="714"/>
      <c r="K270" s="714">
        <v>38.362858888210141</v>
      </c>
      <c r="L270" s="714"/>
      <c r="M270" s="714">
        <v>61.637141111789859</v>
      </c>
      <c r="N270" s="714"/>
      <c r="O270" s="714"/>
      <c r="P270" s="715">
        <v>34.025656689065364</v>
      </c>
      <c r="Q270" s="662"/>
      <c r="R270" s="662">
        <v>23.289665211062591</v>
      </c>
      <c r="S270" s="662"/>
      <c r="T270" s="719">
        <v>41.789473684210527</v>
      </c>
    </row>
    <row r="271" spans="1:20" s="189" customFormat="1" ht="14.25" customHeight="1" x14ac:dyDescent="0.2">
      <c r="A271" s="113"/>
      <c r="B271" s="113"/>
      <c r="C271" s="113" t="s">
        <v>1128</v>
      </c>
      <c r="D271" s="113" t="s">
        <v>1129</v>
      </c>
      <c r="E271" s="113"/>
      <c r="F271" s="113" t="s">
        <v>1130</v>
      </c>
      <c r="G271" s="113"/>
      <c r="H271" s="211"/>
      <c r="I271" s="196">
        <v>707</v>
      </c>
      <c r="J271" s="714"/>
      <c r="K271" s="714">
        <v>46.251768033946249</v>
      </c>
      <c r="L271" s="714"/>
      <c r="M271" s="714">
        <v>53.748231966053751</v>
      </c>
      <c r="N271" s="714"/>
      <c r="O271" s="714"/>
      <c r="P271" s="715">
        <v>38.048090523338047</v>
      </c>
      <c r="Q271" s="662"/>
      <c r="R271" s="662">
        <v>24.472573839662449</v>
      </c>
      <c r="S271" s="662"/>
      <c r="T271" s="719">
        <v>44.893617021276597</v>
      </c>
    </row>
    <row r="272" spans="1:20" s="189" customFormat="1" ht="14.25" customHeight="1" x14ac:dyDescent="0.2">
      <c r="A272" s="113"/>
      <c r="B272" s="113"/>
      <c r="C272" s="113" t="s">
        <v>1131</v>
      </c>
      <c r="D272" s="113" t="s">
        <v>1132</v>
      </c>
      <c r="E272" s="113"/>
      <c r="F272" s="113" t="s">
        <v>1133</v>
      </c>
      <c r="G272" s="113"/>
      <c r="H272" s="211"/>
      <c r="I272" s="196">
        <v>590</v>
      </c>
      <c r="J272" s="714"/>
      <c r="K272" s="714">
        <v>43.728813559322035</v>
      </c>
      <c r="L272" s="714"/>
      <c r="M272" s="714">
        <v>56.271186440677965</v>
      </c>
      <c r="N272" s="714"/>
      <c r="O272" s="714"/>
      <c r="P272" s="715">
        <v>40.508474576271183</v>
      </c>
      <c r="Q272" s="662"/>
      <c r="R272" s="662">
        <v>30.341880341880341</v>
      </c>
      <c r="S272" s="662"/>
      <c r="T272" s="719">
        <v>47.191011235955052</v>
      </c>
    </row>
    <row r="273" spans="1:20" s="189" customFormat="1" ht="14.25" customHeight="1" x14ac:dyDescent="0.2">
      <c r="A273" s="113"/>
      <c r="B273" s="113"/>
      <c r="C273" s="113" t="s">
        <v>1134</v>
      </c>
      <c r="D273" s="113" t="s">
        <v>1135</v>
      </c>
      <c r="E273" s="113"/>
      <c r="F273" s="113" t="s">
        <v>1136</v>
      </c>
      <c r="G273" s="113"/>
      <c r="H273" s="211"/>
      <c r="I273" s="196">
        <v>372</v>
      </c>
      <c r="J273" s="714"/>
      <c r="K273" s="714">
        <v>45.161290322580641</v>
      </c>
      <c r="L273" s="714"/>
      <c r="M273" s="714">
        <v>54.838709677419352</v>
      </c>
      <c r="N273" s="714"/>
      <c r="O273" s="714"/>
      <c r="P273" s="715">
        <v>34.946236559139784</v>
      </c>
      <c r="Q273" s="662"/>
      <c r="R273" s="662">
        <v>22.875816993464053</v>
      </c>
      <c r="S273" s="662"/>
      <c r="T273" s="719">
        <v>43.378995433789953</v>
      </c>
    </row>
    <row r="274" spans="1:20" s="189" customFormat="1" ht="14.25" customHeight="1" x14ac:dyDescent="0.2">
      <c r="A274" s="113"/>
      <c r="B274" s="113"/>
      <c r="C274" s="113" t="s">
        <v>1137</v>
      </c>
      <c r="D274" s="113" t="s">
        <v>1138</v>
      </c>
      <c r="E274" s="113"/>
      <c r="F274" s="113" t="s">
        <v>1139</v>
      </c>
      <c r="G274" s="113"/>
      <c r="H274" s="211"/>
      <c r="I274" s="196">
        <v>369</v>
      </c>
      <c r="J274" s="714"/>
      <c r="K274" s="714">
        <v>42.818428184281842</v>
      </c>
      <c r="L274" s="714"/>
      <c r="M274" s="714">
        <v>57.181571815718158</v>
      </c>
      <c r="N274" s="714"/>
      <c r="O274" s="714"/>
      <c r="P274" s="715">
        <v>37.94037940379404</v>
      </c>
      <c r="Q274" s="662"/>
      <c r="R274" s="662">
        <v>25.954198473282442</v>
      </c>
      <c r="S274" s="662"/>
      <c r="T274" s="719">
        <v>44.537815126050425</v>
      </c>
    </row>
    <row r="275" spans="1:20" s="189" customFormat="1" ht="14.25" customHeight="1" x14ac:dyDescent="0.2">
      <c r="A275" s="113"/>
      <c r="B275" s="113"/>
      <c r="C275" s="113"/>
      <c r="D275" s="113"/>
      <c r="E275" s="113"/>
      <c r="F275" s="113"/>
      <c r="G275" s="113"/>
      <c r="H275" s="211"/>
      <c r="I275" s="196"/>
      <c r="J275" s="714"/>
      <c r="K275" s="714"/>
      <c r="L275" s="714"/>
      <c r="M275" s="714"/>
      <c r="N275" s="714"/>
      <c r="O275" s="714"/>
      <c r="P275" s="715"/>
      <c r="Q275" s="662"/>
      <c r="R275" s="662"/>
      <c r="S275" s="662"/>
      <c r="T275" s="719"/>
    </row>
    <row r="276" spans="1:20" s="189" customFormat="1" ht="14.25" customHeight="1" x14ac:dyDescent="0.2">
      <c r="A276" s="113"/>
      <c r="B276" s="113"/>
      <c r="C276" s="113" t="s">
        <v>1140</v>
      </c>
      <c r="D276" s="113" t="s">
        <v>1141</v>
      </c>
      <c r="E276" s="113" t="s">
        <v>1142</v>
      </c>
      <c r="F276" s="113"/>
      <c r="G276" s="113"/>
      <c r="H276" s="211"/>
      <c r="I276" s="196">
        <v>7220</v>
      </c>
      <c r="J276" s="714"/>
      <c r="K276" s="714">
        <v>35.08310249307479</v>
      </c>
      <c r="L276" s="714"/>
      <c r="M276" s="714">
        <v>64.91689750692521</v>
      </c>
      <c r="N276" s="714"/>
      <c r="O276" s="714"/>
      <c r="P276" s="715">
        <v>35.692520775623272</v>
      </c>
      <c r="Q276" s="662"/>
      <c r="R276" s="662">
        <v>24.326750448833035</v>
      </c>
      <c r="S276" s="662"/>
      <c r="T276" s="719">
        <v>45.487364620938628</v>
      </c>
    </row>
    <row r="277" spans="1:20" s="189" customFormat="1" ht="14.25" customHeight="1" x14ac:dyDescent="0.2">
      <c r="A277" s="113"/>
      <c r="B277" s="113"/>
      <c r="C277" s="113" t="s">
        <v>1143</v>
      </c>
      <c r="D277" s="113" t="s">
        <v>1144</v>
      </c>
      <c r="E277" s="113"/>
      <c r="F277" s="113" t="s">
        <v>1145</v>
      </c>
      <c r="G277" s="113"/>
      <c r="H277" s="211"/>
      <c r="I277" s="196">
        <v>1979</v>
      </c>
      <c r="J277" s="714"/>
      <c r="K277" s="714">
        <v>35.624052551793831</v>
      </c>
      <c r="L277" s="714"/>
      <c r="M277" s="714">
        <v>64.375947448206162</v>
      </c>
      <c r="N277" s="714"/>
      <c r="O277" s="714"/>
      <c r="P277" s="715">
        <v>37.038908539666501</v>
      </c>
      <c r="Q277" s="662"/>
      <c r="R277" s="662">
        <v>25.236593059936908</v>
      </c>
      <c r="S277" s="662"/>
      <c r="T277" s="719">
        <v>47.95719844357977</v>
      </c>
    </row>
    <row r="278" spans="1:20" s="189" customFormat="1" ht="14.25" customHeight="1" x14ac:dyDescent="0.2">
      <c r="A278" s="113"/>
      <c r="B278" s="113"/>
      <c r="C278" s="113" t="s">
        <v>1146</v>
      </c>
      <c r="D278" s="113" t="s">
        <v>1147</v>
      </c>
      <c r="E278" s="113"/>
      <c r="F278" s="113" t="s">
        <v>1148</v>
      </c>
      <c r="G278" s="113"/>
      <c r="H278" s="211"/>
      <c r="I278" s="196">
        <v>486</v>
      </c>
      <c r="J278" s="714"/>
      <c r="K278" s="714">
        <v>34.362139917695472</v>
      </c>
      <c r="L278" s="714"/>
      <c r="M278" s="714">
        <v>65.637860082304528</v>
      </c>
      <c r="N278" s="714"/>
      <c r="O278" s="714"/>
      <c r="P278" s="715">
        <v>34.567901234567898</v>
      </c>
      <c r="Q278" s="662"/>
      <c r="R278" s="662">
        <v>24.311926605504588</v>
      </c>
      <c r="S278" s="662"/>
      <c r="T278" s="719">
        <v>42.910447761194028</v>
      </c>
    </row>
    <row r="279" spans="1:20" s="189" customFormat="1" ht="14.25" customHeight="1" x14ac:dyDescent="0.2">
      <c r="A279" s="113"/>
      <c r="B279" s="113"/>
      <c r="C279" s="113" t="s">
        <v>1149</v>
      </c>
      <c r="D279" s="113" t="s">
        <v>1150</v>
      </c>
      <c r="E279" s="113"/>
      <c r="F279" s="113" t="s">
        <v>1151</v>
      </c>
      <c r="G279" s="113"/>
      <c r="H279" s="211"/>
      <c r="I279" s="196">
        <v>233</v>
      </c>
      <c r="J279" s="714"/>
      <c r="K279" s="714">
        <v>40.772532188841204</v>
      </c>
      <c r="L279" s="714"/>
      <c r="M279" s="714">
        <v>59.227467811158796</v>
      </c>
      <c r="N279" s="714"/>
      <c r="O279" s="714"/>
      <c r="P279" s="715">
        <v>27.896995708154503</v>
      </c>
      <c r="Q279" s="662"/>
      <c r="R279" s="662">
        <v>14.285714285714285</v>
      </c>
      <c r="S279" s="662"/>
      <c r="T279" s="719">
        <v>42.105263157894733</v>
      </c>
    </row>
    <row r="280" spans="1:20" s="189" customFormat="1" ht="14.25" customHeight="1" x14ac:dyDescent="0.2">
      <c r="A280" s="113"/>
      <c r="B280" s="113"/>
      <c r="C280" s="113" t="s">
        <v>1152</v>
      </c>
      <c r="D280" s="113" t="s">
        <v>1153</v>
      </c>
      <c r="E280" s="113"/>
      <c r="F280" s="113" t="s">
        <v>1154</v>
      </c>
      <c r="G280" s="113"/>
      <c r="H280" s="211"/>
      <c r="I280" s="196">
        <v>559</v>
      </c>
      <c r="J280" s="714"/>
      <c r="K280" s="714">
        <v>36.314847942754916</v>
      </c>
      <c r="L280" s="714"/>
      <c r="M280" s="714">
        <v>63.685152057245077</v>
      </c>
      <c r="N280" s="714"/>
      <c r="O280" s="714"/>
      <c r="P280" s="715">
        <v>34.704830053667266</v>
      </c>
      <c r="Q280" s="662"/>
      <c r="R280" s="662">
        <v>23.305084745762709</v>
      </c>
      <c r="S280" s="662"/>
      <c r="T280" s="719">
        <v>43.034055727554176</v>
      </c>
    </row>
    <row r="281" spans="1:20" s="189" customFormat="1" ht="14.25" customHeight="1" x14ac:dyDescent="0.2">
      <c r="A281" s="113"/>
      <c r="B281" s="113"/>
      <c r="C281" s="113" t="s">
        <v>1155</v>
      </c>
      <c r="D281" s="113" t="s">
        <v>1156</v>
      </c>
      <c r="E281" s="113"/>
      <c r="F281" s="113" t="s">
        <v>1157</v>
      </c>
      <c r="G281" s="113"/>
      <c r="H281" s="211"/>
      <c r="I281" s="196">
        <v>537</v>
      </c>
      <c r="J281" s="714"/>
      <c r="K281" s="714">
        <v>33.519553072625698</v>
      </c>
      <c r="L281" s="714"/>
      <c r="M281" s="714">
        <v>66.480446927374302</v>
      </c>
      <c r="N281" s="714"/>
      <c r="O281" s="714"/>
      <c r="P281" s="715">
        <v>37.430167597765362</v>
      </c>
      <c r="Q281" s="662"/>
      <c r="R281" s="662">
        <v>28.054298642533936</v>
      </c>
      <c r="S281" s="662"/>
      <c r="T281" s="719">
        <v>43.9873417721519</v>
      </c>
    </row>
    <row r="282" spans="1:20" s="189" customFormat="1" ht="14.25" customHeight="1" x14ac:dyDescent="0.2">
      <c r="A282" s="113"/>
      <c r="B282" s="113"/>
      <c r="C282" s="113" t="s">
        <v>1158</v>
      </c>
      <c r="D282" s="113" t="s">
        <v>1159</v>
      </c>
      <c r="E282" s="113"/>
      <c r="F282" s="113" t="s">
        <v>1160</v>
      </c>
      <c r="G282" s="113"/>
      <c r="H282" s="211"/>
      <c r="I282" s="196">
        <v>800</v>
      </c>
      <c r="J282" s="714"/>
      <c r="K282" s="714">
        <v>40.25</v>
      </c>
      <c r="L282" s="714"/>
      <c r="M282" s="714">
        <v>59.75</v>
      </c>
      <c r="N282" s="714"/>
      <c r="O282" s="714"/>
      <c r="P282" s="715">
        <v>38.875</v>
      </c>
      <c r="Q282" s="662"/>
      <c r="R282" s="662">
        <v>25.459317585301839</v>
      </c>
      <c r="S282" s="662"/>
      <c r="T282" s="719">
        <v>51.073985680190923</v>
      </c>
    </row>
    <row r="283" spans="1:20" s="189" customFormat="1" ht="14.25" customHeight="1" x14ac:dyDescent="0.2">
      <c r="A283" s="113"/>
      <c r="B283" s="113"/>
      <c r="C283" s="113" t="s">
        <v>1161</v>
      </c>
      <c r="D283" s="113" t="s">
        <v>1162</v>
      </c>
      <c r="E283" s="113"/>
      <c r="F283" s="113" t="s">
        <v>1163</v>
      </c>
      <c r="G283" s="113"/>
      <c r="H283" s="211"/>
      <c r="I283" s="196">
        <v>477</v>
      </c>
      <c r="J283" s="714"/>
      <c r="K283" s="714">
        <v>38.364779874213838</v>
      </c>
      <c r="L283" s="714"/>
      <c r="M283" s="714">
        <v>61.635220125786162</v>
      </c>
      <c r="N283" s="714"/>
      <c r="O283" s="714"/>
      <c r="P283" s="715">
        <v>33.333333333333329</v>
      </c>
      <c r="Q283" s="662"/>
      <c r="R283" s="662">
        <v>21.794871794871796</v>
      </c>
      <c r="S283" s="662"/>
      <c r="T283" s="719">
        <v>44.444444444444443</v>
      </c>
    </row>
    <row r="284" spans="1:20" s="189" customFormat="1" ht="14.25" customHeight="1" x14ac:dyDescent="0.2">
      <c r="A284" s="113"/>
      <c r="B284" s="113"/>
      <c r="C284" s="113" t="s">
        <v>1164</v>
      </c>
      <c r="D284" s="113" t="s">
        <v>1165</v>
      </c>
      <c r="E284" s="113"/>
      <c r="F284" s="113" t="s">
        <v>1166</v>
      </c>
      <c r="G284" s="113"/>
      <c r="H284" s="211"/>
      <c r="I284" s="196">
        <v>905</v>
      </c>
      <c r="J284" s="714"/>
      <c r="K284" s="714">
        <v>35.911602209944753</v>
      </c>
      <c r="L284" s="714"/>
      <c r="M284" s="714">
        <v>64.088397790055254</v>
      </c>
      <c r="N284" s="714"/>
      <c r="O284" s="714"/>
      <c r="P284" s="715">
        <v>35.359116022099442</v>
      </c>
      <c r="Q284" s="662"/>
      <c r="R284" s="662">
        <v>28.39506172839506</v>
      </c>
      <c r="S284" s="662"/>
      <c r="T284" s="719">
        <v>41</v>
      </c>
    </row>
    <row r="285" spans="1:20" s="189" customFormat="1" ht="14.25" customHeight="1" x14ac:dyDescent="0.2">
      <c r="A285" s="113"/>
      <c r="B285" s="113"/>
      <c r="C285" s="113" t="s">
        <v>1167</v>
      </c>
      <c r="D285" s="113" t="s">
        <v>1168</v>
      </c>
      <c r="E285" s="113"/>
      <c r="F285" s="113" t="s">
        <v>1169</v>
      </c>
      <c r="G285" s="113"/>
      <c r="H285" s="211"/>
      <c r="I285" s="196">
        <v>1244</v>
      </c>
      <c r="J285" s="714"/>
      <c r="K285" s="714">
        <v>28.376205787781352</v>
      </c>
      <c r="L285" s="714"/>
      <c r="M285" s="714">
        <v>71.623794212218655</v>
      </c>
      <c r="N285" s="714"/>
      <c r="O285" s="714"/>
      <c r="P285" s="715">
        <v>34.244372990353696</v>
      </c>
      <c r="Q285" s="662"/>
      <c r="R285" s="662">
        <v>21.317157712305026</v>
      </c>
      <c r="S285" s="662"/>
      <c r="T285" s="719">
        <v>45.42728635682159</v>
      </c>
    </row>
    <row r="286" spans="1:20" s="189" customFormat="1" ht="14.25" customHeight="1" x14ac:dyDescent="0.2">
      <c r="A286" s="113"/>
      <c r="B286" s="113"/>
      <c r="C286" s="113"/>
      <c r="D286" s="113"/>
      <c r="E286" s="113"/>
      <c r="F286" s="113"/>
      <c r="G286" s="113"/>
      <c r="H286" s="211"/>
      <c r="I286" s="720"/>
      <c r="J286" s="721"/>
      <c r="K286" s="721"/>
      <c r="L286" s="721"/>
      <c r="M286" s="721"/>
      <c r="N286" s="714"/>
      <c r="O286" s="714"/>
      <c r="P286" s="715"/>
      <c r="Q286" s="662"/>
      <c r="R286" s="662"/>
      <c r="S286" s="662"/>
      <c r="T286" s="719"/>
    </row>
    <row r="287" spans="1:20" s="189" customFormat="1" ht="14.25" customHeight="1" x14ac:dyDescent="0.25">
      <c r="A287" s="113"/>
      <c r="B287" s="120" t="s">
        <v>1170</v>
      </c>
      <c r="C287" s="113"/>
      <c r="D287" s="113"/>
      <c r="E287" s="113"/>
      <c r="F287" s="113"/>
      <c r="G287" s="113"/>
      <c r="H287" s="211"/>
      <c r="I287" s="416">
        <v>8333</v>
      </c>
      <c r="J287" s="710"/>
      <c r="K287" s="710">
        <v>67.862714508580353</v>
      </c>
      <c r="L287" s="710"/>
      <c r="M287" s="710">
        <v>32.137285491419661</v>
      </c>
      <c r="N287" s="710"/>
      <c r="O287" s="710"/>
      <c r="P287" s="717">
        <v>33.433337333493341</v>
      </c>
      <c r="Q287" s="716"/>
      <c r="R287" s="716">
        <v>21.387427998998245</v>
      </c>
      <c r="S287" s="716"/>
      <c r="T287" s="722">
        <v>44.516129032258064</v>
      </c>
    </row>
    <row r="288" spans="1:20" s="189" customFormat="1" ht="14.25" customHeight="1" x14ac:dyDescent="0.2">
      <c r="A288" s="113"/>
      <c r="B288" s="113"/>
      <c r="C288" s="113"/>
      <c r="D288" s="113"/>
      <c r="E288" s="113"/>
      <c r="F288" s="113"/>
      <c r="G288" s="113"/>
      <c r="H288" s="211"/>
      <c r="I288" s="196"/>
      <c r="J288" s="714"/>
      <c r="K288" s="710"/>
      <c r="L288" s="710"/>
      <c r="M288" s="710"/>
      <c r="N288" s="710"/>
      <c r="O288" s="710"/>
      <c r="P288" s="717"/>
      <c r="Q288" s="716"/>
      <c r="R288" s="716"/>
      <c r="S288" s="716"/>
      <c r="T288" s="719"/>
    </row>
    <row r="289" spans="1:20" s="189" customFormat="1" ht="14.25" customHeight="1" x14ac:dyDescent="0.2">
      <c r="A289" s="113"/>
      <c r="B289" s="113"/>
      <c r="C289" s="113"/>
      <c r="D289" s="113" t="s">
        <v>116</v>
      </c>
      <c r="E289" s="113"/>
      <c r="F289" s="113" t="s">
        <v>413</v>
      </c>
      <c r="G289" s="113"/>
      <c r="H289" s="211"/>
      <c r="I289" s="196">
        <v>172</v>
      </c>
      <c r="J289" s="714"/>
      <c r="K289" s="714">
        <v>52.906976744186053</v>
      </c>
      <c r="L289" s="714"/>
      <c r="M289" s="714">
        <v>47.093023255813954</v>
      </c>
      <c r="N289" s="721"/>
      <c r="O289" s="710"/>
      <c r="P289" s="723">
        <v>29.651162790697676</v>
      </c>
      <c r="Q289" s="724"/>
      <c r="R289" s="724">
        <v>18.181818181818183</v>
      </c>
      <c r="S289" s="724"/>
      <c r="T289" s="719">
        <v>38.94736842105263</v>
      </c>
    </row>
    <row r="290" spans="1:20" s="189" customFormat="1" ht="14.25" customHeight="1" x14ac:dyDescent="0.2">
      <c r="A290" s="113"/>
      <c r="B290" s="113"/>
      <c r="C290" s="113"/>
      <c r="D290" s="113" t="s">
        <v>117</v>
      </c>
      <c r="E290" s="113"/>
      <c r="F290" s="113" t="s">
        <v>168</v>
      </c>
      <c r="G290" s="113"/>
      <c r="H290" s="211"/>
      <c r="I290" s="196">
        <v>171</v>
      </c>
      <c r="J290" s="714"/>
      <c r="K290" s="714">
        <v>53.801169590643269</v>
      </c>
      <c r="L290" s="714"/>
      <c r="M290" s="714">
        <v>46.198830409356724</v>
      </c>
      <c r="N290" s="714"/>
      <c r="O290" s="725"/>
      <c r="P290" s="715">
        <v>28.07017543859649</v>
      </c>
      <c r="Q290" s="662"/>
      <c r="R290" s="662">
        <v>17.647058823529413</v>
      </c>
      <c r="S290" s="662"/>
      <c r="T290" s="719">
        <v>38.372093023255815</v>
      </c>
    </row>
    <row r="291" spans="1:20" s="189" customFormat="1" ht="14.25" customHeight="1" x14ac:dyDescent="0.2">
      <c r="A291" s="113"/>
      <c r="B291" s="113"/>
      <c r="C291" s="113"/>
      <c r="D291" s="113" t="s">
        <v>118</v>
      </c>
      <c r="E291" s="113"/>
      <c r="F291" s="113" t="s">
        <v>169</v>
      </c>
      <c r="G291" s="113"/>
      <c r="H291" s="211"/>
      <c r="I291" s="196">
        <v>342</v>
      </c>
      <c r="J291" s="714"/>
      <c r="K291" s="714">
        <v>89.766081871345023</v>
      </c>
      <c r="L291" s="714"/>
      <c r="M291" s="714">
        <v>10.23391812865497</v>
      </c>
      <c r="N291" s="714"/>
      <c r="O291" s="714"/>
      <c r="P291" s="715">
        <v>34.502923976608187</v>
      </c>
      <c r="Q291" s="662"/>
      <c r="R291" s="662">
        <v>24.183006535947712</v>
      </c>
      <c r="S291" s="662"/>
      <c r="T291" s="719">
        <v>42.857142857142854</v>
      </c>
    </row>
    <row r="292" spans="1:20" s="189" customFormat="1" ht="14.25" customHeight="1" x14ac:dyDescent="0.2">
      <c r="A292" s="113"/>
      <c r="B292" s="113"/>
      <c r="C292" s="113"/>
      <c r="D292" s="113" t="s">
        <v>119</v>
      </c>
      <c r="E292" s="113"/>
      <c r="F292" s="113" t="s">
        <v>262</v>
      </c>
      <c r="G292" s="113"/>
      <c r="H292" s="211"/>
      <c r="I292" s="196">
        <v>442</v>
      </c>
      <c r="J292" s="714"/>
      <c r="K292" s="714">
        <v>60.180995475113122</v>
      </c>
      <c r="L292" s="714"/>
      <c r="M292" s="714">
        <v>39.819004524886878</v>
      </c>
      <c r="N292" s="714"/>
      <c r="O292" s="714"/>
      <c r="P292" s="715">
        <v>32.352941176470587</v>
      </c>
      <c r="Q292" s="662"/>
      <c r="R292" s="662">
        <v>16.326530612244898</v>
      </c>
      <c r="S292" s="662"/>
      <c r="T292" s="719">
        <v>45.121951219512198</v>
      </c>
    </row>
    <row r="293" spans="1:20" s="189" customFormat="1" ht="14.25" customHeight="1" x14ac:dyDescent="0.2">
      <c r="A293" s="113"/>
      <c r="B293" s="113"/>
      <c r="C293" s="113"/>
      <c r="D293" s="113" t="s">
        <v>120</v>
      </c>
      <c r="E293" s="113"/>
      <c r="F293" s="113" t="s">
        <v>170</v>
      </c>
      <c r="G293" s="113"/>
      <c r="H293" s="211"/>
      <c r="I293" s="196">
        <v>1232</v>
      </c>
      <c r="J293" s="714"/>
      <c r="K293" s="714">
        <v>65.259740259740255</v>
      </c>
      <c r="L293" s="714"/>
      <c r="M293" s="714">
        <v>34.740259740259738</v>
      </c>
      <c r="N293" s="714"/>
      <c r="O293" s="714"/>
      <c r="P293" s="715">
        <v>33.522727272727273</v>
      </c>
      <c r="Q293" s="662"/>
      <c r="R293" s="662">
        <v>22.434782608695652</v>
      </c>
      <c r="S293" s="662"/>
      <c r="T293" s="719">
        <v>43.226788432267881</v>
      </c>
    </row>
    <row r="294" spans="1:20" s="189" customFormat="1" ht="14.25" customHeight="1" x14ac:dyDescent="0.2">
      <c r="A294" s="113"/>
      <c r="B294" s="113"/>
      <c r="C294" s="113"/>
      <c r="D294" s="113" t="s">
        <v>121</v>
      </c>
      <c r="E294" s="113"/>
      <c r="F294" s="113" t="s">
        <v>171</v>
      </c>
      <c r="G294" s="113"/>
      <c r="H294" s="211"/>
      <c r="I294" s="196">
        <v>372</v>
      </c>
      <c r="J294" s="714"/>
      <c r="K294" s="714">
        <v>94.623655913978496</v>
      </c>
      <c r="L294" s="714"/>
      <c r="M294" s="714">
        <v>5.376344086021505</v>
      </c>
      <c r="N294" s="714"/>
      <c r="O294" s="714"/>
      <c r="P294" s="715">
        <v>29.56989247311828</v>
      </c>
      <c r="Q294" s="662"/>
      <c r="R294" s="662">
        <v>17.647058823529413</v>
      </c>
      <c r="S294" s="662"/>
      <c r="T294" s="719">
        <v>39.603960396039604</v>
      </c>
    </row>
    <row r="295" spans="1:20" s="189" customFormat="1" ht="14.25" customHeight="1" x14ac:dyDescent="0.2">
      <c r="A295" s="113"/>
      <c r="B295" s="113"/>
      <c r="C295" s="113"/>
      <c r="D295" s="113" t="s">
        <v>122</v>
      </c>
      <c r="E295" s="113"/>
      <c r="F295" s="113" t="s">
        <v>172</v>
      </c>
      <c r="G295" s="113"/>
      <c r="H295" s="211"/>
      <c r="I295" s="196">
        <v>151</v>
      </c>
      <c r="J295" s="714"/>
      <c r="K295" s="714">
        <v>93.377483443708613</v>
      </c>
      <c r="L295" s="714"/>
      <c r="M295" s="714">
        <v>6.6225165562913908</v>
      </c>
      <c r="N295" s="714"/>
      <c r="O295" s="714"/>
      <c r="P295" s="715">
        <v>27.152317880794701</v>
      </c>
      <c r="Q295" s="662"/>
      <c r="R295" s="662">
        <v>18.681318681318682</v>
      </c>
      <c r="S295" s="662"/>
      <c r="T295" s="719">
        <v>40</v>
      </c>
    </row>
    <row r="296" spans="1:20" s="189" customFormat="1" ht="14.25" customHeight="1" x14ac:dyDescent="0.2">
      <c r="A296" s="113"/>
      <c r="B296" s="113"/>
      <c r="C296" s="113"/>
      <c r="D296" s="113" t="s">
        <v>123</v>
      </c>
      <c r="E296" s="113"/>
      <c r="F296" s="113" t="s">
        <v>173</v>
      </c>
      <c r="G296" s="113"/>
      <c r="H296" s="211"/>
      <c r="I296" s="196">
        <v>317</v>
      </c>
      <c r="J296" s="714"/>
      <c r="K296" s="714">
        <v>53.627760252365931</v>
      </c>
      <c r="L296" s="714"/>
      <c r="M296" s="714">
        <v>46.372239747634069</v>
      </c>
      <c r="N296" s="714"/>
      <c r="O296" s="714"/>
      <c r="P296" s="715">
        <v>34.069400630914828</v>
      </c>
      <c r="Q296" s="662"/>
      <c r="R296" s="662">
        <v>24.404761904761905</v>
      </c>
      <c r="S296" s="662"/>
      <c r="T296" s="719">
        <v>44.966442953020135</v>
      </c>
    </row>
    <row r="297" spans="1:20" s="189" customFormat="1" ht="14.25" customHeight="1" x14ac:dyDescent="0.2">
      <c r="A297" s="113"/>
      <c r="B297" s="113"/>
      <c r="C297" s="113"/>
      <c r="D297" s="113" t="s">
        <v>124</v>
      </c>
      <c r="E297" s="113"/>
      <c r="F297" s="113" t="s">
        <v>174</v>
      </c>
      <c r="G297" s="113"/>
      <c r="H297" s="211"/>
      <c r="I297" s="196">
        <v>264</v>
      </c>
      <c r="J297" s="714"/>
      <c r="K297" s="714">
        <v>44.696969696969695</v>
      </c>
      <c r="L297" s="714"/>
      <c r="M297" s="714">
        <v>55.303030303030297</v>
      </c>
      <c r="N297" s="714"/>
      <c r="O297" s="714"/>
      <c r="P297" s="715">
        <v>29.166666666666668</v>
      </c>
      <c r="Q297" s="662"/>
      <c r="R297" s="662">
        <v>18.88111888111888</v>
      </c>
      <c r="S297" s="662"/>
      <c r="T297" s="719">
        <v>41.32231404958678</v>
      </c>
    </row>
    <row r="298" spans="1:20" s="189" customFormat="1" ht="14.25" customHeight="1" x14ac:dyDescent="0.2">
      <c r="A298" s="113"/>
      <c r="B298" s="113"/>
      <c r="C298" s="113"/>
      <c r="D298" s="113" t="s">
        <v>125</v>
      </c>
      <c r="E298" s="113"/>
      <c r="F298" s="113" t="s">
        <v>175</v>
      </c>
      <c r="G298" s="113"/>
      <c r="H298" s="211"/>
      <c r="I298" s="196">
        <v>414</v>
      </c>
      <c r="J298" s="714"/>
      <c r="K298" s="714">
        <v>33.574879227053138</v>
      </c>
      <c r="L298" s="714"/>
      <c r="M298" s="714">
        <v>66.425120772946855</v>
      </c>
      <c r="N298" s="714"/>
      <c r="O298" s="714"/>
      <c r="P298" s="715">
        <v>32.125603864734295</v>
      </c>
      <c r="Q298" s="662"/>
      <c r="R298" s="662">
        <v>21.875</v>
      </c>
      <c r="S298" s="662"/>
      <c r="T298" s="719">
        <v>40.990990990990987</v>
      </c>
    </row>
    <row r="299" spans="1:20" s="189" customFormat="1" ht="14.25" customHeight="1" x14ac:dyDescent="0.2">
      <c r="A299" s="113"/>
      <c r="B299" s="113"/>
      <c r="C299" s="113"/>
      <c r="D299" s="113" t="s">
        <v>126</v>
      </c>
      <c r="E299" s="113"/>
      <c r="F299" s="113" t="s">
        <v>176</v>
      </c>
      <c r="G299" s="113"/>
      <c r="H299" s="211"/>
      <c r="I299" s="196">
        <v>343</v>
      </c>
      <c r="J299" s="714"/>
      <c r="K299" s="714">
        <v>57.725947521865898</v>
      </c>
      <c r="L299" s="714"/>
      <c r="M299" s="714">
        <v>42.274052478134109</v>
      </c>
      <c r="N299" s="714"/>
      <c r="O299" s="714"/>
      <c r="P299" s="715">
        <v>28.862973760932949</v>
      </c>
      <c r="Q299" s="662"/>
      <c r="R299" s="662">
        <v>18.421052631578945</v>
      </c>
      <c r="S299" s="662"/>
      <c r="T299" s="719">
        <v>41.830065359477125</v>
      </c>
    </row>
    <row r="300" spans="1:20" s="189" customFormat="1" ht="14.25" customHeight="1" x14ac:dyDescent="0.2">
      <c r="A300" s="113"/>
      <c r="B300" s="113"/>
      <c r="C300" s="113"/>
      <c r="D300" s="113" t="s">
        <v>127</v>
      </c>
      <c r="E300" s="113"/>
      <c r="F300" s="113" t="s">
        <v>265</v>
      </c>
      <c r="G300" s="113"/>
      <c r="H300" s="211"/>
      <c r="I300" s="196">
        <v>192</v>
      </c>
      <c r="J300" s="714"/>
      <c r="K300" s="714">
        <v>88.541666666666657</v>
      </c>
      <c r="L300" s="714"/>
      <c r="M300" s="714">
        <v>11.458333333333332</v>
      </c>
      <c r="N300" s="714"/>
      <c r="O300" s="714"/>
      <c r="P300" s="715">
        <v>37.5</v>
      </c>
      <c r="Q300" s="662"/>
      <c r="R300" s="662">
        <v>20.87912087912088</v>
      </c>
      <c r="S300" s="662"/>
      <c r="T300" s="719">
        <v>52.475247524752476</v>
      </c>
    </row>
    <row r="301" spans="1:20" s="189" customFormat="1" ht="14.25" customHeight="1" x14ac:dyDescent="0.2">
      <c r="A301" s="113"/>
      <c r="B301" s="113"/>
      <c r="C301" s="113"/>
      <c r="D301" s="113" t="s">
        <v>128</v>
      </c>
      <c r="E301" s="113"/>
      <c r="F301" s="113" t="s">
        <v>177</v>
      </c>
      <c r="G301" s="113"/>
      <c r="H301" s="211"/>
      <c r="I301" s="196">
        <v>161</v>
      </c>
      <c r="J301" s="714"/>
      <c r="K301" s="714">
        <v>59.627329192546583</v>
      </c>
      <c r="L301" s="714"/>
      <c r="M301" s="714">
        <v>40.372670807453417</v>
      </c>
      <c r="N301" s="714"/>
      <c r="O301" s="714"/>
      <c r="P301" s="715">
        <v>33.540372670807457</v>
      </c>
      <c r="Q301" s="662"/>
      <c r="R301" s="662">
        <v>14.666666666666666</v>
      </c>
      <c r="S301" s="662"/>
      <c r="T301" s="719">
        <v>50</v>
      </c>
    </row>
    <row r="302" spans="1:20" s="189" customFormat="1" ht="14.25" customHeight="1" x14ac:dyDescent="0.2">
      <c r="A302" s="113"/>
      <c r="B302" s="113"/>
      <c r="C302" s="113"/>
      <c r="D302" s="113" t="s">
        <v>129</v>
      </c>
      <c r="E302" s="113"/>
      <c r="F302" s="113" t="s">
        <v>264</v>
      </c>
      <c r="G302" s="113"/>
      <c r="H302" s="211"/>
      <c r="I302" s="196">
        <v>350</v>
      </c>
      <c r="J302" s="714"/>
      <c r="K302" s="714">
        <v>89.428571428571431</v>
      </c>
      <c r="L302" s="714"/>
      <c r="M302" s="714">
        <v>10.571428571428571</v>
      </c>
      <c r="N302" s="714"/>
      <c r="O302" s="714"/>
      <c r="P302" s="715">
        <v>29.714285714285715</v>
      </c>
      <c r="Q302" s="662"/>
      <c r="R302" s="662">
        <v>11.585365853658537</v>
      </c>
      <c r="S302" s="662"/>
      <c r="T302" s="719">
        <v>45.698924731182792</v>
      </c>
    </row>
    <row r="303" spans="1:20" s="189" customFormat="1" ht="14.25" customHeight="1" x14ac:dyDescent="0.2">
      <c r="A303" s="113"/>
      <c r="B303" s="113"/>
      <c r="C303" s="113"/>
      <c r="D303" s="113" t="s">
        <v>130</v>
      </c>
      <c r="E303" s="113"/>
      <c r="F303" s="113" t="s">
        <v>178</v>
      </c>
      <c r="G303" s="113"/>
      <c r="H303" s="211"/>
      <c r="I303" s="196">
        <v>429</v>
      </c>
      <c r="J303" s="714"/>
      <c r="K303" s="714">
        <v>52.680652680652685</v>
      </c>
      <c r="L303" s="714"/>
      <c r="M303" s="714">
        <v>47.319347319347322</v>
      </c>
      <c r="N303" s="714"/>
      <c r="O303" s="714"/>
      <c r="P303" s="715">
        <v>36.363636363636367</v>
      </c>
      <c r="Q303" s="662"/>
      <c r="R303" s="662">
        <v>25.130890052356019</v>
      </c>
      <c r="S303" s="662"/>
      <c r="T303" s="719">
        <v>45.378151260504204</v>
      </c>
    </row>
    <row r="304" spans="1:20" s="189" customFormat="1" ht="14.25" customHeight="1" x14ac:dyDescent="0.2">
      <c r="A304" s="113"/>
      <c r="B304" s="113"/>
      <c r="C304" s="113"/>
      <c r="D304" s="113" t="s">
        <v>131</v>
      </c>
      <c r="E304" s="113"/>
      <c r="F304" s="113" t="s">
        <v>179</v>
      </c>
      <c r="G304" s="113"/>
      <c r="H304" s="211"/>
      <c r="I304" s="196">
        <v>257</v>
      </c>
      <c r="J304" s="714"/>
      <c r="K304" s="714">
        <v>90.272373540856037</v>
      </c>
      <c r="L304" s="714"/>
      <c r="M304" s="714">
        <v>9.7276264591439698</v>
      </c>
      <c r="N304" s="714"/>
      <c r="O304" s="714"/>
      <c r="P304" s="715">
        <v>33.07392996108949</v>
      </c>
      <c r="Q304" s="662"/>
      <c r="R304" s="662">
        <v>22.463768115942027</v>
      </c>
      <c r="S304" s="662"/>
      <c r="T304" s="719">
        <v>45.378151260504204</v>
      </c>
    </row>
    <row r="305" spans="1:20" s="189" customFormat="1" ht="14.25" customHeight="1" x14ac:dyDescent="0.2">
      <c r="A305" s="113"/>
      <c r="B305" s="113"/>
      <c r="C305" s="113"/>
      <c r="D305" s="113" t="s">
        <v>132</v>
      </c>
      <c r="E305" s="113"/>
      <c r="F305" s="113" t="s">
        <v>267</v>
      </c>
      <c r="G305" s="113"/>
      <c r="H305" s="211"/>
      <c r="I305" s="196">
        <v>240</v>
      </c>
      <c r="J305" s="714"/>
      <c r="K305" s="714">
        <v>65</v>
      </c>
      <c r="L305" s="714"/>
      <c r="M305" s="714">
        <v>35</v>
      </c>
      <c r="N305" s="714"/>
      <c r="O305" s="714"/>
      <c r="P305" s="715">
        <v>31.25</v>
      </c>
      <c r="Q305" s="662"/>
      <c r="R305" s="662">
        <v>25</v>
      </c>
      <c r="S305" s="662"/>
      <c r="T305" s="719">
        <v>36.71875</v>
      </c>
    </row>
    <row r="306" spans="1:20" s="189" customFormat="1" ht="14.25" customHeight="1" x14ac:dyDescent="0.2">
      <c r="A306" s="113"/>
      <c r="B306" s="113"/>
      <c r="C306" s="113"/>
      <c r="D306" s="113" t="s">
        <v>133</v>
      </c>
      <c r="E306" s="113"/>
      <c r="F306" s="113" t="s">
        <v>263</v>
      </c>
      <c r="G306" s="113"/>
      <c r="H306" s="211"/>
      <c r="I306" s="196">
        <v>796</v>
      </c>
      <c r="J306" s="714"/>
      <c r="K306" s="714">
        <v>80.402010050251263</v>
      </c>
      <c r="L306" s="714"/>
      <c r="M306" s="714">
        <v>19.597989949748744</v>
      </c>
      <c r="N306" s="714"/>
      <c r="O306" s="714"/>
      <c r="P306" s="715">
        <v>34.673366834170857</v>
      </c>
      <c r="Q306" s="662"/>
      <c r="R306" s="662">
        <v>23.359580052493438</v>
      </c>
      <c r="S306" s="662"/>
      <c r="T306" s="719">
        <v>45.060240963855421</v>
      </c>
    </row>
    <row r="307" spans="1:20" s="189" customFormat="1" ht="14.25" customHeight="1" x14ac:dyDescent="0.2">
      <c r="A307" s="113"/>
      <c r="B307" s="113"/>
      <c r="C307" s="113"/>
      <c r="D307" s="113" t="s">
        <v>134</v>
      </c>
      <c r="E307" s="113"/>
      <c r="F307" s="113" t="s">
        <v>180</v>
      </c>
      <c r="G307" s="113"/>
      <c r="H307" s="211"/>
      <c r="I307" s="196">
        <v>668</v>
      </c>
      <c r="J307" s="714"/>
      <c r="K307" s="714">
        <v>92.664670658682638</v>
      </c>
      <c r="L307" s="714"/>
      <c r="M307" s="714">
        <v>7.3353293413173652</v>
      </c>
      <c r="N307" s="714"/>
      <c r="O307" s="714"/>
      <c r="P307" s="715">
        <v>36.82634730538922</v>
      </c>
      <c r="Q307" s="662"/>
      <c r="R307" s="662">
        <v>22.222222222222221</v>
      </c>
      <c r="S307" s="662"/>
      <c r="T307" s="719">
        <v>50.581395348837212</v>
      </c>
    </row>
    <row r="308" spans="1:20" s="189" customFormat="1" ht="14.25" customHeight="1" x14ac:dyDescent="0.2">
      <c r="A308" s="113"/>
      <c r="B308" s="113"/>
      <c r="C308" s="113"/>
      <c r="D308" s="113" t="s">
        <v>135</v>
      </c>
      <c r="E308" s="113"/>
      <c r="F308" s="113" t="s">
        <v>181</v>
      </c>
      <c r="G308" s="113"/>
      <c r="H308" s="211"/>
      <c r="I308" s="196">
        <v>336</v>
      </c>
      <c r="J308" s="714"/>
      <c r="K308" s="714">
        <v>66.36904761904762</v>
      </c>
      <c r="L308" s="714"/>
      <c r="M308" s="714">
        <v>33.630952380952387</v>
      </c>
      <c r="N308" s="714"/>
      <c r="O308" s="714"/>
      <c r="P308" s="715">
        <v>39.880952380952387</v>
      </c>
      <c r="Q308" s="662"/>
      <c r="R308" s="662">
        <v>21.621621621621621</v>
      </c>
      <c r="S308" s="662"/>
      <c r="T308" s="719">
        <v>54.255319148936167</v>
      </c>
    </row>
    <row r="309" spans="1:20" s="189" customFormat="1" ht="14.25" customHeight="1" x14ac:dyDescent="0.2">
      <c r="A309" s="113"/>
      <c r="B309" s="113"/>
      <c r="C309" s="113"/>
      <c r="D309" s="113" t="s">
        <v>136</v>
      </c>
      <c r="E309" s="113"/>
      <c r="F309" s="113" t="s">
        <v>182</v>
      </c>
      <c r="G309" s="113"/>
      <c r="H309" s="211"/>
      <c r="I309" s="196">
        <v>260</v>
      </c>
      <c r="J309" s="714"/>
      <c r="K309" s="714">
        <v>54.230769230769226</v>
      </c>
      <c r="L309" s="714"/>
      <c r="M309" s="714">
        <v>45.769230769230766</v>
      </c>
      <c r="N309" s="714"/>
      <c r="O309" s="714"/>
      <c r="P309" s="715">
        <v>36.538461538461533</v>
      </c>
      <c r="Q309" s="662"/>
      <c r="R309" s="662">
        <v>23.484848484848484</v>
      </c>
      <c r="S309" s="662"/>
      <c r="T309" s="719">
        <v>50</v>
      </c>
    </row>
    <row r="310" spans="1:20" s="189" customFormat="1" ht="14.25" customHeight="1" x14ac:dyDescent="0.2">
      <c r="A310" s="113"/>
      <c r="B310" s="113"/>
      <c r="C310" s="113"/>
      <c r="D310" s="113" t="s">
        <v>137</v>
      </c>
      <c r="E310" s="113"/>
      <c r="F310" s="113" t="s">
        <v>183</v>
      </c>
      <c r="G310" s="113"/>
      <c r="H310" s="211"/>
      <c r="I310" s="196">
        <v>424</v>
      </c>
      <c r="J310" s="714"/>
      <c r="K310" s="714">
        <v>37.971698113207545</v>
      </c>
      <c r="L310" s="714"/>
      <c r="M310" s="714">
        <v>62.028301886792448</v>
      </c>
      <c r="N310" s="714"/>
      <c r="O310" s="714"/>
      <c r="P310" s="715">
        <v>34.905660377358487</v>
      </c>
      <c r="Q310" s="662"/>
      <c r="R310" s="662">
        <v>27.918781725888326</v>
      </c>
      <c r="S310" s="662"/>
      <c r="T310" s="719">
        <v>40.969162995594715</v>
      </c>
    </row>
    <row r="311" spans="1:20" x14ac:dyDescent="0.2">
      <c r="A311" s="103"/>
      <c r="B311" s="103"/>
      <c r="C311" s="103"/>
      <c r="D311" s="101"/>
      <c r="E311" s="101"/>
      <c r="F311" s="101"/>
      <c r="G311" s="101"/>
      <c r="H311" s="101"/>
      <c r="I311" s="143"/>
      <c r="J311" s="143"/>
      <c r="K311" s="143"/>
      <c r="L311" s="143"/>
      <c r="M311" s="143"/>
      <c r="N311" s="144"/>
      <c r="O311" s="143"/>
      <c r="P311" s="145"/>
      <c r="Q311" s="144"/>
      <c r="R311" s="146"/>
      <c r="S311" s="144"/>
      <c r="T311" s="146"/>
    </row>
    <row r="312" spans="1:20" x14ac:dyDescent="0.2">
      <c r="A312" s="104"/>
      <c r="B312" s="104"/>
      <c r="C312" s="104"/>
      <c r="D312" s="100"/>
      <c r="E312" s="100"/>
      <c r="F312" s="100"/>
      <c r="G312" s="100"/>
      <c r="H312" s="100"/>
      <c r="I312" s="147"/>
      <c r="J312" s="147"/>
      <c r="K312" s="147"/>
      <c r="L312" s="147"/>
      <c r="M312" s="147"/>
      <c r="N312" s="137"/>
      <c r="O312" s="147"/>
      <c r="P312" s="142"/>
      <c r="Q312" s="141"/>
      <c r="R312" s="148"/>
      <c r="S312" s="141"/>
      <c r="T312" s="148"/>
    </row>
    <row r="313" spans="1:20" x14ac:dyDescent="0.2">
      <c r="A313" s="104"/>
      <c r="B313" s="104"/>
      <c r="C313" s="371" t="s">
        <v>242</v>
      </c>
      <c r="D313" s="100"/>
      <c r="E313" s="100"/>
      <c r="F313" s="100"/>
      <c r="G313" s="100"/>
      <c r="H313" s="100"/>
      <c r="I313" s="147"/>
      <c r="J313" s="147"/>
      <c r="K313" s="147"/>
      <c r="L313" s="147"/>
      <c r="M313" s="147"/>
      <c r="N313" s="137"/>
      <c r="O313" s="147"/>
      <c r="P313" s="142"/>
      <c r="Q313" s="141"/>
      <c r="R313" s="148"/>
      <c r="S313" s="141"/>
      <c r="T313" s="148"/>
    </row>
    <row r="314" spans="1:20" x14ac:dyDescent="0.2">
      <c r="A314" s="104"/>
      <c r="B314" s="104"/>
      <c r="C314" s="104"/>
      <c r="D314" s="100"/>
      <c r="E314" s="100"/>
      <c r="F314" s="100"/>
      <c r="G314" s="100"/>
      <c r="H314" s="100"/>
      <c r="I314" s="147"/>
      <c r="J314" s="147"/>
      <c r="K314" s="147"/>
      <c r="L314" s="147"/>
      <c r="M314" s="147"/>
      <c r="N314" s="137"/>
      <c r="O314" s="147"/>
      <c r="P314" s="142"/>
      <c r="Q314" s="141"/>
      <c r="R314" s="148"/>
      <c r="S314" s="141"/>
      <c r="T314" s="148"/>
    </row>
    <row r="315" spans="1:20" x14ac:dyDescent="0.2">
      <c r="A315" s="104"/>
      <c r="B315" s="104"/>
      <c r="C315" s="104"/>
      <c r="D315" s="100"/>
      <c r="E315" s="100"/>
      <c r="F315" s="100"/>
      <c r="G315" s="100"/>
      <c r="H315" s="100"/>
      <c r="I315" s="147"/>
      <c r="J315" s="147"/>
      <c r="K315" s="147"/>
      <c r="L315" s="147"/>
      <c r="M315" s="147"/>
      <c r="N315" s="137"/>
      <c r="O315" s="147"/>
      <c r="P315" s="142"/>
      <c r="Q315" s="141"/>
      <c r="R315" s="148"/>
      <c r="S315" s="141"/>
      <c r="T315" s="148"/>
    </row>
    <row r="316" spans="1:20" x14ac:dyDescent="0.2">
      <c r="A316" s="104"/>
      <c r="B316" s="104"/>
      <c r="C316" s="104"/>
      <c r="D316" s="100"/>
      <c r="E316" s="100"/>
      <c r="F316" s="100"/>
      <c r="G316" s="100"/>
      <c r="H316" s="100"/>
      <c r="I316" s="147"/>
      <c r="J316" s="147"/>
      <c r="K316" s="147"/>
      <c r="L316" s="147"/>
      <c r="M316" s="147"/>
      <c r="N316" s="137"/>
      <c r="O316" s="147"/>
      <c r="P316" s="142"/>
      <c r="Q316" s="141"/>
      <c r="R316" s="148"/>
      <c r="S316" s="141"/>
      <c r="T316" s="148"/>
    </row>
    <row r="317" spans="1:20" x14ac:dyDescent="0.2">
      <c r="A317" s="104"/>
      <c r="B317" s="104"/>
      <c r="C317" s="104"/>
      <c r="D317" s="100"/>
      <c r="E317" s="100"/>
      <c r="F317" s="100"/>
      <c r="G317" s="100"/>
      <c r="H317" s="100"/>
      <c r="I317" s="147"/>
      <c r="J317" s="147"/>
      <c r="K317" s="147"/>
      <c r="L317" s="147"/>
      <c r="M317" s="147"/>
      <c r="N317" s="137"/>
      <c r="O317" s="147"/>
      <c r="P317" s="142"/>
      <c r="Q317" s="141"/>
      <c r="R317" s="148"/>
      <c r="S317" s="141"/>
      <c r="T317" s="148"/>
    </row>
    <row r="318" spans="1:20" x14ac:dyDescent="0.2">
      <c r="A318" s="104"/>
      <c r="B318" s="104"/>
      <c r="C318" s="104"/>
      <c r="D318" s="100"/>
      <c r="E318" s="100"/>
      <c r="F318" s="100"/>
      <c r="G318" s="100"/>
      <c r="H318" s="100"/>
      <c r="I318" s="147"/>
      <c r="J318" s="147"/>
      <c r="K318" s="147"/>
      <c r="L318" s="147"/>
      <c r="M318" s="147"/>
      <c r="N318" s="137"/>
      <c r="O318" s="147"/>
      <c r="P318" s="142"/>
      <c r="Q318" s="141"/>
      <c r="R318" s="148"/>
      <c r="S318" s="141"/>
      <c r="T318" s="148"/>
    </row>
    <row r="319" spans="1:20" x14ac:dyDescent="0.2">
      <c r="A319" s="104"/>
      <c r="B319" s="104"/>
      <c r="C319" s="104"/>
      <c r="D319" s="100"/>
      <c r="E319" s="100"/>
      <c r="F319" s="100"/>
      <c r="G319" s="100"/>
      <c r="H319" s="100"/>
      <c r="I319" s="147"/>
      <c r="J319" s="147"/>
      <c r="K319" s="147"/>
      <c r="L319" s="147"/>
      <c r="M319" s="147"/>
      <c r="N319" s="137"/>
      <c r="O319" s="147"/>
      <c r="P319" s="142"/>
      <c r="Q319" s="141"/>
      <c r="R319" s="148"/>
      <c r="S319" s="141"/>
      <c r="T319" s="148"/>
    </row>
    <row r="320" spans="1:20" x14ac:dyDescent="0.2">
      <c r="A320" s="104"/>
      <c r="B320" s="104"/>
      <c r="C320" s="104"/>
      <c r="D320" s="100"/>
      <c r="E320" s="100"/>
      <c r="F320" s="100"/>
      <c r="G320" s="100"/>
      <c r="H320" s="100"/>
      <c r="I320" s="147"/>
      <c r="J320" s="147"/>
      <c r="K320" s="147"/>
      <c r="L320" s="147"/>
      <c r="M320" s="147"/>
      <c r="N320" s="137"/>
      <c r="O320" s="147"/>
      <c r="P320" s="142"/>
      <c r="Q320" s="141"/>
      <c r="R320" s="148"/>
      <c r="S320" s="141"/>
      <c r="T320" s="148"/>
    </row>
    <row r="321" spans="1:20" x14ac:dyDescent="0.2">
      <c r="A321" s="104"/>
      <c r="B321" s="104"/>
      <c r="C321" s="104"/>
      <c r="D321" s="100"/>
      <c r="E321" s="100"/>
      <c r="F321" s="100"/>
      <c r="G321" s="100"/>
      <c r="H321" s="100"/>
      <c r="I321" s="147"/>
      <c r="J321" s="147"/>
      <c r="K321" s="147"/>
      <c r="L321" s="147"/>
      <c r="M321" s="147"/>
      <c r="N321" s="137"/>
      <c r="O321" s="147"/>
      <c r="P321" s="142"/>
      <c r="Q321" s="141"/>
      <c r="R321" s="148"/>
      <c r="S321" s="141"/>
      <c r="T321" s="148"/>
    </row>
    <row r="322" spans="1:20" x14ac:dyDescent="0.2">
      <c r="A322" s="104"/>
      <c r="B322" s="104"/>
      <c r="C322" s="104"/>
      <c r="D322" s="100"/>
      <c r="E322" s="100"/>
      <c r="F322" s="100"/>
      <c r="G322" s="100"/>
      <c r="H322" s="100"/>
      <c r="I322" s="147"/>
      <c r="J322" s="147"/>
      <c r="K322" s="147"/>
      <c r="L322" s="147"/>
      <c r="M322" s="147"/>
      <c r="N322" s="137"/>
      <c r="O322" s="147"/>
      <c r="P322" s="142"/>
      <c r="Q322" s="141"/>
      <c r="R322" s="148"/>
      <c r="S322" s="141"/>
      <c r="T322" s="148"/>
    </row>
    <row r="323" spans="1:20" x14ac:dyDescent="0.2">
      <c r="A323" s="104"/>
      <c r="B323" s="104"/>
      <c r="C323" s="104"/>
      <c r="D323" s="100"/>
      <c r="E323" s="100"/>
      <c r="F323" s="100"/>
      <c r="G323" s="100"/>
      <c r="H323" s="100"/>
      <c r="I323" s="147"/>
      <c r="J323" s="147"/>
      <c r="K323" s="147"/>
      <c r="L323" s="147"/>
      <c r="M323" s="147"/>
      <c r="N323" s="137"/>
      <c r="O323" s="147"/>
      <c r="P323" s="142"/>
      <c r="Q323" s="141"/>
      <c r="R323" s="148"/>
      <c r="S323" s="141"/>
      <c r="T323" s="148"/>
    </row>
    <row r="324" spans="1:20" x14ac:dyDescent="0.2">
      <c r="A324" s="104"/>
      <c r="B324" s="104"/>
      <c r="C324" s="104"/>
      <c r="D324" s="100"/>
      <c r="E324" s="100"/>
      <c r="F324" s="100"/>
      <c r="G324" s="100"/>
      <c r="H324" s="100"/>
      <c r="I324" s="147"/>
      <c r="J324" s="147"/>
      <c r="K324" s="147"/>
      <c r="L324" s="147"/>
      <c r="M324" s="147"/>
      <c r="N324" s="137"/>
      <c r="O324" s="147"/>
      <c r="P324" s="142"/>
      <c r="Q324" s="141"/>
      <c r="R324" s="148"/>
      <c r="S324" s="141"/>
      <c r="T324" s="148"/>
    </row>
    <row r="325" spans="1:20" x14ac:dyDescent="0.2">
      <c r="A325" s="104"/>
      <c r="B325" s="104"/>
      <c r="C325" s="104"/>
      <c r="D325" s="100"/>
      <c r="E325" s="100"/>
      <c r="F325" s="100"/>
      <c r="G325" s="100"/>
      <c r="H325" s="100"/>
      <c r="I325" s="147"/>
      <c r="J325" s="147"/>
      <c r="K325" s="147"/>
      <c r="L325" s="147"/>
      <c r="M325" s="147"/>
      <c r="N325" s="137"/>
      <c r="O325" s="147"/>
      <c r="P325" s="142"/>
      <c r="Q325" s="141"/>
      <c r="R325" s="148"/>
      <c r="S325" s="141"/>
      <c r="T325" s="148"/>
    </row>
    <row r="326" spans="1:20" x14ac:dyDescent="0.2">
      <c r="A326" s="104"/>
      <c r="B326" s="104"/>
      <c r="C326" s="104"/>
      <c r="D326" s="100"/>
      <c r="E326" s="100"/>
      <c r="F326" s="100"/>
      <c r="G326" s="100"/>
      <c r="H326" s="100"/>
      <c r="I326" s="147"/>
      <c r="J326" s="147"/>
      <c r="K326" s="147"/>
      <c r="L326" s="147"/>
      <c r="M326" s="147"/>
      <c r="N326" s="137"/>
      <c r="O326" s="147"/>
      <c r="P326" s="142"/>
      <c r="Q326" s="141"/>
      <c r="R326" s="148"/>
      <c r="S326" s="141"/>
      <c r="T326" s="148"/>
    </row>
    <row r="327" spans="1:20" x14ac:dyDescent="0.2">
      <c r="A327" s="104"/>
      <c r="B327" s="104"/>
      <c r="C327" s="104"/>
      <c r="D327" s="100"/>
      <c r="E327" s="100"/>
      <c r="F327" s="100"/>
      <c r="G327" s="100"/>
      <c r="H327" s="100"/>
      <c r="I327" s="147"/>
      <c r="J327" s="147"/>
      <c r="K327" s="147"/>
      <c r="L327" s="147"/>
      <c r="M327" s="147"/>
      <c r="N327" s="137"/>
      <c r="O327" s="147"/>
      <c r="P327" s="142"/>
      <c r="Q327" s="141"/>
      <c r="R327" s="148"/>
      <c r="S327" s="141"/>
      <c r="T327" s="148"/>
    </row>
    <row r="328" spans="1:20" x14ac:dyDescent="0.2">
      <c r="A328" s="104"/>
      <c r="B328" s="104"/>
      <c r="C328" s="104"/>
      <c r="D328" s="100"/>
      <c r="E328" s="100"/>
      <c r="F328" s="100"/>
      <c r="G328" s="100"/>
      <c r="H328" s="100"/>
      <c r="I328" s="147"/>
      <c r="J328" s="147"/>
      <c r="K328" s="147"/>
      <c r="L328" s="147"/>
      <c r="M328" s="147"/>
      <c r="N328" s="137"/>
      <c r="O328" s="147"/>
      <c r="P328" s="142"/>
      <c r="Q328" s="141"/>
      <c r="R328" s="148"/>
      <c r="S328" s="141"/>
      <c r="T328" s="148"/>
    </row>
    <row r="329" spans="1:20" x14ac:dyDescent="0.2">
      <c r="A329" s="104"/>
      <c r="B329" s="104"/>
      <c r="C329" s="104"/>
      <c r="D329" s="100"/>
      <c r="E329" s="100"/>
      <c r="F329" s="100"/>
      <c r="G329" s="100"/>
      <c r="H329" s="100"/>
      <c r="I329" s="147"/>
      <c r="J329" s="147"/>
      <c r="K329" s="147"/>
      <c r="L329" s="147"/>
      <c r="M329" s="147"/>
      <c r="N329" s="137"/>
      <c r="O329" s="147"/>
      <c r="P329" s="142"/>
      <c r="Q329" s="141"/>
      <c r="R329" s="148"/>
      <c r="S329" s="141"/>
      <c r="T329" s="148"/>
    </row>
    <row r="330" spans="1:20" x14ac:dyDescent="0.2">
      <c r="A330" s="104"/>
      <c r="B330" s="104"/>
      <c r="C330" s="104"/>
      <c r="D330" s="100"/>
      <c r="E330" s="100"/>
      <c r="F330" s="100"/>
      <c r="G330" s="100"/>
      <c r="H330" s="100"/>
      <c r="I330" s="147"/>
      <c r="J330" s="147"/>
      <c r="K330" s="147"/>
      <c r="L330" s="147"/>
      <c r="M330" s="147"/>
      <c r="N330" s="137"/>
      <c r="O330" s="147"/>
      <c r="P330" s="142"/>
      <c r="Q330" s="141"/>
      <c r="R330" s="148"/>
      <c r="S330" s="141"/>
      <c r="T330" s="148"/>
    </row>
    <row r="331" spans="1:20" x14ac:dyDescent="0.2">
      <c r="A331" s="104"/>
      <c r="B331" s="104"/>
      <c r="C331" s="104"/>
      <c r="D331" s="100"/>
      <c r="E331" s="100"/>
      <c r="F331" s="100"/>
      <c r="G331" s="100"/>
      <c r="H331" s="100"/>
      <c r="I331" s="147"/>
      <c r="J331" s="147"/>
      <c r="K331" s="147"/>
      <c r="L331" s="147"/>
      <c r="M331" s="147"/>
      <c r="N331" s="137"/>
      <c r="O331" s="147"/>
      <c r="P331" s="142"/>
      <c r="Q331" s="141"/>
      <c r="R331" s="148"/>
      <c r="S331" s="141"/>
      <c r="T331" s="148"/>
    </row>
    <row r="332" spans="1:20" x14ac:dyDescent="0.2">
      <c r="A332" s="104"/>
      <c r="B332" s="104"/>
      <c r="C332" s="104"/>
      <c r="D332" s="100"/>
      <c r="E332" s="100"/>
      <c r="F332" s="100"/>
      <c r="G332" s="100"/>
      <c r="H332" s="100"/>
      <c r="I332" s="147"/>
      <c r="J332" s="147"/>
      <c r="K332" s="147"/>
      <c r="L332" s="147"/>
      <c r="M332" s="147"/>
      <c r="N332" s="137"/>
      <c r="O332" s="147"/>
      <c r="P332" s="142"/>
      <c r="Q332" s="141"/>
      <c r="R332" s="148"/>
      <c r="S332" s="141"/>
      <c r="T332" s="148"/>
    </row>
    <row r="333" spans="1:20" x14ac:dyDescent="0.2">
      <c r="A333" s="104"/>
      <c r="B333" s="104"/>
      <c r="C333" s="104"/>
      <c r="D333" s="100"/>
      <c r="E333" s="100"/>
      <c r="F333" s="100"/>
      <c r="G333" s="100"/>
      <c r="H333" s="100"/>
      <c r="I333" s="147"/>
      <c r="J333" s="147"/>
      <c r="K333" s="147"/>
      <c r="L333" s="147"/>
      <c r="M333" s="147"/>
      <c r="N333" s="137"/>
      <c r="O333" s="147"/>
      <c r="P333" s="142"/>
      <c r="Q333" s="141"/>
      <c r="R333" s="148"/>
      <c r="S333" s="141"/>
      <c r="T333" s="148"/>
    </row>
    <row r="334" spans="1:20" x14ac:dyDescent="0.2">
      <c r="A334" s="104"/>
      <c r="B334" s="104"/>
      <c r="C334" s="104"/>
      <c r="D334" s="100"/>
      <c r="E334" s="100"/>
      <c r="F334" s="100"/>
      <c r="G334" s="100"/>
      <c r="H334" s="100"/>
      <c r="I334" s="147"/>
      <c r="J334" s="147"/>
      <c r="K334" s="147"/>
      <c r="L334" s="147"/>
      <c r="M334" s="147"/>
      <c r="N334" s="137"/>
      <c r="O334" s="147"/>
      <c r="P334" s="142"/>
      <c r="Q334" s="141"/>
      <c r="R334" s="148"/>
      <c r="S334" s="141"/>
      <c r="T334" s="148"/>
    </row>
    <row r="335" spans="1:20" x14ac:dyDescent="0.2">
      <c r="A335" s="104"/>
      <c r="B335" s="104"/>
      <c r="C335" s="104"/>
      <c r="D335" s="100"/>
      <c r="E335" s="100"/>
      <c r="F335" s="100"/>
      <c r="G335" s="100"/>
      <c r="H335" s="100"/>
      <c r="I335" s="147"/>
      <c r="J335" s="147"/>
      <c r="K335" s="147"/>
      <c r="L335" s="147"/>
      <c r="M335" s="147"/>
      <c r="N335" s="137"/>
      <c r="O335" s="147"/>
      <c r="P335" s="142"/>
      <c r="Q335" s="141"/>
      <c r="R335" s="148"/>
      <c r="S335" s="141"/>
      <c r="T335" s="148"/>
    </row>
    <row r="336" spans="1:20" x14ac:dyDescent="0.2">
      <c r="A336" s="104"/>
      <c r="B336" s="104"/>
      <c r="C336" s="104"/>
      <c r="D336" s="100"/>
      <c r="E336" s="100"/>
      <c r="F336" s="100"/>
      <c r="G336" s="100"/>
      <c r="H336" s="100"/>
      <c r="I336" s="147"/>
      <c r="J336" s="147"/>
      <c r="K336" s="147"/>
      <c r="L336" s="147"/>
      <c r="M336" s="147"/>
      <c r="N336" s="137"/>
      <c r="O336" s="147"/>
      <c r="P336" s="142"/>
      <c r="Q336" s="141"/>
      <c r="R336" s="148"/>
      <c r="S336" s="141"/>
      <c r="T336" s="148"/>
    </row>
    <row r="337" spans="1:20" x14ac:dyDescent="0.2">
      <c r="A337" s="104"/>
      <c r="B337" s="104"/>
      <c r="C337" s="104"/>
      <c r="D337" s="100"/>
      <c r="E337" s="100"/>
      <c r="F337" s="100"/>
      <c r="G337" s="100"/>
      <c r="H337" s="100"/>
      <c r="I337" s="147"/>
      <c r="J337" s="147"/>
      <c r="K337" s="147"/>
      <c r="L337" s="147"/>
      <c r="M337" s="147"/>
      <c r="N337" s="137"/>
      <c r="O337" s="147"/>
      <c r="P337" s="142"/>
      <c r="Q337" s="141"/>
      <c r="R337" s="148"/>
      <c r="S337" s="141"/>
      <c r="T337" s="148"/>
    </row>
    <row r="338" spans="1:20" x14ac:dyDescent="0.2">
      <c r="A338" s="104"/>
      <c r="B338" s="104"/>
      <c r="C338" s="104"/>
      <c r="D338" s="100"/>
      <c r="E338" s="100"/>
      <c r="F338" s="100"/>
      <c r="G338" s="100"/>
      <c r="H338" s="100"/>
      <c r="I338" s="147"/>
      <c r="J338" s="147"/>
      <c r="K338" s="147"/>
      <c r="L338" s="147"/>
      <c r="M338" s="147"/>
      <c r="N338" s="137"/>
      <c r="O338" s="147"/>
      <c r="P338" s="142"/>
      <c r="Q338" s="141"/>
      <c r="R338" s="148"/>
      <c r="S338" s="141"/>
      <c r="T338" s="148"/>
    </row>
    <row r="339" spans="1:20" x14ac:dyDescent="0.2">
      <c r="A339" s="104"/>
      <c r="B339" s="104"/>
      <c r="C339" s="104"/>
      <c r="D339" s="100"/>
      <c r="E339" s="100"/>
      <c r="F339" s="100"/>
      <c r="G339" s="100"/>
      <c r="H339" s="100"/>
      <c r="I339" s="147"/>
      <c r="J339" s="147"/>
      <c r="K339" s="147"/>
      <c r="L339" s="147"/>
      <c r="M339" s="147"/>
      <c r="N339" s="137"/>
      <c r="O339" s="147"/>
      <c r="P339" s="142"/>
      <c r="Q339" s="141"/>
      <c r="R339" s="148"/>
      <c r="S339" s="141"/>
      <c r="T339" s="148"/>
    </row>
    <row r="340" spans="1:20" x14ac:dyDescent="0.2">
      <c r="A340" s="104"/>
      <c r="B340" s="104"/>
      <c r="C340" s="104"/>
      <c r="D340" s="100"/>
      <c r="E340" s="100"/>
      <c r="F340" s="100"/>
      <c r="G340" s="100"/>
      <c r="H340" s="100"/>
      <c r="I340" s="147"/>
      <c r="J340" s="147"/>
      <c r="K340" s="147"/>
      <c r="L340" s="147"/>
      <c r="M340" s="147"/>
      <c r="N340" s="137"/>
      <c r="O340" s="147"/>
      <c r="P340" s="142"/>
      <c r="Q340" s="141"/>
      <c r="R340" s="148"/>
      <c r="S340" s="141"/>
      <c r="T340" s="148"/>
    </row>
    <row r="341" spans="1:20" x14ac:dyDescent="0.2">
      <c r="A341" s="104"/>
      <c r="B341" s="104"/>
      <c r="C341" s="104"/>
      <c r="D341" s="100"/>
      <c r="E341" s="100"/>
      <c r="F341" s="100"/>
      <c r="G341" s="100"/>
      <c r="H341" s="100"/>
      <c r="I341" s="147"/>
      <c r="J341" s="147"/>
      <c r="K341" s="147"/>
      <c r="L341" s="147"/>
      <c r="M341" s="147"/>
      <c r="N341" s="137"/>
      <c r="O341" s="147"/>
      <c r="P341" s="142"/>
      <c r="Q341" s="141"/>
      <c r="R341" s="148"/>
      <c r="S341" s="141"/>
      <c r="T341" s="148"/>
    </row>
    <row r="342" spans="1:20" x14ac:dyDescent="0.2">
      <c r="A342" s="104"/>
      <c r="B342" s="104"/>
      <c r="C342" s="104"/>
      <c r="D342" s="100"/>
      <c r="E342" s="100"/>
      <c r="F342" s="100"/>
      <c r="G342" s="100"/>
      <c r="H342" s="100"/>
      <c r="I342" s="147"/>
      <c r="J342" s="147"/>
      <c r="K342" s="147"/>
      <c r="L342" s="147"/>
      <c r="M342" s="147"/>
      <c r="N342" s="137"/>
      <c r="O342" s="147"/>
      <c r="P342" s="142"/>
      <c r="Q342" s="141"/>
      <c r="R342" s="148"/>
      <c r="S342" s="141"/>
      <c r="T342" s="148"/>
    </row>
    <row r="343" spans="1:20" x14ac:dyDescent="0.2">
      <c r="A343" s="104"/>
      <c r="B343" s="104"/>
      <c r="C343" s="104"/>
      <c r="D343" s="100"/>
      <c r="E343" s="100"/>
      <c r="F343" s="100"/>
      <c r="G343" s="100"/>
      <c r="H343" s="100"/>
      <c r="I343" s="147"/>
      <c r="J343" s="147"/>
      <c r="K343" s="147"/>
      <c r="L343" s="147"/>
      <c r="M343" s="147"/>
      <c r="N343" s="137"/>
      <c r="O343" s="147"/>
      <c r="P343" s="142"/>
      <c r="Q343" s="141"/>
      <c r="R343" s="148"/>
      <c r="S343" s="141"/>
      <c r="T343" s="148"/>
    </row>
    <row r="344" spans="1:20" x14ac:dyDescent="0.2">
      <c r="A344" s="104"/>
      <c r="B344" s="104"/>
      <c r="C344" s="104"/>
      <c r="D344" s="100"/>
      <c r="E344" s="100"/>
      <c r="F344" s="100"/>
      <c r="G344" s="100"/>
      <c r="H344" s="100"/>
      <c r="I344" s="147"/>
      <c r="J344" s="147"/>
      <c r="K344" s="147"/>
      <c r="L344" s="147"/>
      <c r="M344" s="147"/>
      <c r="N344" s="137"/>
      <c r="O344" s="147"/>
      <c r="P344" s="142"/>
      <c r="Q344" s="141"/>
      <c r="R344" s="148"/>
      <c r="S344" s="141"/>
      <c r="T344" s="148"/>
    </row>
    <row r="345" spans="1:20" x14ac:dyDescent="0.2">
      <c r="A345" s="104"/>
      <c r="B345" s="104"/>
      <c r="C345" s="104"/>
      <c r="D345" s="100"/>
      <c r="E345" s="100"/>
      <c r="F345" s="100"/>
      <c r="G345" s="100"/>
      <c r="H345" s="100"/>
      <c r="I345" s="147"/>
      <c r="J345" s="147"/>
      <c r="K345" s="147"/>
      <c r="L345" s="147"/>
      <c r="M345" s="147"/>
      <c r="N345" s="137"/>
      <c r="O345" s="147"/>
      <c r="P345" s="142"/>
      <c r="Q345" s="141"/>
      <c r="R345" s="148"/>
      <c r="S345" s="141"/>
      <c r="T345" s="148"/>
    </row>
    <row r="346" spans="1:20" x14ac:dyDescent="0.2">
      <c r="A346" s="104"/>
      <c r="B346" s="104"/>
      <c r="C346" s="104"/>
      <c r="D346" s="100"/>
      <c r="E346" s="100"/>
      <c r="F346" s="100"/>
      <c r="G346" s="100"/>
      <c r="H346" s="100"/>
      <c r="I346" s="147"/>
      <c r="J346" s="147"/>
      <c r="K346" s="147"/>
      <c r="L346" s="147"/>
      <c r="M346" s="147"/>
      <c r="N346" s="137"/>
      <c r="O346" s="147"/>
      <c r="P346" s="142"/>
      <c r="Q346" s="141"/>
      <c r="R346" s="148"/>
      <c r="S346" s="141"/>
      <c r="T346" s="148"/>
    </row>
    <row r="347" spans="1:20" x14ac:dyDescent="0.2">
      <c r="A347" s="104"/>
      <c r="B347" s="104"/>
      <c r="C347" s="104"/>
      <c r="D347" s="100"/>
      <c r="E347" s="100"/>
      <c r="F347" s="100"/>
      <c r="G347" s="100"/>
      <c r="H347" s="100"/>
      <c r="I347" s="147"/>
      <c r="J347" s="147"/>
      <c r="K347" s="147"/>
      <c r="L347" s="147"/>
      <c r="M347" s="147"/>
      <c r="N347" s="137"/>
      <c r="O347" s="147"/>
      <c r="P347" s="142"/>
      <c r="Q347" s="141"/>
      <c r="R347" s="148"/>
      <c r="S347" s="141"/>
      <c r="T347" s="148"/>
    </row>
    <row r="348" spans="1:20" x14ac:dyDescent="0.2">
      <c r="A348" s="104"/>
      <c r="B348" s="104"/>
      <c r="C348" s="104"/>
      <c r="D348" s="100"/>
      <c r="E348" s="100"/>
      <c r="F348" s="100"/>
      <c r="G348" s="100"/>
      <c r="H348" s="100"/>
      <c r="I348" s="147"/>
      <c r="J348" s="147"/>
      <c r="K348" s="147"/>
      <c r="L348" s="147"/>
      <c r="M348" s="147"/>
      <c r="N348" s="137"/>
      <c r="O348" s="147"/>
      <c r="P348" s="142"/>
      <c r="Q348" s="141"/>
      <c r="R348" s="148"/>
      <c r="S348" s="141"/>
      <c r="T348" s="148"/>
    </row>
    <row r="349" spans="1:20" x14ac:dyDescent="0.2">
      <c r="A349" s="104"/>
      <c r="B349" s="104"/>
      <c r="C349" s="104"/>
      <c r="D349" s="100"/>
      <c r="E349" s="100"/>
      <c r="F349" s="100"/>
      <c r="G349" s="100"/>
      <c r="H349" s="100"/>
      <c r="I349" s="147"/>
      <c r="J349" s="147"/>
      <c r="K349" s="147"/>
      <c r="L349" s="147"/>
      <c r="M349" s="147"/>
      <c r="N349" s="137"/>
      <c r="O349" s="147"/>
      <c r="P349" s="142"/>
      <c r="Q349" s="141"/>
      <c r="R349" s="148"/>
      <c r="S349" s="141"/>
      <c r="T349" s="148"/>
    </row>
    <row r="350" spans="1:20" x14ac:dyDescent="0.2">
      <c r="A350" s="104"/>
      <c r="B350" s="104"/>
      <c r="C350" s="104"/>
      <c r="D350" s="100"/>
      <c r="E350" s="100"/>
      <c r="F350" s="100"/>
      <c r="G350" s="100"/>
      <c r="H350" s="100"/>
      <c r="I350" s="147"/>
      <c r="J350" s="147"/>
      <c r="K350" s="147"/>
      <c r="L350" s="147"/>
      <c r="M350" s="147"/>
      <c r="N350" s="137"/>
      <c r="O350" s="147"/>
      <c r="P350" s="142"/>
      <c r="Q350" s="141"/>
      <c r="R350" s="148"/>
      <c r="S350" s="141"/>
      <c r="T350" s="148"/>
    </row>
    <row r="351" spans="1:20" x14ac:dyDescent="0.2">
      <c r="A351" s="104"/>
      <c r="B351" s="104"/>
      <c r="C351" s="104"/>
      <c r="D351" s="100"/>
      <c r="E351" s="100"/>
      <c r="F351" s="100"/>
      <c r="G351" s="100"/>
      <c r="H351" s="100"/>
      <c r="I351" s="147"/>
      <c r="J351" s="147"/>
      <c r="K351" s="147"/>
      <c r="L351" s="147"/>
      <c r="M351" s="147"/>
      <c r="N351" s="137"/>
      <c r="O351" s="147"/>
      <c r="P351" s="142"/>
      <c r="Q351" s="141"/>
      <c r="R351" s="148"/>
      <c r="S351" s="141"/>
      <c r="T351" s="148"/>
    </row>
    <row r="352" spans="1:20" x14ac:dyDescent="0.2">
      <c r="A352" s="104"/>
      <c r="B352" s="104"/>
      <c r="C352" s="104"/>
      <c r="D352" s="100"/>
      <c r="E352" s="100"/>
      <c r="F352" s="100"/>
      <c r="G352" s="100"/>
      <c r="H352" s="100"/>
      <c r="I352" s="147"/>
      <c r="J352" s="147"/>
      <c r="K352" s="147"/>
      <c r="L352" s="147"/>
      <c r="M352" s="147"/>
      <c r="N352" s="137"/>
      <c r="O352" s="147"/>
      <c r="P352" s="142"/>
      <c r="Q352" s="141"/>
      <c r="R352" s="148"/>
      <c r="S352" s="141"/>
      <c r="T352" s="148"/>
    </row>
    <row r="353" spans="1:20" x14ac:dyDescent="0.2">
      <c r="A353" s="104"/>
      <c r="B353" s="104"/>
      <c r="C353" s="104"/>
      <c r="D353" s="100"/>
      <c r="E353" s="100"/>
      <c r="F353" s="100"/>
      <c r="G353" s="100"/>
      <c r="H353" s="100"/>
      <c r="I353" s="147"/>
      <c r="J353" s="147"/>
      <c r="K353" s="147"/>
      <c r="L353" s="147"/>
      <c r="M353" s="147"/>
      <c r="N353" s="137"/>
      <c r="O353" s="147"/>
      <c r="P353" s="142"/>
      <c r="Q353" s="141"/>
      <c r="R353" s="148"/>
      <c r="S353" s="141"/>
      <c r="T353" s="148"/>
    </row>
    <row r="354" spans="1:20" x14ac:dyDescent="0.2">
      <c r="A354" s="104"/>
      <c r="B354" s="104"/>
      <c r="C354" s="104"/>
      <c r="D354" s="100"/>
      <c r="E354" s="100"/>
      <c r="F354" s="100"/>
      <c r="G354" s="100"/>
      <c r="H354" s="100"/>
      <c r="I354" s="147"/>
      <c r="J354" s="147"/>
      <c r="K354" s="147"/>
      <c r="L354" s="147"/>
      <c r="M354" s="147"/>
      <c r="N354" s="137"/>
      <c r="O354" s="147"/>
      <c r="P354" s="142"/>
      <c r="Q354" s="141"/>
      <c r="R354" s="148"/>
      <c r="S354" s="141"/>
      <c r="T354" s="148"/>
    </row>
    <row r="355" spans="1:20" x14ac:dyDescent="0.2">
      <c r="A355" s="104"/>
      <c r="B355" s="104"/>
      <c r="C355" s="104"/>
      <c r="D355" s="100"/>
      <c r="E355" s="100"/>
      <c r="F355" s="100"/>
      <c r="G355" s="100"/>
      <c r="H355" s="100"/>
      <c r="I355" s="147"/>
      <c r="J355" s="147"/>
      <c r="K355" s="147"/>
      <c r="L355" s="147"/>
      <c r="M355" s="147"/>
      <c r="N355" s="137"/>
      <c r="O355" s="147"/>
      <c r="P355" s="142"/>
      <c r="Q355" s="141"/>
      <c r="R355" s="148"/>
      <c r="S355" s="141"/>
      <c r="T355" s="148"/>
    </row>
    <row r="356" spans="1:20" x14ac:dyDescent="0.2">
      <c r="A356" s="104"/>
      <c r="B356" s="104"/>
      <c r="C356" s="104"/>
      <c r="D356" s="100"/>
      <c r="E356" s="100"/>
      <c r="F356" s="100"/>
      <c r="G356" s="100"/>
      <c r="H356" s="100"/>
      <c r="I356" s="147"/>
      <c r="J356" s="147"/>
      <c r="K356" s="147"/>
      <c r="L356" s="147"/>
      <c r="M356" s="147"/>
      <c r="N356" s="137"/>
      <c r="O356" s="147"/>
      <c r="P356" s="142"/>
      <c r="Q356" s="141"/>
      <c r="R356" s="148"/>
      <c r="S356" s="141"/>
      <c r="T356" s="148"/>
    </row>
    <row r="357" spans="1:20" x14ac:dyDescent="0.2">
      <c r="A357" s="104"/>
      <c r="B357" s="104"/>
      <c r="C357" s="104"/>
      <c r="D357" s="100"/>
      <c r="E357" s="100"/>
      <c r="F357" s="100"/>
      <c r="G357" s="100"/>
      <c r="H357" s="100"/>
      <c r="I357" s="147"/>
      <c r="J357" s="147"/>
      <c r="K357" s="147"/>
      <c r="L357" s="147"/>
      <c r="M357" s="147"/>
      <c r="N357" s="137"/>
      <c r="O357" s="147"/>
      <c r="P357" s="142"/>
      <c r="Q357" s="141"/>
      <c r="R357" s="148"/>
      <c r="S357" s="141"/>
      <c r="T357" s="148"/>
    </row>
    <row r="358" spans="1:20" x14ac:dyDescent="0.2">
      <c r="A358" s="104"/>
      <c r="B358" s="104"/>
      <c r="C358" s="104"/>
      <c r="D358" s="100"/>
      <c r="E358" s="100"/>
      <c r="F358" s="100"/>
      <c r="G358" s="100"/>
      <c r="H358" s="100"/>
      <c r="I358" s="147"/>
      <c r="J358" s="147"/>
      <c r="K358" s="147"/>
      <c r="L358" s="147"/>
      <c r="M358" s="147"/>
      <c r="N358" s="137"/>
      <c r="O358" s="147"/>
      <c r="P358" s="142"/>
      <c r="Q358" s="141"/>
      <c r="R358" s="148"/>
      <c r="S358" s="141"/>
      <c r="T358" s="148"/>
    </row>
    <row r="359" spans="1:20" x14ac:dyDescent="0.2">
      <c r="A359" s="104"/>
      <c r="B359" s="104"/>
      <c r="C359" s="104"/>
      <c r="D359" s="100"/>
      <c r="E359" s="100"/>
      <c r="F359" s="100"/>
      <c r="G359" s="100"/>
      <c r="H359" s="100"/>
      <c r="I359" s="147"/>
      <c r="J359" s="147"/>
      <c r="K359" s="147"/>
      <c r="L359" s="147"/>
      <c r="M359" s="147"/>
      <c r="N359" s="137"/>
      <c r="O359" s="147"/>
      <c r="P359" s="142"/>
      <c r="Q359" s="141"/>
      <c r="R359" s="148"/>
      <c r="S359" s="141"/>
      <c r="T359" s="148"/>
    </row>
    <row r="360" spans="1:20" x14ac:dyDescent="0.2">
      <c r="A360" s="104"/>
      <c r="B360" s="104"/>
      <c r="C360" s="104"/>
      <c r="D360" s="100"/>
      <c r="E360" s="100"/>
      <c r="F360" s="100"/>
      <c r="G360" s="100"/>
      <c r="H360" s="100"/>
      <c r="I360" s="147"/>
      <c r="J360" s="147"/>
      <c r="K360" s="147"/>
      <c r="L360" s="147"/>
      <c r="M360" s="147"/>
      <c r="N360" s="137"/>
      <c r="O360" s="147"/>
      <c r="P360" s="142"/>
      <c r="Q360" s="141"/>
      <c r="R360" s="148"/>
      <c r="S360" s="141"/>
      <c r="T360" s="148"/>
    </row>
    <row r="361" spans="1:20" x14ac:dyDescent="0.2">
      <c r="A361" s="104"/>
      <c r="B361" s="104"/>
      <c r="C361" s="104"/>
      <c r="D361" s="100"/>
      <c r="E361" s="100"/>
      <c r="F361" s="100"/>
      <c r="G361" s="100"/>
      <c r="H361" s="100"/>
      <c r="I361" s="147"/>
      <c r="J361" s="147"/>
      <c r="K361" s="147"/>
      <c r="L361" s="147"/>
      <c r="M361" s="147"/>
      <c r="N361" s="137"/>
      <c r="O361" s="147"/>
      <c r="P361" s="142"/>
      <c r="Q361" s="141"/>
      <c r="R361" s="148"/>
      <c r="S361" s="141"/>
      <c r="T361" s="148"/>
    </row>
    <row r="362" spans="1:20" x14ac:dyDescent="0.2">
      <c r="A362" s="104"/>
      <c r="B362" s="104"/>
      <c r="C362" s="104"/>
      <c r="D362" s="100"/>
      <c r="E362" s="100"/>
      <c r="F362" s="100"/>
      <c r="G362" s="100"/>
      <c r="H362" s="100"/>
      <c r="I362" s="147"/>
      <c r="J362" s="147"/>
      <c r="K362" s="147"/>
      <c r="L362" s="147"/>
      <c r="M362" s="147"/>
      <c r="N362" s="137"/>
      <c r="O362" s="147"/>
      <c r="P362" s="142"/>
      <c r="Q362" s="141"/>
      <c r="R362" s="148"/>
      <c r="S362" s="141"/>
      <c r="T362" s="148"/>
    </row>
    <row r="363" spans="1:20" x14ac:dyDescent="0.2">
      <c r="A363" s="104"/>
      <c r="B363" s="104"/>
      <c r="C363" s="104"/>
      <c r="D363" s="100"/>
      <c r="E363" s="100"/>
      <c r="F363" s="100"/>
      <c r="G363" s="100"/>
      <c r="H363" s="100"/>
      <c r="I363" s="147"/>
      <c r="J363" s="147"/>
      <c r="K363" s="147"/>
      <c r="L363" s="147"/>
      <c r="M363" s="147"/>
      <c r="N363" s="137"/>
      <c r="O363" s="147"/>
      <c r="P363" s="142"/>
      <c r="Q363" s="141"/>
      <c r="R363" s="148"/>
      <c r="S363" s="141"/>
      <c r="T363" s="148"/>
    </row>
    <row r="364" spans="1:20" x14ac:dyDescent="0.2">
      <c r="A364" s="104"/>
      <c r="B364" s="104"/>
      <c r="C364" s="104"/>
      <c r="D364" s="100"/>
      <c r="E364" s="100"/>
      <c r="F364" s="100"/>
      <c r="G364" s="100"/>
      <c r="H364" s="100"/>
      <c r="I364" s="147"/>
      <c r="J364" s="147"/>
      <c r="K364" s="147"/>
      <c r="L364" s="147"/>
      <c r="M364" s="147"/>
      <c r="N364" s="137"/>
      <c r="O364" s="147"/>
      <c r="P364" s="142"/>
      <c r="Q364" s="141"/>
      <c r="R364" s="148"/>
      <c r="S364" s="141"/>
      <c r="T364" s="148"/>
    </row>
    <row r="365" spans="1:20" x14ac:dyDescent="0.2">
      <c r="A365" s="104"/>
      <c r="B365" s="104"/>
      <c r="C365" s="104"/>
      <c r="D365" s="100"/>
      <c r="E365" s="100"/>
      <c r="F365" s="100"/>
      <c r="G365" s="100"/>
      <c r="H365" s="100"/>
      <c r="I365" s="147"/>
      <c r="J365" s="147"/>
      <c r="K365" s="147"/>
      <c r="L365" s="147"/>
      <c r="M365" s="147"/>
      <c r="N365" s="137"/>
      <c r="O365" s="147"/>
      <c r="P365" s="142"/>
      <c r="Q365" s="141"/>
      <c r="R365" s="148"/>
      <c r="S365" s="141"/>
      <c r="T365" s="148"/>
    </row>
    <row r="366" spans="1:20" x14ac:dyDescent="0.2">
      <c r="A366" s="104"/>
      <c r="B366" s="104"/>
      <c r="C366" s="104"/>
      <c r="D366" s="100"/>
      <c r="E366" s="100"/>
      <c r="F366" s="100"/>
      <c r="G366" s="100"/>
      <c r="H366" s="100"/>
      <c r="I366" s="147"/>
      <c r="J366" s="147"/>
      <c r="K366" s="147"/>
      <c r="L366" s="147"/>
      <c r="M366" s="147"/>
      <c r="N366" s="137"/>
      <c r="O366" s="147"/>
      <c r="P366" s="142"/>
      <c r="Q366" s="141"/>
      <c r="R366" s="148"/>
      <c r="S366" s="141"/>
      <c r="T366" s="148"/>
    </row>
    <row r="367" spans="1:20" x14ac:dyDescent="0.2">
      <c r="A367" s="104"/>
      <c r="B367" s="104"/>
      <c r="C367" s="104"/>
      <c r="D367" s="100"/>
      <c r="E367" s="100"/>
      <c r="F367" s="100"/>
      <c r="G367" s="100"/>
      <c r="H367" s="100"/>
      <c r="I367" s="147"/>
      <c r="J367" s="147"/>
      <c r="K367" s="147"/>
      <c r="L367" s="147"/>
      <c r="M367" s="147"/>
      <c r="N367" s="137"/>
      <c r="O367" s="147"/>
      <c r="P367" s="149"/>
      <c r="Q367" s="141"/>
      <c r="R367" s="148"/>
      <c r="S367" s="141"/>
      <c r="T367" s="148"/>
    </row>
    <row r="368" spans="1:20" x14ac:dyDescent="0.2">
      <c r="A368" s="104"/>
      <c r="B368" s="104"/>
      <c r="C368" s="104"/>
      <c r="D368" s="100"/>
      <c r="E368" s="100"/>
      <c r="F368" s="100"/>
      <c r="G368" s="100"/>
      <c r="H368" s="100"/>
      <c r="I368" s="147"/>
      <c r="J368" s="147"/>
      <c r="K368" s="147"/>
      <c r="L368" s="147"/>
      <c r="M368" s="147"/>
      <c r="N368" s="137"/>
      <c r="O368" s="147"/>
      <c r="P368" s="149"/>
      <c r="Q368" s="141"/>
      <c r="R368" s="148"/>
      <c r="S368" s="141"/>
      <c r="T368" s="148"/>
    </row>
    <row r="369" spans="1:20" x14ac:dyDescent="0.2">
      <c r="A369" s="104"/>
      <c r="B369" s="104"/>
      <c r="C369" s="104"/>
      <c r="D369" s="100"/>
      <c r="E369" s="100"/>
      <c r="F369" s="100"/>
      <c r="G369" s="100"/>
      <c r="H369" s="100"/>
      <c r="I369" s="147"/>
      <c r="J369" s="147"/>
      <c r="K369" s="147"/>
      <c r="L369" s="147"/>
      <c r="M369" s="147"/>
      <c r="N369" s="137"/>
      <c r="O369" s="147"/>
      <c r="P369" s="149"/>
      <c r="Q369" s="141"/>
      <c r="R369" s="148"/>
      <c r="S369" s="141"/>
      <c r="T369" s="148"/>
    </row>
    <row r="370" spans="1:20" x14ac:dyDescent="0.2">
      <c r="A370" s="104"/>
      <c r="B370" s="104"/>
      <c r="C370" s="104"/>
      <c r="D370" s="100"/>
      <c r="E370" s="100"/>
      <c r="F370" s="100"/>
      <c r="G370" s="100"/>
      <c r="H370" s="100"/>
      <c r="I370" s="147"/>
      <c r="J370" s="147"/>
      <c r="K370" s="147"/>
      <c r="L370" s="147"/>
      <c r="M370" s="147"/>
      <c r="N370" s="137"/>
      <c r="O370" s="147"/>
      <c r="P370" s="149"/>
      <c r="Q370" s="141"/>
      <c r="R370" s="148"/>
      <c r="S370" s="141"/>
      <c r="T370" s="148"/>
    </row>
    <row r="371" spans="1:20" x14ac:dyDescent="0.2">
      <c r="A371" s="104"/>
      <c r="B371" s="104"/>
      <c r="C371" s="104"/>
      <c r="D371" s="100"/>
      <c r="E371" s="100"/>
      <c r="F371" s="100"/>
      <c r="G371" s="100"/>
      <c r="H371" s="100"/>
      <c r="I371" s="147"/>
      <c r="J371" s="147"/>
      <c r="K371" s="147"/>
      <c r="L371" s="147"/>
      <c r="M371" s="147"/>
      <c r="N371" s="137"/>
      <c r="O371" s="147"/>
      <c r="P371" s="149"/>
      <c r="Q371" s="141"/>
      <c r="R371" s="148"/>
      <c r="S371" s="141"/>
      <c r="T371" s="148"/>
    </row>
    <row r="372" spans="1:20" x14ac:dyDescent="0.2">
      <c r="A372" s="104"/>
      <c r="B372" s="104"/>
      <c r="C372" s="104"/>
      <c r="D372" s="100"/>
      <c r="E372" s="100"/>
      <c r="F372" s="100"/>
      <c r="G372" s="100"/>
      <c r="H372" s="100"/>
      <c r="I372" s="147"/>
      <c r="J372" s="147"/>
      <c r="K372" s="147"/>
      <c r="L372" s="147"/>
      <c r="M372" s="147"/>
      <c r="N372" s="137"/>
      <c r="O372" s="147"/>
      <c r="P372" s="149"/>
      <c r="Q372" s="141"/>
      <c r="R372" s="148"/>
      <c r="S372" s="141"/>
      <c r="T372" s="148"/>
    </row>
    <row r="373" spans="1:20" x14ac:dyDescent="0.2">
      <c r="A373" s="104"/>
      <c r="B373" s="104"/>
      <c r="C373" s="104"/>
      <c r="D373" s="100"/>
      <c r="E373" s="100"/>
      <c r="F373" s="100"/>
      <c r="G373" s="100"/>
      <c r="H373" s="100"/>
      <c r="I373" s="147"/>
      <c r="J373" s="147"/>
      <c r="K373" s="147"/>
      <c r="L373" s="147"/>
      <c r="M373" s="147"/>
      <c r="N373" s="137"/>
      <c r="O373" s="147"/>
      <c r="P373" s="149"/>
      <c r="Q373" s="141"/>
      <c r="R373" s="148"/>
      <c r="S373" s="141"/>
      <c r="T373" s="148"/>
    </row>
    <row r="374" spans="1:20" x14ac:dyDescent="0.2">
      <c r="A374" s="104"/>
      <c r="B374" s="104"/>
      <c r="C374" s="104"/>
      <c r="D374" s="100"/>
      <c r="E374" s="100"/>
      <c r="F374" s="100"/>
      <c r="G374" s="100"/>
      <c r="H374" s="100"/>
      <c r="I374" s="147"/>
      <c r="J374" s="147"/>
      <c r="K374" s="147"/>
      <c r="L374" s="147"/>
      <c r="M374" s="147"/>
      <c r="N374" s="137"/>
      <c r="O374" s="147"/>
      <c r="P374" s="149"/>
      <c r="Q374" s="141"/>
      <c r="R374" s="148"/>
      <c r="S374" s="141"/>
      <c r="T374" s="148"/>
    </row>
    <row r="375" spans="1:20" x14ac:dyDescent="0.2">
      <c r="A375" s="104"/>
      <c r="B375" s="104"/>
      <c r="C375" s="104"/>
      <c r="D375" s="100"/>
      <c r="E375" s="100"/>
      <c r="F375" s="100"/>
      <c r="G375" s="100"/>
      <c r="H375" s="100"/>
      <c r="I375" s="147"/>
      <c r="J375" s="147"/>
      <c r="K375" s="147"/>
      <c r="L375" s="147"/>
      <c r="M375" s="147"/>
      <c r="N375" s="137"/>
      <c r="O375" s="147"/>
      <c r="P375" s="149"/>
      <c r="Q375" s="141"/>
      <c r="R375" s="148"/>
      <c r="S375" s="141"/>
      <c r="T375" s="148"/>
    </row>
    <row r="376" spans="1:20" x14ac:dyDescent="0.2">
      <c r="A376" s="104"/>
      <c r="B376" s="104"/>
      <c r="C376" s="104"/>
      <c r="D376" s="100"/>
      <c r="E376" s="100"/>
      <c r="F376" s="100"/>
      <c r="G376" s="100"/>
      <c r="H376" s="100"/>
      <c r="I376" s="147"/>
      <c r="J376" s="147"/>
      <c r="K376" s="147"/>
      <c r="L376" s="147"/>
      <c r="M376" s="147"/>
      <c r="N376" s="137"/>
      <c r="O376" s="147"/>
      <c r="P376" s="149"/>
      <c r="Q376" s="141"/>
      <c r="R376" s="148"/>
      <c r="S376" s="141"/>
      <c r="T376" s="148"/>
    </row>
    <row r="377" spans="1:20" x14ac:dyDescent="0.2">
      <c r="A377" s="104"/>
      <c r="B377" s="104"/>
      <c r="C377" s="104"/>
      <c r="D377" s="100"/>
      <c r="E377" s="100"/>
      <c r="F377" s="100"/>
      <c r="G377" s="100"/>
      <c r="H377" s="100"/>
      <c r="I377" s="147"/>
      <c r="J377" s="147"/>
      <c r="K377" s="147"/>
      <c r="L377" s="147"/>
      <c r="M377" s="147"/>
      <c r="N377" s="137"/>
      <c r="O377" s="147"/>
      <c r="P377" s="149"/>
      <c r="Q377" s="141"/>
      <c r="R377" s="148"/>
      <c r="S377" s="141"/>
      <c r="T377" s="148"/>
    </row>
    <row r="378" spans="1:20" x14ac:dyDescent="0.2">
      <c r="A378" s="104"/>
      <c r="B378" s="104"/>
      <c r="C378" s="104"/>
      <c r="D378" s="100"/>
      <c r="E378" s="100"/>
      <c r="F378" s="100"/>
      <c r="G378" s="100"/>
      <c r="H378" s="100"/>
      <c r="I378" s="147"/>
      <c r="J378" s="147"/>
      <c r="K378" s="147"/>
      <c r="L378" s="147"/>
      <c r="M378" s="147"/>
      <c r="N378" s="137"/>
      <c r="O378" s="147"/>
      <c r="P378" s="149"/>
      <c r="Q378" s="141"/>
      <c r="R378" s="148"/>
      <c r="S378" s="141"/>
      <c r="T378" s="148"/>
    </row>
    <row r="379" spans="1:20" x14ac:dyDescent="0.2">
      <c r="A379" s="104"/>
      <c r="B379" s="104"/>
      <c r="C379" s="104"/>
      <c r="D379" s="100"/>
      <c r="E379" s="100"/>
      <c r="F379" s="100"/>
      <c r="G379" s="100"/>
      <c r="H379" s="100"/>
      <c r="I379" s="147"/>
      <c r="J379" s="147"/>
      <c r="K379" s="147"/>
      <c r="L379" s="147"/>
      <c r="M379" s="147"/>
      <c r="N379" s="137"/>
      <c r="O379" s="147"/>
      <c r="P379" s="149"/>
      <c r="Q379" s="141"/>
      <c r="R379" s="148"/>
      <c r="S379" s="141"/>
      <c r="T379" s="148"/>
    </row>
    <row r="380" spans="1:20" x14ac:dyDescent="0.2">
      <c r="A380" s="104"/>
      <c r="B380" s="104"/>
      <c r="C380" s="104"/>
      <c r="D380" s="100"/>
      <c r="E380" s="100"/>
      <c r="F380" s="100"/>
      <c r="G380" s="100"/>
      <c r="H380" s="100"/>
      <c r="I380" s="147"/>
      <c r="J380" s="147"/>
      <c r="K380" s="147"/>
      <c r="L380" s="147"/>
      <c r="M380" s="147"/>
      <c r="N380" s="137"/>
      <c r="O380" s="147"/>
      <c r="P380" s="149"/>
      <c r="Q380" s="141"/>
      <c r="R380" s="148"/>
      <c r="S380" s="141"/>
      <c r="T380" s="148"/>
    </row>
    <row r="381" spans="1:20" x14ac:dyDescent="0.2">
      <c r="A381" s="104"/>
      <c r="B381" s="104"/>
      <c r="C381" s="104"/>
      <c r="D381" s="100"/>
      <c r="E381" s="100"/>
      <c r="F381" s="100"/>
      <c r="G381" s="100"/>
      <c r="H381" s="100"/>
      <c r="I381" s="150"/>
      <c r="J381" s="150"/>
      <c r="K381" s="150"/>
      <c r="L381" s="150"/>
      <c r="M381" s="150"/>
      <c r="N381" s="137"/>
      <c r="O381" s="147"/>
      <c r="P381" s="149"/>
      <c r="Q381" s="141"/>
      <c r="R381" s="148"/>
      <c r="S381" s="141"/>
      <c r="T381" s="148"/>
    </row>
    <row r="382" spans="1:20" x14ac:dyDescent="0.2">
      <c r="A382" s="104"/>
      <c r="B382" s="104"/>
      <c r="C382" s="104"/>
      <c r="D382" s="100"/>
      <c r="E382" s="100"/>
      <c r="F382" s="100"/>
      <c r="G382" s="100"/>
      <c r="H382" s="100"/>
      <c r="I382" s="150"/>
      <c r="J382" s="150"/>
      <c r="K382" s="150"/>
      <c r="L382" s="150"/>
      <c r="M382" s="150"/>
      <c r="N382" s="137"/>
      <c r="O382" s="147"/>
      <c r="P382" s="149"/>
      <c r="Q382" s="141"/>
      <c r="R382" s="148"/>
      <c r="S382" s="141"/>
      <c r="T382" s="148"/>
    </row>
    <row r="383" spans="1:20" x14ac:dyDescent="0.2">
      <c r="I383" s="150"/>
      <c r="J383" s="150"/>
      <c r="K383" s="150"/>
      <c r="L383" s="150"/>
      <c r="M383" s="150"/>
      <c r="N383" s="151"/>
      <c r="O383" s="150"/>
      <c r="P383" s="152"/>
      <c r="Q383" s="153"/>
      <c r="R383" s="154"/>
      <c r="S383" s="153"/>
      <c r="T383" s="154"/>
    </row>
    <row r="384" spans="1:20" x14ac:dyDescent="0.2">
      <c r="I384" s="150"/>
      <c r="J384" s="150"/>
      <c r="K384" s="150"/>
      <c r="L384" s="150"/>
      <c r="M384" s="150"/>
      <c r="N384" s="151"/>
      <c r="O384" s="150"/>
      <c r="P384" s="152"/>
      <c r="Q384" s="153"/>
      <c r="R384" s="154"/>
      <c r="S384" s="153"/>
      <c r="T384" s="154"/>
    </row>
    <row r="385" spans="9:20" x14ac:dyDescent="0.2">
      <c r="I385" s="150"/>
      <c r="J385" s="150"/>
      <c r="K385" s="150"/>
      <c r="L385" s="150"/>
      <c r="M385" s="150"/>
      <c r="N385" s="151"/>
      <c r="O385" s="150"/>
      <c r="P385" s="152"/>
      <c r="Q385" s="153"/>
      <c r="R385" s="154"/>
      <c r="S385" s="153"/>
      <c r="T385" s="154"/>
    </row>
    <row r="386" spans="9:20" x14ac:dyDescent="0.2">
      <c r="I386" s="150"/>
      <c r="J386" s="150"/>
      <c r="K386" s="150"/>
      <c r="L386" s="150"/>
      <c r="M386" s="150"/>
      <c r="N386" s="151"/>
      <c r="O386" s="150"/>
      <c r="P386" s="152"/>
      <c r="Q386" s="153"/>
      <c r="R386" s="154"/>
      <c r="S386" s="153"/>
      <c r="T386" s="154"/>
    </row>
    <row r="387" spans="9:20" x14ac:dyDescent="0.2">
      <c r="I387" s="150"/>
      <c r="J387" s="150"/>
      <c r="K387" s="150"/>
      <c r="L387" s="150"/>
      <c r="M387" s="150"/>
      <c r="N387" s="151"/>
      <c r="O387" s="150"/>
      <c r="P387" s="152"/>
      <c r="Q387" s="153"/>
      <c r="R387" s="154"/>
      <c r="S387" s="153"/>
      <c r="T387" s="154"/>
    </row>
    <row r="388" spans="9:20" x14ac:dyDescent="0.2">
      <c r="I388" s="150"/>
      <c r="J388" s="150"/>
      <c r="K388" s="150"/>
      <c r="L388" s="150"/>
      <c r="M388" s="150"/>
      <c r="N388" s="151"/>
      <c r="O388" s="150"/>
      <c r="P388" s="152"/>
      <c r="Q388" s="153"/>
      <c r="R388" s="154"/>
      <c r="S388" s="153"/>
      <c r="T388" s="154"/>
    </row>
    <row r="389" spans="9:20" x14ac:dyDescent="0.2">
      <c r="I389" s="150"/>
      <c r="J389" s="150"/>
      <c r="K389" s="150"/>
      <c r="L389" s="150"/>
      <c r="M389" s="150"/>
      <c r="N389" s="151"/>
      <c r="O389" s="150"/>
      <c r="P389" s="152"/>
      <c r="Q389" s="153"/>
      <c r="R389" s="154"/>
      <c r="S389" s="153"/>
      <c r="T389" s="154"/>
    </row>
    <row r="390" spans="9:20" x14ac:dyDescent="0.2">
      <c r="I390" s="150"/>
      <c r="J390" s="150"/>
      <c r="K390" s="150"/>
      <c r="L390" s="150"/>
      <c r="M390" s="150"/>
      <c r="N390" s="151"/>
      <c r="O390" s="150"/>
      <c r="P390" s="152"/>
      <c r="Q390" s="153"/>
      <c r="R390" s="154"/>
      <c r="S390" s="153"/>
      <c r="T390" s="154"/>
    </row>
    <row r="391" spans="9:20" x14ac:dyDescent="0.2">
      <c r="I391" s="24"/>
      <c r="J391" s="24"/>
      <c r="K391" s="24"/>
      <c r="L391" s="24"/>
      <c r="M391" s="24"/>
      <c r="O391" s="24"/>
      <c r="R391" s="60"/>
      <c r="T391" s="60"/>
    </row>
    <row r="392" spans="9:20" x14ac:dyDescent="0.2">
      <c r="I392" s="24"/>
      <c r="J392" s="24"/>
      <c r="K392" s="24"/>
      <c r="L392" s="24"/>
      <c r="M392" s="24"/>
      <c r="O392" s="24"/>
      <c r="R392" s="60"/>
      <c r="T392" s="60"/>
    </row>
    <row r="393" spans="9:20" x14ac:dyDescent="0.2">
      <c r="I393" s="24"/>
      <c r="J393" s="24"/>
      <c r="K393" s="24"/>
      <c r="L393" s="24"/>
      <c r="M393" s="24"/>
      <c r="O393" s="24"/>
      <c r="R393" s="60"/>
      <c r="T393" s="60"/>
    </row>
    <row r="394" spans="9:20" x14ac:dyDescent="0.2">
      <c r="I394" s="24"/>
      <c r="J394" s="24"/>
      <c r="K394" s="24"/>
      <c r="L394" s="24"/>
      <c r="M394" s="24"/>
      <c r="O394" s="24"/>
      <c r="R394" s="60"/>
      <c r="T394" s="60"/>
    </row>
    <row r="395" spans="9:20" x14ac:dyDescent="0.2">
      <c r="I395" s="24"/>
      <c r="J395" s="24"/>
      <c r="K395" s="24"/>
      <c r="L395" s="24"/>
      <c r="M395" s="24"/>
      <c r="O395" s="24"/>
      <c r="R395" s="60"/>
      <c r="T395" s="60"/>
    </row>
    <row r="396" spans="9:20" x14ac:dyDescent="0.2">
      <c r="I396" s="24"/>
      <c r="J396" s="24"/>
      <c r="K396" s="24"/>
      <c r="L396" s="24"/>
      <c r="M396" s="24"/>
      <c r="O396" s="24"/>
      <c r="R396" s="60"/>
      <c r="T396" s="60"/>
    </row>
    <row r="397" spans="9:20" x14ac:dyDescent="0.2">
      <c r="I397" s="24"/>
      <c r="J397" s="24"/>
      <c r="K397" s="24"/>
      <c r="L397" s="24"/>
      <c r="M397" s="24"/>
      <c r="O397" s="24"/>
      <c r="R397" s="60"/>
      <c r="T397" s="60"/>
    </row>
    <row r="398" spans="9:20" x14ac:dyDescent="0.2">
      <c r="I398" s="24"/>
      <c r="J398" s="24"/>
      <c r="K398" s="24"/>
      <c r="L398" s="24"/>
      <c r="M398" s="24"/>
      <c r="O398" s="24"/>
      <c r="R398" s="60"/>
      <c r="T398" s="60"/>
    </row>
    <row r="399" spans="9:20" x14ac:dyDescent="0.2">
      <c r="I399" s="24"/>
      <c r="J399" s="24"/>
      <c r="K399" s="24"/>
      <c r="L399" s="24"/>
      <c r="M399" s="24"/>
      <c r="O399" s="24"/>
      <c r="R399" s="60"/>
      <c r="T399" s="60"/>
    </row>
    <row r="400" spans="9:20" x14ac:dyDescent="0.2">
      <c r="I400" s="24"/>
      <c r="J400" s="24"/>
      <c r="K400" s="24"/>
      <c r="L400" s="24"/>
      <c r="M400" s="24"/>
      <c r="O400" s="24"/>
      <c r="R400" s="60"/>
      <c r="T400" s="60"/>
    </row>
    <row r="401" spans="9:20" x14ac:dyDescent="0.2">
      <c r="I401" s="24"/>
      <c r="J401" s="24"/>
      <c r="K401" s="24"/>
      <c r="L401" s="24"/>
      <c r="M401" s="24"/>
      <c r="O401" s="24"/>
      <c r="R401" s="60"/>
      <c r="T401" s="60"/>
    </row>
    <row r="402" spans="9:20" x14ac:dyDescent="0.2">
      <c r="I402" s="24"/>
      <c r="J402" s="24"/>
      <c r="K402" s="24"/>
      <c r="L402" s="24"/>
      <c r="M402" s="24"/>
      <c r="O402" s="24"/>
      <c r="R402" s="60"/>
      <c r="T402" s="60"/>
    </row>
    <row r="403" spans="9:20" x14ac:dyDescent="0.2">
      <c r="I403" s="24"/>
      <c r="J403" s="24"/>
      <c r="K403" s="24"/>
      <c r="L403" s="24"/>
      <c r="M403" s="24"/>
      <c r="O403" s="24"/>
      <c r="R403" s="60"/>
      <c r="T403" s="60"/>
    </row>
    <row r="404" spans="9:20" x14ac:dyDescent="0.2">
      <c r="I404" s="24"/>
      <c r="J404" s="24"/>
      <c r="K404" s="24"/>
      <c r="L404" s="24"/>
      <c r="M404" s="24"/>
      <c r="O404" s="24"/>
      <c r="R404" s="60"/>
      <c r="T404" s="60"/>
    </row>
    <row r="405" spans="9:20" x14ac:dyDescent="0.2">
      <c r="I405" s="24"/>
      <c r="J405" s="24"/>
      <c r="K405" s="24"/>
      <c r="L405" s="24"/>
      <c r="M405" s="24"/>
      <c r="O405" s="24"/>
      <c r="R405" s="60"/>
      <c r="T405" s="60"/>
    </row>
    <row r="406" spans="9:20" x14ac:dyDescent="0.2">
      <c r="I406" s="24"/>
      <c r="J406" s="24"/>
      <c r="K406" s="24"/>
      <c r="L406" s="24"/>
      <c r="M406" s="24"/>
      <c r="O406" s="24"/>
      <c r="R406" s="60"/>
      <c r="T406" s="60"/>
    </row>
    <row r="407" spans="9:20" x14ac:dyDescent="0.2">
      <c r="I407" s="24"/>
      <c r="J407" s="24"/>
      <c r="K407" s="24"/>
      <c r="L407" s="24"/>
      <c r="M407" s="24"/>
      <c r="O407" s="24"/>
      <c r="R407" s="60"/>
      <c r="T407" s="60"/>
    </row>
    <row r="408" spans="9:20" x14ac:dyDescent="0.2">
      <c r="I408" s="24"/>
      <c r="J408" s="24"/>
      <c r="K408" s="24"/>
      <c r="L408" s="24"/>
      <c r="M408" s="24"/>
      <c r="O408" s="24"/>
      <c r="R408" s="60"/>
      <c r="T408" s="60"/>
    </row>
    <row r="409" spans="9:20" x14ac:dyDescent="0.2">
      <c r="I409" s="24"/>
      <c r="J409" s="24"/>
      <c r="K409" s="24"/>
      <c r="L409" s="24"/>
      <c r="M409" s="24"/>
      <c r="O409" s="24"/>
      <c r="R409" s="60"/>
      <c r="T409" s="60"/>
    </row>
    <row r="410" spans="9:20" x14ac:dyDescent="0.2">
      <c r="I410" s="24"/>
      <c r="J410" s="24"/>
      <c r="K410" s="24"/>
      <c r="L410" s="24"/>
      <c r="M410" s="24"/>
      <c r="O410" s="24"/>
      <c r="R410" s="60"/>
      <c r="T410" s="60"/>
    </row>
    <row r="411" spans="9:20" x14ac:dyDescent="0.2">
      <c r="I411" s="24"/>
      <c r="J411" s="24"/>
      <c r="K411" s="24"/>
      <c r="L411" s="24"/>
      <c r="M411" s="24"/>
      <c r="O411" s="24"/>
      <c r="R411" s="60"/>
      <c r="T411" s="60"/>
    </row>
    <row r="412" spans="9:20" x14ac:dyDescent="0.2">
      <c r="I412" s="24"/>
      <c r="J412" s="24"/>
      <c r="K412" s="24"/>
      <c r="L412" s="24"/>
      <c r="M412" s="24"/>
      <c r="O412" s="24"/>
      <c r="R412" s="60"/>
      <c r="T412" s="60"/>
    </row>
    <row r="413" spans="9:20" x14ac:dyDescent="0.2">
      <c r="I413" s="24"/>
      <c r="J413" s="24"/>
      <c r="K413" s="24"/>
      <c r="L413" s="24"/>
      <c r="M413" s="24"/>
      <c r="O413" s="24"/>
      <c r="R413" s="60"/>
      <c r="T413" s="60"/>
    </row>
    <row r="414" spans="9:20" x14ac:dyDescent="0.2">
      <c r="I414" s="24"/>
      <c r="J414" s="24"/>
      <c r="K414" s="24"/>
      <c r="L414" s="24"/>
      <c r="M414" s="24"/>
      <c r="O414" s="24"/>
      <c r="R414" s="60"/>
      <c r="T414" s="60"/>
    </row>
    <row r="415" spans="9:20" x14ac:dyDescent="0.2">
      <c r="I415" s="24"/>
      <c r="J415" s="24"/>
      <c r="K415" s="24"/>
      <c r="L415" s="24"/>
      <c r="M415" s="24"/>
      <c r="O415" s="24"/>
      <c r="R415" s="60"/>
      <c r="T415" s="60"/>
    </row>
    <row r="416" spans="9:20" x14ac:dyDescent="0.2">
      <c r="I416" s="24"/>
      <c r="J416" s="24"/>
      <c r="K416" s="24"/>
      <c r="L416" s="24"/>
      <c r="M416" s="24"/>
      <c r="O416" s="24"/>
      <c r="R416" s="60"/>
      <c r="T416" s="60"/>
    </row>
    <row r="417" spans="15:20" x14ac:dyDescent="0.2">
      <c r="O417" s="24"/>
      <c r="R417" s="60"/>
      <c r="T417" s="60"/>
    </row>
    <row r="418" spans="15:20" x14ac:dyDescent="0.2">
      <c r="O418" s="24"/>
      <c r="R418" s="60"/>
      <c r="T418" s="60"/>
    </row>
  </sheetData>
  <mergeCells count="1">
    <mergeCell ref="K8:M8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7" fitToHeight="4" orientation="portrait" r:id="rId1"/>
  <headerFooter>
    <oddFooter>&amp;R48</oddFooter>
  </headerFooter>
  <rowBreaks count="3" manualBreakCount="3">
    <brk id="93" max="19" man="1"/>
    <brk id="174" max="19" man="1"/>
    <brk id="249" max="19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F201"/>
  <sheetViews>
    <sheetView tabSelected="1" view="pageBreakPreview" zoomScale="91" zoomScaleNormal="100" zoomScaleSheetLayoutView="91" workbookViewId="0">
      <selection activeCell="O17" sqref="O17:O197"/>
    </sheetView>
  </sheetViews>
  <sheetFormatPr defaultRowHeight="14.25" x14ac:dyDescent="0.2"/>
  <cols>
    <col min="1" max="1" width="0.5703125" style="170" customWidth="1"/>
    <col min="2" max="2" width="1.28515625" style="170" customWidth="1"/>
    <col min="3" max="3" width="13.140625" style="170" customWidth="1"/>
    <col min="4" max="4" width="28.85546875" style="170" customWidth="1"/>
    <col min="5" max="5" width="1.140625" style="231" customWidth="1"/>
    <col min="6" max="6" width="7" style="376" customWidth="1"/>
    <col min="7" max="7" width="0.5703125" style="170" customWidth="1"/>
    <col min="8" max="8" width="7.42578125" style="187" customWidth="1"/>
    <col min="9" max="9" width="1" style="187" customWidth="1"/>
    <col min="10" max="10" width="8.85546875" style="170" customWidth="1"/>
    <col min="11" max="11" width="1.5703125" style="187" customWidth="1"/>
    <col min="12" max="12" width="6.7109375" style="170" customWidth="1"/>
    <col min="13" max="13" width="6.7109375" style="187" customWidth="1"/>
    <col min="14" max="14" width="6.7109375" style="170" customWidth="1"/>
    <col min="15" max="15" width="1.42578125" style="187" customWidth="1"/>
    <col min="16" max="16" width="13.28515625" style="170" customWidth="1"/>
    <col min="17" max="17" width="12.85546875" style="187" customWidth="1"/>
    <col min="18" max="18" width="13.5703125" style="364" customWidth="1"/>
    <col min="19" max="19" width="10" style="379" customWidth="1"/>
    <col min="20" max="20" width="1.140625" style="364" customWidth="1"/>
    <col min="21" max="26" width="10.140625" style="364" customWidth="1"/>
    <col min="27" max="149" width="9.140625" style="364"/>
    <col min="150" max="151" width="0.5703125" style="364" customWidth="1"/>
    <col min="152" max="152" width="10.7109375" style="364" customWidth="1"/>
    <col min="153" max="153" width="4.28515625" style="364" customWidth="1"/>
    <col min="154" max="154" width="2.42578125" style="364" customWidth="1"/>
    <col min="155" max="155" width="16.140625" style="364" customWidth="1"/>
    <col min="156" max="156" width="23" style="364" customWidth="1"/>
    <col min="157" max="157" width="0.7109375" style="364" customWidth="1"/>
    <col min="158" max="158" width="6.42578125" style="364" customWidth="1"/>
    <col min="159" max="160" width="0.5703125" style="364" customWidth="1"/>
    <col min="161" max="161" width="5.42578125" style="364" customWidth="1"/>
    <col min="162" max="162" width="0.5703125" style="364" customWidth="1"/>
    <col min="163" max="163" width="5.7109375" style="364" customWidth="1"/>
    <col min="164" max="164" width="0.5703125" style="364" customWidth="1"/>
    <col min="165" max="165" width="5.5703125" style="364" customWidth="1"/>
    <col min="166" max="166" width="0.5703125" style="364" customWidth="1"/>
    <col min="167" max="167" width="5.42578125" style="364" customWidth="1"/>
    <col min="168" max="168" width="0.5703125" style="364" customWidth="1"/>
    <col min="169" max="169" width="5.5703125" style="364" customWidth="1"/>
    <col min="170" max="170" width="0.7109375" style="364" customWidth="1"/>
    <col min="171" max="171" width="5.42578125" style="364" customWidth="1"/>
    <col min="172" max="405" width="9.140625" style="364"/>
    <col min="406" max="407" width="0.5703125" style="364" customWidth="1"/>
    <col min="408" max="408" width="10.7109375" style="364" customWidth="1"/>
    <col min="409" max="409" width="4.28515625" style="364" customWidth="1"/>
    <col min="410" max="410" width="2.42578125" style="364" customWidth="1"/>
    <col min="411" max="411" width="16.140625" style="364" customWidth="1"/>
    <col min="412" max="412" width="23" style="364" customWidth="1"/>
    <col min="413" max="413" width="0.7109375" style="364" customWidth="1"/>
    <col min="414" max="414" width="6.42578125" style="364" customWidth="1"/>
    <col min="415" max="416" width="0.5703125" style="364" customWidth="1"/>
    <col min="417" max="417" width="5.42578125" style="364" customWidth="1"/>
    <col min="418" max="418" width="0.5703125" style="364" customWidth="1"/>
    <col min="419" max="419" width="5.7109375" style="364" customWidth="1"/>
    <col min="420" max="420" width="0.5703125" style="364" customWidth="1"/>
    <col min="421" max="421" width="5.5703125" style="364" customWidth="1"/>
    <col min="422" max="422" width="0.5703125" style="364" customWidth="1"/>
    <col min="423" max="423" width="5.42578125" style="364" customWidth="1"/>
    <col min="424" max="424" width="0.5703125" style="364" customWidth="1"/>
    <col min="425" max="425" width="5.5703125" style="364" customWidth="1"/>
    <col min="426" max="426" width="0.7109375" style="364" customWidth="1"/>
    <col min="427" max="427" width="5.42578125" style="364" customWidth="1"/>
    <col min="428" max="661" width="9.140625" style="364"/>
    <col min="662" max="663" width="0.5703125" style="364" customWidth="1"/>
    <col min="664" max="664" width="10.7109375" style="364" customWidth="1"/>
    <col min="665" max="665" width="4.28515625" style="364" customWidth="1"/>
    <col min="666" max="666" width="2.42578125" style="364" customWidth="1"/>
    <col min="667" max="667" width="16.140625" style="364" customWidth="1"/>
    <col min="668" max="668" width="23" style="364" customWidth="1"/>
    <col min="669" max="669" width="0.7109375" style="364" customWidth="1"/>
    <col min="670" max="670" width="6.42578125" style="364" customWidth="1"/>
    <col min="671" max="672" width="0.5703125" style="364" customWidth="1"/>
    <col min="673" max="673" width="5.42578125" style="364" customWidth="1"/>
    <col min="674" max="674" width="0.5703125" style="364" customWidth="1"/>
    <col min="675" max="675" width="5.7109375" style="364" customWidth="1"/>
    <col min="676" max="676" width="0.5703125" style="364" customWidth="1"/>
    <col min="677" max="677" width="5.5703125" style="364" customWidth="1"/>
    <col min="678" max="678" width="0.5703125" style="364" customWidth="1"/>
    <col min="679" max="679" width="5.42578125" style="364" customWidth="1"/>
    <col min="680" max="680" width="0.5703125" style="364" customWidth="1"/>
    <col min="681" max="681" width="5.5703125" style="364" customWidth="1"/>
    <col min="682" max="682" width="0.7109375" style="364" customWidth="1"/>
    <col min="683" max="683" width="5.42578125" style="364" customWidth="1"/>
    <col min="684" max="917" width="9.140625" style="364"/>
    <col min="918" max="919" width="0.5703125" style="364" customWidth="1"/>
    <col min="920" max="920" width="10.7109375" style="364" customWidth="1"/>
    <col min="921" max="921" width="4.28515625" style="364" customWidth="1"/>
    <col min="922" max="922" width="2.42578125" style="364" customWidth="1"/>
    <col min="923" max="923" width="16.140625" style="364" customWidth="1"/>
    <col min="924" max="924" width="23" style="364" customWidth="1"/>
    <col min="925" max="925" width="0.7109375" style="364" customWidth="1"/>
    <col min="926" max="926" width="6.42578125" style="364" customWidth="1"/>
    <col min="927" max="928" width="0.5703125" style="364" customWidth="1"/>
    <col min="929" max="929" width="5.42578125" style="364" customWidth="1"/>
    <col min="930" max="930" width="0.5703125" style="364" customWidth="1"/>
    <col min="931" max="931" width="5.7109375" style="364" customWidth="1"/>
    <col min="932" max="932" width="0.5703125" style="364" customWidth="1"/>
    <col min="933" max="933" width="5.5703125" style="364" customWidth="1"/>
    <col min="934" max="934" width="0.5703125" style="364" customWidth="1"/>
    <col min="935" max="935" width="5.42578125" style="364" customWidth="1"/>
    <col min="936" max="936" width="0.5703125" style="364" customWidth="1"/>
    <col min="937" max="937" width="5.5703125" style="364" customWidth="1"/>
    <col min="938" max="938" width="0.7109375" style="364" customWidth="1"/>
    <col min="939" max="939" width="5.42578125" style="364" customWidth="1"/>
    <col min="940" max="1173" width="9.140625" style="364"/>
    <col min="1174" max="1175" width="0.5703125" style="364" customWidth="1"/>
    <col min="1176" max="1176" width="10.7109375" style="364" customWidth="1"/>
    <col min="1177" max="1177" width="4.28515625" style="364" customWidth="1"/>
    <col min="1178" max="1178" width="2.42578125" style="364" customWidth="1"/>
    <col min="1179" max="1179" width="16.140625" style="364" customWidth="1"/>
    <col min="1180" max="1180" width="23" style="364" customWidth="1"/>
    <col min="1181" max="1181" width="0.7109375" style="364" customWidth="1"/>
    <col min="1182" max="1182" width="6.42578125" style="364" customWidth="1"/>
    <col min="1183" max="1184" width="0.5703125" style="364" customWidth="1"/>
    <col min="1185" max="1185" width="5.42578125" style="364" customWidth="1"/>
    <col min="1186" max="1186" width="0.5703125" style="364" customWidth="1"/>
    <col min="1187" max="1187" width="5.7109375" style="364" customWidth="1"/>
    <col min="1188" max="1188" width="0.5703125" style="364" customWidth="1"/>
    <col min="1189" max="1189" width="5.5703125" style="364" customWidth="1"/>
    <col min="1190" max="1190" width="0.5703125" style="364" customWidth="1"/>
    <col min="1191" max="1191" width="5.42578125" style="364" customWidth="1"/>
    <col min="1192" max="1192" width="0.5703125" style="364" customWidth="1"/>
    <col min="1193" max="1193" width="5.5703125" style="364" customWidth="1"/>
    <col min="1194" max="1194" width="0.7109375" style="364" customWidth="1"/>
    <col min="1195" max="1195" width="5.42578125" style="364" customWidth="1"/>
    <col min="1196" max="1429" width="9.140625" style="364"/>
    <col min="1430" max="1431" width="0.5703125" style="364" customWidth="1"/>
    <col min="1432" max="1432" width="10.7109375" style="364" customWidth="1"/>
    <col min="1433" max="1433" width="4.28515625" style="364" customWidth="1"/>
    <col min="1434" max="1434" width="2.42578125" style="364" customWidth="1"/>
    <col min="1435" max="1435" width="16.140625" style="364" customWidth="1"/>
    <col min="1436" max="1436" width="23" style="364" customWidth="1"/>
    <col min="1437" max="1437" width="0.7109375" style="364" customWidth="1"/>
    <col min="1438" max="1438" width="6.42578125" style="364" customWidth="1"/>
    <col min="1439" max="1440" width="0.5703125" style="364" customWidth="1"/>
    <col min="1441" max="1441" width="5.42578125" style="364" customWidth="1"/>
    <col min="1442" max="1442" width="0.5703125" style="364" customWidth="1"/>
    <col min="1443" max="1443" width="5.7109375" style="364" customWidth="1"/>
    <col min="1444" max="1444" width="0.5703125" style="364" customWidth="1"/>
    <col min="1445" max="1445" width="5.5703125" style="364" customWidth="1"/>
    <col min="1446" max="1446" width="0.5703125" style="364" customWidth="1"/>
    <col min="1447" max="1447" width="5.42578125" style="364" customWidth="1"/>
    <col min="1448" max="1448" width="0.5703125" style="364" customWidth="1"/>
    <col min="1449" max="1449" width="5.5703125" style="364" customWidth="1"/>
    <col min="1450" max="1450" width="0.7109375" style="364" customWidth="1"/>
    <col min="1451" max="1451" width="5.42578125" style="364" customWidth="1"/>
    <col min="1452" max="1685" width="9.140625" style="364"/>
    <col min="1686" max="1687" width="0.5703125" style="364" customWidth="1"/>
    <col min="1688" max="1688" width="10.7109375" style="364" customWidth="1"/>
    <col min="1689" max="1689" width="4.28515625" style="364" customWidth="1"/>
    <col min="1690" max="1690" width="2.42578125" style="364" customWidth="1"/>
    <col min="1691" max="1691" width="16.140625" style="364" customWidth="1"/>
    <col min="1692" max="1692" width="23" style="364" customWidth="1"/>
    <col min="1693" max="1693" width="0.7109375" style="364" customWidth="1"/>
    <col min="1694" max="1694" width="6.42578125" style="364" customWidth="1"/>
    <col min="1695" max="1696" width="0.5703125" style="364" customWidth="1"/>
    <col min="1697" max="1697" width="5.42578125" style="364" customWidth="1"/>
    <col min="1698" max="1698" width="0.5703125" style="364" customWidth="1"/>
    <col min="1699" max="1699" width="5.7109375" style="364" customWidth="1"/>
    <col min="1700" max="1700" width="0.5703125" style="364" customWidth="1"/>
    <col min="1701" max="1701" width="5.5703125" style="364" customWidth="1"/>
    <col min="1702" max="1702" width="0.5703125" style="364" customWidth="1"/>
    <col min="1703" max="1703" width="5.42578125" style="364" customWidth="1"/>
    <col min="1704" max="1704" width="0.5703125" style="364" customWidth="1"/>
    <col min="1705" max="1705" width="5.5703125" style="364" customWidth="1"/>
    <col min="1706" max="1706" width="0.7109375" style="364" customWidth="1"/>
    <col min="1707" max="1707" width="5.42578125" style="364" customWidth="1"/>
    <col min="1708" max="1941" width="9.140625" style="364"/>
    <col min="1942" max="1943" width="0.5703125" style="364" customWidth="1"/>
    <col min="1944" max="1944" width="10.7109375" style="364" customWidth="1"/>
    <col min="1945" max="1945" width="4.28515625" style="364" customWidth="1"/>
    <col min="1946" max="1946" width="2.42578125" style="364" customWidth="1"/>
    <col min="1947" max="1947" width="16.140625" style="364" customWidth="1"/>
    <col min="1948" max="1948" width="23" style="364" customWidth="1"/>
    <col min="1949" max="1949" width="0.7109375" style="364" customWidth="1"/>
    <col min="1950" max="1950" width="6.42578125" style="364" customWidth="1"/>
    <col min="1951" max="1952" width="0.5703125" style="364" customWidth="1"/>
    <col min="1953" max="1953" width="5.42578125" style="364" customWidth="1"/>
    <col min="1954" max="1954" width="0.5703125" style="364" customWidth="1"/>
    <col min="1955" max="1955" width="5.7109375" style="364" customWidth="1"/>
    <col min="1956" max="1956" width="0.5703125" style="364" customWidth="1"/>
    <col min="1957" max="1957" width="5.5703125" style="364" customWidth="1"/>
    <col min="1958" max="1958" width="0.5703125" style="364" customWidth="1"/>
    <col min="1959" max="1959" width="5.42578125" style="364" customWidth="1"/>
    <col min="1960" max="1960" width="0.5703125" style="364" customWidth="1"/>
    <col min="1961" max="1961" width="5.5703125" style="364" customWidth="1"/>
    <col min="1962" max="1962" width="0.7109375" style="364" customWidth="1"/>
    <col min="1963" max="1963" width="5.42578125" style="364" customWidth="1"/>
    <col min="1964" max="2197" width="9.140625" style="364"/>
    <col min="2198" max="2199" width="0.5703125" style="364" customWidth="1"/>
    <col min="2200" max="2200" width="10.7109375" style="364" customWidth="1"/>
    <col min="2201" max="2201" width="4.28515625" style="364" customWidth="1"/>
    <col min="2202" max="2202" width="2.42578125" style="364" customWidth="1"/>
    <col min="2203" max="2203" width="16.140625" style="364" customWidth="1"/>
    <col min="2204" max="2204" width="23" style="364" customWidth="1"/>
    <col min="2205" max="2205" width="0.7109375" style="364" customWidth="1"/>
    <col min="2206" max="2206" width="6.42578125" style="364" customWidth="1"/>
    <col min="2207" max="2208" width="0.5703125" style="364" customWidth="1"/>
    <col min="2209" max="2209" width="5.42578125" style="364" customWidth="1"/>
    <col min="2210" max="2210" width="0.5703125" style="364" customWidth="1"/>
    <col min="2211" max="2211" width="5.7109375" style="364" customWidth="1"/>
    <col min="2212" max="2212" width="0.5703125" style="364" customWidth="1"/>
    <col min="2213" max="2213" width="5.5703125" style="364" customWidth="1"/>
    <col min="2214" max="2214" width="0.5703125" style="364" customWidth="1"/>
    <col min="2215" max="2215" width="5.42578125" style="364" customWidth="1"/>
    <col min="2216" max="2216" width="0.5703125" style="364" customWidth="1"/>
    <col min="2217" max="2217" width="5.5703125" style="364" customWidth="1"/>
    <col min="2218" max="2218" width="0.7109375" style="364" customWidth="1"/>
    <col min="2219" max="2219" width="5.42578125" style="364" customWidth="1"/>
    <col min="2220" max="2453" width="9.140625" style="364"/>
    <col min="2454" max="2455" width="0.5703125" style="364" customWidth="1"/>
    <col min="2456" max="2456" width="10.7109375" style="364" customWidth="1"/>
    <col min="2457" max="2457" width="4.28515625" style="364" customWidth="1"/>
    <col min="2458" max="2458" width="2.42578125" style="364" customWidth="1"/>
    <col min="2459" max="2459" width="16.140625" style="364" customWidth="1"/>
    <col min="2460" max="2460" width="23" style="364" customWidth="1"/>
    <col min="2461" max="2461" width="0.7109375" style="364" customWidth="1"/>
    <col min="2462" max="2462" width="6.42578125" style="364" customWidth="1"/>
    <col min="2463" max="2464" width="0.5703125" style="364" customWidth="1"/>
    <col min="2465" max="2465" width="5.42578125" style="364" customWidth="1"/>
    <col min="2466" max="2466" width="0.5703125" style="364" customWidth="1"/>
    <col min="2467" max="2467" width="5.7109375" style="364" customWidth="1"/>
    <col min="2468" max="2468" width="0.5703125" style="364" customWidth="1"/>
    <col min="2469" max="2469" width="5.5703125" style="364" customWidth="1"/>
    <col min="2470" max="2470" width="0.5703125" style="364" customWidth="1"/>
    <col min="2471" max="2471" width="5.42578125" style="364" customWidth="1"/>
    <col min="2472" max="2472" width="0.5703125" style="364" customWidth="1"/>
    <col min="2473" max="2473" width="5.5703125" style="364" customWidth="1"/>
    <col min="2474" max="2474" width="0.7109375" style="364" customWidth="1"/>
    <col min="2475" max="2475" width="5.42578125" style="364" customWidth="1"/>
    <col min="2476" max="2709" width="9.140625" style="364"/>
    <col min="2710" max="2711" width="0.5703125" style="364" customWidth="1"/>
    <col min="2712" max="2712" width="10.7109375" style="364" customWidth="1"/>
    <col min="2713" max="2713" width="4.28515625" style="364" customWidth="1"/>
    <col min="2714" max="2714" width="2.42578125" style="364" customWidth="1"/>
    <col min="2715" max="2715" width="16.140625" style="364" customWidth="1"/>
    <col min="2716" max="2716" width="23" style="364" customWidth="1"/>
    <col min="2717" max="2717" width="0.7109375" style="364" customWidth="1"/>
    <col min="2718" max="2718" width="6.42578125" style="364" customWidth="1"/>
    <col min="2719" max="2720" width="0.5703125" style="364" customWidth="1"/>
    <col min="2721" max="2721" width="5.42578125" style="364" customWidth="1"/>
    <col min="2722" max="2722" width="0.5703125" style="364" customWidth="1"/>
    <col min="2723" max="2723" width="5.7109375" style="364" customWidth="1"/>
    <col min="2724" max="2724" width="0.5703125" style="364" customWidth="1"/>
    <col min="2725" max="2725" width="5.5703125" style="364" customWidth="1"/>
    <col min="2726" max="2726" width="0.5703125" style="364" customWidth="1"/>
    <col min="2727" max="2727" width="5.42578125" style="364" customWidth="1"/>
    <col min="2728" max="2728" width="0.5703125" style="364" customWidth="1"/>
    <col min="2729" max="2729" width="5.5703125" style="364" customWidth="1"/>
    <col min="2730" max="2730" width="0.7109375" style="364" customWidth="1"/>
    <col min="2731" max="2731" width="5.42578125" style="364" customWidth="1"/>
    <col min="2732" max="2965" width="9.140625" style="364"/>
    <col min="2966" max="2967" width="0.5703125" style="364" customWidth="1"/>
    <col min="2968" max="2968" width="10.7109375" style="364" customWidth="1"/>
    <col min="2969" max="2969" width="4.28515625" style="364" customWidth="1"/>
    <col min="2970" max="2970" width="2.42578125" style="364" customWidth="1"/>
    <col min="2971" max="2971" width="16.140625" style="364" customWidth="1"/>
    <col min="2972" max="2972" width="23" style="364" customWidth="1"/>
    <col min="2973" max="2973" width="0.7109375" style="364" customWidth="1"/>
    <col min="2974" max="2974" width="6.42578125" style="364" customWidth="1"/>
    <col min="2975" max="2976" width="0.5703125" style="364" customWidth="1"/>
    <col min="2977" max="2977" width="5.42578125" style="364" customWidth="1"/>
    <col min="2978" max="2978" width="0.5703125" style="364" customWidth="1"/>
    <col min="2979" max="2979" width="5.7109375" style="364" customWidth="1"/>
    <col min="2980" max="2980" width="0.5703125" style="364" customWidth="1"/>
    <col min="2981" max="2981" width="5.5703125" style="364" customWidth="1"/>
    <col min="2982" max="2982" width="0.5703125" style="364" customWidth="1"/>
    <col min="2983" max="2983" width="5.42578125" style="364" customWidth="1"/>
    <col min="2984" max="2984" width="0.5703125" style="364" customWidth="1"/>
    <col min="2985" max="2985" width="5.5703125" style="364" customWidth="1"/>
    <col min="2986" max="2986" width="0.7109375" style="364" customWidth="1"/>
    <col min="2987" max="2987" width="5.42578125" style="364" customWidth="1"/>
    <col min="2988" max="3221" width="9.140625" style="364"/>
    <col min="3222" max="3223" width="0.5703125" style="364" customWidth="1"/>
    <col min="3224" max="3224" width="10.7109375" style="364" customWidth="1"/>
    <col min="3225" max="3225" width="4.28515625" style="364" customWidth="1"/>
    <col min="3226" max="3226" width="2.42578125" style="364" customWidth="1"/>
    <col min="3227" max="3227" width="16.140625" style="364" customWidth="1"/>
    <col min="3228" max="3228" width="23" style="364" customWidth="1"/>
    <col min="3229" max="3229" width="0.7109375" style="364" customWidth="1"/>
    <col min="3230" max="3230" width="6.42578125" style="364" customWidth="1"/>
    <col min="3231" max="3232" width="0.5703125" style="364" customWidth="1"/>
    <col min="3233" max="3233" width="5.42578125" style="364" customWidth="1"/>
    <col min="3234" max="3234" width="0.5703125" style="364" customWidth="1"/>
    <col min="3235" max="3235" width="5.7109375" style="364" customWidth="1"/>
    <col min="3236" max="3236" width="0.5703125" style="364" customWidth="1"/>
    <col min="3237" max="3237" width="5.5703125" style="364" customWidth="1"/>
    <col min="3238" max="3238" width="0.5703125" style="364" customWidth="1"/>
    <col min="3239" max="3239" width="5.42578125" style="364" customWidth="1"/>
    <col min="3240" max="3240" width="0.5703125" style="364" customWidth="1"/>
    <col min="3241" max="3241" width="5.5703125" style="364" customWidth="1"/>
    <col min="3242" max="3242" width="0.7109375" style="364" customWidth="1"/>
    <col min="3243" max="3243" width="5.42578125" style="364" customWidth="1"/>
    <col min="3244" max="3477" width="9.140625" style="364"/>
    <col min="3478" max="3479" width="0.5703125" style="364" customWidth="1"/>
    <col min="3480" max="3480" width="10.7109375" style="364" customWidth="1"/>
    <col min="3481" max="3481" width="4.28515625" style="364" customWidth="1"/>
    <col min="3482" max="3482" width="2.42578125" style="364" customWidth="1"/>
    <col min="3483" max="3483" width="16.140625" style="364" customWidth="1"/>
    <col min="3484" max="3484" width="23" style="364" customWidth="1"/>
    <col min="3485" max="3485" width="0.7109375" style="364" customWidth="1"/>
    <col min="3486" max="3486" width="6.42578125" style="364" customWidth="1"/>
    <col min="3487" max="3488" width="0.5703125" style="364" customWidth="1"/>
    <col min="3489" max="3489" width="5.42578125" style="364" customWidth="1"/>
    <col min="3490" max="3490" width="0.5703125" style="364" customWidth="1"/>
    <col min="3491" max="3491" width="5.7109375" style="364" customWidth="1"/>
    <col min="3492" max="3492" width="0.5703125" style="364" customWidth="1"/>
    <col min="3493" max="3493" width="5.5703125" style="364" customWidth="1"/>
    <col min="3494" max="3494" width="0.5703125" style="364" customWidth="1"/>
    <col min="3495" max="3495" width="5.42578125" style="364" customWidth="1"/>
    <col min="3496" max="3496" width="0.5703125" style="364" customWidth="1"/>
    <col min="3497" max="3497" width="5.5703125" style="364" customWidth="1"/>
    <col min="3498" max="3498" width="0.7109375" style="364" customWidth="1"/>
    <col min="3499" max="3499" width="5.42578125" style="364" customWidth="1"/>
    <col min="3500" max="3733" width="9.140625" style="364"/>
    <col min="3734" max="3735" width="0.5703125" style="364" customWidth="1"/>
    <col min="3736" max="3736" width="10.7109375" style="364" customWidth="1"/>
    <col min="3737" max="3737" width="4.28515625" style="364" customWidth="1"/>
    <col min="3738" max="3738" width="2.42578125" style="364" customWidth="1"/>
    <col min="3739" max="3739" width="16.140625" style="364" customWidth="1"/>
    <col min="3740" max="3740" width="23" style="364" customWidth="1"/>
    <col min="3741" max="3741" width="0.7109375" style="364" customWidth="1"/>
    <col min="3742" max="3742" width="6.42578125" style="364" customWidth="1"/>
    <col min="3743" max="3744" width="0.5703125" style="364" customWidth="1"/>
    <col min="3745" max="3745" width="5.42578125" style="364" customWidth="1"/>
    <col min="3746" max="3746" width="0.5703125" style="364" customWidth="1"/>
    <col min="3747" max="3747" width="5.7109375" style="364" customWidth="1"/>
    <col min="3748" max="3748" width="0.5703125" style="364" customWidth="1"/>
    <col min="3749" max="3749" width="5.5703125" style="364" customWidth="1"/>
    <col min="3750" max="3750" width="0.5703125" style="364" customWidth="1"/>
    <col min="3751" max="3751" width="5.42578125" style="364" customWidth="1"/>
    <col min="3752" max="3752" width="0.5703125" style="364" customWidth="1"/>
    <col min="3753" max="3753" width="5.5703125" style="364" customWidth="1"/>
    <col min="3754" max="3754" width="0.7109375" style="364" customWidth="1"/>
    <col min="3755" max="3755" width="5.42578125" style="364" customWidth="1"/>
    <col min="3756" max="3989" width="9.140625" style="364"/>
    <col min="3990" max="3991" width="0.5703125" style="364" customWidth="1"/>
    <col min="3992" max="3992" width="10.7109375" style="364" customWidth="1"/>
    <col min="3993" max="3993" width="4.28515625" style="364" customWidth="1"/>
    <col min="3994" max="3994" width="2.42578125" style="364" customWidth="1"/>
    <col min="3995" max="3995" width="16.140625" style="364" customWidth="1"/>
    <col min="3996" max="3996" width="23" style="364" customWidth="1"/>
    <col min="3997" max="3997" width="0.7109375" style="364" customWidth="1"/>
    <col min="3998" max="3998" width="6.42578125" style="364" customWidth="1"/>
    <col min="3999" max="4000" width="0.5703125" style="364" customWidth="1"/>
    <col min="4001" max="4001" width="5.42578125" style="364" customWidth="1"/>
    <col min="4002" max="4002" width="0.5703125" style="364" customWidth="1"/>
    <col min="4003" max="4003" width="5.7109375" style="364" customWidth="1"/>
    <col min="4004" max="4004" width="0.5703125" style="364" customWidth="1"/>
    <col min="4005" max="4005" width="5.5703125" style="364" customWidth="1"/>
    <col min="4006" max="4006" width="0.5703125" style="364" customWidth="1"/>
    <col min="4007" max="4007" width="5.42578125" style="364" customWidth="1"/>
    <col min="4008" max="4008" width="0.5703125" style="364" customWidth="1"/>
    <col min="4009" max="4009" width="5.5703125" style="364" customWidth="1"/>
    <col min="4010" max="4010" width="0.7109375" style="364" customWidth="1"/>
    <col min="4011" max="4011" width="5.42578125" style="364" customWidth="1"/>
    <col min="4012" max="4245" width="9.140625" style="364"/>
    <col min="4246" max="4247" width="0.5703125" style="364" customWidth="1"/>
    <col min="4248" max="4248" width="10.7109375" style="364" customWidth="1"/>
    <col min="4249" max="4249" width="4.28515625" style="364" customWidth="1"/>
    <col min="4250" max="4250" width="2.42578125" style="364" customWidth="1"/>
    <col min="4251" max="4251" width="16.140625" style="364" customWidth="1"/>
    <col min="4252" max="4252" width="23" style="364" customWidth="1"/>
    <col min="4253" max="4253" width="0.7109375" style="364" customWidth="1"/>
    <col min="4254" max="4254" width="6.42578125" style="364" customWidth="1"/>
    <col min="4255" max="4256" width="0.5703125" style="364" customWidth="1"/>
    <col min="4257" max="4257" width="5.42578125" style="364" customWidth="1"/>
    <col min="4258" max="4258" width="0.5703125" style="364" customWidth="1"/>
    <col min="4259" max="4259" width="5.7109375" style="364" customWidth="1"/>
    <col min="4260" max="4260" width="0.5703125" style="364" customWidth="1"/>
    <col min="4261" max="4261" width="5.5703125" style="364" customWidth="1"/>
    <col min="4262" max="4262" width="0.5703125" style="364" customWidth="1"/>
    <col min="4263" max="4263" width="5.42578125" style="364" customWidth="1"/>
    <col min="4264" max="4264" width="0.5703125" style="364" customWidth="1"/>
    <col min="4265" max="4265" width="5.5703125" style="364" customWidth="1"/>
    <col min="4266" max="4266" width="0.7109375" style="364" customWidth="1"/>
    <col min="4267" max="4267" width="5.42578125" style="364" customWidth="1"/>
    <col min="4268" max="4501" width="9.140625" style="364"/>
    <col min="4502" max="4503" width="0.5703125" style="364" customWidth="1"/>
    <col min="4504" max="4504" width="10.7109375" style="364" customWidth="1"/>
    <col min="4505" max="4505" width="4.28515625" style="364" customWidth="1"/>
    <col min="4506" max="4506" width="2.42578125" style="364" customWidth="1"/>
    <col min="4507" max="4507" width="16.140625" style="364" customWidth="1"/>
    <col min="4508" max="4508" width="23" style="364" customWidth="1"/>
    <col min="4509" max="4509" width="0.7109375" style="364" customWidth="1"/>
    <col min="4510" max="4510" width="6.42578125" style="364" customWidth="1"/>
    <col min="4511" max="4512" width="0.5703125" style="364" customWidth="1"/>
    <col min="4513" max="4513" width="5.42578125" style="364" customWidth="1"/>
    <col min="4514" max="4514" width="0.5703125" style="364" customWidth="1"/>
    <col min="4515" max="4515" width="5.7109375" style="364" customWidth="1"/>
    <col min="4516" max="4516" width="0.5703125" style="364" customWidth="1"/>
    <col min="4517" max="4517" width="5.5703125" style="364" customWidth="1"/>
    <col min="4518" max="4518" width="0.5703125" style="364" customWidth="1"/>
    <col min="4519" max="4519" width="5.42578125" style="364" customWidth="1"/>
    <col min="4520" max="4520" width="0.5703125" style="364" customWidth="1"/>
    <col min="4521" max="4521" width="5.5703125" style="364" customWidth="1"/>
    <col min="4522" max="4522" width="0.7109375" style="364" customWidth="1"/>
    <col min="4523" max="4523" width="5.42578125" style="364" customWidth="1"/>
    <col min="4524" max="4757" width="9.140625" style="364"/>
    <col min="4758" max="4759" width="0.5703125" style="364" customWidth="1"/>
    <col min="4760" max="4760" width="10.7109375" style="364" customWidth="1"/>
    <col min="4761" max="4761" width="4.28515625" style="364" customWidth="1"/>
    <col min="4762" max="4762" width="2.42578125" style="364" customWidth="1"/>
    <col min="4763" max="4763" width="16.140625" style="364" customWidth="1"/>
    <col min="4764" max="4764" width="23" style="364" customWidth="1"/>
    <col min="4765" max="4765" width="0.7109375" style="364" customWidth="1"/>
    <col min="4766" max="4766" width="6.42578125" style="364" customWidth="1"/>
    <col min="4767" max="4768" width="0.5703125" style="364" customWidth="1"/>
    <col min="4769" max="4769" width="5.42578125" style="364" customWidth="1"/>
    <col min="4770" max="4770" width="0.5703125" style="364" customWidth="1"/>
    <col min="4771" max="4771" width="5.7109375" style="364" customWidth="1"/>
    <col min="4772" max="4772" width="0.5703125" style="364" customWidth="1"/>
    <col min="4773" max="4773" width="5.5703125" style="364" customWidth="1"/>
    <col min="4774" max="4774" width="0.5703125" style="364" customWidth="1"/>
    <col min="4775" max="4775" width="5.42578125" style="364" customWidth="1"/>
    <col min="4776" max="4776" width="0.5703125" style="364" customWidth="1"/>
    <col min="4777" max="4777" width="5.5703125" style="364" customWidth="1"/>
    <col min="4778" max="4778" width="0.7109375" style="364" customWidth="1"/>
    <col min="4779" max="4779" width="5.42578125" style="364" customWidth="1"/>
    <col min="4780" max="5013" width="9.140625" style="364"/>
    <col min="5014" max="5015" width="0.5703125" style="364" customWidth="1"/>
    <col min="5016" max="5016" width="10.7109375" style="364" customWidth="1"/>
    <col min="5017" max="5017" width="4.28515625" style="364" customWidth="1"/>
    <col min="5018" max="5018" width="2.42578125" style="364" customWidth="1"/>
    <col min="5019" max="5019" width="16.140625" style="364" customWidth="1"/>
    <col min="5020" max="5020" width="23" style="364" customWidth="1"/>
    <col min="5021" max="5021" width="0.7109375" style="364" customWidth="1"/>
    <col min="5022" max="5022" width="6.42578125" style="364" customWidth="1"/>
    <col min="5023" max="5024" width="0.5703125" style="364" customWidth="1"/>
    <col min="5025" max="5025" width="5.42578125" style="364" customWidth="1"/>
    <col min="5026" max="5026" width="0.5703125" style="364" customWidth="1"/>
    <col min="5027" max="5027" width="5.7109375" style="364" customWidth="1"/>
    <col min="5028" max="5028" width="0.5703125" style="364" customWidth="1"/>
    <col min="5029" max="5029" width="5.5703125" style="364" customWidth="1"/>
    <col min="5030" max="5030" width="0.5703125" style="364" customWidth="1"/>
    <col min="5031" max="5031" width="5.42578125" style="364" customWidth="1"/>
    <col min="5032" max="5032" width="0.5703125" style="364" customWidth="1"/>
    <col min="5033" max="5033" width="5.5703125" style="364" customWidth="1"/>
    <col min="5034" max="5034" width="0.7109375" style="364" customWidth="1"/>
    <col min="5035" max="5035" width="5.42578125" style="364" customWidth="1"/>
    <col min="5036" max="5269" width="9.140625" style="364"/>
    <col min="5270" max="5271" width="0.5703125" style="364" customWidth="1"/>
    <col min="5272" max="5272" width="10.7109375" style="364" customWidth="1"/>
    <col min="5273" max="5273" width="4.28515625" style="364" customWidth="1"/>
    <col min="5274" max="5274" width="2.42578125" style="364" customWidth="1"/>
    <col min="5275" max="5275" width="16.140625" style="364" customWidth="1"/>
    <col min="5276" max="5276" width="23" style="364" customWidth="1"/>
    <col min="5277" max="5277" width="0.7109375" style="364" customWidth="1"/>
    <col min="5278" max="5278" width="6.42578125" style="364" customWidth="1"/>
    <col min="5279" max="5280" width="0.5703125" style="364" customWidth="1"/>
    <col min="5281" max="5281" width="5.42578125" style="364" customWidth="1"/>
    <col min="5282" max="5282" width="0.5703125" style="364" customWidth="1"/>
    <col min="5283" max="5283" width="5.7109375" style="364" customWidth="1"/>
    <col min="5284" max="5284" width="0.5703125" style="364" customWidth="1"/>
    <col min="5285" max="5285" width="5.5703125" style="364" customWidth="1"/>
    <col min="5286" max="5286" width="0.5703125" style="364" customWidth="1"/>
    <col min="5287" max="5287" width="5.42578125" style="364" customWidth="1"/>
    <col min="5288" max="5288" width="0.5703125" style="364" customWidth="1"/>
    <col min="5289" max="5289" width="5.5703125" style="364" customWidth="1"/>
    <col min="5290" max="5290" width="0.7109375" style="364" customWidth="1"/>
    <col min="5291" max="5291" width="5.42578125" style="364" customWidth="1"/>
    <col min="5292" max="5525" width="9.140625" style="364"/>
    <col min="5526" max="5527" width="0.5703125" style="364" customWidth="1"/>
    <col min="5528" max="5528" width="10.7109375" style="364" customWidth="1"/>
    <col min="5529" max="5529" width="4.28515625" style="364" customWidth="1"/>
    <col min="5530" max="5530" width="2.42578125" style="364" customWidth="1"/>
    <col min="5531" max="5531" width="16.140625" style="364" customWidth="1"/>
    <col min="5532" max="5532" width="23" style="364" customWidth="1"/>
    <col min="5533" max="5533" width="0.7109375" style="364" customWidth="1"/>
    <col min="5534" max="5534" width="6.42578125" style="364" customWidth="1"/>
    <col min="5535" max="5536" width="0.5703125" style="364" customWidth="1"/>
    <col min="5537" max="5537" width="5.42578125" style="364" customWidth="1"/>
    <col min="5538" max="5538" width="0.5703125" style="364" customWidth="1"/>
    <col min="5539" max="5539" width="5.7109375" style="364" customWidth="1"/>
    <col min="5540" max="5540" width="0.5703125" style="364" customWidth="1"/>
    <col min="5541" max="5541" width="5.5703125" style="364" customWidth="1"/>
    <col min="5542" max="5542" width="0.5703125" style="364" customWidth="1"/>
    <col min="5543" max="5543" width="5.42578125" style="364" customWidth="1"/>
    <col min="5544" max="5544" width="0.5703125" style="364" customWidth="1"/>
    <col min="5545" max="5545" width="5.5703125" style="364" customWidth="1"/>
    <col min="5546" max="5546" width="0.7109375" style="364" customWidth="1"/>
    <col min="5547" max="5547" width="5.42578125" style="364" customWidth="1"/>
    <col min="5548" max="5781" width="9.140625" style="364"/>
    <col min="5782" max="5783" width="0.5703125" style="364" customWidth="1"/>
    <col min="5784" max="5784" width="10.7109375" style="364" customWidth="1"/>
    <col min="5785" max="5785" width="4.28515625" style="364" customWidth="1"/>
    <col min="5786" max="5786" width="2.42578125" style="364" customWidth="1"/>
    <col min="5787" max="5787" width="16.140625" style="364" customWidth="1"/>
    <col min="5788" max="5788" width="23" style="364" customWidth="1"/>
    <col min="5789" max="5789" width="0.7109375" style="364" customWidth="1"/>
    <col min="5790" max="5790" width="6.42578125" style="364" customWidth="1"/>
    <col min="5791" max="5792" width="0.5703125" style="364" customWidth="1"/>
    <col min="5793" max="5793" width="5.42578125" style="364" customWidth="1"/>
    <col min="5794" max="5794" width="0.5703125" style="364" customWidth="1"/>
    <col min="5795" max="5795" width="5.7109375" style="364" customWidth="1"/>
    <col min="5796" max="5796" width="0.5703125" style="364" customWidth="1"/>
    <col min="5797" max="5797" width="5.5703125" style="364" customWidth="1"/>
    <col min="5798" max="5798" width="0.5703125" style="364" customWidth="1"/>
    <col min="5799" max="5799" width="5.42578125" style="364" customWidth="1"/>
    <col min="5800" max="5800" width="0.5703125" style="364" customWidth="1"/>
    <col min="5801" max="5801" width="5.5703125" style="364" customWidth="1"/>
    <col min="5802" max="5802" width="0.7109375" style="364" customWidth="1"/>
    <col min="5803" max="5803" width="5.42578125" style="364" customWidth="1"/>
    <col min="5804" max="6037" width="9.140625" style="364"/>
    <col min="6038" max="6039" width="0.5703125" style="364" customWidth="1"/>
    <col min="6040" max="6040" width="10.7109375" style="364" customWidth="1"/>
    <col min="6041" max="6041" width="4.28515625" style="364" customWidth="1"/>
    <col min="6042" max="6042" width="2.42578125" style="364" customWidth="1"/>
    <col min="6043" max="6043" width="16.140625" style="364" customWidth="1"/>
    <col min="6044" max="6044" width="23" style="364" customWidth="1"/>
    <col min="6045" max="6045" width="0.7109375" style="364" customWidth="1"/>
    <col min="6046" max="6046" width="6.42578125" style="364" customWidth="1"/>
    <col min="6047" max="6048" width="0.5703125" style="364" customWidth="1"/>
    <col min="6049" max="6049" width="5.42578125" style="364" customWidth="1"/>
    <col min="6050" max="6050" width="0.5703125" style="364" customWidth="1"/>
    <col min="6051" max="6051" width="5.7109375" style="364" customWidth="1"/>
    <col min="6052" max="6052" width="0.5703125" style="364" customWidth="1"/>
    <col min="6053" max="6053" width="5.5703125" style="364" customWidth="1"/>
    <col min="6054" max="6054" width="0.5703125" style="364" customWidth="1"/>
    <col min="6055" max="6055" width="5.42578125" style="364" customWidth="1"/>
    <col min="6056" max="6056" width="0.5703125" style="364" customWidth="1"/>
    <col min="6057" max="6057" width="5.5703125" style="364" customWidth="1"/>
    <col min="6058" max="6058" width="0.7109375" style="364" customWidth="1"/>
    <col min="6059" max="6059" width="5.42578125" style="364" customWidth="1"/>
    <col min="6060" max="6293" width="9.140625" style="364"/>
    <col min="6294" max="6295" width="0.5703125" style="364" customWidth="1"/>
    <col min="6296" max="6296" width="10.7109375" style="364" customWidth="1"/>
    <col min="6297" max="6297" width="4.28515625" style="364" customWidth="1"/>
    <col min="6298" max="6298" width="2.42578125" style="364" customWidth="1"/>
    <col min="6299" max="6299" width="16.140625" style="364" customWidth="1"/>
    <col min="6300" max="6300" width="23" style="364" customWidth="1"/>
    <col min="6301" max="6301" width="0.7109375" style="364" customWidth="1"/>
    <col min="6302" max="6302" width="6.42578125" style="364" customWidth="1"/>
    <col min="6303" max="6304" width="0.5703125" style="364" customWidth="1"/>
    <col min="6305" max="6305" width="5.42578125" style="364" customWidth="1"/>
    <col min="6306" max="6306" width="0.5703125" style="364" customWidth="1"/>
    <col min="6307" max="6307" width="5.7109375" style="364" customWidth="1"/>
    <col min="6308" max="6308" width="0.5703125" style="364" customWidth="1"/>
    <col min="6309" max="6309" width="5.5703125" style="364" customWidth="1"/>
    <col min="6310" max="6310" width="0.5703125" style="364" customWidth="1"/>
    <col min="6311" max="6311" width="5.42578125" style="364" customWidth="1"/>
    <col min="6312" max="6312" width="0.5703125" style="364" customWidth="1"/>
    <col min="6313" max="6313" width="5.5703125" style="364" customWidth="1"/>
    <col min="6314" max="6314" width="0.7109375" style="364" customWidth="1"/>
    <col min="6315" max="6315" width="5.42578125" style="364" customWidth="1"/>
    <col min="6316" max="6549" width="9.140625" style="364"/>
    <col min="6550" max="6551" width="0.5703125" style="364" customWidth="1"/>
    <col min="6552" max="6552" width="10.7109375" style="364" customWidth="1"/>
    <col min="6553" max="6553" width="4.28515625" style="364" customWidth="1"/>
    <col min="6554" max="6554" width="2.42578125" style="364" customWidth="1"/>
    <col min="6555" max="6555" width="16.140625" style="364" customWidth="1"/>
    <col min="6556" max="6556" width="23" style="364" customWidth="1"/>
    <col min="6557" max="6557" width="0.7109375" style="364" customWidth="1"/>
    <col min="6558" max="6558" width="6.42578125" style="364" customWidth="1"/>
    <col min="6559" max="6560" width="0.5703125" style="364" customWidth="1"/>
    <col min="6561" max="6561" width="5.42578125" style="364" customWidth="1"/>
    <col min="6562" max="6562" width="0.5703125" style="364" customWidth="1"/>
    <col min="6563" max="6563" width="5.7109375" style="364" customWidth="1"/>
    <col min="6564" max="6564" width="0.5703125" style="364" customWidth="1"/>
    <col min="6565" max="6565" width="5.5703125" style="364" customWidth="1"/>
    <col min="6566" max="6566" width="0.5703125" style="364" customWidth="1"/>
    <col min="6567" max="6567" width="5.42578125" style="364" customWidth="1"/>
    <col min="6568" max="6568" width="0.5703125" style="364" customWidth="1"/>
    <col min="6569" max="6569" width="5.5703125" style="364" customWidth="1"/>
    <col min="6570" max="6570" width="0.7109375" style="364" customWidth="1"/>
    <col min="6571" max="6571" width="5.42578125" style="364" customWidth="1"/>
    <col min="6572" max="6805" width="9.140625" style="364"/>
    <col min="6806" max="6807" width="0.5703125" style="364" customWidth="1"/>
    <col min="6808" max="6808" width="10.7109375" style="364" customWidth="1"/>
    <col min="6809" max="6809" width="4.28515625" style="364" customWidth="1"/>
    <col min="6810" max="6810" width="2.42578125" style="364" customWidth="1"/>
    <col min="6811" max="6811" width="16.140625" style="364" customWidth="1"/>
    <col min="6812" max="6812" width="23" style="364" customWidth="1"/>
    <col min="6813" max="6813" width="0.7109375" style="364" customWidth="1"/>
    <col min="6814" max="6814" width="6.42578125" style="364" customWidth="1"/>
    <col min="6815" max="6816" width="0.5703125" style="364" customWidth="1"/>
    <col min="6817" max="6817" width="5.42578125" style="364" customWidth="1"/>
    <col min="6818" max="6818" width="0.5703125" style="364" customWidth="1"/>
    <col min="6819" max="6819" width="5.7109375" style="364" customWidth="1"/>
    <col min="6820" max="6820" width="0.5703125" style="364" customWidth="1"/>
    <col min="6821" max="6821" width="5.5703125" style="364" customWidth="1"/>
    <col min="6822" max="6822" width="0.5703125" style="364" customWidth="1"/>
    <col min="6823" max="6823" width="5.42578125" style="364" customWidth="1"/>
    <col min="6824" max="6824" width="0.5703125" style="364" customWidth="1"/>
    <col min="6825" max="6825" width="5.5703125" style="364" customWidth="1"/>
    <col min="6826" max="6826" width="0.7109375" style="364" customWidth="1"/>
    <col min="6827" max="6827" width="5.42578125" style="364" customWidth="1"/>
    <col min="6828" max="7061" width="9.140625" style="364"/>
    <col min="7062" max="7063" width="0.5703125" style="364" customWidth="1"/>
    <col min="7064" max="7064" width="10.7109375" style="364" customWidth="1"/>
    <col min="7065" max="7065" width="4.28515625" style="364" customWidth="1"/>
    <col min="7066" max="7066" width="2.42578125" style="364" customWidth="1"/>
    <col min="7067" max="7067" width="16.140625" style="364" customWidth="1"/>
    <col min="7068" max="7068" width="23" style="364" customWidth="1"/>
    <col min="7069" max="7069" width="0.7109375" style="364" customWidth="1"/>
    <col min="7070" max="7070" width="6.42578125" style="364" customWidth="1"/>
    <col min="7071" max="7072" width="0.5703125" style="364" customWidth="1"/>
    <col min="7073" max="7073" width="5.42578125" style="364" customWidth="1"/>
    <col min="7074" max="7074" width="0.5703125" style="364" customWidth="1"/>
    <col min="7075" max="7075" width="5.7109375" style="364" customWidth="1"/>
    <col min="7076" max="7076" width="0.5703125" style="364" customWidth="1"/>
    <col min="7077" max="7077" width="5.5703125" style="364" customWidth="1"/>
    <col min="7078" max="7078" width="0.5703125" style="364" customWidth="1"/>
    <col min="7079" max="7079" width="5.42578125" style="364" customWidth="1"/>
    <col min="7080" max="7080" width="0.5703125" style="364" customWidth="1"/>
    <col min="7081" max="7081" width="5.5703125" style="364" customWidth="1"/>
    <col min="7082" max="7082" width="0.7109375" style="364" customWidth="1"/>
    <col min="7083" max="7083" width="5.42578125" style="364" customWidth="1"/>
    <col min="7084" max="7317" width="9.140625" style="364"/>
    <col min="7318" max="7319" width="0.5703125" style="364" customWidth="1"/>
    <col min="7320" max="7320" width="10.7109375" style="364" customWidth="1"/>
    <col min="7321" max="7321" width="4.28515625" style="364" customWidth="1"/>
    <col min="7322" max="7322" width="2.42578125" style="364" customWidth="1"/>
    <col min="7323" max="7323" width="16.140625" style="364" customWidth="1"/>
    <col min="7324" max="7324" width="23" style="364" customWidth="1"/>
    <col min="7325" max="7325" width="0.7109375" style="364" customWidth="1"/>
    <col min="7326" max="7326" width="6.42578125" style="364" customWidth="1"/>
    <col min="7327" max="7328" width="0.5703125" style="364" customWidth="1"/>
    <col min="7329" max="7329" width="5.42578125" style="364" customWidth="1"/>
    <col min="7330" max="7330" width="0.5703125" style="364" customWidth="1"/>
    <col min="7331" max="7331" width="5.7109375" style="364" customWidth="1"/>
    <col min="7332" max="7332" width="0.5703125" style="364" customWidth="1"/>
    <col min="7333" max="7333" width="5.5703125" style="364" customWidth="1"/>
    <col min="7334" max="7334" width="0.5703125" style="364" customWidth="1"/>
    <col min="7335" max="7335" width="5.42578125" style="364" customWidth="1"/>
    <col min="7336" max="7336" width="0.5703125" style="364" customWidth="1"/>
    <col min="7337" max="7337" width="5.5703125" style="364" customWidth="1"/>
    <col min="7338" max="7338" width="0.7109375" style="364" customWidth="1"/>
    <col min="7339" max="7339" width="5.42578125" style="364" customWidth="1"/>
    <col min="7340" max="7573" width="9.140625" style="364"/>
    <col min="7574" max="7575" width="0.5703125" style="364" customWidth="1"/>
    <col min="7576" max="7576" width="10.7109375" style="364" customWidth="1"/>
    <col min="7577" max="7577" width="4.28515625" style="364" customWidth="1"/>
    <col min="7578" max="7578" width="2.42578125" style="364" customWidth="1"/>
    <col min="7579" max="7579" width="16.140625" style="364" customWidth="1"/>
    <col min="7580" max="7580" width="23" style="364" customWidth="1"/>
    <col min="7581" max="7581" width="0.7109375" style="364" customWidth="1"/>
    <col min="7582" max="7582" width="6.42578125" style="364" customWidth="1"/>
    <col min="7583" max="7584" width="0.5703125" style="364" customWidth="1"/>
    <col min="7585" max="7585" width="5.42578125" style="364" customWidth="1"/>
    <col min="7586" max="7586" width="0.5703125" style="364" customWidth="1"/>
    <col min="7587" max="7587" width="5.7109375" style="364" customWidth="1"/>
    <col min="7588" max="7588" width="0.5703125" style="364" customWidth="1"/>
    <col min="7589" max="7589" width="5.5703125" style="364" customWidth="1"/>
    <col min="7590" max="7590" width="0.5703125" style="364" customWidth="1"/>
    <col min="7591" max="7591" width="5.42578125" style="364" customWidth="1"/>
    <col min="7592" max="7592" width="0.5703125" style="364" customWidth="1"/>
    <col min="7593" max="7593" width="5.5703125" style="364" customWidth="1"/>
    <col min="7594" max="7594" width="0.7109375" style="364" customWidth="1"/>
    <col min="7595" max="7595" width="5.42578125" style="364" customWidth="1"/>
    <col min="7596" max="7829" width="9.140625" style="364"/>
    <col min="7830" max="7831" width="0.5703125" style="364" customWidth="1"/>
    <col min="7832" max="7832" width="10.7109375" style="364" customWidth="1"/>
    <col min="7833" max="7833" width="4.28515625" style="364" customWidth="1"/>
    <col min="7834" max="7834" width="2.42578125" style="364" customWidth="1"/>
    <col min="7835" max="7835" width="16.140625" style="364" customWidth="1"/>
    <col min="7836" max="7836" width="23" style="364" customWidth="1"/>
    <col min="7837" max="7837" width="0.7109375" style="364" customWidth="1"/>
    <col min="7838" max="7838" width="6.42578125" style="364" customWidth="1"/>
    <col min="7839" max="7840" width="0.5703125" style="364" customWidth="1"/>
    <col min="7841" max="7841" width="5.42578125" style="364" customWidth="1"/>
    <col min="7842" max="7842" width="0.5703125" style="364" customWidth="1"/>
    <col min="7843" max="7843" width="5.7109375" style="364" customWidth="1"/>
    <col min="7844" max="7844" width="0.5703125" style="364" customWidth="1"/>
    <col min="7845" max="7845" width="5.5703125" style="364" customWidth="1"/>
    <col min="7846" max="7846" width="0.5703125" style="364" customWidth="1"/>
    <col min="7847" max="7847" width="5.42578125" style="364" customWidth="1"/>
    <col min="7848" max="7848" width="0.5703125" style="364" customWidth="1"/>
    <col min="7849" max="7849" width="5.5703125" style="364" customWidth="1"/>
    <col min="7850" max="7850" width="0.7109375" style="364" customWidth="1"/>
    <col min="7851" max="7851" width="5.42578125" style="364" customWidth="1"/>
    <col min="7852" max="8085" width="9.140625" style="364"/>
    <col min="8086" max="8087" width="0.5703125" style="364" customWidth="1"/>
    <col min="8088" max="8088" width="10.7109375" style="364" customWidth="1"/>
    <col min="8089" max="8089" width="4.28515625" style="364" customWidth="1"/>
    <col min="8090" max="8090" width="2.42578125" style="364" customWidth="1"/>
    <col min="8091" max="8091" width="16.140625" style="364" customWidth="1"/>
    <col min="8092" max="8092" width="23" style="364" customWidth="1"/>
    <col min="8093" max="8093" width="0.7109375" style="364" customWidth="1"/>
    <col min="8094" max="8094" width="6.42578125" style="364" customWidth="1"/>
    <col min="8095" max="8096" width="0.5703125" style="364" customWidth="1"/>
    <col min="8097" max="8097" width="5.42578125" style="364" customWidth="1"/>
    <col min="8098" max="8098" width="0.5703125" style="364" customWidth="1"/>
    <col min="8099" max="8099" width="5.7109375" style="364" customWidth="1"/>
    <col min="8100" max="8100" width="0.5703125" style="364" customWidth="1"/>
    <col min="8101" max="8101" width="5.5703125" style="364" customWidth="1"/>
    <col min="8102" max="8102" width="0.5703125" style="364" customWidth="1"/>
    <col min="8103" max="8103" width="5.42578125" style="364" customWidth="1"/>
    <col min="8104" max="8104" width="0.5703125" style="364" customWidth="1"/>
    <col min="8105" max="8105" width="5.5703125" style="364" customWidth="1"/>
    <col min="8106" max="8106" width="0.7109375" style="364" customWidth="1"/>
    <col min="8107" max="8107" width="5.42578125" style="364" customWidth="1"/>
    <col min="8108" max="8341" width="9.140625" style="364"/>
    <col min="8342" max="8343" width="0.5703125" style="364" customWidth="1"/>
    <col min="8344" max="8344" width="10.7109375" style="364" customWidth="1"/>
    <col min="8345" max="8345" width="4.28515625" style="364" customWidth="1"/>
    <col min="8346" max="8346" width="2.42578125" style="364" customWidth="1"/>
    <col min="8347" max="8347" width="16.140625" style="364" customWidth="1"/>
    <col min="8348" max="8348" width="23" style="364" customWidth="1"/>
    <col min="8349" max="8349" width="0.7109375" style="364" customWidth="1"/>
    <col min="8350" max="8350" width="6.42578125" style="364" customWidth="1"/>
    <col min="8351" max="8352" width="0.5703125" style="364" customWidth="1"/>
    <col min="8353" max="8353" width="5.42578125" style="364" customWidth="1"/>
    <col min="8354" max="8354" width="0.5703125" style="364" customWidth="1"/>
    <col min="8355" max="8355" width="5.7109375" style="364" customWidth="1"/>
    <col min="8356" max="8356" width="0.5703125" style="364" customWidth="1"/>
    <col min="8357" max="8357" width="5.5703125" style="364" customWidth="1"/>
    <col min="8358" max="8358" width="0.5703125" style="364" customWidth="1"/>
    <col min="8359" max="8359" width="5.42578125" style="364" customWidth="1"/>
    <col min="8360" max="8360" width="0.5703125" style="364" customWidth="1"/>
    <col min="8361" max="8361" width="5.5703125" style="364" customWidth="1"/>
    <col min="8362" max="8362" width="0.7109375" style="364" customWidth="1"/>
    <col min="8363" max="8363" width="5.42578125" style="364" customWidth="1"/>
    <col min="8364" max="8597" width="9.140625" style="364"/>
    <col min="8598" max="8599" width="0.5703125" style="364" customWidth="1"/>
    <col min="8600" max="8600" width="10.7109375" style="364" customWidth="1"/>
    <col min="8601" max="8601" width="4.28515625" style="364" customWidth="1"/>
    <col min="8602" max="8602" width="2.42578125" style="364" customWidth="1"/>
    <col min="8603" max="8603" width="16.140625" style="364" customWidth="1"/>
    <col min="8604" max="8604" width="23" style="364" customWidth="1"/>
    <col min="8605" max="8605" width="0.7109375" style="364" customWidth="1"/>
    <col min="8606" max="8606" width="6.42578125" style="364" customWidth="1"/>
    <col min="8607" max="8608" width="0.5703125" style="364" customWidth="1"/>
    <col min="8609" max="8609" width="5.42578125" style="364" customWidth="1"/>
    <col min="8610" max="8610" width="0.5703125" style="364" customWidth="1"/>
    <col min="8611" max="8611" width="5.7109375" style="364" customWidth="1"/>
    <col min="8612" max="8612" width="0.5703125" style="364" customWidth="1"/>
    <col min="8613" max="8613" width="5.5703125" style="364" customWidth="1"/>
    <col min="8614" max="8614" width="0.5703125" style="364" customWidth="1"/>
    <col min="8615" max="8615" width="5.42578125" style="364" customWidth="1"/>
    <col min="8616" max="8616" width="0.5703125" style="364" customWidth="1"/>
    <col min="8617" max="8617" width="5.5703125" style="364" customWidth="1"/>
    <col min="8618" max="8618" width="0.7109375" style="364" customWidth="1"/>
    <col min="8619" max="8619" width="5.42578125" style="364" customWidth="1"/>
    <col min="8620" max="8853" width="9.140625" style="364"/>
    <col min="8854" max="8855" width="0.5703125" style="364" customWidth="1"/>
    <col min="8856" max="8856" width="10.7109375" style="364" customWidth="1"/>
    <col min="8857" max="8857" width="4.28515625" style="364" customWidth="1"/>
    <col min="8858" max="8858" width="2.42578125" style="364" customWidth="1"/>
    <col min="8859" max="8859" width="16.140625" style="364" customWidth="1"/>
    <col min="8860" max="8860" width="23" style="364" customWidth="1"/>
    <col min="8861" max="8861" width="0.7109375" style="364" customWidth="1"/>
    <col min="8862" max="8862" width="6.42578125" style="364" customWidth="1"/>
    <col min="8863" max="8864" width="0.5703125" style="364" customWidth="1"/>
    <col min="8865" max="8865" width="5.42578125" style="364" customWidth="1"/>
    <col min="8866" max="8866" width="0.5703125" style="364" customWidth="1"/>
    <col min="8867" max="8867" width="5.7109375" style="364" customWidth="1"/>
    <col min="8868" max="8868" width="0.5703125" style="364" customWidth="1"/>
    <col min="8869" max="8869" width="5.5703125" style="364" customWidth="1"/>
    <col min="8870" max="8870" width="0.5703125" style="364" customWidth="1"/>
    <col min="8871" max="8871" width="5.42578125" style="364" customWidth="1"/>
    <col min="8872" max="8872" width="0.5703125" style="364" customWidth="1"/>
    <col min="8873" max="8873" width="5.5703125" style="364" customWidth="1"/>
    <col min="8874" max="8874" width="0.7109375" style="364" customWidth="1"/>
    <col min="8875" max="8875" width="5.42578125" style="364" customWidth="1"/>
    <col min="8876" max="9109" width="9.140625" style="364"/>
    <col min="9110" max="9111" width="0.5703125" style="364" customWidth="1"/>
    <col min="9112" max="9112" width="10.7109375" style="364" customWidth="1"/>
    <col min="9113" max="9113" width="4.28515625" style="364" customWidth="1"/>
    <col min="9114" max="9114" width="2.42578125" style="364" customWidth="1"/>
    <col min="9115" max="9115" width="16.140625" style="364" customWidth="1"/>
    <col min="9116" max="9116" width="23" style="364" customWidth="1"/>
    <col min="9117" max="9117" width="0.7109375" style="364" customWidth="1"/>
    <col min="9118" max="9118" width="6.42578125" style="364" customWidth="1"/>
    <col min="9119" max="9120" width="0.5703125" style="364" customWidth="1"/>
    <col min="9121" max="9121" width="5.42578125" style="364" customWidth="1"/>
    <col min="9122" max="9122" width="0.5703125" style="364" customWidth="1"/>
    <col min="9123" max="9123" width="5.7109375" style="364" customWidth="1"/>
    <col min="9124" max="9124" width="0.5703125" style="364" customWidth="1"/>
    <col min="9125" max="9125" width="5.5703125" style="364" customWidth="1"/>
    <col min="9126" max="9126" width="0.5703125" style="364" customWidth="1"/>
    <col min="9127" max="9127" width="5.42578125" style="364" customWidth="1"/>
    <col min="9128" max="9128" width="0.5703125" style="364" customWidth="1"/>
    <col min="9129" max="9129" width="5.5703125" style="364" customWidth="1"/>
    <col min="9130" max="9130" width="0.7109375" style="364" customWidth="1"/>
    <col min="9131" max="9131" width="5.42578125" style="364" customWidth="1"/>
    <col min="9132" max="9365" width="9.140625" style="364"/>
    <col min="9366" max="9367" width="0.5703125" style="364" customWidth="1"/>
    <col min="9368" max="9368" width="10.7109375" style="364" customWidth="1"/>
    <col min="9369" max="9369" width="4.28515625" style="364" customWidth="1"/>
    <col min="9370" max="9370" width="2.42578125" style="364" customWidth="1"/>
    <col min="9371" max="9371" width="16.140625" style="364" customWidth="1"/>
    <col min="9372" max="9372" width="23" style="364" customWidth="1"/>
    <col min="9373" max="9373" width="0.7109375" style="364" customWidth="1"/>
    <col min="9374" max="9374" width="6.42578125" style="364" customWidth="1"/>
    <col min="9375" max="9376" width="0.5703125" style="364" customWidth="1"/>
    <col min="9377" max="9377" width="5.42578125" style="364" customWidth="1"/>
    <col min="9378" max="9378" width="0.5703125" style="364" customWidth="1"/>
    <col min="9379" max="9379" width="5.7109375" style="364" customWidth="1"/>
    <col min="9380" max="9380" width="0.5703125" style="364" customWidth="1"/>
    <col min="9381" max="9381" width="5.5703125" style="364" customWidth="1"/>
    <col min="9382" max="9382" width="0.5703125" style="364" customWidth="1"/>
    <col min="9383" max="9383" width="5.42578125" style="364" customWidth="1"/>
    <col min="9384" max="9384" width="0.5703125" style="364" customWidth="1"/>
    <col min="9385" max="9385" width="5.5703125" style="364" customWidth="1"/>
    <col min="9386" max="9386" width="0.7109375" style="364" customWidth="1"/>
    <col min="9387" max="9387" width="5.42578125" style="364" customWidth="1"/>
    <col min="9388" max="9621" width="9.140625" style="364"/>
    <col min="9622" max="9623" width="0.5703125" style="364" customWidth="1"/>
    <col min="9624" max="9624" width="10.7109375" style="364" customWidth="1"/>
    <col min="9625" max="9625" width="4.28515625" style="364" customWidth="1"/>
    <col min="9626" max="9626" width="2.42578125" style="364" customWidth="1"/>
    <col min="9627" max="9627" width="16.140625" style="364" customWidth="1"/>
    <col min="9628" max="9628" width="23" style="364" customWidth="1"/>
    <col min="9629" max="9629" width="0.7109375" style="364" customWidth="1"/>
    <col min="9630" max="9630" width="6.42578125" style="364" customWidth="1"/>
    <col min="9631" max="9632" width="0.5703125" style="364" customWidth="1"/>
    <col min="9633" max="9633" width="5.42578125" style="364" customWidth="1"/>
    <col min="9634" max="9634" width="0.5703125" style="364" customWidth="1"/>
    <col min="9635" max="9635" width="5.7109375" style="364" customWidth="1"/>
    <col min="9636" max="9636" width="0.5703125" style="364" customWidth="1"/>
    <col min="9637" max="9637" width="5.5703125" style="364" customWidth="1"/>
    <col min="9638" max="9638" width="0.5703125" style="364" customWidth="1"/>
    <col min="9639" max="9639" width="5.42578125" style="364" customWidth="1"/>
    <col min="9640" max="9640" width="0.5703125" style="364" customWidth="1"/>
    <col min="9641" max="9641" width="5.5703125" style="364" customWidth="1"/>
    <col min="9642" max="9642" width="0.7109375" style="364" customWidth="1"/>
    <col min="9643" max="9643" width="5.42578125" style="364" customWidth="1"/>
    <col min="9644" max="9877" width="9.140625" style="364"/>
    <col min="9878" max="9879" width="0.5703125" style="364" customWidth="1"/>
    <col min="9880" max="9880" width="10.7109375" style="364" customWidth="1"/>
    <col min="9881" max="9881" width="4.28515625" style="364" customWidth="1"/>
    <col min="9882" max="9882" width="2.42578125" style="364" customWidth="1"/>
    <col min="9883" max="9883" width="16.140625" style="364" customWidth="1"/>
    <col min="9884" max="9884" width="23" style="364" customWidth="1"/>
    <col min="9885" max="9885" width="0.7109375" style="364" customWidth="1"/>
    <col min="9886" max="9886" width="6.42578125" style="364" customWidth="1"/>
    <col min="9887" max="9888" width="0.5703125" style="364" customWidth="1"/>
    <col min="9889" max="9889" width="5.42578125" style="364" customWidth="1"/>
    <col min="9890" max="9890" width="0.5703125" style="364" customWidth="1"/>
    <col min="9891" max="9891" width="5.7109375" style="364" customWidth="1"/>
    <col min="9892" max="9892" width="0.5703125" style="364" customWidth="1"/>
    <col min="9893" max="9893" width="5.5703125" style="364" customWidth="1"/>
    <col min="9894" max="9894" width="0.5703125" style="364" customWidth="1"/>
    <col min="9895" max="9895" width="5.42578125" style="364" customWidth="1"/>
    <col min="9896" max="9896" width="0.5703125" style="364" customWidth="1"/>
    <col min="9897" max="9897" width="5.5703125" style="364" customWidth="1"/>
    <col min="9898" max="9898" width="0.7109375" style="364" customWidth="1"/>
    <col min="9899" max="9899" width="5.42578125" style="364" customWidth="1"/>
    <col min="9900" max="10133" width="9.140625" style="364"/>
    <col min="10134" max="10135" width="0.5703125" style="364" customWidth="1"/>
    <col min="10136" max="10136" width="10.7109375" style="364" customWidth="1"/>
    <col min="10137" max="10137" width="4.28515625" style="364" customWidth="1"/>
    <col min="10138" max="10138" width="2.42578125" style="364" customWidth="1"/>
    <col min="10139" max="10139" width="16.140625" style="364" customWidth="1"/>
    <col min="10140" max="10140" width="23" style="364" customWidth="1"/>
    <col min="10141" max="10141" width="0.7109375" style="364" customWidth="1"/>
    <col min="10142" max="10142" width="6.42578125" style="364" customWidth="1"/>
    <col min="10143" max="10144" width="0.5703125" style="364" customWidth="1"/>
    <col min="10145" max="10145" width="5.42578125" style="364" customWidth="1"/>
    <col min="10146" max="10146" width="0.5703125" style="364" customWidth="1"/>
    <col min="10147" max="10147" width="5.7109375" style="364" customWidth="1"/>
    <col min="10148" max="10148" width="0.5703125" style="364" customWidth="1"/>
    <col min="10149" max="10149" width="5.5703125" style="364" customWidth="1"/>
    <col min="10150" max="10150" width="0.5703125" style="364" customWidth="1"/>
    <col min="10151" max="10151" width="5.42578125" style="364" customWidth="1"/>
    <col min="10152" max="10152" width="0.5703125" style="364" customWidth="1"/>
    <col min="10153" max="10153" width="5.5703125" style="364" customWidth="1"/>
    <col min="10154" max="10154" width="0.7109375" style="364" customWidth="1"/>
    <col min="10155" max="10155" width="5.42578125" style="364" customWidth="1"/>
    <col min="10156" max="10389" width="9.140625" style="364"/>
    <col min="10390" max="10391" width="0.5703125" style="364" customWidth="1"/>
    <col min="10392" max="10392" width="10.7109375" style="364" customWidth="1"/>
    <col min="10393" max="10393" width="4.28515625" style="364" customWidth="1"/>
    <col min="10394" max="10394" width="2.42578125" style="364" customWidth="1"/>
    <col min="10395" max="10395" width="16.140625" style="364" customWidth="1"/>
    <col min="10396" max="10396" width="23" style="364" customWidth="1"/>
    <col min="10397" max="10397" width="0.7109375" style="364" customWidth="1"/>
    <col min="10398" max="10398" width="6.42578125" style="364" customWidth="1"/>
    <col min="10399" max="10400" width="0.5703125" style="364" customWidth="1"/>
    <col min="10401" max="10401" width="5.42578125" style="364" customWidth="1"/>
    <col min="10402" max="10402" width="0.5703125" style="364" customWidth="1"/>
    <col min="10403" max="10403" width="5.7109375" style="364" customWidth="1"/>
    <col min="10404" max="10404" width="0.5703125" style="364" customWidth="1"/>
    <col min="10405" max="10405" width="5.5703125" style="364" customWidth="1"/>
    <col min="10406" max="10406" width="0.5703125" style="364" customWidth="1"/>
    <col min="10407" max="10407" width="5.42578125" style="364" customWidth="1"/>
    <col min="10408" max="10408" width="0.5703125" style="364" customWidth="1"/>
    <col min="10409" max="10409" width="5.5703125" style="364" customWidth="1"/>
    <col min="10410" max="10410" width="0.7109375" style="364" customWidth="1"/>
    <col min="10411" max="10411" width="5.42578125" style="364" customWidth="1"/>
    <col min="10412" max="10645" width="9.140625" style="364"/>
    <col min="10646" max="10647" width="0.5703125" style="364" customWidth="1"/>
    <col min="10648" max="10648" width="10.7109375" style="364" customWidth="1"/>
    <col min="10649" max="10649" width="4.28515625" style="364" customWidth="1"/>
    <col min="10650" max="10650" width="2.42578125" style="364" customWidth="1"/>
    <col min="10651" max="10651" width="16.140625" style="364" customWidth="1"/>
    <col min="10652" max="10652" width="23" style="364" customWidth="1"/>
    <col min="10653" max="10653" width="0.7109375" style="364" customWidth="1"/>
    <col min="10654" max="10654" width="6.42578125" style="364" customWidth="1"/>
    <col min="10655" max="10656" width="0.5703125" style="364" customWidth="1"/>
    <col min="10657" max="10657" width="5.42578125" style="364" customWidth="1"/>
    <col min="10658" max="10658" width="0.5703125" style="364" customWidth="1"/>
    <col min="10659" max="10659" width="5.7109375" style="364" customWidth="1"/>
    <col min="10660" max="10660" width="0.5703125" style="364" customWidth="1"/>
    <col min="10661" max="10661" width="5.5703125" style="364" customWidth="1"/>
    <col min="10662" max="10662" width="0.5703125" style="364" customWidth="1"/>
    <col min="10663" max="10663" width="5.42578125" style="364" customWidth="1"/>
    <col min="10664" max="10664" width="0.5703125" style="364" customWidth="1"/>
    <col min="10665" max="10665" width="5.5703125" style="364" customWidth="1"/>
    <col min="10666" max="10666" width="0.7109375" style="364" customWidth="1"/>
    <col min="10667" max="10667" width="5.42578125" style="364" customWidth="1"/>
    <col min="10668" max="10901" width="9.140625" style="364"/>
    <col min="10902" max="10903" width="0.5703125" style="364" customWidth="1"/>
    <col min="10904" max="10904" width="10.7109375" style="364" customWidth="1"/>
    <col min="10905" max="10905" width="4.28515625" style="364" customWidth="1"/>
    <col min="10906" max="10906" width="2.42578125" style="364" customWidth="1"/>
    <col min="10907" max="10907" width="16.140625" style="364" customWidth="1"/>
    <col min="10908" max="10908" width="23" style="364" customWidth="1"/>
    <col min="10909" max="10909" width="0.7109375" style="364" customWidth="1"/>
    <col min="10910" max="10910" width="6.42578125" style="364" customWidth="1"/>
    <col min="10911" max="10912" width="0.5703125" style="364" customWidth="1"/>
    <col min="10913" max="10913" width="5.42578125" style="364" customWidth="1"/>
    <col min="10914" max="10914" width="0.5703125" style="364" customWidth="1"/>
    <col min="10915" max="10915" width="5.7109375" style="364" customWidth="1"/>
    <col min="10916" max="10916" width="0.5703125" style="364" customWidth="1"/>
    <col min="10917" max="10917" width="5.5703125" style="364" customWidth="1"/>
    <col min="10918" max="10918" width="0.5703125" style="364" customWidth="1"/>
    <col min="10919" max="10919" width="5.42578125" style="364" customWidth="1"/>
    <col min="10920" max="10920" width="0.5703125" style="364" customWidth="1"/>
    <col min="10921" max="10921" width="5.5703125" style="364" customWidth="1"/>
    <col min="10922" max="10922" width="0.7109375" style="364" customWidth="1"/>
    <col min="10923" max="10923" width="5.42578125" style="364" customWidth="1"/>
    <col min="10924" max="11157" width="9.140625" style="364"/>
    <col min="11158" max="11159" width="0.5703125" style="364" customWidth="1"/>
    <col min="11160" max="11160" width="10.7109375" style="364" customWidth="1"/>
    <col min="11161" max="11161" width="4.28515625" style="364" customWidth="1"/>
    <col min="11162" max="11162" width="2.42578125" style="364" customWidth="1"/>
    <col min="11163" max="11163" width="16.140625" style="364" customWidth="1"/>
    <col min="11164" max="11164" width="23" style="364" customWidth="1"/>
    <col min="11165" max="11165" width="0.7109375" style="364" customWidth="1"/>
    <col min="11166" max="11166" width="6.42578125" style="364" customWidth="1"/>
    <col min="11167" max="11168" width="0.5703125" style="364" customWidth="1"/>
    <col min="11169" max="11169" width="5.42578125" style="364" customWidth="1"/>
    <col min="11170" max="11170" width="0.5703125" style="364" customWidth="1"/>
    <col min="11171" max="11171" width="5.7109375" style="364" customWidth="1"/>
    <col min="11172" max="11172" width="0.5703125" style="364" customWidth="1"/>
    <col min="11173" max="11173" width="5.5703125" style="364" customWidth="1"/>
    <col min="11174" max="11174" width="0.5703125" style="364" customWidth="1"/>
    <col min="11175" max="11175" width="5.42578125" style="364" customWidth="1"/>
    <col min="11176" max="11176" width="0.5703125" style="364" customWidth="1"/>
    <col min="11177" max="11177" width="5.5703125" style="364" customWidth="1"/>
    <col min="11178" max="11178" width="0.7109375" style="364" customWidth="1"/>
    <col min="11179" max="11179" width="5.42578125" style="364" customWidth="1"/>
    <col min="11180" max="11413" width="9.140625" style="364"/>
    <col min="11414" max="11415" width="0.5703125" style="364" customWidth="1"/>
    <col min="11416" max="11416" width="10.7109375" style="364" customWidth="1"/>
    <col min="11417" max="11417" width="4.28515625" style="364" customWidth="1"/>
    <col min="11418" max="11418" width="2.42578125" style="364" customWidth="1"/>
    <col min="11419" max="11419" width="16.140625" style="364" customWidth="1"/>
    <col min="11420" max="11420" width="23" style="364" customWidth="1"/>
    <col min="11421" max="11421" width="0.7109375" style="364" customWidth="1"/>
    <col min="11422" max="11422" width="6.42578125" style="364" customWidth="1"/>
    <col min="11423" max="11424" width="0.5703125" style="364" customWidth="1"/>
    <col min="11425" max="11425" width="5.42578125" style="364" customWidth="1"/>
    <col min="11426" max="11426" width="0.5703125" style="364" customWidth="1"/>
    <col min="11427" max="11427" width="5.7109375" style="364" customWidth="1"/>
    <col min="11428" max="11428" width="0.5703125" style="364" customWidth="1"/>
    <col min="11429" max="11429" width="5.5703125" style="364" customWidth="1"/>
    <col min="11430" max="11430" width="0.5703125" style="364" customWidth="1"/>
    <col min="11431" max="11431" width="5.42578125" style="364" customWidth="1"/>
    <col min="11432" max="11432" width="0.5703125" style="364" customWidth="1"/>
    <col min="11433" max="11433" width="5.5703125" style="364" customWidth="1"/>
    <col min="11434" max="11434" width="0.7109375" style="364" customWidth="1"/>
    <col min="11435" max="11435" width="5.42578125" style="364" customWidth="1"/>
    <col min="11436" max="11669" width="9.140625" style="364"/>
    <col min="11670" max="11671" width="0.5703125" style="364" customWidth="1"/>
    <col min="11672" max="11672" width="10.7109375" style="364" customWidth="1"/>
    <col min="11673" max="11673" width="4.28515625" style="364" customWidth="1"/>
    <col min="11674" max="11674" width="2.42578125" style="364" customWidth="1"/>
    <col min="11675" max="11675" width="16.140625" style="364" customWidth="1"/>
    <col min="11676" max="11676" width="23" style="364" customWidth="1"/>
    <col min="11677" max="11677" width="0.7109375" style="364" customWidth="1"/>
    <col min="11678" max="11678" width="6.42578125" style="364" customWidth="1"/>
    <col min="11679" max="11680" width="0.5703125" style="364" customWidth="1"/>
    <col min="11681" max="11681" width="5.42578125" style="364" customWidth="1"/>
    <col min="11682" max="11682" width="0.5703125" style="364" customWidth="1"/>
    <col min="11683" max="11683" width="5.7109375" style="364" customWidth="1"/>
    <col min="11684" max="11684" width="0.5703125" style="364" customWidth="1"/>
    <col min="11685" max="11685" width="5.5703125" style="364" customWidth="1"/>
    <col min="11686" max="11686" width="0.5703125" style="364" customWidth="1"/>
    <col min="11687" max="11687" width="5.42578125" style="364" customWidth="1"/>
    <col min="11688" max="11688" width="0.5703125" style="364" customWidth="1"/>
    <col min="11689" max="11689" width="5.5703125" style="364" customWidth="1"/>
    <col min="11690" max="11690" width="0.7109375" style="364" customWidth="1"/>
    <col min="11691" max="11691" width="5.42578125" style="364" customWidth="1"/>
    <col min="11692" max="11925" width="9.140625" style="364"/>
    <col min="11926" max="11927" width="0.5703125" style="364" customWidth="1"/>
    <col min="11928" max="11928" width="10.7109375" style="364" customWidth="1"/>
    <col min="11929" max="11929" width="4.28515625" style="364" customWidth="1"/>
    <col min="11930" max="11930" width="2.42578125" style="364" customWidth="1"/>
    <col min="11931" max="11931" width="16.140625" style="364" customWidth="1"/>
    <col min="11932" max="11932" width="23" style="364" customWidth="1"/>
    <col min="11933" max="11933" width="0.7109375" style="364" customWidth="1"/>
    <col min="11934" max="11934" width="6.42578125" style="364" customWidth="1"/>
    <col min="11935" max="11936" width="0.5703125" style="364" customWidth="1"/>
    <col min="11937" max="11937" width="5.42578125" style="364" customWidth="1"/>
    <col min="11938" max="11938" width="0.5703125" style="364" customWidth="1"/>
    <col min="11939" max="11939" width="5.7109375" style="364" customWidth="1"/>
    <col min="11940" max="11940" width="0.5703125" style="364" customWidth="1"/>
    <col min="11941" max="11941" width="5.5703125" style="364" customWidth="1"/>
    <col min="11942" max="11942" width="0.5703125" style="364" customWidth="1"/>
    <col min="11943" max="11943" width="5.42578125" style="364" customWidth="1"/>
    <col min="11944" max="11944" width="0.5703125" style="364" customWidth="1"/>
    <col min="11945" max="11945" width="5.5703125" style="364" customWidth="1"/>
    <col min="11946" max="11946" width="0.7109375" style="364" customWidth="1"/>
    <col min="11947" max="11947" width="5.42578125" style="364" customWidth="1"/>
    <col min="11948" max="12181" width="9.140625" style="364"/>
    <col min="12182" max="12183" width="0.5703125" style="364" customWidth="1"/>
    <col min="12184" max="12184" width="10.7109375" style="364" customWidth="1"/>
    <col min="12185" max="12185" width="4.28515625" style="364" customWidth="1"/>
    <col min="12186" max="12186" width="2.42578125" style="364" customWidth="1"/>
    <col min="12187" max="12187" width="16.140625" style="364" customWidth="1"/>
    <col min="12188" max="12188" width="23" style="364" customWidth="1"/>
    <col min="12189" max="12189" width="0.7109375" style="364" customWidth="1"/>
    <col min="12190" max="12190" width="6.42578125" style="364" customWidth="1"/>
    <col min="12191" max="12192" width="0.5703125" style="364" customWidth="1"/>
    <col min="12193" max="12193" width="5.42578125" style="364" customWidth="1"/>
    <col min="12194" max="12194" width="0.5703125" style="364" customWidth="1"/>
    <col min="12195" max="12195" width="5.7109375" style="364" customWidth="1"/>
    <col min="12196" max="12196" width="0.5703125" style="364" customWidth="1"/>
    <col min="12197" max="12197" width="5.5703125" style="364" customWidth="1"/>
    <col min="12198" max="12198" width="0.5703125" style="364" customWidth="1"/>
    <col min="12199" max="12199" width="5.42578125" style="364" customWidth="1"/>
    <col min="12200" max="12200" width="0.5703125" style="364" customWidth="1"/>
    <col min="12201" max="12201" width="5.5703125" style="364" customWidth="1"/>
    <col min="12202" max="12202" width="0.7109375" style="364" customWidth="1"/>
    <col min="12203" max="12203" width="5.42578125" style="364" customWidth="1"/>
    <col min="12204" max="12437" width="9.140625" style="364"/>
    <col min="12438" max="12439" width="0.5703125" style="364" customWidth="1"/>
    <col min="12440" max="12440" width="10.7109375" style="364" customWidth="1"/>
    <col min="12441" max="12441" width="4.28515625" style="364" customWidth="1"/>
    <col min="12442" max="12442" width="2.42578125" style="364" customWidth="1"/>
    <col min="12443" max="12443" width="16.140625" style="364" customWidth="1"/>
    <col min="12444" max="12444" width="23" style="364" customWidth="1"/>
    <col min="12445" max="12445" width="0.7109375" style="364" customWidth="1"/>
    <col min="12446" max="12446" width="6.42578125" style="364" customWidth="1"/>
    <col min="12447" max="12448" width="0.5703125" style="364" customWidth="1"/>
    <col min="12449" max="12449" width="5.42578125" style="364" customWidth="1"/>
    <col min="12450" max="12450" width="0.5703125" style="364" customWidth="1"/>
    <col min="12451" max="12451" width="5.7109375" style="364" customWidth="1"/>
    <col min="12452" max="12452" width="0.5703125" style="364" customWidth="1"/>
    <col min="12453" max="12453" width="5.5703125" style="364" customWidth="1"/>
    <col min="12454" max="12454" width="0.5703125" style="364" customWidth="1"/>
    <col min="12455" max="12455" width="5.42578125" style="364" customWidth="1"/>
    <col min="12456" max="12456" width="0.5703125" style="364" customWidth="1"/>
    <col min="12457" max="12457" width="5.5703125" style="364" customWidth="1"/>
    <col min="12458" max="12458" width="0.7109375" style="364" customWidth="1"/>
    <col min="12459" max="12459" width="5.42578125" style="364" customWidth="1"/>
    <col min="12460" max="12693" width="9.140625" style="364"/>
    <col min="12694" max="12695" width="0.5703125" style="364" customWidth="1"/>
    <col min="12696" max="12696" width="10.7109375" style="364" customWidth="1"/>
    <col min="12697" max="12697" width="4.28515625" style="364" customWidth="1"/>
    <col min="12698" max="12698" width="2.42578125" style="364" customWidth="1"/>
    <col min="12699" max="12699" width="16.140625" style="364" customWidth="1"/>
    <col min="12700" max="12700" width="23" style="364" customWidth="1"/>
    <col min="12701" max="12701" width="0.7109375" style="364" customWidth="1"/>
    <col min="12702" max="12702" width="6.42578125" style="364" customWidth="1"/>
    <col min="12703" max="12704" width="0.5703125" style="364" customWidth="1"/>
    <col min="12705" max="12705" width="5.42578125" style="364" customWidth="1"/>
    <col min="12706" max="12706" width="0.5703125" style="364" customWidth="1"/>
    <col min="12707" max="12707" width="5.7109375" style="364" customWidth="1"/>
    <col min="12708" max="12708" width="0.5703125" style="364" customWidth="1"/>
    <col min="12709" max="12709" width="5.5703125" style="364" customWidth="1"/>
    <col min="12710" max="12710" width="0.5703125" style="364" customWidth="1"/>
    <col min="12711" max="12711" width="5.42578125" style="364" customWidth="1"/>
    <col min="12712" max="12712" width="0.5703125" style="364" customWidth="1"/>
    <col min="12713" max="12713" width="5.5703125" style="364" customWidth="1"/>
    <col min="12714" max="12714" width="0.7109375" style="364" customWidth="1"/>
    <col min="12715" max="12715" width="5.42578125" style="364" customWidth="1"/>
    <col min="12716" max="12949" width="9.140625" style="364"/>
    <col min="12950" max="12951" width="0.5703125" style="364" customWidth="1"/>
    <col min="12952" max="12952" width="10.7109375" style="364" customWidth="1"/>
    <col min="12953" max="12953" width="4.28515625" style="364" customWidth="1"/>
    <col min="12954" max="12954" width="2.42578125" style="364" customWidth="1"/>
    <col min="12955" max="12955" width="16.140625" style="364" customWidth="1"/>
    <col min="12956" max="12956" width="23" style="364" customWidth="1"/>
    <col min="12957" max="12957" width="0.7109375" style="364" customWidth="1"/>
    <col min="12958" max="12958" width="6.42578125" style="364" customWidth="1"/>
    <col min="12959" max="12960" width="0.5703125" style="364" customWidth="1"/>
    <col min="12961" max="12961" width="5.42578125" style="364" customWidth="1"/>
    <col min="12962" max="12962" width="0.5703125" style="364" customWidth="1"/>
    <col min="12963" max="12963" width="5.7109375" style="364" customWidth="1"/>
    <col min="12964" max="12964" width="0.5703125" style="364" customWidth="1"/>
    <col min="12965" max="12965" width="5.5703125" style="364" customWidth="1"/>
    <col min="12966" max="12966" width="0.5703125" style="364" customWidth="1"/>
    <col min="12967" max="12967" width="5.42578125" style="364" customWidth="1"/>
    <col min="12968" max="12968" width="0.5703125" style="364" customWidth="1"/>
    <col min="12969" max="12969" width="5.5703125" style="364" customWidth="1"/>
    <col min="12970" max="12970" width="0.7109375" style="364" customWidth="1"/>
    <col min="12971" max="12971" width="5.42578125" style="364" customWidth="1"/>
    <col min="12972" max="13205" width="9.140625" style="364"/>
    <col min="13206" max="13207" width="0.5703125" style="364" customWidth="1"/>
    <col min="13208" max="13208" width="10.7109375" style="364" customWidth="1"/>
    <col min="13209" max="13209" width="4.28515625" style="364" customWidth="1"/>
    <col min="13210" max="13210" width="2.42578125" style="364" customWidth="1"/>
    <col min="13211" max="13211" width="16.140625" style="364" customWidth="1"/>
    <col min="13212" max="13212" width="23" style="364" customWidth="1"/>
    <col min="13213" max="13213" width="0.7109375" style="364" customWidth="1"/>
    <col min="13214" max="13214" width="6.42578125" style="364" customWidth="1"/>
    <col min="13215" max="13216" width="0.5703125" style="364" customWidth="1"/>
    <col min="13217" max="13217" width="5.42578125" style="364" customWidth="1"/>
    <col min="13218" max="13218" width="0.5703125" style="364" customWidth="1"/>
    <col min="13219" max="13219" width="5.7109375" style="364" customWidth="1"/>
    <col min="13220" max="13220" width="0.5703125" style="364" customWidth="1"/>
    <col min="13221" max="13221" width="5.5703125" style="364" customWidth="1"/>
    <col min="13222" max="13222" width="0.5703125" style="364" customWidth="1"/>
    <col min="13223" max="13223" width="5.42578125" style="364" customWidth="1"/>
    <col min="13224" max="13224" width="0.5703125" style="364" customWidth="1"/>
    <col min="13225" max="13225" width="5.5703125" style="364" customWidth="1"/>
    <col min="13226" max="13226" width="0.7109375" style="364" customWidth="1"/>
    <col min="13227" max="13227" width="5.42578125" style="364" customWidth="1"/>
    <col min="13228" max="13461" width="9.140625" style="364"/>
    <col min="13462" max="13463" width="0.5703125" style="364" customWidth="1"/>
    <col min="13464" max="13464" width="10.7109375" style="364" customWidth="1"/>
    <col min="13465" max="13465" width="4.28515625" style="364" customWidth="1"/>
    <col min="13466" max="13466" width="2.42578125" style="364" customWidth="1"/>
    <col min="13467" max="13467" width="16.140625" style="364" customWidth="1"/>
    <col min="13468" max="13468" width="23" style="364" customWidth="1"/>
    <col min="13469" max="13469" width="0.7109375" style="364" customWidth="1"/>
    <col min="13470" max="13470" width="6.42578125" style="364" customWidth="1"/>
    <col min="13471" max="13472" width="0.5703125" style="364" customWidth="1"/>
    <col min="13473" max="13473" width="5.42578125" style="364" customWidth="1"/>
    <col min="13474" max="13474" width="0.5703125" style="364" customWidth="1"/>
    <col min="13475" max="13475" width="5.7109375" style="364" customWidth="1"/>
    <col min="13476" max="13476" width="0.5703125" style="364" customWidth="1"/>
    <col min="13477" max="13477" width="5.5703125" style="364" customWidth="1"/>
    <col min="13478" max="13478" width="0.5703125" style="364" customWidth="1"/>
    <col min="13479" max="13479" width="5.42578125" style="364" customWidth="1"/>
    <col min="13480" max="13480" width="0.5703125" style="364" customWidth="1"/>
    <col min="13481" max="13481" width="5.5703125" style="364" customWidth="1"/>
    <col min="13482" max="13482" width="0.7109375" style="364" customWidth="1"/>
    <col min="13483" max="13483" width="5.42578125" style="364" customWidth="1"/>
    <col min="13484" max="13717" width="9.140625" style="364"/>
    <col min="13718" max="13719" width="0.5703125" style="364" customWidth="1"/>
    <col min="13720" max="13720" width="10.7109375" style="364" customWidth="1"/>
    <col min="13721" max="13721" width="4.28515625" style="364" customWidth="1"/>
    <col min="13722" max="13722" width="2.42578125" style="364" customWidth="1"/>
    <col min="13723" max="13723" width="16.140625" style="364" customWidth="1"/>
    <col min="13724" max="13724" width="23" style="364" customWidth="1"/>
    <col min="13725" max="13725" width="0.7109375" style="364" customWidth="1"/>
    <col min="13726" max="13726" width="6.42578125" style="364" customWidth="1"/>
    <col min="13727" max="13728" width="0.5703125" style="364" customWidth="1"/>
    <col min="13729" max="13729" width="5.42578125" style="364" customWidth="1"/>
    <col min="13730" max="13730" width="0.5703125" style="364" customWidth="1"/>
    <col min="13731" max="13731" width="5.7109375" style="364" customWidth="1"/>
    <col min="13732" max="13732" width="0.5703125" style="364" customWidth="1"/>
    <col min="13733" max="13733" width="5.5703125" style="364" customWidth="1"/>
    <col min="13734" max="13734" width="0.5703125" style="364" customWidth="1"/>
    <col min="13735" max="13735" width="5.42578125" style="364" customWidth="1"/>
    <col min="13736" max="13736" width="0.5703125" style="364" customWidth="1"/>
    <col min="13737" max="13737" width="5.5703125" style="364" customWidth="1"/>
    <col min="13738" max="13738" width="0.7109375" style="364" customWidth="1"/>
    <col min="13739" max="13739" width="5.42578125" style="364" customWidth="1"/>
    <col min="13740" max="13973" width="9.140625" style="364"/>
    <col min="13974" max="13975" width="0.5703125" style="364" customWidth="1"/>
    <col min="13976" max="13976" width="10.7109375" style="364" customWidth="1"/>
    <col min="13977" max="13977" width="4.28515625" style="364" customWidth="1"/>
    <col min="13978" max="13978" width="2.42578125" style="364" customWidth="1"/>
    <col min="13979" max="13979" width="16.140625" style="364" customWidth="1"/>
    <col min="13980" max="13980" width="23" style="364" customWidth="1"/>
    <col min="13981" max="13981" width="0.7109375" style="364" customWidth="1"/>
    <col min="13982" max="13982" width="6.42578125" style="364" customWidth="1"/>
    <col min="13983" max="13984" width="0.5703125" style="364" customWidth="1"/>
    <col min="13985" max="13985" width="5.42578125" style="364" customWidth="1"/>
    <col min="13986" max="13986" width="0.5703125" style="364" customWidth="1"/>
    <col min="13987" max="13987" width="5.7109375" style="364" customWidth="1"/>
    <col min="13988" max="13988" width="0.5703125" style="364" customWidth="1"/>
    <col min="13989" max="13989" width="5.5703125" style="364" customWidth="1"/>
    <col min="13990" max="13990" width="0.5703125" style="364" customWidth="1"/>
    <col min="13991" max="13991" width="5.42578125" style="364" customWidth="1"/>
    <col min="13992" max="13992" width="0.5703125" style="364" customWidth="1"/>
    <col min="13993" max="13993" width="5.5703125" style="364" customWidth="1"/>
    <col min="13994" max="13994" width="0.7109375" style="364" customWidth="1"/>
    <col min="13995" max="13995" width="5.42578125" style="364" customWidth="1"/>
    <col min="13996" max="14229" width="9.140625" style="364"/>
    <col min="14230" max="14231" width="0.5703125" style="364" customWidth="1"/>
    <col min="14232" max="14232" width="10.7109375" style="364" customWidth="1"/>
    <col min="14233" max="14233" width="4.28515625" style="364" customWidth="1"/>
    <col min="14234" max="14234" width="2.42578125" style="364" customWidth="1"/>
    <col min="14235" max="14235" width="16.140625" style="364" customWidth="1"/>
    <col min="14236" max="14236" width="23" style="364" customWidth="1"/>
    <col min="14237" max="14237" width="0.7109375" style="364" customWidth="1"/>
    <col min="14238" max="14238" width="6.42578125" style="364" customWidth="1"/>
    <col min="14239" max="14240" width="0.5703125" style="364" customWidth="1"/>
    <col min="14241" max="14241" width="5.42578125" style="364" customWidth="1"/>
    <col min="14242" max="14242" width="0.5703125" style="364" customWidth="1"/>
    <col min="14243" max="14243" width="5.7109375" style="364" customWidth="1"/>
    <col min="14244" max="14244" width="0.5703125" style="364" customWidth="1"/>
    <col min="14245" max="14245" width="5.5703125" style="364" customWidth="1"/>
    <col min="14246" max="14246" width="0.5703125" style="364" customWidth="1"/>
    <col min="14247" max="14247" width="5.42578125" style="364" customWidth="1"/>
    <col min="14248" max="14248" width="0.5703125" style="364" customWidth="1"/>
    <col min="14249" max="14249" width="5.5703125" style="364" customWidth="1"/>
    <col min="14250" max="14250" width="0.7109375" style="364" customWidth="1"/>
    <col min="14251" max="14251" width="5.42578125" style="364" customWidth="1"/>
    <col min="14252" max="14485" width="9.140625" style="364"/>
    <col min="14486" max="14487" width="0.5703125" style="364" customWidth="1"/>
    <col min="14488" max="14488" width="10.7109375" style="364" customWidth="1"/>
    <col min="14489" max="14489" width="4.28515625" style="364" customWidth="1"/>
    <col min="14490" max="14490" width="2.42578125" style="364" customWidth="1"/>
    <col min="14491" max="14491" width="16.140625" style="364" customWidth="1"/>
    <col min="14492" max="14492" width="23" style="364" customWidth="1"/>
    <col min="14493" max="14493" width="0.7109375" style="364" customWidth="1"/>
    <col min="14494" max="14494" width="6.42578125" style="364" customWidth="1"/>
    <col min="14495" max="14496" width="0.5703125" style="364" customWidth="1"/>
    <col min="14497" max="14497" width="5.42578125" style="364" customWidth="1"/>
    <col min="14498" max="14498" width="0.5703125" style="364" customWidth="1"/>
    <col min="14499" max="14499" width="5.7109375" style="364" customWidth="1"/>
    <col min="14500" max="14500" width="0.5703125" style="364" customWidth="1"/>
    <col min="14501" max="14501" width="5.5703125" style="364" customWidth="1"/>
    <col min="14502" max="14502" width="0.5703125" style="364" customWidth="1"/>
    <col min="14503" max="14503" width="5.42578125" style="364" customWidth="1"/>
    <col min="14504" max="14504" width="0.5703125" style="364" customWidth="1"/>
    <col min="14505" max="14505" width="5.5703125" style="364" customWidth="1"/>
    <col min="14506" max="14506" width="0.7109375" style="364" customWidth="1"/>
    <col min="14507" max="14507" width="5.42578125" style="364" customWidth="1"/>
    <col min="14508" max="14741" width="9.140625" style="364"/>
    <col min="14742" max="14743" width="0.5703125" style="364" customWidth="1"/>
    <col min="14744" max="14744" width="10.7109375" style="364" customWidth="1"/>
    <col min="14745" max="14745" width="4.28515625" style="364" customWidth="1"/>
    <col min="14746" max="14746" width="2.42578125" style="364" customWidth="1"/>
    <col min="14747" max="14747" width="16.140625" style="364" customWidth="1"/>
    <col min="14748" max="14748" width="23" style="364" customWidth="1"/>
    <col min="14749" max="14749" width="0.7109375" style="364" customWidth="1"/>
    <col min="14750" max="14750" width="6.42578125" style="364" customWidth="1"/>
    <col min="14751" max="14752" width="0.5703125" style="364" customWidth="1"/>
    <col min="14753" max="14753" width="5.42578125" style="364" customWidth="1"/>
    <col min="14754" max="14754" width="0.5703125" style="364" customWidth="1"/>
    <col min="14755" max="14755" width="5.7109375" style="364" customWidth="1"/>
    <col min="14756" max="14756" width="0.5703125" style="364" customWidth="1"/>
    <col min="14757" max="14757" width="5.5703125" style="364" customWidth="1"/>
    <col min="14758" max="14758" width="0.5703125" style="364" customWidth="1"/>
    <col min="14759" max="14759" width="5.42578125" style="364" customWidth="1"/>
    <col min="14760" max="14760" width="0.5703125" style="364" customWidth="1"/>
    <col min="14761" max="14761" width="5.5703125" style="364" customWidth="1"/>
    <col min="14762" max="14762" width="0.7109375" style="364" customWidth="1"/>
    <col min="14763" max="14763" width="5.42578125" style="364" customWidth="1"/>
    <col min="14764" max="14997" width="9.140625" style="364"/>
    <col min="14998" max="14999" width="0.5703125" style="364" customWidth="1"/>
    <col min="15000" max="15000" width="10.7109375" style="364" customWidth="1"/>
    <col min="15001" max="15001" width="4.28515625" style="364" customWidth="1"/>
    <col min="15002" max="15002" width="2.42578125" style="364" customWidth="1"/>
    <col min="15003" max="15003" width="16.140625" style="364" customWidth="1"/>
    <col min="15004" max="15004" width="23" style="364" customWidth="1"/>
    <col min="15005" max="15005" width="0.7109375" style="364" customWidth="1"/>
    <col min="15006" max="15006" width="6.42578125" style="364" customWidth="1"/>
    <col min="15007" max="15008" width="0.5703125" style="364" customWidth="1"/>
    <col min="15009" max="15009" width="5.42578125" style="364" customWidth="1"/>
    <col min="15010" max="15010" width="0.5703125" style="364" customWidth="1"/>
    <col min="15011" max="15011" width="5.7109375" style="364" customWidth="1"/>
    <col min="15012" max="15012" width="0.5703125" style="364" customWidth="1"/>
    <col min="15013" max="15013" width="5.5703125" style="364" customWidth="1"/>
    <col min="15014" max="15014" width="0.5703125" style="364" customWidth="1"/>
    <col min="15015" max="15015" width="5.42578125" style="364" customWidth="1"/>
    <col min="15016" max="15016" width="0.5703125" style="364" customWidth="1"/>
    <col min="15017" max="15017" width="5.5703125" style="364" customWidth="1"/>
    <col min="15018" max="15018" width="0.7109375" style="364" customWidth="1"/>
    <col min="15019" max="15019" width="5.42578125" style="364" customWidth="1"/>
    <col min="15020" max="15253" width="9.140625" style="364"/>
    <col min="15254" max="15255" width="0.5703125" style="364" customWidth="1"/>
    <col min="15256" max="15256" width="10.7109375" style="364" customWidth="1"/>
    <col min="15257" max="15257" width="4.28515625" style="364" customWidth="1"/>
    <col min="15258" max="15258" width="2.42578125" style="364" customWidth="1"/>
    <col min="15259" max="15259" width="16.140625" style="364" customWidth="1"/>
    <col min="15260" max="15260" width="23" style="364" customWidth="1"/>
    <col min="15261" max="15261" width="0.7109375" style="364" customWidth="1"/>
    <col min="15262" max="15262" width="6.42578125" style="364" customWidth="1"/>
    <col min="15263" max="15264" width="0.5703125" style="364" customWidth="1"/>
    <col min="15265" max="15265" width="5.42578125" style="364" customWidth="1"/>
    <col min="15266" max="15266" width="0.5703125" style="364" customWidth="1"/>
    <col min="15267" max="15267" width="5.7109375" style="364" customWidth="1"/>
    <col min="15268" max="15268" width="0.5703125" style="364" customWidth="1"/>
    <col min="15269" max="15269" width="5.5703125" style="364" customWidth="1"/>
    <col min="15270" max="15270" width="0.5703125" style="364" customWidth="1"/>
    <col min="15271" max="15271" width="5.42578125" style="364" customWidth="1"/>
    <col min="15272" max="15272" width="0.5703125" style="364" customWidth="1"/>
    <col min="15273" max="15273" width="5.5703125" style="364" customWidth="1"/>
    <col min="15274" max="15274" width="0.7109375" style="364" customWidth="1"/>
    <col min="15275" max="15275" width="5.42578125" style="364" customWidth="1"/>
    <col min="15276" max="15509" width="9.140625" style="364"/>
    <col min="15510" max="15511" width="0.5703125" style="364" customWidth="1"/>
    <col min="15512" max="15512" width="10.7109375" style="364" customWidth="1"/>
    <col min="15513" max="15513" width="4.28515625" style="364" customWidth="1"/>
    <col min="15514" max="15514" width="2.42578125" style="364" customWidth="1"/>
    <col min="15515" max="15515" width="16.140625" style="364" customWidth="1"/>
    <col min="15516" max="15516" width="23" style="364" customWidth="1"/>
    <col min="15517" max="15517" width="0.7109375" style="364" customWidth="1"/>
    <col min="15518" max="15518" width="6.42578125" style="364" customWidth="1"/>
    <col min="15519" max="15520" width="0.5703125" style="364" customWidth="1"/>
    <col min="15521" max="15521" width="5.42578125" style="364" customWidth="1"/>
    <col min="15522" max="15522" width="0.5703125" style="364" customWidth="1"/>
    <col min="15523" max="15523" width="5.7109375" style="364" customWidth="1"/>
    <col min="15524" max="15524" width="0.5703125" style="364" customWidth="1"/>
    <col min="15525" max="15525" width="5.5703125" style="364" customWidth="1"/>
    <col min="15526" max="15526" width="0.5703125" style="364" customWidth="1"/>
    <col min="15527" max="15527" width="5.42578125" style="364" customWidth="1"/>
    <col min="15528" max="15528" width="0.5703125" style="364" customWidth="1"/>
    <col min="15529" max="15529" width="5.5703125" style="364" customWidth="1"/>
    <col min="15530" max="15530" width="0.7109375" style="364" customWidth="1"/>
    <col min="15531" max="15531" width="5.42578125" style="364" customWidth="1"/>
    <col min="15532" max="15765" width="9.140625" style="364"/>
    <col min="15766" max="15767" width="0.5703125" style="364" customWidth="1"/>
    <col min="15768" max="15768" width="10.7109375" style="364" customWidth="1"/>
    <col min="15769" max="15769" width="4.28515625" style="364" customWidth="1"/>
    <col min="15770" max="15770" width="2.42578125" style="364" customWidth="1"/>
    <col min="15771" max="15771" width="16.140625" style="364" customWidth="1"/>
    <col min="15772" max="15772" width="23" style="364" customWidth="1"/>
    <col min="15773" max="15773" width="0.7109375" style="364" customWidth="1"/>
    <col min="15774" max="15774" width="6.42578125" style="364" customWidth="1"/>
    <col min="15775" max="15776" width="0.5703125" style="364" customWidth="1"/>
    <col min="15777" max="15777" width="5.42578125" style="364" customWidth="1"/>
    <col min="15778" max="15778" width="0.5703125" style="364" customWidth="1"/>
    <col min="15779" max="15779" width="5.7109375" style="364" customWidth="1"/>
    <col min="15780" max="15780" width="0.5703125" style="364" customWidth="1"/>
    <col min="15781" max="15781" width="5.5703125" style="364" customWidth="1"/>
    <col min="15782" max="15782" width="0.5703125" style="364" customWidth="1"/>
    <col min="15783" max="15783" width="5.42578125" style="364" customWidth="1"/>
    <col min="15784" max="15784" width="0.5703125" style="364" customWidth="1"/>
    <col min="15785" max="15785" width="5.5703125" style="364" customWidth="1"/>
    <col min="15786" max="15786" width="0.7109375" style="364" customWidth="1"/>
    <col min="15787" max="15787" width="5.42578125" style="364" customWidth="1"/>
    <col min="15788" max="16021" width="9.140625" style="364"/>
    <col min="16022" max="16023" width="0.5703125" style="364" customWidth="1"/>
    <col min="16024" max="16024" width="10.7109375" style="364" customWidth="1"/>
    <col min="16025" max="16025" width="4.28515625" style="364" customWidth="1"/>
    <col min="16026" max="16026" width="2.42578125" style="364" customWidth="1"/>
    <col min="16027" max="16027" width="16.140625" style="364" customWidth="1"/>
    <col min="16028" max="16028" width="23" style="364" customWidth="1"/>
    <col min="16029" max="16029" width="0.7109375" style="364" customWidth="1"/>
    <col min="16030" max="16030" width="6.42578125" style="364" customWidth="1"/>
    <col min="16031" max="16032" width="0.5703125" style="364" customWidth="1"/>
    <col min="16033" max="16033" width="5.42578125" style="364" customWidth="1"/>
    <col min="16034" max="16034" width="0.5703125" style="364" customWidth="1"/>
    <col min="16035" max="16035" width="5.7109375" style="364" customWidth="1"/>
    <col min="16036" max="16036" width="0.5703125" style="364" customWidth="1"/>
    <col min="16037" max="16037" width="5.5703125" style="364" customWidth="1"/>
    <col min="16038" max="16038" width="0.5703125" style="364" customWidth="1"/>
    <col min="16039" max="16039" width="5.42578125" style="364" customWidth="1"/>
    <col min="16040" max="16040" width="0.5703125" style="364" customWidth="1"/>
    <col min="16041" max="16041" width="5.5703125" style="364" customWidth="1"/>
    <col min="16042" max="16042" width="0.7109375" style="364" customWidth="1"/>
    <col min="16043" max="16043" width="5.42578125" style="364" customWidth="1"/>
    <col min="16044" max="16384" width="9.140625" style="364"/>
  </cols>
  <sheetData>
    <row r="1" spans="1:133" s="68" customFormat="1" ht="15.75" x14ac:dyDescent="0.25">
      <c r="A1" s="135" t="s">
        <v>1645</v>
      </c>
      <c r="B1" s="192"/>
      <c r="C1" s="192"/>
      <c r="D1" s="192"/>
      <c r="E1" s="192"/>
      <c r="F1" s="193"/>
      <c r="G1" s="192"/>
      <c r="H1" s="193"/>
      <c r="I1" s="193"/>
      <c r="J1" s="192"/>
      <c r="K1" s="193"/>
      <c r="L1" s="192"/>
      <c r="M1" s="193"/>
      <c r="N1" s="192"/>
      <c r="O1" s="193"/>
      <c r="P1" s="192"/>
      <c r="Q1" s="193"/>
      <c r="R1" s="372"/>
      <c r="S1" s="372"/>
      <c r="T1" s="372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3"/>
      <c r="AR1" s="363"/>
      <c r="AS1" s="363"/>
      <c r="AT1" s="363"/>
      <c r="AU1" s="363"/>
      <c r="AV1" s="363"/>
      <c r="AW1" s="363"/>
      <c r="AX1" s="363"/>
      <c r="AY1" s="363"/>
      <c r="AZ1" s="363"/>
      <c r="BA1" s="363"/>
      <c r="BB1" s="363"/>
      <c r="BC1" s="363"/>
      <c r="BD1" s="363"/>
      <c r="BE1" s="363"/>
      <c r="BF1" s="363"/>
      <c r="BG1" s="363"/>
      <c r="BH1" s="363"/>
      <c r="BI1" s="363"/>
      <c r="BJ1" s="363"/>
      <c r="BK1" s="363"/>
      <c r="BL1" s="363"/>
      <c r="BM1" s="363"/>
      <c r="BN1" s="363"/>
      <c r="BO1" s="363"/>
      <c r="BP1" s="363"/>
      <c r="BQ1" s="363"/>
      <c r="BR1" s="363"/>
      <c r="BS1" s="363"/>
      <c r="BT1" s="363"/>
      <c r="BU1" s="363"/>
      <c r="BV1" s="363"/>
      <c r="BW1" s="363"/>
      <c r="BX1" s="363"/>
      <c r="BY1" s="363"/>
      <c r="BZ1" s="363"/>
      <c r="CA1" s="363"/>
      <c r="CB1" s="363"/>
      <c r="CC1" s="363"/>
      <c r="CD1" s="363"/>
      <c r="CE1" s="363"/>
      <c r="CF1" s="363"/>
      <c r="CG1" s="363"/>
      <c r="CH1" s="363"/>
      <c r="CI1" s="363"/>
      <c r="CJ1" s="363"/>
      <c r="CK1" s="363"/>
      <c r="CL1" s="363"/>
      <c r="CM1" s="363"/>
      <c r="CN1" s="363"/>
      <c r="CO1" s="363"/>
      <c r="CP1" s="363"/>
      <c r="CQ1" s="363"/>
      <c r="CR1" s="363"/>
      <c r="CS1" s="363"/>
      <c r="CT1" s="363"/>
      <c r="CU1" s="363"/>
      <c r="CV1" s="363"/>
      <c r="CW1" s="363"/>
      <c r="CX1" s="363"/>
      <c r="CY1" s="363"/>
      <c r="CZ1" s="363"/>
      <c r="DA1" s="363"/>
      <c r="DB1" s="363"/>
      <c r="DC1" s="363"/>
      <c r="DD1" s="363"/>
      <c r="DE1" s="363"/>
      <c r="DF1" s="363"/>
      <c r="DG1" s="363"/>
      <c r="DH1" s="363"/>
      <c r="DI1" s="363"/>
      <c r="DJ1" s="363"/>
      <c r="DK1" s="363"/>
      <c r="DL1" s="363"/>
      <c r="DM1" s="363"/>
      <c r="DN1" s="363"/>
      <c r="DO1" s="363"/>
      <c r="DP1" s="363"/>
      <c r="DQ1" s="363"/>
      <c r="DR1" s="363"/>
      <c r="DS1" s="363"/>
      <c r="DT1" s="363"/>
      <c r="DU1" s="363"/>
      <c r="DV1" s="363"/>
      <c r="DW1" s="363"/>
      <c r="DX1" s="363"/>
      <c r="DY1" s="363"/>
      <c r="DZ1" s="363"/>
      <c r="EA1" s="363"/>
      <c r="EB1" s="363"/>
      <c r="EC1" s="363"/>
    </row>
    <row r="2" spans="1:133" s="54" customFormat="1" ht="15.75" x14ac:dyDescent="0.25">
      <c r="A2" s="79"/>
      <c r="B2" s="135"/>
      <c r="C2" s="135" t="s">
        <v>1674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3"/>
      <c r="T2" s="92"/>
    </row>
    <row r="3" spans="1:133" s="54" customFormat="1" x14ac:dyDescent="0.2">
      <c r="A3" s="92"/>
      <c r="B3" s="92"/>
      <c r="C3" s="96"/>
      <c r="D3" s="113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3"/>
      <c r="T3" s="92"/>
    </row>
    <row r="4" spans="1:133" s="48" customFormat="1" x14ac:dyDescent="0.2">
      <c r="A4" s="233" t="s">
        <v>1197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5" t="s">
        <v>37</v>
      </c>
      <c r="T4" s="113"/>
    </row>
    <row r="5" spans="1:133" s="48" customFormat="1" x14ac:dyDescent="0.2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8"/>
      <c r="T5" s="113"/>
    </row>
    <row r="6" spans="1:133" s="48" customFormat="1" x14ac:dyDescent="0.2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389"/>
      <c r="T6" s="113"/>
    </row>
    <row r="7" spans="1:133" s="48" customFormat="1" x14ac:dyDescent="0.2">
      <c r="A7" s="113"/>
      <c r="B7" s="113"/>
      <c r="C7" s="113"/>
      <c r="D7" s="113"/>
      <c r="E7" s="113"/>
      <c r="F7" s="752" t="s">
        <v>46</v>
      </c>
      <c r="G7" s="752"/>
      <c r="H7" s="752"/>
      <c r="I7" s="752"/>
      <c r="J7" s="752"/>
      <c r="K7" s="113"/>
      <c r="L7" s="113" t="s">
        <v>1436</v>
      </c>
      <c r="M7" s="113"/>
      <c r="N7" s="113"/>
      <c r="O7" s="113"/>
      <c r="P7" s="751" t="s">
        <v>2553</v>
      </c>
      <c r="Q7" s="751"/>
      <c r="R7" s="751"/>
      <c r="S7" s="751"/>
      <c r="T7" s="113"/>
    </row>
    <row r="8" spans="1:133" s="48" customFormat="1" x14ac:dyDescent="0.2">
      <c r="A8" s="113"/>
      <c r="B8" s="113"/>
      <c r="C8" s="113"/>
      <c r="D8" s="113"/>
      <c r="E8" s="123"/>
      <c r="F8" s="117"/>
      <c r="G8" s="117"/>
      <c r="H8" s="117"/>
      <c r="I8" s="117"/>
      <c r="J8" s="117"/>
      <c r="K8" s="123"/>
      <c r="L8" s="117"/>
      <c r="M8" s="117"/>
      <c r="N8" s="117"/>
      <c r="O8" s="123"/>
      <c r="P8" s="117"/>
      <c r="Q8" s="117"/>
      <c r="R8" s="117"/>
      <c r="S8" s="117"/>
      <c r="T8" s="113"/>
    </row>
    <row r="9" spans="1:133" s="48" customFormat="1" x14ac:dyDescent="0.2">
      <c r="A9" s="113"/>
      <c r="B9" s="113"/>
      <c r="C9" s="233" t="s">
        <v>1199</v>
      </c>
      <c r="D9" s="113"/>
      <c r="E9" s="113"/>
      <c r="F9" s="753" t="s">
        <v>288</v>
      </c>
      <c r="G9" s="754"/>
      <c r="H9" s="754"/>
      <c r="I9" s="113"/>
      <c r="J9" s="192" t="s">
        <v>297</v>
      </c>
      <c r="K9" s="113"/>
      <c r="L9" s="192"/>
      <c r="M9" s="192"/>
      <c r="N9" s="192"/>
      <c r="O9" s="123"/>
      <c r="P9" s="390" t="s">
        <v>2</v>
      </c>
      <c r="Q9" s="390" t="s">
        <v>198</v>
      </c>
      <c r="R9" s="390" t="s">
        <v>199</v>
      </c>
      <c r="S9" s="113"/>
      <c r="T9" s="113"/>
    </row>
    <row r="10" spans="1:133" s="48" customFormat="1" x14ac:dyDescent="0.2">
      <c r="A10" s="113"/>
      <c r="B10" s="113"/>
      <c r="C10" s="238"/>
      <c r="D10" s="113"/>
      <c r="E10" s="387"/>
      <c r="F10" s="117"/>
      <c r="G10" s="368"/>
      <c r="H10" s="368"/>
      <c r="I10" s="113"/>
      <c r="J10" s="192" t="s">
        <v>295</v>
      </c>
      <c r="K10" s="113"/>
      <c r="L10" s="192"/>
      <c r="M10" s="192"/>
      <c r="N10" s="192"/>
      <c r="O10" s="123"/>
      <c r="P10" s="390" t="s">
        <v>5</v>
      </c>
      <c r="Q10" s="390" t="s">
        <v>111</v>
      </c>
      <c r="R10" s="390" t="s">
        <v>200</v>
      </c>
      <c r="S10" s="430">
        <v>0.95</v>
      </c>
      <c r="T10" s="113"/>
    </row>
    <row r="11" spans="1:133" s="48" customFormat="1" x14ac:dyDescent="0.2">
      <c r="A11" s="113"/>
      <c r="B11" s="113"/>
      <c r="C11" s="113"/>
      <c r="D11" s="113"/>
      <c r="E11" s="387"/>
      <c r="F11" s="113"/>
      <c r="G11" s="115" t="s">
        <v>5</v>
      </c>
      <c r="H11" s="357" t="s">
        <v>302</v>
      </c>
      <c r="I11" s="357"/>
      <c r="J11" s="238"/>
      <c r="K11" s="357"/>
      <c r="L11" s="238"/>
      <c r="M11" s="238"/>
      <c r="N11" s="238"/>
      <c r="O11" s="356"/>
      <c r="P11" s="327" t="s">
        <v>201</v>
      </c>
      <c r="Q11" s="327" t="s">
        <v>202</v>
      </c>
      <c r="R11" s="327" t="s">
        <v>203</v>
      </c>
      <c r="S11" s="390" t="s">
        <v>335</v>
      </c>
      <c r="T11" s="113"/>
    </row>
    <row r="12" spans="1:133" s="48" customFormat="1" x14ac:dyDescent="0.2">
      <c r="A12" s="113"/>
      <c r="B12" s="113"/>
      <c r="C12" s="114"/>
      <c r="D12" s="113"/>
      <c r="E12" s="387"/>
      <c r="F12" s="113"/>
      <c r="G12" s="115" t="s">
        <v>299</v>
      </c>
      <c r="H12" s="357" t="s">
        <v>303</v>
      </c>
      <c r="I12" s="357"/>
      <c r="J12" s="357"/>
      <c r="K12" s="357"/>
      <c r="L12" s="357" t="s">
        <v>248</v>
      </c>
      <c r="M12" s="357" t="s">
        <v>40</v>
      </c>
      <c r="N12" s="357" t="s">
        <v>204</v>
      </c>
      <c r="O12" s="356"/>
      <c r="P12" s="390" t="s">
        <v>111</v>
      </c>
      <c r="Q12" s="390" t="s">
        <v>250</v>
      </c>
      <c r="R12" s="390" t="s">
        <v>111</v>
      </c>
      <c r="S12" s="390" t="s">
        <v>336</v>
      </c>
      <c r="T12" s="113"/>
    </row>
    <row r="13" spans="1:133" s="48" customFormat="1" x14ac:dyDescent="0.2">
      <c r="A13" s="113"/>
      <c r="B13" s="113"/>
      <c r="C13" s="114"/>
      <c r="D13" s="113"/>
      <c r="E13" s="387"/>
      <c r="F13" s="113"/>
      <c r="G13" s="115"/>
      <c r="H13" s="357" t="s">
        <v>290</v>
      </c>
      <c r="I13" s="357"/>
      <c r="J13" s="357"/>
      <c r="K13" s="357"/>
      <c r="L13" s="357"/>
      <c r="M13" s="357"/>
      <c r="N13" s="357"/>
      <c r="O13" s="356"/>
      <c r="P13" s="390"/>
      <c r="Q13" s="390"/>
      <c r="R13" s="390" t="s">
        <v>1171</v>
      </c>
      <c r="S13" s="390"/>
      <c r="T13" s="113"/>
    </row>
    <row r="14" spans="1:133" s="48" customFormat="1" x14ac:dyDescent="0.2">
      <c r="A14" s="113"/>
      <c r="B14" s="113"/>
      <c r="C14" s="113"/>
      <c r="D14" s="113"/>
      <c r="E14" s="113"/>
      <c r="F14" s="113"/>
      <c r="G14" s="357"/>
      <c r="H14" s="357"/>
      <c r="I14" s="357"/>
      <c r="J14" s="357"/>
      <c r="K14" s="357"/>
      <c r="L14" s="357"/>
      <c r="M14" s="357"/>
      <c r="N14" s="357"/>
      <c r="O14" s="356"/>
      <c r="P14" s="390"/>
      <c r="Q14" s="390"/>
      <c r="R14" s="390" t="s">
        <v>250</v>
      </c>
      <c r="S14" s="390"/>
      <c r="T14" s="113"/>
    </row>
    <row r="15" spans="1:133" s="229" customFormat="1" ht="15" x14ac:dyDescent="0.25">
      <c r="A15" s="117"/>
      <c r="B15" s="117"/>
      <c r="C15" s="117"/>
      <c r="D15" s="117"/>
      <c r="E15" s="123"/>
      <c r="F15" s="117"/>
      <c r="G15" s="117"/>
      <c r="H15" s="117"/>
      <c r="I15" s="117"/>
      <c r="J15" s="117"/>
      <c r="K15" s="123"/>
      <c r="L15" s="117"/>
      <c r="M15" s="117"/>
      <c r="N15" s="117"/>
      <c r="O15" s="123"/>
      <c r="P15" s="117"/>
      <c r="Q15" s="117"/>
      <c r="R15" s="117"/>
      <c r="S15" s="118"/>
      <c r="T15" s="120"/>
      <c r="U15" s="48"/>
      <c r="V15" s="48"/>
      <c r="W15" s="48"/>
      <c r="X15" s="48"/>
      <c r="Y15" s="48"/>
      <c r="Z15" s="48"/>
      <c r="AA15" s="48"/>
      <c r="AB15" s="48"/>
      <c r="AC15" s="48"/>
    </row>
    <row r="16" spans="1:133" s="48" customFormat="1" ht="15" x14ac:dyDescent="0.25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23"/>
      <c r="P16" s="113"/>
      <c r="Q16" s="113"/>
      <c r="R16" s="113"/>
      <c r="S16" s="389"/>
      <c r="T16" s="113"/>
      <c r="U16" s="229"/>
      <c r="V16" s="229"/>
      <c r="W16" s="229"/>
      <c r="X16" s="229"/>
      <c r="Y16" s="229"/>
      <c r="Z16" s="229"/>
      <c r="AA16" s="229"/>
      <c r="AB16" s="229"/>
      <c r="AC16" s="229"/>
    </row>
    <row r="17" spans="1:136" ht="15" x14ac:dyDescent="0.25">
      <c r="A17" s="203"/>
      <c r="B17" s="203"/>
      <c r="C17" s="203"/>
      <c r="D17" s="203"/>
      <c r="E17" s="192"/>
      <c r="F17" s="374"/>
      <c r="G17" s="361"/>
      <c r="H17" s="224"/>
      <c r="I17" s="224"/>
      <c r="J17" s="361"/>
      <c r="K17" s="224"/>
      <c r="L17" s="203"/>
      <c r="M17" s="205"/>
      <c r="N17" s="203"/>
      <c r="O17" s="205"/>
      <c r="P17" s="209"/>
      <c r="Q17" s="209"/>
      <c r="R17" s="92"/>
      <c r="S17" s="372"/>
      <c r="T17" s="372"/>
      <c r="U17" s="373"/>
      <c r="V17" s="373"/>
      <c r="W17" s="373"/>
      <c r="X17" s="373"/>
      <c r="Y17" s="373"/>
      <c r="Z17" s="373"/>
      <c r="AA17" s="373"/>
      <c r="AB17" s="373"/>
      <c r="AC17" s="373"/>
      <c r="AD17" s="363"/>
      <c r="AE17" s="363"/>
      <c r="AF17" s="363"/>
      <c r="AG17" s="363"/>
      <c r="AH17" s="363"/>
      <c r="AI17" s="363"/>
      <c r="AJ17" s="363"/>
      <c r="AK17" s="363"/>
      <c r="AL17" s="363"/>
      <c r="AM17" s="363"/>
      <c r="AN17" s="363"/>
      <c r="AO17" s="363"/>
      <c r="AP17" s="363"/>
      <c r="AQ17" s="363"/>
      <c r="AR17" s="363"/>
      <c r="AS17" s="363"/>
      <c r="AT17" s="363"/>
      <c r="AU17" s="363"/>
      <c r="AV17" s="363"/>
      <c r="AW17" s="363"/>
      <c r="AX17" s="363"/>
      <c r="AY17" s="363"/>
      <c r="AZ17" s="363"/>
      <c r="BA17" s="363"/>
      <c r="BB17" s="363"/>
      <c r="BC17" s="363"/>
      <c r="BD17" s="363"/>
      <c r="BE17" s="363"/>
      <c r="BF17" s="363"/>
      <c r="BG17" s="363"/>
      <c r="BH17" s="363"/>
      <c r="BI17" s="363"/>
      <c r="BJ17" s="363"/>
      <c r="BK17" s="363"/>
      <c r="BL17" s="363"/>
      <c r="BM17" s="363"/>
      <c r="BN17" s="363"/>
      <c r="BO17" s="363"/>
      <c r="BP17" s="363"/>
      <c r="BQ17" s="363"/>
      <c r="BR17" s="363"/>
      <c r="BS17" s="363"/>
      <c r="BT17" s="363"/>
      <c r="BU17" s="363"/>
      <c r="BV17" s="363"/>
      <c r="BW17" s="363"/>
      <c r="BX17" s="363"/>
      <c r="BY17" s="363"/>
      <c r="BZ17" s="363"/>
      <c r="CA17" s="363"/>
      <c r="CB17" s="363"/>
      <c r="CC17" s="363"/>
      <c r="CD17" s="363"/>
      <c r="CE17" s="363"/>
      <c r="CF17" s="363"/>
      <c r="CG17" s="363"/>
      <c r="CH17" s="363"/>
      <c r="CI17" s="363"/>
      <c r="CJ17" s="363"/>
      <c r="CK17" s="363"/>
      <c r="CL17" s="363"/>
      <c r="CM17" s="363"/>
      <c r="CN17" s="363"/>
      <c r="CO17" s="363"/>
      <c r="CP17" s="363"/>
      <c r="CQ17" s="363"/>
      <c r="CR17" s="363"/>
      <c r="CS17" s="363"/>
      <c r="CT17" s="363"/>
      <c r="CU17" s="363"/>
      <c r="CV17" s="363"/>
      <c r="CW17" s="363"/>
      <c r="CX17" s="363"/>
      <c r="CY17" s="363"/>
      <c r="CZ17" s="363"/>
      <c r="DA17" s="363"/>
      <c r="DB17" s="363"/>
      <c r="DC17" s="363"/>
      <c r="DD17" s="363"/>
      <c r="DE17" s="363"/>
      <c r="DF17" s="363"/>
      <c r="DG17" s="363"/>
      <c r="DH17" s="363"/>
      <c r="DI17" s="363"/>
      <c r="DJ17" s="363"/>
      <c r="DK17" s="363"/>
      <c r="DL17" s="363"/>
      <c r="DM17" s="363"/>
      <c r="DN17" s="363"/>
      <c r="DO17" s="363"/>
      <c r="DP17" s="363"/>
      <c r="DQ17" s="363"/>
      <c r="DR17" s="363"/>
      <c r="DS17" s="363"/>
      <c r="DT17" s="363"/>
      <c r="DU17" s="363"/>
      <c r="DV17" s="363"/>
      <c r="DW17" s="363"/>
      <c r="DX17" s="363"/>
      <c r="DY17" s="363"/>
      <c r="DZ17" s="363"/>
      <c r="EA17" s="363"/>
      <c r="EB17" s="363"/>
      <c r="EC17" s="363"/>
    </row>
    <row r="18" spans="1:136" s="365" customFormat="1" ht="15" x14ac:dyDescent="0.25">
      <c r="A18" s="206"/>
      <c r="B18" s="207" t="s">
        <v>450</v>
      </c>
      <c r="C18" s="206"/>
      <c r="D18" s="113"/>
      <c r="E18" s="378"/>
      <c r="F18" s="691">
        <v>27.84912735782558</v>
      </c>
      <c r="G18" s="692"/>
      <c r="H18" s="691">
        <v>70.209631488425856</v>
      </c>
      <c r="I18" s="692"/>
      <c r="J18" s="691">
        <v>1.941241153748555</v>
      </c>
      <c r="K18" s="692"/>
      <c r="L18" s="691">
        <v>80.497962981876782</v>
      </c>
      <c r="M18" s="691">
        <v>11.349425209092251</v>
      </c>
      <c r="N18" s="691">
        <v>8.1526118090309705</v>
      </c>
      <c r="O18" s="366"/>
      <c r="P18" s="700">
        <v>173001</v>
      </c>
      <c r="Q18" s="700">
        <v>139114</v>
      </c>
      <c r="R18" s="687">
        <v>80.412251952300849</v>
      </c>
      <c r="S18" s="687" t="s">
        <v>2235</v>
      </c>
      <c r="T18" s="372"/>
      <c r="U18" s="92"/>
      <c r="V18" s="373"/>
      <c r="W18" s="373"/>
      <c r="X18" s="373"/>
      <c r="Y18" s="373"/>
      <c r="Z18" s="373"/>
      <c r="AA18" s="373"/>
      <c r="AB18" s="373"/>
      <c r="AC18" s="373"/>
      <c r="AD18" s="363"/>
      <c r="AE18" s="363"/>
      <c r="AF18" s="363"/>
      <c r="AG18" s="363"/>
      <c r="AH18" s="363"/>
      <c r="AI18" s="363"/>
      <c r="AJ18" s="363"/>
      <c r="AK18" s="363"/>
      <c r="AL18" s="363"/>
      <c r="AM18" s="363"/>
      <c r="AN18" s="363"/>
      <c r="AO18" s="363"/>
      <c r="AP18" s="363"/>
      <c r="AQ18" s="363"/>
      <c r="AR18" s="363"/>
      <c r="AS18" s="363"/>
      <c r="AT18" s="363"/>
      <c r="AU18" s="363"/>
      <c r="AV18" s="363"/>
      <c r="AW18" s="363"/>
      <c r="AX18" s="363"/>
      <c r="AY18" s="363"/>
      <c r="AZ18" s="363"/>
      <c r="BA18" s="363"/>
      <c r="BB18" s="363"/>
      <c r="BC18" s="363"/>
      <c r="BD18" s="363"/>
      <c r="BE18" s="363"/>
      <c r="BF18" s="363"/>
      <c r="BG18" s="363"/>
      <c r="BH18" s="363"/>
      <c r="BI18" s="363"/>
      <c r="BJ18" s="363"/>
      <c r="BK18" s="363"/>
      <c r="BL18" s="363"/>
      <c r="BM18" s="363"/>
      <c r="BN18" s="363"/>
      <c r="BO18" s="363"/>
      <c r="BP18" s="363"/>
      <c r="BQ18" s="363"/>
      <c r="BR18" s="363"/>
      <c r="BS18" s="363"/>
      <c r="BT18" s="363"/>
      <c r="BU18" s="363"/>
      <c r="BV18" s="363"/>
      <c r="BW18" s="363"/>
      <c r="BX18" s="363"/>
      <c r="BY18" s="363"/>
      <c r="BZ18" s="363"/>
      <c r="CA18" s="363"/>
      <c r="CB18" s="363"/>
      <c r="CC18" s="363"/>
      <c r="CD18" s="363"/>
      <c r="CE18" s="363"/>
      <c r="CF18" s="363"/>
      <c r="CG18" s="363"/>
      <c r="CH18" s="363"/>
      <c r="CI18" s="363"/>
      <c r="CJ18" s="363"/>
      <c r="CK18" s="363"/>
      <c r="CL18" s="363"/>
      <c r="CM18" s="363"/>
      <c r="CN18" s="363"/>
      <c r="CO18" s="363"/>
      <c r="CP18" s="363"/>
      <c r="CQ18" s="363"/>
      <c r="CR18" s="363"/>
      <c r="CS18" s="363"/>
      <c r="CT18" s="363"/>
      <c r="CU18" s="363"/>
      <c r="CV18" s="363"/>
      <c r="CW18" s="363"/>
      <c r="CX18" s="363"/>
      <c r="CY18" s="363"/>
      <c r="CZ18" s="363"/>
      <c r="DA18" s="363"/>
      <c r="DB18" s="363"/>
      <c r="DC18" s="363"/>
      <c r="DD18" s="363"/>
      <c r="DE18" s="363"/>
      <c r="DF18" s="363"/>
      <c r="DG18" s="363"/>
      <c r="DH18" s="363"/>
      <c r="DI18" s="363"/>
      <c r="DJ18" s="363"/>
      <c r="DK18" s="363"/>
      <c r="DL18" s="363"/>
      <c r="DM18" s="363"/>
      <c r="DN18" s="363"/>
      <c r="DO18" s="363"/>
      <c r="DP18" s="363"/>
      <c r="DQ18" s="363"/>
      <c r="DR18" s="363"/>
      <c r="DS18" s="363"/>
      <c r="DT18" s="363"/>
      <c r="DU18" s="363"/>
      <c r="DV18" s="363"/>
      <c r="DW18" s="363"/>
      <c r="DX18" s="363"/>
      <c r="DY18" s="363"/>
      <c r="DZ18" s="363"/>
      <c r="EA18" s="363"/>
      <c r="EB18" s="363"/>
      <c r="EC18" s="363"/>
      <c r="ED18" s="363"/>
      <c r="EE18" s="363"/>
      <c r="EF18" s="363"/>
    </row>
    <row r="19" spans="1:136" ht="15" x14ac:dyDescent="0.25">
      <c r="A19" s="192"/>
      <c r="B19" s="207"/>
      <c r="C19" s="113"/>
      <c r="D19" s="113"/>
      <c r="E19" s="238"/>
      <c r="F19" s="697"/>
      <c r="G19" s="705"/>
      <c r="H19" s="697"/>
      <c r="I19" s="705"/>
      <c r="J19" s="697"/>
      <c r="K19" s="705"/>
      <c r="L19" s="697"/>
      <c r="M19" s="697"/>
      <c r="N19" s="697"/>
      <c r="O19" s="224"/>
      <c r="P19" s="700"/>
      <c r="Q19" s="700"/>
      <c r="R19" s="697"/>
      <c r="S19" s="697" t="s">
        <v>1241</v>
      </c>
      <c r="T19" s="372"/>
      <c r="U19" s="92"/>
      <c r="V19" s="373"/>
      <c r="W19" s="373"/>
      <c r="X19" s="373"/>
      <c r="Y19" s="373"/>
      <c r="Z19" s="373"/>
      <c r="AA19" s="373"/>
      <c r="AB19" s="373"/>
      <c r="AC19" s="373"/>
      <c r="AD19" s="363"/>
      <c r="AE19" s="363"/>
      <c r="AF19" s="363"/>
      <c r="AG19" s="363"/>
      <c r="AH19" s="363"/>
      <c r="AI19" s="363"/>
      <c r="AJ19" s="363"/>
      <c r="AK19" s="363"/>
      <c r="AL19" s="363"/>
      <c r="AM19" s="363"/>
      <c r="AN19" s="363"/>
      <c r="AO19" s="363"/>
      <c r="AP19" s="363"/>
      <c r="AQ19" s="363"/>
      <c r="AR19" s="363"/>
      <c r="AS19" s="363"/>
      <c r="AT19" s="363"/>
      <c r="AU19" s="363"/>
      <c r="AV19" s="363"/>
      <c r="AW19" s="363"/>
      <c r="AX19" s="363"/>
      <c r="AY19" s="363"/>
      <c r="AZ19" s="363"/>
      <c r="BA19" s="363"/>
      <c r="BB19" s="363"/>
      <c r="BC19" s="363"/>
      <c r="BD19" s="363"/>
      <c r="BE19" s="363"/>
      <c r="BF19" s="363"/>
      <c r="BG19" s="363"/>
      <c r="BH19" s="363"/>
      <c r="BI19" s="363"/>
      <c r="BJ19" s="363"/>
      <c r="BK19" s="363"/>
      <c r="BL19" s="363"/>
      <c r="BM19" s="363"/>
      <c r="BN19" s="363"/>
      <c r="BO19" s="363"/>
      <c r="BP19" s="363"/>
      <c r="BQ19" s="363"/>
      <c r="BR19" s="363"/>
      <c r="BS19" s="363"/>
      <c r="BT19" s="363"/>
      <c r="BU19" s="363"/>
      <c r="BV19" s="363"/>
      <c r="BW19" s="363"/>
      <c r="BX19" s="363"/>
      <c r="BY19" s="363"/>
      <c r="BZ19" s="363"/>
      <c r="CA19" s="363"/>
      <c r="CB19" s="363"/>
      <c r="CC19" s="363"/>
      <c r="CD19" s="363"/>
      <c r="CE19" s="363"/>
      <c r="CF19" s="363"/>
      <c r="CG19" s="363"/>
      <c r="CH19" s="363"/>
      <c r="CI19" s="363"/>
      <c r="CJ19" s="363"/>
      <c r="CK19" s="363"/>
      <c r="CL19" s="363"/>
      <c r="CM19" s="363"/>
      <c r="CN19" s="363"/>
      <c r="CO19" s="363"/>
      <c r="CP19" s="363"/>
      <c r="CQ19" s="363"/>
      <c r="CR19" s="363"/>
      <c r="CS19" s="363"/>
      <c r="CT19" s="363"/>
      <c r="CU19" s="363"/>
      <c r="CV19" s="363"/>
      <c r="CW19" s="363"/>
      <c r="CX19" s="363"/>
      <c r="CY19" s="363"/>
      <c r="CZ19" s="363"/>
      <c r="DA19" s="363"/>
      <c r="DB19" s="363"/>
      <c r="DC19" s="363"/>
      <c r="DD19" s="363"/>
      <c r="DE19" s="363"/>
      <c r="DF19" s="363"/>
      <c r="DG19" s="363"/>
      <c r="DH19" s="363"/>
      <c r="DI19" s="363"/>
      <c r="DJ19" s="363"/>
      <c r="DK19" s="363"/>
      <c r="DL19" s="363"/>
      <c r="DM19" s="363"/>
      <c r="DN19" s="363"/>
      <c r="DO19" s="363"/>
      <c r="DP19" s="363"/>
      <c r="DQ19" s="363"/>
      <c r="DR19" s="363"/>
      <c r="DS19" s="363"/>
      <c r="DT19" s="363"/>
      <c r="DU19" s="363"/>
      <c r="DV19" s="363"/>
      <c r="DW19" s="363"/>
      <c r="DX19" s="363"/>
      <c r="DY19" s="363"/>
      <c r="DZ19" s="363"/>
      <c r="EA19" s="363"/>
      <c r="EB19" s="363"/>
      <c r="EC19" s="363"/>
      <c r="ED19" s="363"/>
      <c r="EE19" s="363"/>
      <c r="EF19" s="363"/>
    </row>
    <row r="20" spans="1:136" ht="15" x14ac:dyDescent="0.25">
      <c r="A20" s="192"/>
      <c r="B20" s="207" t="s">
        <v>1216</v>
      </c>
      <c r="C20" s="113"/>
      <c r="D20" s="113"/>
      <c r="E20" s="238"/>
      <c r="F20" s="691">
        <v>48.553788903924222</v>
      </c>
      <c r="G20" s="706"/>
      <c r="H20" s="691">
        <v>50.228349120433016</v>
      </c>
      <c r="I20" s="706"/>
      <c r="J20" s="691">
        <v>1.2178619756427604</v>
      </c>
      <c r="K20" s="706"/>
      <c r="L20" s="691">
        <v>78.952991452991455</v>
      </c>
      <c r="M20" s="691">
        <v>12.626869658119658</v>
      </c>
      <c r="N20" s="691">
        <v>8.4201388888888893</v>
      </c>
      <c r="O20" s="224"/>
      <c r="P20" s="700">
        <v>14811</v>
      </c>
      <c r="Q20" s="700">
        <v>11680</v>
      </c>
      <c r="R20" s="691">
        <v>78.860306528931204</v>
      </c>
      <c r="S20" s="691" t="s">
        <v>2488</v>
      </c>
      <c r="T20" s="372"/>
      <c r="U20" s="92"/>
      <c r="V20" s="373"/>
      <c r="W20" s="373"/>
      <c r="X20" s="373"/>
      <c r="Y20" s="373"/>
      <c r="Z20" s="373"/>
      <c r="AA20" s="373"/>
      <c r="AB20" s="373"/>
      <c r="AC20" s="373"/>
      <c r="AD20" s="363"/>
      <c r="AE20" s="363"/>
      <c r="AF20" s="363"/>
      <c r="AG20" s="363"/>
      <c r="AH20" s="363"/>
      <c r="AI20" s="363"/>
      <c r="AJ20" s="363"/>
      <c r="AK20" s="363"/>
      <c r="AL20" s="363"/>
      <c r="AM20" s="363"/>
      <c r="AN20" s="363"/>
      <c r="AO20" s="363"/>
      <c r="AP20" s="363"/>
      <c r="AQ20" s="363"/>
      <c r="AR20" s="363"/>
      <c r="AS20" s="363"/>
      <c r="AT20" s="363"/>
      <c r="AU20" s="363"/>
      <c r="AV20" s="363"/>
      <c r="AW20" s="363"/>
      <c r="AX20" s="363"/>
      <c r="AY20" s="363"/>
      <c r="AZ20" s="363"/>
      <c r="BA20" s="363"/>
      <c r="BB20" s="363"/>
      <c r="BC20" s="363"/>
      <c r="BD20" s="363"/>
      <c r="BE20" s="363"/>
      <c r="BF20" s="363"/>
      <c r="BG20" s="363"/>
      <c r="BH20" s="363"/>
      <c r="BI20" s="363"/>
      <c r="BJ20" s="363"/>
      <c r="BK20" s="363"/>
      <c r="BL20" s="363"/>
      <c r="BM20" s="363"/>
      <c r="BN20" s="363"/>
      <c r="BO20" s="363"/>
      <c r="BP20" s="363"/>
      <c r="BQ20" s="363"/>
      <c r="BR20" s="363"/>
      <c r="BS20" s="363"/>
      <c r="BT20" s="363"/>
      <c r="BU20" s="363"/>
      <c r="BV20" s="363"/>
      <c r="BW20" s="363"/>
      <c r="BX20" s="363"/>
      <c r="BY20" s="363"/>
      <c r="BZ20" s="363"/>
      <c r="CA20" s="363"/>
      <c r="CB20" s="363"/>
      <c r="CC20" s="363"/>
      <c r="CD20" s="363"/>
      <c r="CE20" s="363"/>
      <c r="CF20" s="363"/>
      <c r="CG20" s="363"/>
      <c r="CH20" s="363"/>
      <c r="CI20" s="363"/>
      <c r="CJ20" s="363"/>
      <c r="CK20" s="363"/>
      <c r="CL20" s="363"/>
      <c r="CM20" s="363"/>
      <c r="CN20" s="363"/>
      <c r="CO20" s="363"/>
      <c r="CP20" s="363"/>
      <c r="CQ20" s="363"/>
      <c r="CR20" s="363"/>
      <c r="CS20" s="363"/>
      <c r="CT20" s="363"/>
      <c r="CU20" s="363"/>
      <c r="CV20" s="363"/>
      <c r="CW20" s="363"/>
      <c r="CX20" s="363"/>
      <c r="CY20" s="363"/>
      <c r="CZ20" s="363"/>
      <c r="DA20" s="363"/>
      <c r="DB20" s="363"/>
      <c r="DC20" s="363"/>
      <c r="DD20" s="363"/>
      <c r="DE20" s="363"/>
      <c r="DF20" s="363"/>
      <c r="DG20" s="363"/>
      <c r="DH20" s="363"/>
      <c r="DI20" s="363"/>
      <c r="DJ20" s="363"/>
      <c r="DK20" s="363"/>
      <c r="DL20" s="363"/>
      <c r="DM20" s="363"/>
      <c r="DN20" s="363"/>
      <c r="DO20" s="363"/>
      <c r="DP20" s="363"/>
      <c r="DQ20" s="363"/>
      <c r="DR20" s="363"/>
      <c r="DS20" s="363"/>
      <c r="DT20" s="363"/>
      <c r="DU20" s="363"/>
      <c r="DV20" s="363"/>
      <c r="DW20" s="363"/>
      <c r="DX20" s="363"/>
      <c r="DY20" s="363"/>
      <c r="DZ20" s="363"/>
      <c r="EA20" s="363"/>
      <c r="EB20" s="363"/>
      <c r="EC20" s="363"/>
      <c r="ED20" s="363"/>
      <c r="EE20" s="363"/>
      <c r="EF20" s="363"/>
    </row>
    <row r="21" spans="1:136" ht="15" x14ac:dyDescent="0.25">
      <c r="A21" s="192"/>
      <c r="B21" s="207"/>
      <c r="C21" s="113"/>
      <c r="D21" s="113"/>
      <c r="E21" s="238"/>
      <c r="F21" s="697"/>
      <c r="G21" s="705"/>
      <c r="H21" s="697"/>
      <c r="I21" s="705"/>
      <c r="J21" s="697"/>
      <c r="K21" s="705"/>
      <c r="L21" s="697"/>
      <c r="M21" s="697"/>
      <c r="N21" s="697"/>
      <c r="O21" s="224"/>
      <c r="P21" s="696"/>
      <c r="Q21" s="696"/>
      <c r="R21" s="697"/>
      <c r="S21" s="697" t="s">
        <v>1241</v>
      </c>
      <c r="T21" s="372"/>
      <c r="U21" s="92"/>
      <c r="V21" s="373"/>
      <c r="W21" s="373"/>
      <c r="X21" s="373"/>
      <c r="Y21" s="373"/>
      <c r="Z21" s="373"/>
      <c r="AA21" s="373"/>
      <c r="AB21" s="373"/>
      <c r="AC21" s="373"/>
      <c r="AD21" s="363"/>
      <c r="AE21" s="363"/>
      <c r="AF21" s="363"/>
      <c r="AG21" s="363"/>
      <c r="AH21" s="363"/>
      <c r="AI21" s="363"/>
      <c r="AJ21" s="363"/>
      <c r="AK21" s="363"/>
      <c r="AL21" s="363"/>
      <c r="AM21" s="363"/>
      <c r="AN21" s="363"/>
      <c r="AO21" s="363"/>
      <c r="AP21" s="363"/>
      <c r="AQ21" s="363"/>
      <c r="AR21" s="363"/>
      <c r="AS21" s="363"/>
      <c r="AT21" s="363"/>
      <c r="AU21" s="363"/>
      <c r="AV21" s="363"/>
      <c r="AW21" s="363"/>
      <c r="AX21" s="363"/>
      <c r="AY21" s="363"/>
      <c r="AZ21" s="363"/>
      <c r="BA21" s="363"/>
      <c r="BB21" s="363"/>
      <c r="BC21" s="363"/>
      <c r="BD21" s="363"/>
      <c r="BE21" s="363"/>
      <c r="BF21" s="363"/>
      <c r="BG21" s="363"/>
      <c r="BH21" s="363"/>
      <c r="BI21" s="363"/>
      <c r="BJ21" s="363"/>
      <c r="BK21" s="363"/>
      <c r="BL21" s="363"/>
      <c r="BM21" s="363"/>
      <c r="BN21" s="363"/>
      <c r="BO21" s="363"/>
      <c r="BP21" s="363"/>
      <c r="BQ21" s="363"/>
      <c r="BR21" s="363"/>
      <c r="BS21" s="363"/>
      <c r="BT21" s="363"/>
      <c r="BU21" s="363"/>
      <c r="BV21" s="363"/>
      <c r="BW21" s="363"/>
      <c r="BX21" s="363"/>
      <c r="BY21" s="363"/>
      <c r="BZ21" s="363"/>
      <c r="CA21" s="363"/>
      <c r="CB21" s="363"/>
      <c r="CC21" s="363"/>
      <c r="CD21" s="363"/>
      <c r="CE21" s="363"/>
      <c r="CF21" s="363"/>
      <c r="CG21" s="363"/>
      <c r="CH21" s="363"/>
      <c r="CI21" s="363"/>
      <c r="CJ21" s="363"/>
      <c r="CK21" s="363"/>
      <c r="CL21" s="363"/>
      <c r="CM21" s="363"/>
      <c r="CN21" s="363"/>
      <c r="CO21" s="363"/>
      <c r="CP21" s="363"/>
      <c r="CQ21" s="363"/>
      <c r="CR21" s="363"/>
      <c r="CS21" s="363"/>
      <c r="CT21" s="363"/>
      <c r="CU21" s="363"/>
      <c r="CV21" s="363"/>
      <c r="CW21" s="363"/>
      <c r="CX21" s="363"/>
      <c r="CY21" s="363"/>
      <c r="CZ21" s="363"/>
      <c r="DA21" s="363"/>
      <c r="DB21" s="363"/>
      <c r="DC21" s="363"/>
      <c r="DD21" s="363"/>
      <c r="DE21" s="363"/>
      <c r="DF21" s="363"/>
      <c r="DG21" s="363"/>
      <c r="DH21" s="363"/>
      <c r="DI21" s="363"/>
      <c r="DJ21" s="363"/>
      <c r="DK21" s="363"/>
      <c r="DL21" s="363"/>
      <c r="DM21" s="363"/>
      <c r="DN21" s="363"/>
      <c r="DO21" s="363"/>
      <c r="DP21" s="363"/>
      <c r="DQ21" s="363"/>
      <c r="DR21" s="363"/>
      <c r="DS21" s="363"/>
      <c r="DT21" s="363"/>
      <c r="DU21" s="363"/>
      <c r="DV21" s="363"/>
      <c r="DW21" s="363"/>
      <c r="DX21" s="363"/>
      <c r="DY21" s="363"/>
      <c r="DZ21" s="363"/>
      <c r="EA21" s="363"/>
      <c r="EB21" s="363"/>
      <c r="EC21" s="363"/>
      <c r="ED21" s="363"/>
      <c r="EE21" s="363"/>
      <c r="EF21" s="363"/>
    </row>
    <row r="22" spans="1:136" ht="15" x14ac:dyDescent="0.25">
      <c r="A22" s="192"/>
      <c r="B22" s="207"/>
      <c r="C22" s="113" t="s">
        <v>1217</v>
      </c>
      <c r="D22" s="113" t="s">
        <v>1218</v>
      </c>
      <c r="E22" s="238"/>
      <c r="F22" s="697">
        <v>57.934508816120911</v>
      </c>
      <c r="G22" s="705"/>
      <c r="H22" s="697">
        <v>39.042821158690174</v>
      </c>
      <c r="I22" s="705"/>
      <c r="J22" s="697">
        <v>3.0226700251889169</v>
      </c>
      <c r="K22" s="705"/>
      <c r="L22" s="697">
        <v>62.717219589257503</v>
      </c>
      <c r="M22" s="697">
        <v>23.222748815165879</v>
      </c>
      <c r="N22" s="697">
        <v>14.06003159557662</v>
      </c>
      <c r="O22" s="224"/>
      <c r="P22" s="696">
        <v>621</v>
      </c>
      <c r="Q22" s="696">
        <v>385</v>
      </c>
      <c r="R22" s="697">
        <v>61.996779388083731</v>
      </c>
      <c r="S22" s="697" t="s">
        <v>2296</v>
      </c>
      <c r="T22" s="372"/>
      <c r="U22" s="92"/>
      <c r="V22" s="373"/>
      <c r="W22" s="373"/>
      <c r="X22" s="373"/>
      <c r="Y22" s="373"/>
      <c r="Z22" s="373"/>
      <c r="AA22" s="373"/>
      <c r="AB22" s="373"/>
      <c r="AC22" s="373"/>
      <c r="AD22" s="363"/>
      <c r="AE22" s="363"/>
      <c r="AF22" s="363"/>
      <c r="AG22" s="363"/>
      <c r="AH22" s="363"/>
      <c r="AI22" s="363"/>
      <c r="AJ22" s="363"/>
      <c r="AK22" s="363"/>
      <c r="AL22" s="363"/>
      <c r="AM22" s="363"/>
      <c r="AN22" s="363"/>
      <c r="AO22" s="363"/>
      <c r="AP22" s="363"/>
      <c r="AQ22" s="363"/>
      <c r="AR22" s="363"/>
      <c r="AS22" s="363"/>
      <c r="AT22" s="363"/>
      <c r="AU22" s="363"/>
      <c r="AV22" s="363"/>
      <c r="AW22" s="363"/>
      <c r="AX22" s="363"/>
      <c r="AY22" s="363"/>
      <c r="AZ22" s="363"/>
      <c r="BA22" s="363"/>
      <c r="BB22" s="363"/>
      <c r="BC22" s="363"/>
      <c r="BD22" s="363"/>
      <c r="BE22" s="363"/>
      <c r="BF22" s="363"/>
      <c r="BG22" s="363"/>
      <c r="BH22" s="363"/>
      <c r="BI22" s="363"/>
      <c r="BJ22" s="363"/>
      <c r="BK22" s="363"/>
      <c r="BL22" s="363"/>
      <c r="BM22" s="363"/>
      <c r="BN22" s="363"/>
      <c r="BO22" s="363"/>
      <c r="BP22" s="363"/>
      <c r="BQ22" s="363"/>
      <c r="BR22" s="363"/>
      <c r="BS22" s="363"/>
      <c r="BT22" s="363"/>
      <c r="BU22" s="363"/>
      <c r="BV22" s="363"/>
      <c r="BW22" s="363"/>
      <c r="BX22" s="363"/>
      <c r="BY22" s="363"/>
      <c r="BZ22" s="363"/>
      <c r="CA22" s="363"/>
      <c r="CB22" s="363"/>
      <c r="CC22" s="363"/>
      <c r="CD22" s="363"/>
      <c r="CE22" s="363"/>
      <c r="CF22" s="363"/>
      <c r="CG22" s="363"/>
      <c r="CH22" s="363"/>
      <c r="CI22" s="363"/>
      <c r="CJ22" s="363"/>
      <c r="CK22" s="363"/>
      <c r="CL22" s="363"/>
      <c r="CM22" s="363"/>
      <c r="CN22" s="363"/>
      <c r="CO22" s="363"/>
      <c r="CP22" s="363"/>
      <c r="CQ22" s="363"/>
      <c r="CR22" s="363"/>
      <c r="CS22" s="363"/>
      <c r="CT22" s="363"/>
      <c r="CU22" s="363"/>
      <c r="CV22" s="363"/>
      <c r="CW22" s="363"/>
      <c r="CX22" s="363"/>
      <c r="CY22" s="363"/>
      <c r="CZ22" s="363"/>
      <c r="DA22" s="363"/>
      <c r="DB22" s="363"/>
      <c r="DC22" s="363"/>
      <c r="DD22" s="363"/>
      <c r="DE22" s="363"/>
      <c r="DF22" s="363"/>
      <c r="DG22" s="363"/>
      <c r="DH22" s="363"/>
      <c r="DI22" s="363"/>
      <c r="DJ22" s="363"/>
      <c r="DK22" s="363"/>
      <c r="DL22" s="363"/>
      <c r="DM22" s="363"/>
      <c r="DN22" s="363"/>
      <c r="DO22" s="363"/>
      <c r="DP22" s="363"/>
      <c r="DQ22" s="363"/>
      <c r="DR22" s="363"/>
      <c r="DS22" s="363"/>
      <c r="DT22" s="363"/>
      <c r="DU22" s="363"/>
      <c r="DV22" s="363"/>
      <c r="DW22" s="363"/>
      <c r="DX22" s="363"/>
      <c r="DY22" s="363"/>
      <c r="DZ22" s="363"/>
      <c r="EA22" s="363"/>
      <c r="EB22" s="363"/>
      <c r="EC22" s="363"/>
      <c r="ED22" s="363"/>
      <c r="EE22" s="363"/>
      <c r="EF22" s="363"/>
    </row>
    <row r="23" spans="1:136" ht="15" x14ac:dyDescent="0.25">
      <c r="A23" s="192"/>
      <c r="B23" s="207"/>
      <c r="C23" s="113" t="s">
        <v>1219</v>
      </c>
      <c r="D23" s="113" t="s">
        <v>1220</v>
      </c>
      <c r="E23" s="238"/>
      <c r="F23" s="697">
        <v>72.347949080622342</v>
      </c>
      <c r="G23" s="705"/>
      <c r="H23" s="697">
        <v>27.369165487977369</v>
      </c>
      <c r="I23" s="705"/>
      <c r="J23" s="697">
        <v>0.28288543140028288</v>
      </c>
      <c r="K23" s="705"/>
      <c r="L23" s="697">
        <v>78.90625</v>
      </c>
      <c r="M23" s="697">
        <v>12.890625</v>
      </c>
      <c r="N23" s="697">
        <v>8.203125</v>
      </c>
      <c r="O23" s="224"/>
      <c r="P23" s="696">
        <v>1786</v>
      </c>
      <c r="Q23" s="696">
        <v>1410</v>
      </c>
      <c r="R23" s="697">
        <v>78.94736842105263</v>
      </c>
      <c r="S23" s="697" t="s">
        <v>2489</v>
      </c>
      <c r="T23" s="372"/>
      <c r="U23" s="92"/>
      <c r="V23" s="373"/>
      <c r="W23" s="373"/>
      <c r="X23" s="373"/>
      <c r="Y23" s="373"/>
      <c r="Z23" s="373"/>
      <c r="AA23" s="373"/>
      <c r="AB23" s="373"/>
      <c r="AC23" s="373"/>
      <c r="AD23" s="363"/>
      <c r="AE23" s="363"/>
      <c r="AF23" s="363"/>
      <c r="AG23" s="363"/>
      <c r="AH23" s="363"/>
      <c r="AI23" s="363"/>
      <c r="AJ23" s="363"/>
      <c r="AK23" s="363"/>
      <c r="AL23" s="363"/>
      <c r="AM23" s="363"/>
      <c r="AN23" s="363"/>
      <c r="AO23" s="363"/>
      <c r="AP23" s="363"/>
      <c r="AQ23" s="363"/>
      <c r="AR23" s="363"/>
      <c r="AS23" s="363"/>
      <c r="AT23" s="363"/>
      <c r="AU23" s="363"/>
      <c r="AV23" s="363"/>
      <c r="AW23" s="363"/>
      <c r="AX23" s="363"/>
      <c r="AY23" s="363"/>
      <c r="AZ23" s="363"/>
      <c r="BA23" s="363"/>
      <c r="BB23" s="363"/>
      <c r="BC23" s="363"/>
      <c r="BD23" s="363"/>
      <c r="BE23" s="363"/>
      <c r="BF23" s="363"/>
      <c r="BG23" s="363"/>
      <c r="BH23" s="363"/>
      <c r="BI23" s="363"/>
      <c r="BJ23" s="363"/>
      <c r="BK23" s="363"/>
      <c r="BL23" s="363"/>
      <c r="BM23" s="363"/>
      <c r="BN23" s="363"/>
      <c r="BO23" s="363"/>
      <c r="BP23" s="363"/>
      <c r="BQ23" s="363"/>
      <c r="BR23" s="363"/>
      <c r="BS23" s="363"/>
      <c r="BT23" s="363"/>
      <c r="BU23" s="363"/>
      <c r="BV23" s="363"/>
      <c r="BW23" s="363"/>
      <c r="BX23" s="363"/>
      <c r="BY23" s="363"/>
      <c r="BZ23" s="363"/>
      <c r="CA23" s="363"/>
      <c r="CB23" s="363"/>
      <c r="CC23" s="363"/>
      <c r="CD23" s="363"/>
      <c r="CE23" s="363"/>
      <c r="CF23" s="363"/>
      <c r="CG23" s="363"/>
      <c r="CH23" s="363"/>
      <c r="CI23" s="363"/>
      <c r="CJ23" s="363"/>
      <c r="CK23" s="363"/>
      <c r="CL23" s="363"/>
      <c r="CM23" s="363"/>
      <c r="CN23" s="363"/>
      <c r="CO23" s="363"/>
      <c r="CP23" s="363"/>
      <c r="CQ23" s="363"/>
      <c r="CR23" s="363"/>
      <c r="CS23" s="363"/>
      <c r="CT23" s="363"/>
      <c r="CU23" s="363"/>
      <c r="CV23" s="363"/>
      <c r="CW23" s="363"/>
      <c r="CX23" s="363"/>
      <c r="CY23" s="363"/>
      <c r="CZ23" s="363"/>
      <c r="DA23" s="363"/>
      <c r="DB23" s="363"/>
      <c r="DC23" s="363"/>
      <c r="DD23" s="363"/>
      <c r="DE23" s="363"/>
      <c r="DF23" s="363"/>
      <c r="DG23" s="363"/>
      <c r="DH23" s="363"/>
      <c r="DI23" s="363"/>
      <c r="DJ23" s="363"/>
      <c r="DK23" s="363"/>
      <c r="DL23" s="363"/>
      <c r="DM23" s="363"/>
      <c r="DN23" s="363"/>
      <c r="DO23" s="363"/>
      <c r="DP23" s="363"/>
      <c r="DQ23" s="363"/>
      <c r="DR23" s="363"/>
      <c r="DS23" s="363"/>
      <c r="DT23" s="363"/>
      <c r="DU23" s="363"/>
      <c r="DV23" s="363"/>
      <c r="DW23" s="363"/>
      <c r="DX23" s="363"/>
      <c r="DY23" s="363"/>
      <c r="DZ23" s="363"/>
      <c r="EA23" s="363"/>
      <c r="EB23" s="363"/>
      <c r="EC23" s="363"/>
      <c r="ED23" s="363"/>
      <c r="EE23" s="363"/>
      <c r="EF23" s="363"/>
    </row>
    <row r="24" spans="1:136" ht="15" x14ac:dyDescent="0.25">
      <c r="A24" s="192"/>
      <c r="B24" s="207"/>
      <c r="C24" s="113" t="s">
        <v>1221</v>
      </c>
      <c r="D24" s="113" t="s">
        <v>1222</v>
      </c>
      <c r="E24" s="238"/>
      <c r="F24" s="697">
        <v>91.77820267686424</v>
      </c>
      <c r="G24" s="705"/>
      <c r="H24" s="697">
        <v>6.1185468451242828</v>
      </c>
      <c r="I24" s="705"/>
      <c r="J24" s="697">
        <v>2.1032504780114722</v>
      </c>
      <c r="K24" s="705"/>
      <c r="L24" s="697">
        <v>84.764991896272292</v>
      </c>
      <c r="M24" s="697">
        <v>8.7520259319286886</v>
      </c>
      <c r="N24" s="697">
        <v>6.4829821717990272</v>
      </c>
      <c r="O24" s="224"/>
      <c r="P24" s="696">
        <v>605</v>
      </c>
      <c r="Q24" s="696">
        <v>512</v>
      </c>
      <c r="R24" s="697">
        <v>84.628099173553721</v>
      </c>
      <c r="S24" s="697" t="s">
        <v>2305</v>
      </c>
      <c r="T24" s="372"/>
      <c r="U24" s="92"/>
      <c r="V24" s="373"/>
      <c r="W24" s="373"/>
      <c r="X24" s="373"/>
      <c r="Y24" s="373"/>
      <c r="Z24" s="373"/>
      <c r="AA24" s="373"/>
      <c r="AB24" s="373"/>
      <c r="AC24" s="373"/>
      <c r="AD24" s="363"/>
      <c r="AE24" s="363"/>
      <c r="AF24" s="363"/>
      <c r="AG24" s="363"/>
      <c r="AH24" s="363"/>
      <c r="AI24" s="363"/>
      <c r="AJ24" s="363"/>
      <c r="AK24" s="363"/>
      <c r="AL24" s="363"/>
      <c r="AM24" s="363"/>
      <c r="AN24" s="363"/>
      <c r="AO24" s="363"/>
      <c r="AP24" s="363"/>
      <c r="AQ24" s="363"/>
      <c r="AR24" s="363"/>
      <c r="AS24" s="363"/>
      <c r="AT24" s="363"/>
      <c r="AU24" s="363"/>
      <c r="AV24" s="363"/>
      <c r="AW24" s="363"/>
      <c r="AX24" s="363"/>
      <c r="AY24" s="363"/>
      <c r="AZ24" s="363"/>
      <c r="BA24" s="363"/>
      <c r="BB24" s="363"/>
      <c r="BC24" s="363"/>
      <c r="BD24" s="363"/>
      <c r="BE24" s="363"/>
      <c r="BF24" s="363"/>
      <c r="BG24" s="363"/>
      <c r="BH24" s="363"/>
      <c r="BI24" s="363"/>
      <c r="BJ24" s="363"/>
      <c r="BK24" s="363"/>
      <c r="BL24" s="363"/>
      <c r="BM24" s="363"/>
      <c r="BN24" s="363"/>
      <c r="BO24" s="363"/>
      <c r="BP24" s="363"/>
      <c r="BQ24" s="363"/>
      <c r="BR24" s="363"/>
      <c r="BS24" s="363"/>
      <c r="BT24" s="363"/>
      <c r="BU24" s="363"/>
      <c r="BV24" s="363"/>
      <c r="BW24" s="363"/>
      <c r="BX24" s="363"/>
      <c r="BY24" s="363"/>
      <c r="BZ24" s="363"/>
      <c r="CA24" s="363"/>
      <c r="CB24" s="363"/>
      <c r="CC24" s="363"/>
      <c r="CD24" s="363"/>
      <c r="CE24" s="363"/>
      <c r="CF24" s="363"/>
      <c r="CG24" s="363"/>
      <c r="CH24" s="363"/>
      <c r="CI24" s="363"/>
      <c r="CJ24" s="363"/>
      <c r="CK24" s="363"/>
      <c r="CL24" s="363"/>
      <c r="CM24" s="363"/>
      <c r="CN24" s="363"/>
      <c r="CO24" s="363"/>
      <c r="CP24" s="363"/>
      <c r="CQ24" s="363"/>
      <c r="CR24" s="363"/>
      <c r="CS24" s="363"/>
      <c r="CT24" s="363"/>
      <c r="CU24" s="363"/>
      <c r="CV24" s="363"/>
      <c r="CW24" s="363"/>
      <c r="CX24" s="363"/>
      <c r="CY24" s="363"/>
      <c r="CZ24" s="363"/>
      <c r="DA24" s="363"/>
      <c r="DB24" s="363"/>
      <c r="DC24" s="363"/>
      <c r="DD24" s="363"/>
      <c r="DE24" s="363"/>
      <c r="DF24" s="363"/>
      <c r="DG24" s="363"/>
      <c r="DH24" s="363"/>
      <c r="DI24" s="363"/>
      <c r="DJ24" s="363"/>
      <c r="DK24" s="363"/>
      <c r="DL24" s="363"/>
      <c r="DM24" s="363"/>
      <c r="DN24" s="363"/>
      <c r="DO24" s="363"/>
      <c r="DP24" s="363"/>
      <c r="DQ24" s="363"/>
      <c r="DR24" s="363"/>
      <c r="DS24" s="363"/>
      <c r="DT24" s="363"/>
      <c r="DU24" s="363"/>
      <c r="DV24" s="363"/>
      <c r="DW24" s="363"/>
      <c r="DX24" s="363"/>
      <c r="DY24" s="363"/>
      <c r="DZ24" s="363"/>
      <c r="EA24" s="363"/>
      <c r="EB24" s="363"/>
      <c r="EC24" s="363"/>
      <c r="ED24" s="363"/>
      <c r="EE24" s="363"/>
      <c r="EF24" s="363"/>
    </row>
    <row r="25" spans="1:136" ht="15" x14ac:dyDescent="0.25">
      <c r="A25" s="192"/>
      <c r="B25" s="207"/>
      <c r="C25" s="113" t="s">
        <v>1223</v>
      </c>
      <c r="D25" s="113" t="s">
        <v>1224</v>
      </c>
      <c r="E25" s="238"/>
      <c r="F25" s="697">
        <v>3</v>
      </c>
      <c r="G25" s="705"/>
      <c r="H25" s="697">
        <v>96.25</v>
      </c>
      <c r="I25" s="705"/>
      <c r="J25" s="697">
        <v>0.75</v>
      </c>
      <c r="K25" s="705"/>
      <c r="L25" s="697">
        <v>81.466395112016301</v>
      </c>
      <c r="M25" s="697">
        <v>10.285132382892057</v>
      </c>
      <c r="N25" s="697">
        <v>8.2484725050916499</v>
      </c>
      <c r="O25" s="224"/>
      <c r="P25" s="696">
        <v>975</v>
      </c>
      <c r="Q25" s="696">
        <v>794</v>
      </c>
      <c r="R25" s="697">
        <v>81.435897435897431</v>
      </c>
      <c r="S25" s="697" t="s">
        <v>2298</v>
      </c>
      <c r="T25" s="372"/>
      <c r="U25" s="92"/>
      <c r="V25" s="373"/>
      <c r="W25" s="373"/>
      <c r="X25" s="373"/>
      <c r="Y25" s="373"/>
      <c r="Z25" s="373"/>
      <c r="AA25" s="373"/>
      <c r="AB25" s="373"/>
      <c r="AC25" s="373"/>
      <c r="AD25" s="363"/>
      <c r="AE25" s="363"/>
      <c r="AF25" s="363"/>
      <c r="AG25" s="363"/>
      <c r="AH25" s="363"/>
      <c r="AI25" s="363"/>
      <c r="AJ25" s="363"/>
      <c r="AK25" s="363"/>
      <c r="AL25" s="363"/>
      <c r="AM25" s="363"/>
      <c r="AN25" s="363"/>
      <c r="AO25" s="363"/>
      <c r="AP25" s="363"/>
      <c r="AQ25" s="363"/>
      <c r="AR25" s="363"/>
      <c r="AS25" s="363"/>
      <c r="AT25" s="363"/>
      <c r="AU25" s="363"/>
      <c r="AV25" s="363"/>
      <c r="AW25" s="363"/>
      <c r="AX25" s="363"/>
      <c r="AY25" s="363"/>
      <c r="AZ25" s="363"/>
      <c r="BA25" s="363"/>
      <c r="BB25" s="363"/>
      <c r="BC25" s="363"/>
      <c r="BD25" s="363"/>
      <c r="BE25" s="363"/>
      <c r="BF25" s="363"/>
      <c r="BG25" s="363"/>
      <c r="BH25" s="363"/>
      <c r="BI25" s="363"/>
      <c r="BJ25" s="363"/>
      <c r="BK25" s="363"/>
      <c r="BL25" s="363"/>
      <c r="BM25" s="363"/>
      <c r="BN25" s="363"/>
      <c r="BO25" s="363"/>
      <c r="BP25" s="363"/>
      <c r="BQ25" s="363"/>
      <c r="BR25" s="363"/>
      <c r="BS25" s="363"/>
      <c r="BT25" s="363"/>
      <c r="BU25" s="363"/>
      <c r="BV25" s="363"/>
      <c r="BW25" s="363"/>
      <c r="BX25" s="363"/>
      <c r="BY25" s="363"/>
      <c r="BZ25" s="363"/>
      <c r="CA25" s="363"/>
      <c r="CB25" s="363"/>
      <c r="CC25" s="363"/>
      <c r="CD25" s="363"/>
      <c r="CE25" s="363"/>
      <c r="CF25" s="363"/>
      <c r="CG25" s="363"/>
      <c r="CH25" s="363"/>
      <c r="CI25" s="363"/>
      <c r="CJ25" s="363"/>
      <c r="CK25" s="363"/>
      <c r="CL25" s="363"/>
      <c r="CM25" s="363"/>
      <c r="CN25" s="363"/>
      <c r="CO25" s="363"/>
      <c r="CP25" s="363"/>
      <c r="CQ25" s="363"/>
      <c r="CR25" s="363"/>
      <c r="CS25" s="363"/>
      <c r="CT25" s="363"/>
      <c r="CU25" s="363"/>
      <c r="CV25" s="363"/>
      <c r="CW25" s="363"/>
      <c r="CX25" s="363"/>
      <c r="CY25" s="363"/>
      <c r="CZ25" s="363"/>
      <c r="DA25" s="363"/>
      <c r="DB25" s="363"/>
      <c r="DC25" s="363"/>
      <c r="DD25" s="363"/>
      <c r="DE25" s="363"/>
      <c r="DF25" s="363"/>
      <c r="DG25" s="363"/>
      <c r="DH25" s="363"/>
      <c r="DI25" s="363"/>
      <c r="DJ25" s="363"/>
      <c r="DK25" s="363"/>
      <c r="DL25" s="363"/>
      <c r="DM25" s="363"/>
      <c r="DN25" s="363"/>
      <c r="DO25" s="363"/>
      <c r="DP25" s="363"/>
      <c r="DQ25" s="363"/>
      <c r="DR25" s="363"/>
      <c r="DS25" s="363"/>
      <c r="DT25" s="363"/>
      <c r="DU25" s="363"/>
      <c r="DV25" s="363"/>
      <c r="DW25" s="363"/>
      <c r="DX25" s="363"/>
      <c r="DY25" s="363"/>
      <c r="DZ25" s="363"/>
      <c r="EA25" s="363"/>
      <c r="EB25" s="363"/>
      <c r="EC25" s="363"/>
      <c r="ED25" s="363"/>
      <c r="EE25" s="363"/>
      <c r="EF25" s="363"/>
    </row>
    <row r="26" spans="1:136" ht="15" x14ac:dyDescent="0.25">
      <c r="A26" s="192"/>
      <c r="B26" s="207"/>
      <c r="C26" s="113" t="s">
        <v>1225</v>
      </c>
      <c r="D26" s="113" t="s">
        <v>1466</v>
      </c>
      <c r="E26" s="238"/>
      <c r="F26" s="697">
        <v>89.779559118236477</v>
      </c>
      <c r="G26" s="705"/>
      <c r="H26" s="697">
        <v>7.414829659318638</v>
      </c>
      <c r="I26" s="705"/>
      <c r="J26" s="697">
        <v>2.8056112224448899</v>
      </c>
      <c r="K26" s="705"/>
      <c r="L26" s="697">
        <v>80.225080385852081</v>
      </c>
      <c r="M26" s="697">
        <v>12.861736334405144</v>
      </c>
      <c r="N26" s="697">
        <v>6.9131832797427659</v>
      </c>
      <c r="O26" s="224"/>
      <c r="P26" s="696">
        <v>605</v>
      </c>
      <c r="Q26" s="696">
        <v>485</v>
      </c>
      <c r="R26" s="697">
        <v>80.165289256198349</v>
      </c>
      <c r="S26" s="697" t="s">
        <v>1649</v>
      </c>
      <c r="T26" s="372"/>
      <c r="U26" s="92"/>
      <c r="V26" s="373"/>
      <c r="W26" s="373"/>
      <c r="X26" s="373"/>
      <c r="Y26" s="373"/>
      <c r="Z26" s="373"/>
      <c r="AA26" s="373"/>
      <c r="AB26" s="373"/>
      <c r="AC26" s="373"/>
      <c r="AD26" s="363"/>
      <c r="AE26" s="363"/>
      <c r="AF26" s="363"/>
      <c r="AG26" s="363"/>
      <c r="AH26" s="363"/>
      <c r="AI26" s="363"/>
      <c r="AJ26" s="363"/>
      <c r="AK26" s="363"/>
      <c r="AL26" s="363"/>
      <c r="AM26" s="363"/>
      <c r="AN26" s="363"/>
      <c r="AO26" s="363"/>
      <c r="AP26" s="363"/>
      <c r="AQ26" s="363"/>
      <c r="AR26" s="363"/>
      <c r="AS26" s="363"/>
      <c r="AT26" s="363"/>
      <c r="AU26" s="363"/>
      <c r="AV26" s="363"/>
      <c r="AW26" s="363"/>
      <c r="AX26" s="363"/>
      <c r="AY26" s="363"/>
      <c r="AZ26" s="363"/>
      <c r="BA26" s="363"/>
      <c r="BB26" s="363"/>
      <c r="BC26" s="363"/>
      <c r="BD26" s="363"/>
      <c r="BE26" s="363"/>
      <c r="BF26" s="363"/>
      <c r="BG26" s="363"/>
      <c r="BH26" s="363"/>
      <c r="BI26" s="363"/>
      <c r="BJ26" s="363"/>
      <c r="BK26" s="363"/>
      <c r="BL26" s="363"/>
      <c r="BM26" s="363"/>
      <c r="BN26" s="363"/>
      <c r="BO26" s="363"/>
      <c r="BP26" s="363"/>
      <c r="BQ26" s="363"/>
      <c r="BR26" s="363"/>
      <c r="BS26" s="363"/>
      <c r="BT26" s="363"/>
      <c r="BU26" s="363"/>
      <c r="BV26" s="363"/>
      <c r="BW26" s="363"/>
      <c r="BX26" s="363"/>
      <c r="BY26" s="363"/>
      <c r="BZ26" s="363"/>
      <c r="CA26" s="363"/>
      <c r="CB26" s="363"/>
      <c r="CC26" s="363"/>
      <c r="CD26" s="363"/>
      <c r="CE26" s="363"/>
      <c r="CF26" s="363"/>
      <c r="CG26" s="363"/>
      <c r="CH26" s="363"/>
      <c r="CI26" s="363"/>
      <c r="CJ26" s="363"/>
      <c r="CK26" s="363"/>
      <c r="CL26" s="363"/>
      <c r="CM26" s="363"/>
      <c r="CN26" s="363"/>
      <c r="CO26" s="363"/>
      <c r="CP26" s="363"/>
      <c r="CQ26" s="363"/>
      <c r="CR26" s="363"/>
      <c r="CS26" s="363"/>
      <c r="CT26" s="363"/>
      <c r="CU26" s="363"/>
      <c r="CV26" s="363"/>
      <c r="CW26" s="363"/>
      <c r="CX26" s="363"/>
      <c r="CY26" s="363"/>
      <c r="CZ26" s="363"/>
      <c r="DA26" s="363"/>
      <c r="DB26" s="363"/>
      <c r="DC26" s="363"/>
      <c r="DD26" s="363"/>
      <c r="DE26" s="363"/>
      <c r="DF26" s="363"/>
      <c r="DG26" s="363"/>
      <c r="DH26" s="363"/>
      <c r="DI26" s="363"/>
      <c r="DJ26" s="363"/>
      <c r="DK26" s="363"/>
      <c r="DL26" s="363"/>
      <c r="DM26" s="363"/>
      <c r="DN26" s="363"/>
      <c r="DO26" s="363"/>
      <c r="DP26" s="363"/>
      <c r="DQ26" s="363"/>
      <c r="DR26" s="363"/>
      <c r="DS26" s="363"/>
      <c r="DT26" s="363"/>
      <c r="DU26" s="363"/>
      <c r="DV26" s="363"/>
      <c r="DW26" s="363"/>
      <c r="DX26" s="363"/>
      <c r="DY26" s="363"/>
      <c r="DZ26" s="363"/>
      <c r="EA26" s="363"/>
      <c r="EB26" s="363"/>
      <c r="EC26" s="363"/>
      <c r="ED26" s="363"/>
      <c r="EE26" s="363"/>
      <c r="EF26" s="363"/>
    </row>
    <row r="27" spans="1:136" ht="15" x14ac:dyDescent="0.25">
      <c r="A27" s="192"/>
      <c r="B27" s="207"/>
      <c r="C27" s="113" t="s">
        <v>1226</v>
      </c>
      <c r="D27" s="113" t="s">
        <v>1467</v>
      </c>
      <c r="E27" s="238"/>
      <c r="F27" s="697">
        <v>91.729323308270665</v>
      </c>
      <c r="G27" s="705"/>
      <c r="H27" s="697">
        <v>7.2180451127819554</v>
      </c>
      <c r="I27" s="705"/>
      <c r="J27" s="697">
        <v>1.0526315789473684</v>
      </c>
      <c r="K27" s="705"/>
      <c r="L27" s="697">
        <v>79.927884615384613</v>
      </c>
      <c r="M27" s="697">
        <v>13.701923076923078</v>
      </c>
      <c r="N27" s="697">
        <v>6.3701923076923075</v>
      </c>
      <c r="O27" s="224"/>
      <c r="P27" s="696">
        <v>824</v>
      </c>
      <c r="Q27" s="696">
        <v>658</v>
      </c>
      <c r="R27" s="697">
        <v>79.854368932038838</v>
      </c>
      <c r="S27" s="697" t="s">
        <v>2290</v>
      </c>
      <c r="T27" s="372"/>
      <c r="U27" s="92"/>
      <c r="V27" s="373"/>
      <c r="W27" s="373"/>
      <c r="X27" s="373"/>
      <c r="Y27" s="373"/>
      <c r="Z27" s="373"/>
      <c r="AA27" s="373"/>
      <c r="AB27" s="373"/>
      <c r="AC27" s="373"/>
      <c r="AD27" s="363"/>
      <c r="AE27" s="363"/>
      <c r="AF27" s="363"/>
      <c r="AG27" s="363"/>
      <c r="AH27" s="363"/>
      <c r="AI27" s="363"/>
      <c r="AJ27" s="363"/>
      <c r="AK27" s="363"/>
      <c r="AL27" s="363"/>
      <c r="AM27" s="363"/>
      <c r="AN27" s="363"/>
      <c r="AO27" s="363"/>
      <c r="AP27" s="363"/>
      <c r="AQ27" s="363"/>
      <c r="AR27" s="363"/>
      <c r="AS27" s="363"/>
      <c r="AT27" s="363"/>
      <c r="AU27" s="363"/>
      <c r="AV27" s="363"/>
      <c r="AW27" s="363"/>
      <c r="AX27" s="363"/>
      <c r="AY27" s="363"/>
      <c r="AZ27" s="363"/>
      <c r="BA27" s="363"/>
      <c r="BB27" s="363"/>
      <c r="BC27" s="363"/>
      <c r="BD27" s="363"/>
      <c r="BE27" s="363"/>
      <c r="BF27" s="363"/>
      <c r="BG27" s="363"/>
      <c r="BH27" s="363"/>
      <c r="BI27" s="363"/>
      <c r="BJ27" s="363"/>
      <c r="BK27" s="363"/>
      <c r="BL27" s="363"/>
      <c r="BM27" s="363"/>
      <c r="BN27" s="363"/>
      <c r="BO27" s="363"/>
      <c r="BP27" s="363"/>
      <c r="BQ27" s="363"/>
      <c r="BR27" s="363"/>
      <c r="BS27" s="363"/>
      <c r="BT27" s="363"/>
      <c r="BU27" s="363"/>
      <c r="BV27" s="363"/>
      <c r="BW27" s="363"/>
      <c r="BX27" s="363"/>
      <c r="BY27" s="363"/>
      <c r="BZ27" s="363"/>
      <c r="CA27" s="363"/>
      <c r="CB27" s="363"/>
      <c r="CC27" s="363"/>
      <c r="CD27" s="363"/>
      <c r="CE27" s="363"/>
      <c r="CF27" s="363"/>
      <c r="CG27" s="363"/>
      <c r="CH27" s="363"/>
      <c r="CI27" s="363"/>
      <c r="CJ27" s="363"/>
      <c r="CK27" s="363"/>
      <c r="CL27" s="363"/>
      <c r="CM27" s="363"/>
      <c r="CN27" s="363"/>
      <c r="CO27" s="363"/>
      <c r="CP27" s="363"/>
      <c r="CQ27" s="363"/>
      <c r="CR27" s="363"/>
      <c r="CS27" s="363"/>
      <c r="CT27" s="363"/>
      <c r="CU27" s="363"/>
      <c r="CV27" s="363"/>
      <c r="CW27" s="363"/>
      <c r="CX27" s="363"/>
      <c r="CY27" s="363"/>
      <c r="CZ27" s="363"/>
      <c r="DA27" s="363"/>
      <c r="DB27" s="363"/>
      <c r="DC27" s="363"/>
      <c r="DD27" s="363"/>
      <c r="DE27" s="363"/>
      <c r="DF27" s="363"/>
      <c r="DG27" s="363"/>
      <c r="DH27" s="363"/>
      <c r="DI27" s="363"/>
      <c r="DJ27" s="363"/>
      <c r="DK27" s="363"/>
      <c r="DL27" s="363"/>
      <c r="DM27" s="363"/>
      <c r="DN27" s="363"/>
      <c r="DO27" s="363"/>
      <c r="DP27" s="363"/>
      <c r="DQ27" s="363"/>
      <c r="DR27" s="363"/>
      <c r="DS27" s="363"/>
      <c r="DT27" s="363"/>
      <c r="DU27" s="363"/>
      <c r="DV27" s="363"/>
      <c r="DW27" s="363"/>
      <c r="DX27" s="363"/>
      <c r="DY27" s="363"/>
      <c r="DZ27" s="363"/>
      <c r="EA27" s="363"/>
      <c r="EB27" s="363"/>
      <c r="EC27" s="363"/>
      <c r="ED27" s="363"/>
      <c r="EE27" s="363"/>
      <c r="EF27" s="363"/>
    </row>
    <row r="28" spans="1:136" ht="15" x14ac:dyDescent="0.25">
      <c r="A28" s="192"/>
      <c r="B28" s="207"/>
      <c r="C28" s="113" t="s">
        <v>1227</v>
      </c>
      <c r="D28" s="113" t="s">
        <v>1228</v>
      </c>
      <c r="E28" s="238"/>
      <c r="F28" s="697">
        <v>52.463768115942031</v>
      </c>
      <c r="G28" s="705"/>
      <c r="H28" s="697">
        <v>45.70048309178744</v>
      </c>
      <c r="I28" s="705"/>
      <c r="J28" s="697">
        <v>1.8357487922705313</v>
      </c>
      <c r="K28" s="705"/>
      <c r="L28" s="697">
        <v>82.667731629392975</v>
      </c>
      <c r="M28" s="697">
        <v>10.862619808306709</v>
      </c>
      <c r="N28" s="697">
        <v>6.4696485623003186</v>
      </c>
      <c r="O28" s="224"/>
      <c r="P28" s="696">
        <v>1229</v>
      </c>
      <c r="Q28" s="696">
        <v>1016</v>
      </c>
      <c r="R28" s="697">
        <v>82.668836452400328</v>
      </c>
      <c r="S28" s="697" t="s">
        <v>2490</v>
      </c>
      <c r="T28" s="372"/>
      <c r="U28" s="92"/>
      <c r="V28" s="373"/>
      <c r="W28" s="373"/>
      <c r="X28" s="373"/>
      <c r="Y28" s="373"/>
      <c r="Z28" s="373"/>
      <c r="AA28" s="373"/>
      <c r="AB28" s="373"/>
      <c r="AC28" s="373"/>
      <c r="AD28" s="363"/>
      <c r="AE28" s="363"/>
      <c r="AF28" s="363"/>
      <c r="AG28" s="363"/>
      <c r="AH28" s="363"/>
      <c r="AI28" s="363"/>
      <c r="AJ28" s="363"/>
      <c r="AK28" s="363"/>
      <c r="AL28" s="363"/>
      <c r="AM28" s="363"/>
      <c r="AN28" s="363"/>
      <c r="AO28" s="363"/>
      <c r="AP28" s="363"/>
      <c r="AQ28" s="363"/>
      <c r="AR28" s="363"/>
      <c r="AS28" s="363"/>
      <c r="AT28" s="363"/>
      <c r="AU28" s="363"/>
      <c r="AV28" s="363"/>
      <c r="AW28" s="363"/>
      <c r="AX28" s="363"/>
      <c r="AY28" s="363"/>
      <c r="AZ28" s="363"/>
      <c r="BA28" s="363"/>
      <c r="BB28" s="363"/>
      <c r="BC28" s="363"/>
      <c r="BD28" s="363"/>
      <c r="BE28" s="363"/>
      <c r="BF28" s="363"/>
      <c r="BG28" s="363"/>
      <c r="BH28" s="363"/>
      <c r="BI28" s="363"/>
      <c r="BJ28" s="363"/>
      <c r="BK28" s="363"/>
      <c r="BL28" s="363"/>
      <c r="BM28" s="363"/>
      <c r="BN28" s="363"/>
      <c r="BO28" s="363"/>
      <c r="BP28" s="363"/>
      <c r="BQ28" s="363"/>
      <c r="BR28" s="363"/>
      <c r="BS28" s="363"/>
      <c r="BT28" s="363"/>
      <c r="BU28" s="363"/>
      <c r="BV28" s="363"/>
      <c r="BW28" s="363"/>
      <c r="BX28" s="363"/>
      <c r="BY28" s="363"/>
      <c r="BZ28" s="363"/>
      <c r="CA28" s="363"/>
      <c r="CB28" s="363"/>
      <c r="CC28" s="363"/>
      <c r="CD28" s="363"/>
      <c r="CE28" s="363"/>
      <c r="CF28" s="363"/>
      <c r="CG28" s="363"/>
      <c r="CH28" s="363"/>
      <c r="CI28" s="363"/>
      <c r="CJ28" s="363"/>
      <c r="CK28" s="363"/>
      <c r="CL28" s="363"/>
      <c r="CM28" s="363"/>
      <c r="CN28" s="363"/>
      <c r="CO28" s="363"/>
      <c r="CP28" s="363"/>
      <c r="CQ28" s="363"/>
      <c r="CR28" s="363"/>
      <c r="CS28" s="363"/>
      <c r="CT28" s="363"/>
      <c r="CU28" s="363"/>
      <c r="CV28" s="363"/>
      <c r="CW28" s="363"/>
      <c r="CX28" s="363"/>
      <c r="CY28" s="363"/>
      <c r="CZ28" s="363"/>
      <c r="DA28" s="363"/>
      <c r="DB28" s="363"/>
      <c r="DC28" s="363"/>
      <c r="DD28" s="363"/>
      <c r="DE28" s="363"/>
      <c r="DF28" s="363"/>
      <c r="DG28" s="363"/>
      <c r="DH28" s="363"/>
      <c r="DI28" s="363"/>
      <c r="DJ28" s="363"/>
      <c r="DK28" s="363"/>
      <c r="DL28" s="363"/>
      <c r="DM28" s="363"/>
      <c r="DN28" s="363"/>
      <c r="DO28" s="363"/>
      <c r="DP28" s="363"/>
      <c r="DQ28" s="363"/>
      <c r="DR28" s="363"/>
      <c r="DS28" s="363"/>
      <c r="DT28" s="363"/>
      <c r="DU28" s="363"/>
      <c r="DV28" s="363"/>
      <c r="DW28" s="363"/>
      <c r="DX28" s="363"/>
      <c r="DY28" s="363"/>
      <c r="DZ28" s="363"/>
      <c r="EA28" s="363"/>
      <c r="EB28" s="363"/>
      <c r="EC28" s="363"/>
      <c r="ED28" s="363"/>
      <c r="EE28" s="363"/>
      <c r="EF28" s="363"/>
    </row>
    <row r="29" spans="1:136" ht="15" x14ac:dyDescent="0.25">
      <c r="A29" s="192"/>
      <c r="B29" s="207"/>
      <c r="C29" s="113" t="s">
        <v>1229</v>
      </c>
      <c r="D29" s="113" t="s">
        <v>1230</v>
      </c>
      <c r="E29" s="238"/>
      <c r="F29" s="697">
        <v>1.7398869073510224</v>
      </c>
      <c r="G29" s="705"/>
      <c r="H29" s="697">
        <v>97.694649847759891</v>
      </c>
      <c r="I29" s="705"/>
      <c r="J29" s="697">
        <v>0.56546324488908217</v>
      </c>
      <c r="K29" s="705"/>
      <c r="L29" s="697">
        <v>82.16583273766976</v>
      </c>
      <c r="M29" s="697">
        <v>9.7927090779127948</v>
      </c>
      <c r="N29" s="697">
        <v>8.0414581844174418</v>
      </c>
      <c r="O29" s="224"/>
      <c r="P29" s="696">
        <v>2783</v>
      </c>
      <c r="Q29" s="696">
        <v>2286</v>
      </c>
      <c r="R29" s="697">
        <v>82.141573841178584</v>
      </c>
      <c r="S29" s="697" t="s">
        <v>2491</v>
      </c>
      <c r="T29" s="372"/>
      <c r="U29" s="92"/>
      <c r="V29" s="373"/>
      <c r="W29" s="373"/>
      <c r="X29" s="373"/>
      <c r="Y29" s="373"/>
      <c r="Z29" s="373"/>
      <c r="AA29" s="373"/>
      <c r="AB29" s="373"/>
      <c r="AC29" s="373"/>
      <c r="AD29" s="363"/>
      <c r="AE29" s="363"/>
      <c r="AF29" s="363"/>
      <c r="AG29" s="363"/>
      <c r="AH29" s="363"/>
      <c r="AI29" s="363"/>
      <c r="AJ29" s="363"/>
      <c r="AK29" s="363"/>
      <c r="AL29" s="363"/>
      <c r="AM29" s="363"/>
      <c r="AN29" s="363"/>
      <c r="AO29" s="363"/>
      <c r="AP29" s="363"/>
      <c r="AQ29" s="363"/>
      <c r="AR29" s="363"/>
      <c r="AS29" s="363"/>
      <c r="AT29" s="363"/>
      <c r="AU29" s="363"/>
      <c r="AV29" s="363"/>
      <c r="AW29" s="363"/>
      <c r="AX29" s="363"/>
      <c r="AY29" s="363"/>
      <c r="AZ29" s="363"/>
      <c r="BA29" s="363"/>
      <c r="BB29" s="363"/>
      <c r="BC29" s="363"/>
      <c r="BD29" s="363"/>
      <c r="BE29" s="363"/>
      <c r="BF29" s="363"/>
      <c r="BG29" s="363"/>
      <c r="BH29" s="363"/>
      <c r="BI29" s="363"/>
      <c r="BJ29" s="363"/>
      <c r="BK29" s="363"/>
      <c r="BL29" s="363"/>
      <c r="BM29" s="363"/>
      <c r="BN29" s="363"/>
      <c r="BO29" s="363"/>
      <c r="BP29" s="363"/>
      <c r="BQ29" s="363"/>
      <c r="BR29" s="363"/>
      <c r="BS29" s="363"/>
      <c r="BT29" s="363"/>
      <c r="BU29" s="363"/>
      <c r="BV29" s="363"/>
      <c r="BW29" s="363"/>
      <c r="BX29" s="363"/>
      <c r="BY29" s="363"/>
      <c r="BZ29" s="363"/>
      <c r="CA29" s="363"/>
      <c r="CB29" s="363"/>
      <c r="CC29" s="363"/>
      <c r="CD29" s="363"/>
      <c r="CE29" s="363"/>
      <c r="CF29" s="363"/>
      <c r="CG29" s="363"/>
      <c r="CH29" s="363"/>
      <c r="CI29" s="363"/>
      <c r="CJ29" s="363"/>
      <c r="CK29" s="363"/>
      <c r="CL29" s="363"/>
      <c r="CM29" s="363"/>
      <c r="CN29" s="363"/>
      <c r="CO29" s="363"/>
      <c r="CP29" s="363"/>
      <c r="CQ29" s="363"/>
      <c r="CR29" s="363"/>
      <c r="CS29" s="363"/>
      <c r="CT29" s="363"/>
      <c r="CU29" s="363"/>
      <c r="CV29" s="363"/>
      <c r="CW29" s="363"/>
      <c r="CX29" s="363"/>
      <c r="CY29" s="363"/>
      <c r="CZ29" s="363"/>
      <c r="DA29" s="363"/>
      <c r="DB29" s="363"/>
      <c r="DC29" s="363"/>
      <c r="DD29" s="363"/>
      <c r="DE29" s="363"/>
      <c r="DF29" s="363"/>
      <c r="DG29" s="363"/>
      <c r="DH29" s="363"/>
      <c r="DI29" s="363"/>
      <c r="DJ29" s="363"/>
      <c r="DK29" s="363"/>
      <c r="DL29" s="363"/>
      <c r="DM29" s="363"/>
      <c r="DN29" s="363"/>
      <c r="DO29" s="363"/>
      <c r="DP29" s="363"/>
      <c r="DQ29" s="363"/>
      <c r="DR29" s="363"/>
      <c r="DS29" s="363"/>
      <c r="DT29" s="363"/>
      <c r="DU29" s="363"/>
      <c r="DV29" s="363"/>
      <c r="DW29" s="363"/>
      <c r="DX29" s="363"/>
      <c r="DY29" s="363"/>
      <c r="DZ29" s="363"/>
      <c r="EA29" s="363"/>
      <c r="EB29" s="363"/>
      <c r="EC29" s="363"/>
      <c r="ED29" s="363"/>
      <c r="EE29" s="363"/>
      <c r="EF29" s="363"/>
    </row>
    <row r="30" spans="1:136" ht="15" x14ac:dyDescent="0.25">
      <c r="A30" s="192"/>
      <c r="B30" s="207"/>
      <c r="C30" s="113" t="s">
        <v>1231</v>
      </c>
      <c r="D30" s="113" t="s">
        <v>1232</v>
      </c>
      <c r="E30" s="238"/>
      <c r="F30" s="697">
        <v>97.310513447432768</v>
      </c>
      <c r="G30" s="705"/>
      <c r="H30" s="697">
        <v>1.2224938875305624</v>
      </c>
      <c r="I30" s="705"/>
      <c r="J30" s="697">
        <v>1.4669926650366749</v>
      </c>
      <c r="K30" s="705"/>
      <c r="L30" s="697">
        <v>80.039138943248531</v>
      </c>
      <c r="M30" s="697">
        <v>12.720156555772993</v>
      </c>
      <c r="N30" s="697">
        <v>7.240704500978473</v>
      </c>
      <c r="O30" s="224"/>
      <c r="P30" s="696">
        <v>505</v>
      </c>
      <c r="Q30" s="696">
        <v>403</v>
      </c>
      <c r="R30" s="697">
        <v>79.801980198019805</v>
      </c>
      <c r="S30" s="697" t="s">
        <v>2291</v>
      </c>
      <c r="T30" s="372"/>
      <c r="U30" s="92"/>
      <c r="V30" s="373"/>
      <c r="W30" s="373"/>
      <c r="X30" s="373"/>
      <c r="Y30" s="373"/>
      <c r="Z30" s="373"/>
      <c r="AA30" s="373"/>
      <c r="AB30" s="373"/>
      <c r="AC30" s="373"/>
      <c r="AD30" s="363"/>
      <c r="AE30" s="363"/>
      <c r="AF30" s="363"/>
      <c r="AG30" s="363"/>
      <c r="AH30" s="363"/>
      <c r="AI30" s="363"/>
      <c r="AJ30" s="363"/>
      <c r="AK30" s="363"/>
      <c r="AL30" s="363"/>
      <c r="AM30" s="363"/>
      <c r="AN30" s="363"/>
      <c r="AO30" s="363"/>
      <c r="AP30" s="363"/>
      <c r="AQ30" s="363"/>
      <c r="AR30" s="363"/>
      <c r="AS30" s="363"/>
      <c r="AT30" s="363"/>
      <c r="AU30" s="363"/>
      <c r="AV30" s="363"/>
      <c r="AW30" s="363"/>
      <c r="AX30" s="363"/>
      <c r="AY30" s="363"/>
      <c r="AZ30" s="363"/>
      <c r="BA30" s="363"/>
      <c r="BB30" s="363"/>
      <c r="BC30" s="363"/>
      <c r="BD30" s="363"/>
      <c r="BE30" s="363"/>
      <c r="BF30" s="363"/>
      <c r="BG30" s="363"/>
      <c r="BH30" s="363"/>
      <c r="BI30" s="363"/>
      <c r="BJ30" s="363"/>
      <c r="BK30" s="363"/>
      <c r="BL30" s="363"/>
      <c r="BM30" s="363"/>
      <c r="BN30" s="363"/>
      <c r="BO30" s="363"/>
      <c r="BP30" s="363"/>
      <c r="BQ30" s="363"/>
      <c r="BR30" s="363"/>
      <c r="BS30" s="363"/>
      <c r="BT30" s="363"/>
      <c r="BU30" s="363"/>
      <c r="BV30" s="363"/>
      <c r="BW30" s="363"/>
      <c r="BX30" s="363"/>
      <c r="BY30" s="363"/>
      <c r="BZ30" s="363"/>
      <c r="CA30" s="363"/>
      <c r="CB30" s="363"/>
      <c r="CC30" s="363"/>
      <c r="CD30" s="363"/>
      <c r="CE30" s="363"/>
      <c r="CF30" s="363"/>
      <c r="CG30" s="363"/>
      <c r="CH30" s="363"/>
      <c r="CI30" s="363"/>
      <c r="CJ30" s="363"/>
      <c r="CK30" s="363"/>
      <c r="CL30" s="363"/>
      <c r="CM30" s="363"/>
      <c r="CN30" s="363"/>
      <c r="CO30" s="363"/>
      <c r="CP30" s="363"/>
      <c r="CQ30" s="363"/>
      <c r="CR30" s="363"/>
      <c r="CS30" s="363"/>
      <c r="CT30" s="363"/>
      <c r="CU30" s="363"/>
      <c r="CV30" s="363"/>
      <c r="CW30" s="363"/>
      <c r="CX30" s="363"/>
      <c r="CY30" s="363"/>
      <c r="CZ30" s="363"/>
      <c r="DA30" s="363"/>
      <c r="DB30" s="363"/>
      <c r="DC30" s="363"/>
      <c r="DD30" s="363"/>
      <c r="DE30" s="363"/>
      <c r="DF30" s="363"/>
      <c r="DG30" s="363"/>
      <c r="DH30" s="363"/>
      <c r="DI30" s="363"/>
      <c r="DJ30" s="363"/>
      <c r="DK30" s="363"/>
      <c r="DL30" s="363"/>
      <c r="DM30" s="363"/>
      <c r="DN30" s="363"/>
      <c r="DO30" s="363"/>
      <c r="DP30" s="363"/>
      <c r="DQ30" s="363"/>
      <c r="DR30" s="363"/>
      <c r="DS30" s="363"/>
      <c r="DT30" s="363"/>
      <c r="DU30" s="363"/>
      <c r="DV30" s="363"/>
      <c r="DW30" s="363"/>
      <c r="DX30" s="363"/>
      <c r="DY30" s="363"/>
      <c r="DZ30" s="363"/>
      <c r="EA30" s="363"/>
      <c r="EB30" s="363"/>
      <c r="EC30" s="363"/>
      <c r="ED30" s="363"/>
      <c r="EE30" s="363"/>
      <c r="EF30" s="363"/>
    </row>
    <row r="31" spans="1:136" ht="15" x14ac:dyDescent="0.25">
      <c r="A31" s="192"/>
      <c r="B31" s="207"/>
      <c r="C31" s="113" t="s">
        <v>1233</v>
      </c>
      <c r="D31" s="113" t="s">
        <v>1468</v>
      </c>
      <c r="E31" s="238"/>
      <c r="F31" s="697">
        <v>84.952978056426332</v>
      </c>
      <c r="G31" s="705"/>
      <c r="H31" s="697">
        <v>15.047021943573668</v>
      </c>
      <c r="I31" s="705"/>
      <c r="J31" s="697">
        <v>0</v>
      </c>
      <c r="K31" s="705"/>
      <c r="L31" s="697">
        <v>81.585677749360613</v>
      </c>
      <c r="M31" s="697">
        <v>9.4629156010230187</v>
      </c>
      <c r="N31" s="697">
        <v>8.9514066496163682</v>
      </c>
      <c r="O31" s="224"/>
      <c r="P31" s="696">
        <v>391</v>
      </c>
      <c r="Q31" s="696">
        <v>319</v>
      </c>
      <c r="R31" s="697">
        <v>81.585677749360613</v>
      </c>
      <c r="S31" s="697" t="s">
        <v>2292</v>
      </c>
      <c r="T31" s="372"/>
      <c r="U31" s="92"/>
      <c r="V31" s="373"/>
      <c r="W31" s="373"/>
      <c r="X31" s="373"/>
      <c r="Y31" s="373"/>
      <c r="Z31" s="373"/>
      <c r="AA31" s="373"/>
      <c r="AB31" s="373"/>
      <c r="AC31" s="373"/>
      <c r="AD31" s="363"/>
      <c r="AE31" s="363"/>
      <c r="AF31" s="363"/>
      <c r="AG31" s="363"/>
      <c r="AH31" s="363"/>
      <c r="AI31" s="363"/>
      <c r="AJ31" s="363"/>
      <c r="AK31" s="363"/>
      <c r="AL31" s="363"/>
      <c r="AM31" s="363"/>
      <c r="AN31" s="363"/>
      <c r="AO31" s="363"/>
      <c r="AP31" s="363"/>
      <c r="AQ31" s="363"/>
      <c r="AR31" s="363"/>
      <c r="AS31" s="363"/>
      <c r="AT31" s="363"/>
      <c r="AU31" s="363"/>
      <c r="AV31" s="363"/>
      <c r="AW31" s="363"/>
      <c r="AX31" s="363"/>
      <c r="AY31" s="363"/>
      <c r="AZ31" s="363"/>
      <c r="BA31" s="363"/>
      <c r="BB31" s="363"/>
      <c r="BC31" s="363"/>
      <c r="BD31" s="363"/>
      <c r="BE31" s="363"/>
      <c r="BF31" s="363"/>
      <c r="BG31" s="363"/>
      <c r="BH31" s="363"/>
      <c r="BI31" s="363"/>
      <c r="BJ31" s="363"/>
      <c r="BK31" s="363"/>
      <c r="BL31" s="363"/>
      <c r="BM31" s="363"/>
      <c r="BN31" s="363"/>
      <c r="BO31" s="363"/>
      <c r="BP31" s="363"/>
      <c r="BQ31" s="363"/>
      <c r="BR31" s="363"/>
      <c r="BS31" s="363"/>
      <c r="BT31" s="363"/>
      <c r="BU31" s="363"/>
      <c r="BV31" s="363"/>
      <c r="BW31" s="363"/>
      <c r="BX31" s="363"/>
      <c r="BY31" s="363"/>
      <c r="BZ31" s="363"/>
      <c r="CA31" s="363"/>
      <c r="CB31" s="363"/>
      <c r="CC31" s="363"/>
      <c r="CD31" s="363"/>
      <c r="CE31" s="363"/>
      <c r="CF31" s="363"/>
      <c r="CG31" s="363"/>
      <c r="CH31" s="363"/>
      <c r="CI31" s="363"/>
      <c r="CJ31" s="363"/>
      <c r="CK31" s="363"/>
      <c r="CL31" s="363"/>
      <c r="CM31" s="363"/>
      <c r="CN31" s="363"/>
      <c r="CO31" s="363"/>
      <c r="CP31" s="363"/>
      <c r="CQ31" s="363"/>
      <c r="CR31" s="363"/>
      <c r="CS31" s="363"/>
      <c r="CT31" s="363"/>
      <c r="CU31" s="363"/>
      <c r="CV31" s="363"/>
      <c r="CW31" s="363"/>
      <c r="CX31" s="363"/>
      <c r="CY31" s="363"/>
      <c r="CZ31" s="363"/>
      <c r="DA31" s="363"/>
      <c r="DB31" s="363"/>
      <c r="DC31" s="363"/>
      <c r="DD31" s="363"/>
      <c r="DE31" s="363"/>
      <c r="DF31" s="363"/>
      <c r="DG31" s="363"/>
      <c r="DH31" s="363"/>
      <c r="DI31" s="363"/>
      <c r="DJ31" s="363"/>
      <c r="DK31" s="363"/>
      <c r="DL31" s="363"/>
      <c r="DM31" s="363"/>
      <c r="DN31" s="363"/>
      <c r="DO31" s="363"/>
      <c r="DP31" s="363"/>
      <c r="DQ31" s="363"/>
      <c r="DR31" s="363"/>
      <c r="DS31" s="363"/>
      <c r="DT31" s="363"/>
      <c r="DU31" s="363"/>
      <c r="DV31" s="363"/>
      <c r="DW31" s="363"/>
      <c r="DX31" s="363"/>
      <c r="DY31" s="363"/>
      <c r="DZ31" s="363"/>
      <c r="EA31" s="363"/>
      <c r="EB31" s="363"/>
      <c r="EC31" s="363"/>
      <c r="ED31" s="363"/>
      <c r="EE31" s="363"/>
      <c r="EF31" s="363"/>
    </row>
    <row r="32" spans="1:136" ht="15" x14ac:dyDescent="0.25">
      <c r="A32" s="192"/>
      <c r="B32" s="207"/>
      <c r="C32" s="113" t="s">
        <v>1234</v>
      </c>
      <c r="D32" s="113" t="s">
        <v>1235</v>
      </c>
      <c r="E32" s="238"/>
      <c r="F32" s="697">
        <v>74.272930648769574</v>
      </c>
      <c r="G32" s="705"/>
      <c r="H32" s="697">
        <v>24.832214765100673</v>
      </c>
      <c r="I32" s="705"/>
      <c r="J32" s="697">
        <v>0.89485458612975388</v>
      </c>
      <c r="K32" s="705"/>
      <c r="L32" s="697">
        <v>71.980676328502412</v>
      </c>
      <c r="M32" s="697">
        <v>18.035426731078903</v>
      </c>
      <c r="N32" s="697">
        <v>9.9838969404186795</v>
      </c>
      <c r="O32" s="224"/>
      <c r="P32" s="696">
        <v>617</v>
      </c>
      <c r="Q32" s="696">
        <v>443</v>
      </c>
      <c r="R32" s="697">
        <v>71.799027552674232</v>
      </c>
      <c r="S32" s="697" t="s">
        <v>2299</v>
      </c>
      <c r="T32" s="372"/>
      <c r="U32" s="92"/>
      <c r="V32" s="373"/>
      <c r="W32" s="373"/>
      <c r="X32" s="373"/>
      <c r="Y32" s="373"/>
      <c r="Z32" s="373"/>
      <c r="AA32" s="373"/>
      <c r="AB32" s="373"/>
      <c r="AC32" s="373"/>
      <c r="AD32" s="363"/>
      <c r="AE32" s="363"/>
      <c r="AF32" s="363"/>
      <c r="AG32" s="363"/>
      <c r="AH32" s="363"/>
      <c r="AI32" s="363"/>
      <c r="AJ32" s="363"/>
      <c r="AK32" s="363"/>
      <c r="AL32" s="363"/>
      <c r="AM32" s="363"/>
      <c r="AN32" s="363"/>
      <c r="AO32" s="363"/>
      <c r="AP32" s="363"/>
      <c r="AQ32" s="363"/>
      <c r="AR32" s="363"/>
      <c r="AS32" s="363"/>
      <c r="AT32" s="363"/>
      <c r="AU32" s="363"/>
      <c r="AV32" s="363"/>
      <c r="AW32" s="363"/>
      <c r="AX32" s="363"/>
      <c r="AY32" s="363"/>
      <c r="AZ32" s="363"/>
      <c r="BA32" s="363"/>
      <c r="BB32" s="363"/>
      <c r="BC32" s="363"/>
      <c r="BD32" s="363"/>
      <c r="BE32" s="363"/>
      <c r="BF32" s="363"/>
      <c r="BG32" s="363"/>
      <c r="BH32" s="363"/>
      <c r="BI32" s="363"/>
      <c r="BJ32" s="363"/>
      <c r="BK32" s="363"/>
      <c r="BL32" s="363"/>
      <c r="BM32" s="363"/>
      <c r="BN32" s="363"/>
      <c r="BO32" s="363"/>
      <c r="BP32" s="363"/>
      <c r="BQ32" s="363"/>
      <c r="BR32" s="363"/>
      <c r="BS32" s="363"/>
      <c r="BT32" s="363"/>
      <c r="BU32" s="363"/>
      <c r="BV32" s="363"/>
      <c r="BW32" s="363"/>
      <c r="BX32" s="363"/>
      <c r="BY32" s="363"/>
      <c r="BZ32" s="363"/>
      <c r="CA32" s="363"/>
      <c r="CB32" s="363"/>
      <c r="CC32" s="363"/>
      <c r="CD32" s="363"/>
      <c r="CE32" s="363"/>
      <c r="CF32" s="363"/>
      <c r="CG32" s="363"/>
      <c r="CH32" s="363"/>
      <c r="CI32" s="363"/>
      <c r="CJ32" s="363"/>
      <c r="CK32" s="363"/>
      <c r="CL32" s="363"/>
      <c r="CM32" s="363"/>
      <c r="CN32" s="363"/>
      <c r="CO32" s="363"/>
      <c r="CP32" s="363"/>
      <c r="CQ32" s="363"/>
      <c r="CR32" s="363"/>
      <c r="CS32" s="363"/>
      <c r="CT32" s="363"/>
      <c r="CU32" s="363"/>
      <c r="CV32" s="363"/>
      <c r="CW32" s="363"/>
      <c r="CX32" s="363"/>
      <c r="CY32" s="363"/>
      <c r="CZ32" s="363"/>
      <c r="DA32" s="363"/>
      <c r="DB32" s="363"/>
      <c r="DC32" s="363"/>
      <c r="DD32" s="363"/>
      <c r="DE32" s="363"/>
      <c r="DF32" s="363"/>
      <c r="DG32" s="363"/>
      <c r="DH32" s="363"/>
      <c r="DI32" s="363"/>
      <c r="DJ32" s="363"/>
      <c r="DK32" s="363"/>
      <c r="DL32" s="363"/>
      <c r="DM32" s="363"/>
      <c r="DN32" s="363"/>
      <c r="DO32" s="363"/>
      <c r="DP32" s="363"/>
      <c r="DQ32" s="363"/>
      <c r="DR32" s="363"/>
      <c r="DS32" s="363"/>
      <c r="DT32" s="363"/>
      <c r="DU32" s="363"/>
      <c r="DV32" s="363"/>
      <c r="DW32" s="363"/>
      <c r="DX32" s="363"/>
      <c r="DY32" s="363"/>
      <c r="DZ32" s="363"/>
      <c r="EA32" s="363"/>
      <c r="EB32" s="363"/>
      <c r="EC32" s="363"/>
      <c r="ED32" s="363"/>
      <c r="EE32" s="363"/>
      <c r="EF32" s="363"/>
    </row>
    <row r="33" spans="1:136" ht="15" x14ac:dyDescent="0.25">
      <c r="A33" s="192"/>
      <c r="B33" s="207"/>
      <c r="C33" s="113" t="s">
        <v>1236</v>
      </c>
      <c r="D33" s="113" t="s">
        <v>1237</v>
      </c>
      <c r="E33" s="238"/>
      <c r="F33" s="697">
        <v>94.850948509485107</v>
      </c>
      <c r="G33" s="705"/>
      <c r="H33" s="697">
        <v>1.8066847335140017</v>
      </c>
      <c r="I33" s="705"/>
      <c r="J33" s="697">
        <v>3.342366757000903</v>
      </c>
      <c r="K33" s="705"/>
      <c r="L33" s="697">
        <v>71.929824561403507</v>
      </c>
      <c r="M33" s="697">
        <v>18.323586744639375</v>
      </c>
      <c r="N33" s="697">
        <v>9.7465886939571149</v>
      </c>
      <c r="O33" s="224"/>
      <c r="P33" s="696">
        <v>1496</v>
      </c>
      <c r="Q33" s="696">
        <v>1070</v>
      </c>
      <c r="R33" s="697">
        <v>71.524064171122987</v>
      </c>
      <c r="S33" s="697" t="s">
        <v>2300</v>
      </c>
      <c r="T33" s="372"/>
      <c r="U33" s="92"/>
      <c r="V33" s="373"/>
      <c r="W33" s="373"/>
      <c r="X33" s="373"/>
      <c r="Y33" s="373"/>
      <c r="Z33" s="373"/>
      <c r="AA33" s="373"/>
      <c r="AB33" s="373"/>
      <c r="AC33" s="373"/>
      <c r="AD33" s="363"/>
      <c r="AE33" s="363"/>
      <c r="AF33" s="363"/>
      <c r="AG33" s="363"/>
      <c r="AH33" s="363"/>
      <c r="AI33" s="363"/>
      <c r="AJ33" s="363"/>
      <c r="AK33" s="363"/>
      <c r="AL33" s="363"/>
      <c r="AM33" s="363"/>
      <c r="AN33" s="363"/>
      <c r="AO33" s="363"/>
      <c r="AP33" s="363"/>
      <c r="AQ33" s="363"/>
      <c r="AR33" s="363"/>
      <c r="AS33" s="363"/>
      <c r="AT33" s="363"/>
      <c r="AU33" s="363"/>
      <c r="AV33" s="363"/>
      <c r="AW33" s="363"/>
      <c r="AX33" s="363"/>
      <c r="AY33" s="363"/>
      <c r="AZ33" s="363"/>
      <c r="BA33" s="363"/>
      <c r="BB33" s="363"/>
      <c r="BC33" s="363"/>
      <c r="BD33" s="363"/>
      <c r="BE33" s="363"/>
      <c r="BF33" s="363"/>
      <c r="BG33" s="363"/>
      <c r="BH33" s="363"/>
      <c r="BI33" s="363"/>
      <c r="BJ33" s="363"/>
      <c r="BK33" s="363"/>
      <c r="BL33" s="363"/>
      <c r="BM33" s="363"/>
      <c r="BN33" s="363"/>
      <c r="BO33" s="363"/>
      <c r="BP33" s="363"/>
      <c r="BQ33" s="363"/>
      <c r="BR33" s="363"/>
      <c r="BS33" s="363"/>
      <c r="BT33" s="363"/>
      <c r="BU33" s="363"/>
      <c r="BV33" s="363"/>
      <c r="BW33" s="363"/>
      <c r="BX33" s="363"/>
      <c r="BY33" s="363"/>
      <c r="BZ33" s="363"/>
      <c r="CA33" s="363"/>
      <c r="CB33" s="363"/>
      <c r="CC33" s="363"/>
      <c r="CD33" s="363"/>
      <c r="CE33" s="363"/>
      <c r="CF33" s="363"/>
      <c r="CG33" s="363"/>
      <c r="CH33" s="363"/>
      <c r="CI33" s="363"/>
      <c r="CJ33" s="363"/>
      <c r="CK33" s="363"/>
      <c r="CL33" s="363"/>
      <c r="CM33" s="363"/>
      <c r="CN33" s="363"/>
      <c r="CO33" s="363"/>
      <c r="CP33" s="363"/>
      <c r="CQ33" s="363"/>
      <c r="CR33" s="363"/>
      <c r="CS33" s="363"/>
      <c r="CT33" s="363"/>
      <c r="CU33" s="363"/>
      <c r="CV33" s="363"/>
      <c r="CW33" s="363"/>
      <c r="CX33" s="363"/>
      <c r="CY33" s="363"/>
      <c r="CZ33" s="363"/>
      <c r="DA33" s="363"/>
      <c r="DB33" s="363"/>
      <c r="DC33" s="363"/>
      <c r="DD33" s="363"/>
      <c r="DE33" s="363"/>
      <c r="DF33" s="363"/>
      <c r="DG33" s="363"/>
      <c r="DH33" s="363"/>
      <c r="DI33" s="363"/>
      <c r="DJ33" s="363"/>
      <c r="DK33" s="363"/>
      <c r="DL33" s="363"/>
      <c r="DM33" s="363"/>
      <c r="DN33" s="363"/>
      <c r="DO33" s="363"/>
      <c r="DP33" s="363"/>
      <c r="DQ33" s="363"/>
      <c r="DR33" s="363"/>
      <c r="DS33" s="363"/>
      <c r="DT33" s="363"/>
      <c r="DU33" s="363"/>
      <c r="DV33" s="363"/>
      <c r="DW33" s="363"/>
      <c r="DX33" s="363"/>
      <c r="DY33" s="363"/>
      <c r="DZ33" s="363"/>
      <c r="EA33" s="363"/>
      <c r="EB33" s="363"/>
      <c r="EC33" s="363"/>
      <c r="ED33" s="363"/>
      <c r="EE33" s="363"/>
      <c r="EF33" s="363"/>
    </row>
    <row r="34" spans="1:136" ht="15" x14ac:dyDescent="0.25">
      <c r="A34" s="192"/>
      <c r="B34" s="207"/>
      <c r="C34" s="113" t="s">
        <v>1238</v>
      </c>
      <c r="D34" s="113" t="s">
        <v>1239</v>
      </c>
      <c r="E34" s="238"/>
      <c r="F34" s="697">
        <v>0.85348506401137991</v>
      </c>
      <c r="G34" s="705"/>
      <c r="H34" s="697">
        <v>98.577524893314376</v>
      </c>
      <c r="I34" s="705"/>
      <c r="J34" s="697">
        <v>0.56899004267425324</v>
      </c>
      <c r="K34" s="705"/>
      <c r="L34" s="697">
        <v>80.159635119726332</v>
      </c>
      <c r="M34" s="697">
        <v>9.9201824401368306</v>
      </c>
      <c r="N34" s="697">
        <v>9.9201824401368306</v>
      </c>
      <c r="O34" s="224"/>
      <c r="P34" s="696">
        <v>873</v>
      </c>
      <c r="Q34" s="696">
        <v>699</v>
      </c>
      <c r="R34" s="697">
        <v>80.06872852233677</v>
      </c>
      <c r="S34" s="697" t="s">
        <v>2311</v>
      </c>
      <c r="T34" s="372"/>
      <c r="U34" s="92"/>
      <c r="V34" s="373"/>
      <c r="W34" s="373"/>
      <c r="X34" s="373"/>
      <c r="Y34" s="373"/>
      <c r="Z34" s="373"/>
      <c r="AA34" s="373"/>
      <c r="AB34" s="373"/>
      <c r="AC34" s="373"/>
      <c r="AD34" s="363"/>
      <c r="AE34" s="363"/>
      <c r="AF34" s="363"/>
      <c r="AG34" s="363"/>
      <c r="AH34" s="363"/>
      <c r="AI34" s="363"/>
      <c r="AJ34" s="363"/>
      <c r="AK34" s="363"/>
      <c r="AL34" s="363"/>
      <c r="AM34" s="363"/>
      <c r="AN34" s="363"/>
      <c r="AO34" s="363"/>
      <c r="AP34" s="363"/>
      <c r="AQ34" s="363"/>
      <c r="AR34" s="363"/>
      <c r="AS34" s="363"/>
      <c r="AT34" s="363"/>
      <c r="AU34" s="363"/>
      <c r="AV34" s="363"/>
      <c r="AW34" s="363"/>
      <c r="AX34" s="363"/>
      <c r="AY34" s="363"/>
      <c r="AZ34" s="363"/>
      <c r="BA34" s="363"/>
      <c r="BB34" s="363"/>
      <c r="BC34" s="363"/>
      <c r="BD34" s="363"/>
      <c r="BE34" s="363"/>
      <c r="BF34" s="363"/>
      <c r="BG34" s="363"/>
      <c r="BH34" s="363"/>
      <c r="BI34" s="363"/>
      <c r="BJ34" s="363"/>
      <c r="BK34" s="363"/>
      <c r="BL34" s="363"/>
      <c r="BM34" s="363"/>
      <c r="BN34" s="363"/>
      <c r="BO34" s="363"/>
      <c r="BP34" s="363"/>
      <c r="BQ34" s="363"/>
      <c r="BR34" s="363"/>
      <c r="BS34" s="363"/>
      <c r="BT34" s="363"/>
      <c r="BU34" s="363"/>
      <c r="BV34" s="363"/>
      <c r="BW34" s="363"/>
      <c r="BX34" s="363"/>
      <c r="BY34" s="363"/>
      <c r="BZ34" s="363"/>
      <c r="CA34" s="363"/>
      <c r="CB34" s="363"/>
      <c r="CC34" s="363"/>
      <c r="CD34" s="363"/>
      <c r="CE34" s="363"/>
      <c r="CF34" s="363"/>
      <c r="CG34" s="363"/>
      <c r="CH34" s="363"/>
      <c r="CI34" s="363"/>
      <c r="CJ34" s="363"/>
      <c r="CK34" s="363"/>
      <c r="CL34" s="363"/>
      <c r="CM34" s="363"/>
      <c r="CN34" s="363"/>
      <c r="CO34" s="363"/>
      <c r="CP34" s="363"/>
      <c r="CQ34" s="363"/>
      <c r="CR34" s="363"/>
      <c r="CS34" s="363"/>
      <c r="CT34" s="363"/>
      <c r="CU34" s="363"/>
      <c r="CV34" s="363"/>
      <c r="CW34" s="363"/>
      <c r="CX34" s="363"/>
      <c r="CY34" s="363"/>
      <c r="CZ34" s="363"/>
      <c r="DA34" s="363"/>
      <c r="DB34" s="363"/>
      <c r="DC34" s="363"/>
      <c r="DD34" s="363"/>
      <c r="DE34" s="363"/>
      <c r="DF34" s="363"/>
      <c r="DG34" s="363"/>
      <c r="DH34" s="363"/>
      <c r="DI34" s="363"/>
      <c r="DJ34" s="363"/>
      <c r="DK34" s="363"/>
      <c r="DL34" s="363"/>
      <c r="DM34" s="363"/>
      <c r="DN34" s="363"/>
      <c r="DO34" s="363"/>
      <c r="DP34" s="363"/>
      <c r="DQ34" s="363"/>
      <c r="DR34" s="363"/>
      <c r="DS34" s="363"/>
      <c r="DT34" s="363"/>
      <c r="DU34" s="363"/>
      <c r="DV34" s="363"/>
      <c r="DW34" s="363"/>
      <c r="DX34" s="363"/>
      <c r="DY34" s="363"/>
      <c r="DZ34" s="363"/>
      <c r="EA34" s="363"/>
      <c r="EB34" s="363"/>
      <c r="EC34" s="363"/>
      <c r="ED34" s="363"/>
      <c r="EE34" s="363"/>
      <c r="EF34" s="363"/>
    </row>
    <row r="35" spans="1:136" ht="15" x14ac:dyDescent="0.25">
      <c r="A35" s="192"/>
      <c r="B35" s="207"/>
      <c r="C35" s="113" t="s">
        <v>1240</v>
      </c>
      <c r="D35" s="113" t="s">
        <v>1416</v>
      </c>
      <c r="E35" s="238"/>
      <c r="F35" s="697" t="s">
        <v>1556</v>
      </c>
      <c r="G35" s="705"/>
      <c r="H35" s="697" t="s">
        <v>1556</v>
      </c>
      <c r="I35" s="705"/>
      <c r="J35" s="697" t="s">
        <v>1556</v>
      </c>
      <c r="K35" s="705"/>
      <c r="L35" s="697" t="s">
        <v>1556</v>
      </c>
      <c r="M35" s="697" t="s">
        <v>1556</v>
      </c>
      <c r="N35" s="697" t="s">
        <v>1556</v>
      </c>
      <c r="O35" s="224"/>
      <c r="P35" s="707" t="s">
        <v>1556</v>
      </c>
      <c r="Q35" s="707" t="s">
        <v>1556</v>
      </c>
      <c r="R35" s="697" t="s">
        <v>1556</v>
      </c>
      <c r="S35" s="697" t="s">
        <v>1556</v>
      </c>
      <c r="T35" s="372"/>
      <c r="U35" s="92"/>
      <c r="V35" s="373"/>
      <c r="W35" s="373"/>
      <c r="X35" s="373"/>
      <c r="Y35" s="373"/>
      <c r="Z35" s="373"/>
      <c r="AA35" s="373"/>
      <c r="AB35" s="373"/>
      <c r="AC35" s="373"/>
      <c r="AD35" s="363"/>
      <c r="AE35" s="363"/>
      <c r="AF35" s="363"/>
      <c r="AG35" s="363"/>
      <c r="AH35" s="363"/>
      <c r="AI35" s="363"/>
      <c r="AJ35" s="363"/>
      <c r="AK35" s="363"/>
      <c r="AL35" s="363"/>
      <c r="AM35" s="363"/>
      <c r="AN35" s="363"/>
      <c r="AO35" s="363"/>
      <c r="AP35" s="363"/>
      <c r="AQ35" s="363"/>
      <c r="AR35" s="363"/>
      <c r="AS35" s="363"/>
      <c r="AT35" s="363"/>
      <c r="AU35" s="363"/>
      <c r="AV35" s="363"/>
      <c r="AW35" s="363"/>
      <c r="AX35" s="363"/>
      <c r="AY35" s="363"/>
      <c r="AZ35" s="363"/>
      <c r="BA35" s="363"/>
      <c r="BB35" s="363"/>
      <c r="BC35" s="363"/>
      <c r="BD35" s="363"/>
      <c r="BE35" s="363"/>
      <c r="BF35" s="363"/>
      <c r="BG35" s="363"/>
      <c r="BH35" s="363"/>
      <c r="BI35" s="363"/>
      <c r="BJ35" s="363"/>
      <c r="BK35" s="363"/>
      <c r="BL35" s="363"/>
      <c r="BM35" s="363"/>
      <c r="BN35" s="363"/>
      <c r="BO35" s="363"/>
      <c r="BP35" s="363"/>
      <c r="BQ35" s="363"/>
      <c r="BR35" s="363"/>
      <c r="BS35" s="363"/>
      <c r="BT35" s="363"/>
      <c r="BU35" s="363"/>
      <c r="BV35" s="363"/>
      <c r="BW35" s="363"/>
      <c r="BX35" s="363"/>
      <c r="BY35" s="363"/>
      <c r="BZ35" s="363"/>
      <c r="CA35" s="363"/>
      <c r="CB35" s="363"/>
      <c r="CC35" s="363"/>
      <c r="CD35" s="363"/>
      <c r="CE35" s="363"/>
      <c r="CF35" s="363"/>
      <c r="CG35" s="363"/>
      <c r="CH35" s="363"/>
      <c r="CI35" s="363"/>
      <c r="CJ35" s="363"/>
      <c r="CK35" s="363"/>
      <c r="CL35" s="363"/>
      <c r="CM35" s="363"/>
      <c r="CN35" s="363"/>
      <c r="CO35" s="363"/>
      <c r="CP35" s="363"/>
      <c r="CQ35" s="363"/>
      <c r="CR35" s="363"/>
      <c r="CS35" s="363"/>
      <c r="CT35" s="363"/>
      <c r="CU35" s="363"/>
      <c r="CV35" s="363"/>
      <c r="CW35" s="363"/>
      <c r="CX35" s="363"/>
      <c r="CY35" s="363"/>
      <c r="CZ35" s="363"/>
      <c r="DA35" s="363"/>
      <c r="DB35" s="363"/>
      <c r="DC35" s="363"/>
      <c r="DD35" s="363"/>
      <c r="DE35" s="363"/>
      <c r="DF35" s="363"/>
      <c r="DG35" s="363"/>
      <c r="DH35" s="363"/>
      <c r="DI35" s="363"/>
      <c r="DJ35" s="363"/>
      <c r="DK35" s="363"/>
      <c r="DL35" s="363"/>
      <c r="DM35" s="363"/>
      <c r="DN35" s="363"/>
      <c r="DO35" s="363"/>
      <c r="DP35" s="363"/>
      <c r="DQ35" s="363"/>
      <c r="DR35" s="363"/>
      <c r="DS35" s="363"/>
      <c r="DT35" s="363"/>
      <c r="DU35" s="363"/>
      <c r="DV35" s="363"/>
      <c r="DW35" s="363"/>
      <c r="DX35" s="363"/>
      <c r="DY35" s="363"/>
      <c r="DZ35" s="363"/>
      <c r="EA35" s="363"/>
      <c r="EB35" s="363"/>
      <c r="EC35" s="363"/>
      <c r="ED35" s="363"/>
      <c r="EE35" s="363"/>
      <c r="EF35" s="363"/>
    </row>
    <row r="36" spans="1:136" ht="15" x14ac:dyDescent="0.25">
      <c r="A36" s="192"/>
      <c r="B36" s="207"/>
      <c r="C36" s="113" t="s">
        <v>1456</v>
      </c>
      <c r="D36" s="113" t="s">
        <v>1469</v>
      </c>
      <c r="E36" s="238"/>
      <c r="F36" s="697" t="s">
        <v>1556</v>
      </c>
      <c r="G36" s="705"/>
      <c r="H36" s="697" t="s">
        <v>1556</v>
      </c>
      <c r="I36" s="705"/>
      <c r="J36" s="697" t="s">
        <v>1556</v>
      </c>
      <c r="K36" s="705"/>
      <c r="L36" s="697" t="s">
        <v>1556</v>
      </c>
      <c r="M36" s="697" t="s">
        <v>1556</v>
      </c>
      <c r="N36" s="697" t="s">
        <v>1556</v>
      </c>
      <c r="O36" s="224"/>
      <c r="P36" s="707" t="s">
        <v>1556</v>
      </c>
      <c r="Q36" s="707" t="s">
        <v>1556</v>
      </c>
      <c r="R36" s="697" t="s">
        <v>1556</v>
      </c>
      <c r="S36" s="697" t="s">
        <v>1556</v>
      </c>
      <c r="T36" s="372"/>
      <c r="U36" s="92"/>
      <c r="V36" s="373"/>
      <c r="W36" s="373"/>
      <c r="X36" s="373"/>
      <c r="Y36" s="373"/>
      <c r="Z36" s="373"/>
      <c r="AA36" s="373"/>
      <c r="AB36" s="373"/>
      <c r="AC36" s="373"/>
      <c r="AD36" s="363"/>
      <c r="AE36" s="363"/>
      <c r="AF36" s="363"/>
      <c r="AG36" s="363"/>
      <c r="AH36" s="363"/>
      <c r="AI36" s="363"/>
      <c r="AJ36" s="363"/>
      <c r="AK36" s="363"/>
      <c r="AL36" s="363"/>
      <c r="AM36" s="363"/>
      <c r="AN36" s="363"/>
      <c r="AO36" s="363"/>
      <c r="AP36" s="363"/>
      <c r="AQ36" s="363"/>
      <c r="AR36" s="363"/>
      <c r="AS36" s="363"/>
      <c r="AT36" s="363"/>
      <c r="AU36" s="363"/>
      <c r="AV36" s="363"/>
      <c r="AW36" s="363"/>
      <c r="AX36" s="363"/>
      <c r="AY36" s="363"/>
      <c r="AZ36" s="363"/>
      <c r="BA36" s="363"/>
      <c r="BB36" s="363"/>
      <c r="BC36" s="363"/>
      <c r="BD36" s="363"/>
      <c r="BE36" s="363"/>
      <c r="BF36" s="363"/>
      <c r="BG36" s="363"/>
      <c r="BH36" s="363"/>
      <c r="BI36" s="363"/>
      <c r="BJ36" s="363"/>
      <c r="BK36" s="363"/>
      <c r="BL36" s="363"/>
      <c r="BM36" s="363"/>
      <c r="BN36" s="363"/>
      <c r="BO36" s="363"/>
      <c r="BP36" s="363"/>
      <c r="BQ36" s="363"/>
      <c r="BR36" s="363"/>
      <c r="BS36" s="363"/>
      <c r="BT36" s="363"/>
      <c r="BU36" s="363"/>
      <c r="BV36" s="363"/>
      <c r="BW36" s="363"/>
      <c r="BX36" s="363"/>
      <c r="BY36" s="363"/>
      <c r="BZ36" s="363"/>
      <c r="CA36" s="363"/>
      <c r="CB36" s="363"/>
      <c r="CC36" s="363"/>
      <c r="CD36" s="363"/>
      <c r="CE36" s="363"/>
      <c r="CF36" s="363"/>
      <c r="CG36" s="363"/>
      <c r="CH36" s="363"/>
      <c r="CI36" s="363"/>
      <c r="CJ36" s="363"/>
      <c r="CK36" s="363"/>
      <c r="CL36" s="363"/>
      <c r="CM36" s="363"/>
      <c r="CN36" s="363"/>
      <c r="CO36" s="363"/>
      <c r="CP36" s="363"/>
      <c r="CQ36" s="363"/>
      <c r="CR36" s="363"/>
      <c r="CS36" s="363"/>
      <c r="CT36" s="363"/>
      <c r="CU36" s="363"/>
      <c r="CV36" s="363"/>
      <c r="CW36" s="363"/>
      <c r="CX36" s="363"/>
      <c r="CY36" s="363"/>
      <c r="CZ36" s="363"/>
      <c r="DA36" s="363"/>
      <c r="DB36" s="363"/>
      <c r="DC36" s="363"/>
      <c r="DD36" s="363"/>
      <c r="DE36" s="363"/>
      <c r="DF36" s="363"/>
      <c r="DG36" s="363"/>
      <c r="DH36" s="363"/>
      <c r="DI36" s="363"/>
      <c r="DJ36" s="363"/>
      <c r="DK36" s="363"/>
      <c r="DL36" s="363"/>
      <c r="DM36" s="363"/>
      <c r="DN36" s="363"/>
      <c r="DO36" s="363"/>
      <c r="DP36" s="363"/>
      <c r="DQ36" s="363"/>
      <c r="DR36" s="363"/>
      <c r="DS36" s="363"/>
      <c r="DT36" s="363"/>
      <c r="DU36" s="363"/>
      <c r="DV36" s="363"/>
      <c r="DW36" s="363"/>
      <c r="DX36" s="363"/>
      <c r="DY36" s="363"/>
      <c r="DZ36" s="363"/>
      <c r="EA36" s="363"/>
      <c r="EB36" s="363"/>
      <c r="EC36" s="363"/>
      <c r="ED36" s="363"/>
      <c r="EE36" s="363"/>
      <c r="EF36" s="363"/>
    </row>
    <row r="37" spans="1:136" ht="15" x14ac:dyDescent="0.25">
      <c r="A37" s="192"/>
      <c r="B37" s="207"/>
      <c r="C37" s="113"/>
      <c r="D37" s="113" t="s">
        <v>1241</v>
      </c>
      <c r="E37" s="238"/>
      <c r="F37" s="697"/>
      <c r="G37" s="705"/>
      <c r="H37" s="697"/>
      <c r="I37" s="705"/>
      <c r="J37" s="697"/>
      <c r="K37" s="705"/>
      <c r="L37" s="697"/>
      <c r="M37" s="697"/>
      <c r="N37" s="697"/>
      <c r="O37" s="224"/>
      <c r="P37" s="696"/>
      <c r="Q37" s="696"/>
      <c r="R37" s="697"/>
      <c r="S37" s="697" t="s">
        <v>1241</v>
      </c>
      <c r="T37" s="372"/>
      <c r="U37" s="92"/>
      <c r="V37" s="373"/>
      <c r="W37" s="373"/>
      <c r="X37" s="373"/>
      <c r="Y37" s="373"/>
      <c r="Z37" s="373"/>
      <c r="AA37" s="373"/>
      <c r="AB37" s="373"/>
      <c r="AC37" s="373"/>
      <c r="AD37" s="363"/>
      <c r="AE37" s="363"/>
      <c r="AF37" s="363"/>
      <c r="AG37" s="363"/>
      <c r="AH37" s="363"/>
      <c r="AI37" s="363"/>
      <c r="AJ37" s="363"/>
      <c r="AK37" s="363"/>
      <c r="AL37" s="363"/>
      <c r="AM37" s="363"/>
      <c r="AN37" s="363"/>
      <c r="AO37" s="363"/>
      <c r="AP37" s="363"/>
      <c r="AQ37" s="363"/>
      <c r="AR37" s="363"/>
      <c r="AS37" s="363"/>
      <c r="AT37" s="363"/>
      <c r="AU37" s="363"/>
      <c r="AV37" s="363"/>
      <c r="AW37" s="363"/>
      <c r="AX37" s="363"/>
      <c r="AY37" s="363"/>
      <c r="AZ37" s="363"/>
      <c r="BA37" s="363"/>
      <c r="BB37" s="363"/>
      <c r="BC37" s="363"/>
      <c r="BD37" s="363"/>
      <c r="BE37" s="363"/>
      <c r="BF37" s="363"/>
      <c r="BG37" s="363"/>
      <c r="BH37" s="363"/>
      <c r="BI37" s="363"/>
      <c r="BJ37" s="363"/>
      <c r="BK37" s="363"/>
      <c r="BL37" s="363"/>
      <c r="BM37" s="363"/>
      <c r="BN37" s="363"/>
      <c r="BO37" s="363"/>
      <c r="BP37" s="363"/>
      <c r="BQ37" s="363"/>
      <c r="BR37" s="363"/>
      <c r="BS37" s="363"/>
      <c r="BT37" s="363"/>
      <c r="BU37" s="363"/>
      <c r="BV37" s="363"/>
      <c r="BW37" s="363"/>
      <c r="BX37" s="363"/>
      <c r="BY37" s="363"/>
      <c r="BZ37" s="363"/>
      <c r="CA37" s="363"/>
      <c r="CB37" s="363"/>
      <c r="CC37" s="363"/>
      <c r="CD37" s="363"/>
      <c r="CE37" s="363"/>
      <c r="CF37" s="363"/>
      <c r="CG37" s="363"/>
      <c r="CH37" s="363"/>
      <c r="CI37" s="363"/>
      <c r="CJ37" s="363"/>
      <c r="CK37" s="363"/>
      <c r="CL37" s="363"/>
      <c r="CM37" s="363"/>
      <c r="CN37" s="363"/>
      <c r="CO37" s="363"/>
      <c r="CP37" s="363"/>
      <c r="CQ37" s="363"/>
      <c r="CR37" s="363"/>
      <c r="CS37" s="363"/>
      <c r="CT37" s="363"/>
      <c r="CU37" s="363"/>
      <c r="CV37" s="363"/>
      <c r="CW37" s="363"/>
      <c r="CX37" s="363"/>
      <c r="CY37" s="363"/>
      <c r="CZ37" s="363"/>
      <c r="DA37" s="363"/>
      <c r="DB37" s="363"/>
      <c r="DC37" s="363"/>
      <c r="DD37" s="363"/>
      <c r="DE37" s="363"/>
      <c r="DF37" s="363"/>
      <c r="DG37" s="363"/>
      <c r="DH37" s="363"/>
      <c r="DI37" s="363"/>
      <c r="DJ37" s="363"/>
      <c r="DK37" s="363"/>
      <c r="DL37" s="363"/>
      <c r="DM37" s="363"/>
      <c r="DN37" s="363"/>
      <c r="DO37" s="363"/>
      <c r="DP37" s="363"/>
      <c r="DQ37" s="363"/>
      <c r="DR37" s="363"/>
      <c r="DS37" s="363"/>
      <c r="DT37" s="363"/>
      <c r="DU37" s="363"/>
      <c r="DV37" s="363"/>
      <c r="DW37" s="363"/>
      <c r="DX37" s="363"/>
      <c r="DY37" s="363"/>
      <c r="DZ37" s="363"/>
      <c r="EA37" s="363"/>
      <c r="EB37" s="363"/>
      <c r="EC37" s="363"/>
      <c r="ED37" s="363"/>
      <c r="EE37" s="363"/>
      <c r="EF37" s="363"/>
    </row>
    <row r="38" spans="1:136" ht="15" x14ac:dyDescent="0.25">
      <c r="A38" s="192"/>
      <c r="B38" s="207" t="s">
        <v>1242</v>
      </c>
      <c r="C38" s="113"/>
      <c r="D38" s="113"/>
      <c r="E38" s="238"/>
      <c r="F38" s="691">
        <v>42.489626556016596</v>
      </c>
      <c r="G38" s="706"/>
      <c r="H38" s="691">
        <v>56.514522821576762</v>
      </c>
      <c r="I38" s="706"/>
      <c r="J38" s="691">
        <v>0.99585062240663891</v>
      </c>
      <c r="K38" s="706"/>
      <c r="L38" s="691">
        <v>82.087757964335808</v>
      </c>
      <c r="M38" s="691">
        <v>10.603085553997195</v>
      </c>
      <c r="N38" s="691">
        <v>7.3091564816670012</v>
      </c>
      <c r="O38" s="224"/>
      <c r="P38" s="708">
        <v>24723</v>
      </c>
      <c r="Q38" s="708">
        <v>20281</v>
      </c>
      <c r="R38" s="691">
        <v>82.032924806860009</v>
      </c>
      <c r="S38" s="691" t="s">
        <v>2492</v>
      </c>
      <c r="T38" s="372"/>
      <c r="U38" s="92"/>
      <c r="V38" s="373"/>
      <c r="W38" s="373"/>
      <c r="X38" s="373"/>
      <c r="Y38" s="373"/>
      <c r="Z38" s="373"/>
      <c r="AA38" s="373"/>
      <c r="AB38" s="373"/>
      <c r="AC38" s="373"/>
      <c r="AD38" s="363"/>
      <c r="AE38" s="363"/>
      <c r="AF38" s="363"/>
      <c r="AG38" s="363"/>
      <c r="AH38" s="363"/>
      <c r="AI38" s="363"/>
      <c r="AJ38" s="363"/>
      <c r="AK38" s="363"/>
      <c r="AL38" s="363"/>
      <c r="AM38" s="363"/>
      <c r="AN38" s="363"/>
      <c r="AO38" s="363"/>
      <c r="AP38" s="363"/>
      <c r="AQ38" s="363"/>
      <c r="AR38" s="363"/>
      <c r="AS38" s="363"/>
      <c r="AT38" s="363"/>
      <c r="AU38" s="363"/>
      <c r="AV38" s="363"/>
      <c r="AW38" s="363"/>
      <c r="AX38" s="363"/>
      <c r="AY38" s="363"/>
      <c r="AZ38" s="363"/>
      <c r="BA38" s="363"/>
      <c r="BB38" s="363"/>
      <c r="BC38" s="363"/>
      <c r="BD38" s="363"/>
      <c r="BE38" s="363"/>
      <c r="BF38" s="363"/>
      <c r="BG38" s="363"/>
      <c r="BH38" s="363"/>
      <c r="BI38" s="363"/>
      <c r="BJ38" s="363"/>
      <c r="BK38" s="363"/>
      <c r="BL38" s="363"/>
      <c r="BM38" s="363"/>
      <c r="BN38" s="363"/>
      <c r="BO38" s="363"/>
      <c r="BP38" s="363"/>
      <c r="BQ38" s="363"/>
      <c r="BR38" s="363"/>
      <c r="BS38" s="363"/>
      <c r="BT38" s="363"/>
      <c r="BU38" s="363"/>
      <c r="BV38" s="363"/>
      <c r="BW38" s="363"/>
      <c r="BX38" s="363"/>
      <c r="BY38" s="363"/>
      <c r="BZ38" s="363"/>
      <c r="CA38" s="363"/>
      <c r="CB38" s="363"/>
      <c r="CC38" s="363"/>
      <c r="CD38" s="363"/>
      <c r="CE38" s="363"/>
      <c r="CF38" s="363"/>
      <c r="CG38" s="363"/>
      <c r="CH38" s="363"/>
      <c r="CI38" s="363"/>
      <c r="CJ38" s="363"/>
      <c r="CK38" s="363"/>
      <c r="CL38" s="363"/>
      <c r="CM38" s="363"/>
      <c r="CN38" s="363"/>
      <c r="CO38" s="363"/>
      <c r="CP38" s="363"/>
      <c r="CQ38" s="363"/>
      <c r="CR38" s="363"/>
      <c r="CS38" s="363"/>
      <c r="CT38" s="363"/>
      <c r="CU38" s="363"/>
      <c r="CV38" s="363"/>
      <c r="CW38" s="363"/>
      <c r="CX38" s="363"/>
      <c r="CY38" s="363"/>
      <c r="CZ38" s="363"/>
      <c r="DA38" s="363"/>
      <c r="DB38" s="363"/>
      <c r="DC38" s="363"/>
      <c r="DD38" s="363"/>
      <c r="DE38" s="363"/>
      <c r="DF38" s="363"/>
      <c r="DG38" s="363"/>
      <c r="DH38" s="363"/>
      <c r="DI38" s="363"/>
      <c r="DJ38" s="363"/>
      <c r="DK38" s="363"/>
      <c r="DL38" s="363"/>
      <c r="DM38" s="363"/>
      <c r="DN38" s="363"/>
      <c r="DO38" s="363"/>
      <c r="DP38" s="363"/>
      <c r="DQ38" s="363"/>
      <c r="DR38" s="363"/>
      <c r="DS38" s="363"/>
      <c r="DT38" s="363"/>
      <c r="DU38" s="363"/>
      <c r="DV38" s="363"/>
      <c r="DW38" s="363"/>
      <c r="DX38" s="363"/>
      <c r="DY38" s="363"/>
      <c r="DZ38" s="363"/>
      <c r="EA38" s="363"/>
      <c r="EB38" s="363"/>
      <c r="EC38" s="363"/>
      <c r="ED38" s="363"/>
      <c r="EE38" s="363"/>
      <c r="EF38" s="363"/>
    </row>
    <row r="39" spans="1:136" ht="15" x14ac:dyDescent="0.25">
      <c r="A39" s="192"/>
      <c r="B39" s="207"/>
      <c r="C39" s="113"/>
      <c r="D39" s="113"/>
      <c r="E39" s="238"/>
      <c r="F39" s="697"/>
      <c r="G39" s="705"/>
      <c r="H39" s="697"/>
      <c r="I39" s="705"/>
      <c r="J39" s="697"/>
      <c r="K39" s="705"/>
      <c r="L39" s="697"/>
      <c r="M39" s="697"/>
      <c r="N39" s="697"/>
      <c r="O39" s="224"/>
      <c r="P39" s="696"/>
      <c r="Q39" s="696"/>
      <c r="R39" s="697"/>
      <c r="S39" s="697" t="s">
        <v>1241</v>
      </c>
      <c r="T39" s="372"/>
      <c r="U39" s="92"/>
      <c r="V39" s="373"/>
      <c r="W39" s="373"/>
      <c r="X39" s="373"/>
      <c r="Y39" s="373"/>
      <c r="Z39" s="373"/>
      <c r="AA39" s="373"/>
      <c r="AB39" s="373"/>
      <c r="AC39" s="373"/>
      <c r="AD39" s="363"/>
      <c r="AE39" s="363"/>
      <c r="AF39" s="363"/>
      <c r="AG39" s="363"/>
      <c r="AH39" s="363"/>
      <c r="AI39" s="363"/>
      <c r="AJ39" s="363"/>
      <c r="AK39" s="363"/>
      <c r="AL39" s="363"/>
      <c r="AM39" s="363"/>
      <c r="AN39" s="363"/>
      <c r="AO39" s="363"/>
      <c r="AP39" s="363"/>
      <c r="AQ39" s="363"/>
      <c r="AR39" s="363"/>
      <c r="AS39" s="363"/>
      <c r="AT39" s="363"/>
      <c r="AU39" s="363"/>
      <c r="AV39" s="363"/>
      <c r="AW39" s="363"/>
      <c r="AX39" s="363"/>
      <c r="AY39" s="363"/>
      <c r="AZ39" s="363"/>
      <c r="BA39" s="363"/>
      <c r="BB39" s="363"/>
      <c r="BC39" s="363"/>
      <c r="BD39" s="363"/>
      <c r="BE39" s="363"/>
      <c r="BF39" s="363"/>
      <c r="BG39" s="363"/>
      <c r="BH39" s="363"/>
      <c r="BI39" s="363"/>
      <c r="BJ39" s="363"/>
      <c r="BK39" s="363"/>
      <c r="BL39" s="363"/>
      <c r="BM39" s="363"/>
      <c r="BN39" s="363"/>
      <c r="BO39" s="363"/>
      <c r="BP39" s="363"/>
      <c r="BQ39" s="363"/>
      <c r="BR39" s="363"/>
      <c r="BS39" s="363"/>
      <c r="BT39" s="363"/>
      <c r="BU39" s="363"/>
      <c r="BV39" s="363"/>
      <c r="BW39" s="363"/>
      <c r="BX39" s="363"/>
      <c r="BY39" s="363"/>
      <c r="BZ39" s="363"/>
      <c r="CA39" s="363"/>
      <c r="CB39" s="363"/>
      <c r="CC39" s="363"/>
      <c r="CD39" s="363"/>
      <c r="CE39" s="363"/>
      <c r="CF39" s="363"/>
      <c r="CG39" s="363"/>
      <c r="CH39" s="363"/>
      <c r="CI39" s="363"/>
      <c r="CJ39" s="363"/>
      <c r="CK39" s="363"/>
      <c r="CL39" s="363"/>
      <c r="CM39" s="363"/>
      <c r="CN39" s="363"/>
      <c r="CO39" s="363"/>
      <c r="CP39" s="363"/>
      <c r="CQ39" s="363"/>
      <c r="CR39" s="363"/>
      <c r="CS39" s="363"/>
      <c r="CT39" s="363"/>
      <c r="CU39" s="363"/>
      <c r="CV39" s="363"/>
      <c r="CW39" s="363"/>
      <c r="CX39" s="363"/>
      <c r="CY39" s="363"/>
      <c r="CZ39" s="363"/>
      <c r="DA39" s="363"/>
      <c r="DB39" s="363"/>
      <c r="DC39" s="363"/>
      <c r="DD39" s="363"/>
      <c r="DE39" s="363"/>
      <c r="DF39" s="363"/>
      <c r="DG39" s="363"/>
      <c r="DH39" s="363"/>
      <c r="DI39" s="363"/>
      <c r="DJ39" s="363"/>
      <c r="DK39" s="363"/>
      <c r="DL39" s="363"/>
      <c r="DM39" s="363"/>
      <c r="DN39" s="363"/>
      <c r="DO39" s="363"/>
      <c r="DP39" s="363"/>
      <c r="DQ39" s="363"/>
      <c r="DR39" s="363"/>
      <c r="DS39" s="363"/>
      <c r="DT39" s="363"/>
      <c r="DU39" s="363"/>
      <c r="DV39" s="363"/>
      <c r="DW39" s="363"/>
      <c r="DX39" s="363"/>
      <c r="DY39" s="363"/>
      <c r="DZ39" s="363"/>
      <c r="EA39" s="363"/>
      <c r="EB39" s="363"/>
      <c r="EC39" s="363"/>
      <c r="ED39" s="363"/>
      <c r="EE39" s="363"/>
      <c r="EF39" s="363"/>
    </row>
    <row r="40" spans="1:136" ht="15" x14ac:dyDescent="0.25">
      <c r="A40" s="192"/>
      <c r="B40" s="207"/>
      <c r="C40" s="113" t="s">
        <v>1243</v>
      </c>
      <c r="D40" s="113" t="s">
        <v>1470</v>
      </c>
      <c r="E40" s="238"/>
      <c r="F40" s="697">
        <v>85.330073349633253</v>
      </c>
      <c r="G40" s="705"/>
      <c r="H40" s="697">
        <v>14.180929095354522</v>
      </c>
      <c r="I40" s="705"/>
      <c r="J40" s="697">
        <v>0.48899755501222492</v>
      </c>
      <c r="K40" s="705"/>
      <c r="L40" s="697">
        <v>77.462121212121218</v>
      </c>
      <c r="M40" s="697">
        <v>13.257575757575758</v>
      </c>
      <c r="N40" s="697">
        <v>9.2803030303030312</v>
      </c>
      <c r="O40" s="224"/>
      <c r="P40" s="696">
        <v>524</v>
      </c>
      <c r="Q40" s="696">
        <v>407</v>
      </c>
      <c r="R40" s="697">
        <v>77.671755725190835</v>
      </c>
      <c r="S40" s="697" t="s">
        <v>2262</v>
      </c>
      <c r="T40" s="372"/>
      <c r="U40" s="92"/>
      <c r="V40" s="373"/>
      <c r="W40" s="373"/>
      <c r="X40" s="373"/>
      <c r="Y40" s="373"/>
      <c r="Z40" s="373"/>
      <c r="AA40" s="373"/>
      <c r="AB40" s="373"/>
      <c r="AC40" s="373"/>
      <c r="AD40" s="363"/>
      <c r="AE40" s="363"/>
      <c r="AF40" s="363"/>
      <c r="AG40" s="363"/>
      <c r="AH40" s="363"/>
      <c r="AI40" s="363"/>
      <c r="AJ40" s="363"/>
      <c r="AK40" s="363"/>
      <c r="AL40" s="363"/>
      <c r="AM40" s="363"/>
      <c r="AN40" s="363"/>
      <c r="AO40" s="363"/>
      <c r="AP40" s="363"/>
      <c r="AQ40" s="363"/>
      <c r="AR40" s="363"/>
      <c r="AS40" s="363"/>
      <c r="AT40" s="363"/>
      <c r="AU40" s="363"/>
      <c r="AV40" s="363"/>
      <c r="AW40" s="363"/>
      <c r="AX40" s="363"/>
      <c r="AY40" s="363"/>
      <c r="AZ40" s="363"/>
      <c r="BA40" s="363"/>
      <c r="BB40" s="363"/>
      <c r="BC40" s="363"/>
      <c r="BD40" s="363"/>
      <c r="BE40" s="363"/>
      <c r="BF40" s="363"/>
      <c r="BG40" s="363"/>
      <c r="BH40" s="363"/>
      <c r="BI40" s="363"/>
      <c r="BJ40" s="363"/>
      <c r="BK40" s="363"/>
      <c r="BL40" s="363"/>
      <c r="BM40" s="363"/>
      <c r="BN40" s="363"/>
      <c r="BO40" s="363"/>
      <c r="BP40" s="363"/>
      <c r="BQ40" s="363"/>
      <c r="BR40" s="363"/>
      <c r="BS40" s="363"/>
      <c r="BT40" s="363"/>
      <c r="BU40" s="363"/>
      <c r="BV40" s="363"/>
      <c r="BW40" s="363"/>
      <c r="BX40" s="363"/>
      <c r="BY40" s="363"/>
      <c r="BZ40" s="363"/>
      <c r="CA40" s="363"/>
      <c r="CB40" s="363"/>
      <c r="CC40" s="363"/>
      <c r="CD40" s="363"/>
      <c r="CE40" s="363"/>
      <c r="CF40" s="363"/>
      <c r="CG40" s="363"/>
      <c r="CH40" s="363"/>
      <c r="CI40" s="363"/>
      <c r="CJ40" s="363"/>
      <c r="CK40" s="363"/>
      <c r="CL40" s="363"/>
      <c r="CM40" s="363"/>
      <c r="CN40" s="363"/>
      <c r="CO40" s="363"/>
      <c r="CP40" s="363"/>
      <c r="CQ40" s="363"/>
      <c r="CR40" s="363"/>
      <c r="CS40" s="363"/>
      <c r="CT40" s="363"/>
      <c r="CU40" s="363"/>
      <c r="CV40" s="363"/>
      <c r="CW40" s="363"/>
      <c r="CX40" s="363"/>
      <c r="CY40" s="363"/>
      <c r="CZ40" s="363"/>
      <c r="DA40" s="363"/>
      <c r="DB40" s="363"/>
      <c r="DC40" s="363"/>
      <c r="DD40" s="363"/>
      <c r="DE40" s="363"/>
      <c r="DF40" s="363"/>
      <c r="DG40" s="363"/>
      <c r="DH40" s="363"/>
      <c r="DI40" s="363"/>
      <c r="DJ40" s="363"/>
      <c r="DK40" s="363"/>
      <c r="DL40" s="363"/>
      <c r="DM40" s="363"/>
      <c r="DN40" s="363"/>
      <c r="DO40" s="363"/>
      <c r="DP40" s="363"/>
      <c r="DQ40" s="363"/>
      <c r="DR40" s="363"/>
      <c r="DS40" s="363"/>
      <c r="DT40" s="363"/>
      <c r="DU40" s="363"/>
      <c r="DV40" s="363"/>
      <c r="DW40" s="363"/>
      <c r="DX40" s="363"/>
      <c r="DY40" s="363"/>
      <c r="DZ40" s="363"/>
      <c r="EA40" s="363"/>
      <c r="EB40" s="363"/>
      <c r="EC40" s="363"/>
      <c r="ED40" s="363"/>
      <c r="EE40" s="363"/>
      <c r="EF40" s="363"/>
    </row>
    <row r="41" spans="1:136" ht="15" x14ac:dyDescent="0.25">
      <c r="A41" s="192"/>
      <c r="B41" s="207"/>
      <c r="C41" s="113" t="s">
        <v>1244</v>
      </c>
      <c r="D41" s="113" t="s">
        <v>1471</v>
      </c>
      <c r="E41" s="238"/>
      <c r="F41" s="697">
        <v>1.2077294685990339</v>
      </c>
      <c r="G41" s="705"/>
      <c r="H41" s="697">
        <v>98.792270531400959</v>
      </c>
      <c r="I41" s="705"/>
      <c r="J41" s="697">
        <v>0</v>
      </c>
      <c r="K41" s="705"/>
      <c r="L41" s="697">
        <v>81.496062992125985</v>
      </c>
      <c r="M41" s="697">
        <v>10.039370078740157</v>
      </c>
      <c r="N41" s="697">
        <v>8.4645669291338592</v>
      </c>
      <c r="O41" s="224"/>
      <c r="P41" s="696">
        <v>508</v>
      </c>
      <c r="Q41" s="696">
        <v>414</v>
      </c>
      <c r="R41" s="697">
        <v>81.496062992125985</v>
      </c>
      <c r="S41" s="697" t="s">
        <v>2263</v>
      </c>
      <c r="T41" s="372"/>
      <c r="U41" s="92"/>
      <c r="V41" s="373"/>
      <c r="W41" s="373"/>
      <c r="X41" s="373"/>
      <c r="Y41" s="373"/>
      <c r="Z41" s="373"/>
      <c r="AA41" s="373"/>
      <c r="AB41" s="373"/>
      <c r="AC41" s="373"/>
      <c r="AD41" s="363"/>
      <c r="AE41" s="363"/>
      <c r="AF41" s="363"/>
      <c r="AG41" s="363"/>
      <c r="AH41" s="363"/>
      <c r="AI41" s="363"/>
      <c r="AJ41" s="363"/>
      <c r="AK41" s="363"/>
      <c r="AL41" s="363"/>
      <c r="AM41" s="363"/>
      <c r="AN41" s="363"/>
      <c r="AO41" s="363"/>
      <c r="AP41" s="363"/>
      <c r="AQ41" s="363"/>
      <c r="AR41" s="363"/>
      <c r="AS41" s="363"/>
      <c r="AT41" s="363"/>
      <c r="AU41" s="363"/>
      <c r="AV41" s="363"/>
      <c r="AW41" s="363"/>
      <c r="AX41" s="363"/>
      <c r="AY41" s="363"/>
      <c r="AZ41" s="363"/>
      <c r="BA41" s="363"/>
      <c r="BB41" s="363"/>
      <c r="BC41" s="363"/>
      <c r="BD41" s="363"/>
      <c r="BE41" s="363"/>
      <c r="BF41" s="363"/>
      <c r="BG41" s="363"/>
      <c r="BH41" s="363"/>
      <c r="BI41" s="363"/>
      <c r="BJ41" s="363"/>
      <c r="BK41" s="363"/>
      <c r="BL41" s="363"/>
      <c r="BM41" s="363"/>
      <c r="BN41" s="363"/>
      <c r="BO41" s="363"/>
      <c r="BP41" s="363"/>
      <c r="BQ41" s="363"/>
      <c r="BR41" s="363"/>
      <c r="BS41" s="363"/>
      <c r="BT41" s="363"/>
      <c r="BU41" s="363"/>
      <c r="BV41" s="363"/>
      <c r="BW41" s="363"/>
      <c r="BX41" s="363"/>
      <c r="BY41" s="363"/>
      <c r="BZ41" s="363"/>
      <c r="CA41" s="363"/>
      <c r="CB41" s="363"/>
      <c r="CC41" s="363"/>
      <c r="CD41" s="363"/>
      <c r="CE41" s="363"/>
      <c r="CF41" s="363"/>
      <c r="CG41" s="363"/>
      <c r="CH41" s="363"/>
      <c r="CI41" s="363"/>
      <c r="CJ41" s="363"/>
      <c r="CK41" s="363"/>
      <c r="CL41" s="363"/>
      <c r="CM41" s="363"/>
      <c r="CN41" s="363"/>
      <c r="CO41" s="363"/>
      <c r="CP41" s="363"/>
      <c r="CQ41" s="363"/>
      <c r="CR41" s="363"/>
      <c r="CS41" s="363"/>
      <c r="CT41" s="363"/>
      <c r="CU41" s="363"/>
      <c r="CV41" s="363"/>
      <c r="CW41" s="363"/>
      <c r="CX41" s="363"/>
      <c r="CY41" s="363"/>
      <c r="CZ41" s="363"/>
      <c r="DA41" s="363"/>
      <c r="DB41" s="363"/>
      <c r="DC41" s="363"/>
      <c r="DD41" s="363"/>
      <c r="DE41" s="363"/>
      <c r="DF41" s="363"/>
      <c r="DG41" s="363"/>
      <c r="DH41" s="363"/>
      <c r="DI41" s="363"/>
      <c r="DJ41" s="363"/>
      <c r="DK41" s="363"/>
      <c r="DL41" s="363"/>
      <c r="DM41" s="363"/>
      <c r="DN41" s="363"/>
      <c r="DO41" s="363"/>
      <c r="DP41" s="363"/>
      <c r="DQ41" s="363"/>
      <c r="DR41" s="363"/>
      <c r="DS41" s="363"/>
      <c r="DT41" s="363"/>
      <c r="DU41" s="363"/>
      <c r="DV41" s="363"/>
      <c r="DW41" s="363"/>
      <c r="DX41" s="363"/>
      <c r="DY41" s="363"/>
      <c r="DZ41" s="363"/>
      <c r="EA41" s="363"/>
      <c r="EB41" s="363"/>
      <c r="EC41" s="363"/>
      <c r="ED41" s="363"/>
      <c r="EE41" s="363"/>
      <c r="EF41" s="363"/>
    </row>
    <row r="42" spans="1:136" ht="15" x14ac:dyDescent="0.25">
      <c r="A42" s="192"/>
      <c r="B42" s="207"/>
      <c r="C42" s="113" t="s">
        <v>1245</v>
      </c>
      <c r="D42" s="113" t="s">
        <v>1246</v>
      </c>
      <c r="E42" s="238"/>
      <c r="F42" s="697">
        <v>28.125</v>
      </c>
      <c r="G42" s="705"/>
      <c r="H42" s="697">
        <v>71.643518518518519</v>
      </c>
      <c r="I42" s="705"/>
      <c r="J42" s="697">
        <v>0.23148148148148145</v>
      </c>
      <c r="K42" s="705"/>
      <c r="L42" s="697">
        <v>83.478260869565219</v>
      </c>
      <c r="M42" s="697">
        <v>6.7632850241545892</v>
      </c>
      <c r="N42" s="697">
        <v>9.7584541062801922</v>
      </c>
      <c r="O42" s="224"/>
      <c r="P42" s="696">
        <v>1033</v>
      </c>
      <c r="Q42" s="696">
        <v>862</v>
      </c>
      <c r="R42" s="697">
        <v>83.446272991287501</v>
      </c>
      <c r="S42" s="697" t="s">
        <v>1654</v>
      </c>
      <c r="T42" s="372"/>
      <c r="U42" s="92"/>
      <c r="V42" s="373"/>
      <c r="W42" s="373"/>
      <c r="X42" s="373"/>
      <c r="Y42" s="373"/>
      <c r="Z42" s="373"/>
      <c r="AA42" s="373"/>
      <c r="AB42" s="373"/>
      <c r="AC42" s="373"/>
      <c r="AD42" s="363"/>
      <c r="AE42" s="363"/>
      <c r="AF42" s="363"/>
      <c r="AG42" s="363"/>
      <c r="AH42" s="363"/>
      <c r="AI42" s="363"/>
      <c r="AJ42" s="363"/>
      <c r="AK42" s="363"/>
      <c r="AL42" s="363"/>
      <c r="AM42" s="363"/>
      <c r="AN42" s="363"/>
      <c r="AO42" s="363"/>
      <c r="AP42" s="363"/>
      <c r="AQ42" s="363"/>
      <c r="AR42" s="363"/>
      <c r="AS42" s="363"/>
      <c r="AT42" s="363"/>
      <c r="AU42" s="363"/>
      <c r="AV42" s="363"/>
      <c r="AW42" s="363"/>
      <c r="AX42" s="363"/>
      <c r="AY42" s="363"/>
      <c r="AZ42" s="363"/>
      <c r="BA42" s="363"/>
      <c r="BB42" s="363"/>
      <c r="BC42" s="363"/>
      <c r="BD42" s="363"/>
      <c r="BE42" s="363"/>
      <c r="BF42" s="363"/>
      <c r="BG42" s="363"/>
      <c r="BH42" s="363"/>
      <c r="BI42" s="363"/>
      <c r="BJ42" s="363"/>
      <c r="BK42" s="363"/>
      <c r="BL42" s="363"/>
      <c r="BM42" s="363"/>
      <c r="BN42" s="363"/>
      <c r="BO42" s="363"/>
      <c r="BP42" s="363"/>
      <c r="BQ42" s="363"/>
      <c r="BR42" s="363"/>
      <c r="BS42" s="363"/>
      <c r="BT42" s="363"/>
      <c r="BU42" s="363"/>
      <c r="BV42" s="363"/>
      <c r="BW42" s="363"/>
      <c r="BX42" s="363"/>
      <c r="BY42" s="363"/>
      <c r="BZ42" s="363"/>
      <c r="CA42" s="363"/>
      <c r="CB42" s="363"/>
      <c r="CC42" s="363"/>
      <c r="CD42" s="363"/>
      <c r="CE42" s="363"/>
      <c r="CF42" s="363"/>
      <c r="CG42" s="363"/>
      <c r="CH42" s="363"/>
      <c r="CI42" s="363"/>
      <c r="CJ42" s="363"/>
      <c r="CK42" s="363"/>
      <c r="CL42" s="363"/>
      <c r="CM42" s="363"/>
      <c r="CN42" s="363"/>
      <c r="CO42" s="363"/>
      <c r="CP42" s="363"/>
      <c r="CQ42" s="363"/>
      <c r="CR42" s="363"/>
      <c r="CS42" s="363"/>
      <c r="CT42" s="363"/>
      <c r="CU42" s="363"/>
      <c r="CV42" s="363"/>
      <c r="CW42" s="363"/>
      <c r="CX42" s="363"/>
      <c r="CY42" s="363"/>
      <c r="CZ42" s="363"/>
      <c r="DA42" s="363"/>
      <c r="DB42" s="363"/>
      <c r="DC42" s="363"/>
      <c r="DD42" s="363"/>
      <c r="DE42" s="363"/>
      <c r="DF42" s="363"/>
      <c r="DG42" s="363"/>
      <c r="DH42" s="363"/>
      <c r="DI42" s="363"/>
      <c r="DJ42" s="363"/>
      <c r="DK42" s="363"/>
      <c r="DL42" s="363"/>
      <c r="DM42" s="363"/>
      <c r="DN42" s="363"/>
      <c r="DO42" s="363"/>
      <c r="DP42" s="363"/>
      <c r="DQ42" s="363"/>
      <c r="DR42" s="363"/>
      <c r="DS42" s="363"/>
      <c r="DT42" s="363"/>
      <c r="DU42" s="363"/>
      <c r="DV42" s="363"/>
      <c r="DW42" s="363"/>
      <c r="DX42" s="363"/>
      <c r="DY42" s="363"/>
      <c r="DZ42" s="363"/>
      <c r="EA42" s="363"/>
      <c r="EB42" s="363"/>
      <c r="EC42" s="363"/>
      <c r="ED42" s="363"/>
      <c r="EE42" s="363"/>
      <c r="EF42" s="363"/>
    </row>
    <row r="43" spans="1:136" ht="15" x14ac:dyDescent="0.25">
      <c r="A43" s="192"/>
      <c r="B43" s="207"/>
      <c r="C43" s="113" t="s">
        <v>1247</v>
      </c>
      <c r="D43" s="113" t="s">
        <v>1248</v>
      </c>
      <c r="E43" s="238"/>
      <c r="F43" s="697">
        <v>9.5238095238095237</v>
      </c>
      <c r="G43" s="705"/>
      <c r="H43" s="697">
        <v>89.594356261022924</v>
      </c>
      <c r="I43" s="705"/>
      <c r="J43" s="697">
        <v>0.88183421516754845</v>
      </c>
      <c r="K43" s="705"/>
      <c r="L43" s="697">
        <v>86.432926829268297</v>
      </c>
      <c r="M43" s="697">
        <v>7.01219512195122</v>
      </c>
      <c r="N43" s="697">
        <v>6.5548780487804876</v>
      </c>
      <c r="O43" s="224"/>
      <c r="P43" s="696">
        <v>651</v>
      </c>
      <c r="Q43" s="696">
        <v>562</v>
      </c>
      <c r="R43" s="697">
        <v>86.328725038402453</v>
      </c>
      <c r="S43" s="697" t="s">
        <v>2251</v>
      </c>
      <c r="T43" s="372"/>
      <c r="U43" s="92"/>
      <c r="V43" s="373"/>
      <c r="W43" s="373"/>
      <c r="X43" s="373"/>
      <c r="Y43" s="373"/>
      <c r="Z43" s="373"/>
      <c r="AA43" s="373"/>
      <c r="AB43" s="373"/>
      <c r="AC43" s="373"/>
      <c r="AD43" s="363"/>
      <c r="AE43" s="363"/>
      <c r="AF43" s="363"/>
      <c r="AG43" s="363"/>
      <c r="AH43" s="363"/>
      <c r="AI43" s="363"/>
      <c r="AJ43" s="363"/>
      <c r="AK43" s="363"/>
      <c r="AL43" s="363"/>
      <c r="AM43" s="363"/>
      <c r="AN43" s="363"/>
      <c r="AO43" s="363"/>
      <c r="AP43" s="363"/>
      <c r="AQ43" s="363"/>
      <c r="AR43" s="363"/>
      <c r="AS43" s="363"/>
      <c r="AT43" s="363"/>
      <c r="AU43" s="363"/>
      <c r="AV43" s="363"/>
      <c r="AW43" s="363"/>
      <c r="AX43" s="363"/>
      <c r="AY43" s="363"/>
      <c r="AZ43" s="363"/>
      <c r="BA43" s="363"/>
      <c r="BB43" s="363"/>
      <c r="BC43" s="363"/>
      <c r="BD43" s="363"/>
      <c r="BE43" s="363"/>
      <c r="BF43" s="363"/>
      <c r="BG43" s="363"/>
      <c r="BH43" s="363"/>
      <c r="BI43" s="363"/>
      <c r="BJ43" s="363"/>
      <c r="BK43" s="363"/>
      <c r="BL43" s="363"/>
      <c r="BM43" s="363"/>
      <c r="BN43" s="363"/>
      <c r="BO43" s="363"/>
      <c r="BP43" s="363"/>
      <c r="BQ43" s="363"/>
      <c r="BR43" s="363"/>
      <c r="BS43" s="363"/>
      <c r="BT43" s="363"/>
      <c r="BU43" s="363"/>
      <c r="BV43" s="363"/>
      <c r="BW43" s="363"/>
      <c r="BX43" s="363"/>
      <c r="BY43" s="363"/>
      <c r="BZ43" s="363"/>
      <c r="CA43" s="363"/>
      <c r="CB43" s="363"/>
      <c r="CC43" s="363"/>
      <c r="CD43" s="363"/>
      <c r="CE43" s="363"/>
      <c r="CF43" s="363"/>
      <c r="CG43" s="363"/>
      <c r="CH43" s="363"/>
      <c r="CI43" s="363"/>
      <c r="CJ43" s="363"/>
      <c r="CK43" s="363"/>
      <c r="CL43" s="363"/>
      <c r="CM43" s="363"/>
      <c r="CN43" s="363"/>
      <c r="CO43" s="363"/>
      <c r="CP43" s="363"/>
      <c r="CQ43" s="363"/>
      <c r="CR43" s="363"/>
      <c r="CS43" s="363"/>
      <c r="CT43" s="363"/>
      <c r="CU43" s="363"/>
      <c r="CV43" s="363"/>
      <c r="CW43" s="363"/>
      <c r="CX43" s="363"/>
      <c r="CY43" s="363"/>
      <c r="CZ43" s="363"/>
      <c r="DA43" s="363"/>
      <c r="DB43" s="363"/>
      <c r="DC43" s="363"/>
      <c r="DD43" s="363"/>
      <c r="DE43" s="363"/>
      <c r="DF43" s="363"/>
      <c r="DG43" s="363"/>
      <c r="DH43" s="363"/>
      <c r="DI43" s="363"/>
      <c r="DJ43" s="363"/>
      <c r="DK43" s="363"/>
      <c r="DL43" s="363"/>
      <c r="DM43" s="363"/>
      <c r="DN43" s="363"/>
      <c r="DO43" s="363"/>
      <c r="DP43" s="363"/>
      <c r="DQ43" s="363"/>
      <c r="DR43" s="363"/>
      <c r="DS43" s="363"/>
      <c r="DT43" s="363"/>
      <c r="DU43" s="363"/>
      <c r="DV43" s="363"/>
      <c r="DW43" s="363"/>
      <c r="DX43" s="363"/>
      <c r="DY43" s="363"/>
      <c r="DZ43" s="363"/>
      <c r="EA43" s="363"/>
      <c r="EB43" s="363"/>
      <c r="EC43" s="363"/>
      <c r="ED43" s="363"/>
      <c r="EE43" s="363"/>
      <c r="EF43" s="363"/>
    </row>
    <row r="44" spans="1:136" ht="15" x14ac:dyDescent="0.25">
      <c r="A44" s="192"/>
      <c r="B44" s="207"/>
      <c r="C44" s="113" t="s">
        <v>1249</v>
      </c>
      <c r="D44" s="113" t="s">
        <v>1472</v>
      </c>
      <c r="E44" s="238"/>
      <c r="F44" s="697">
        <v>23.214285714285715</v>
      </c>
      <c r="G44" s="705"/>
      <c r="H44" s="697">
        <v>73.958333333333343</v>
      </c>
      <c r="I44" s="705"/>
      <c r="J44" s="697">
        <v>2.8273809523809526</v>
      </c>
      <c r="K44" s="705"/>
      <c r="L44" s="697">
        <v>79.15194346289752</v>
      </c>
      <c r="M44" s="697">
        <v>13.074204946996467</v>
      </c>
      <c r="N44" s="697">
        <v>7.7738515901060072</v>
      </c>
      <c r="O44" s="224"/>
      <c r="P44" s="696">
        <v>827</v>
      </c>
      <c r="Q44" s="696">
        <v>653</v>
      </c>
      <c r="R44" s="697">
        <v>78.96009673518742</v>
      </c>
      <c r="S44" s="697" t="s">
        <v>2493</v>
      </c>
      <c r="T44" s="372"/>
      <c r="U44" s="92"/>
      <c r="V44" s="373"/>
      <c r="W44" s="373"/>
      <c r="X44" s="373"/>
      <c r="Y44" s="373"/>
      <c r="Z44" s="373"/>
      <c r="AA44" s="373"/>
      <c r="AB44" s="373"/>
      <c r="AC44" s="373"/>
      <c r="AD44" s="363"/>
      <c r="AE44" s="363"/>
      <c r="AF44" s="363"/>
      <c r="AG44" s="363"/>
      <c r="AH44" s="363"/>
      <c r="AI44" s="363"/>
      <c r="AJ44" s="363"/>
      <c r="AK44" s="363"/>
      <c r="AL44" s="363"/>
      <c r="AM44" s="363"/>
      <c r="AN44" s="363"/>
      <c r="AO44" s="363"/>
      <c r="AP44" s="363"/>
      <c r="AQ44" s="363"/>
      <c r="AR44" s="363"/>
      <c r="AS44" s="363"/>
      <c r="AT44" s="363"/>
      <c r="AU44" s="363"/>
      <c r="AV44" s="363"/>
      <c r="AW44" s="363"/>
      <c r="AX44" s="363"/>
      <c r="AY44" s="363"/>
      <c r="AZ44" s="363"/>
      <c r="BA44" s="363"/>
      <c r="BB44" s="363"/>
      <c r="BC44" s="363"/>
      <c r="BD44" s="363"/>
      <c r="BE44" s="363"/>
      <c r="BF44" s="363"/>
      <c r="BG44" s="363"/>
      <c r="BH44" s="363"/>
      <c r="BI44" s="363"/>
      <c r="BJ44" s="363"/>
      <c r="BK44" s="363"/>
      <c r="BL44" s="363"/>
      <c r="BM44" s="363"/>
      <c r="BN44" s="363"/>
      <c r="BO44" s="363"/>
      <c r="BP44" s="363"/>
      <c r="BQ44" s="363"/>
      <c r="BR44" s="363"/>
      <c r="BS44" s="363"/>
      <c r="BT44" s="363"/>
      <c r="BU44" s="363"/>
      <c r="BV44" s="363"/>
      <c r="BW44" s="363"/>
      <c r="BX44" s="363"/>
      <c r="BY44" s="363"/>
      <c r="BZ44" s="363"/>
      <c r="CA44" s="363"/>
      <c r="CB44" s="363"/>
      <c r="CC44" s="363"/>
      <c r="CD44" s="363"/>
      <c r="CE44" s="363"/>
      <c r="CF44" s="363"/>
      <c r="CG44" s="363"/>
      <c r="CH44" s="363"/>
      <c r="CI44" s="363"/>
      <c r="CJ44" s="363"/>
      <c r="CK44" s="363"/>
      <c r="CL44" s="363"/>
      <c r="CM44" s="363"/>
      <c r="CN44" s="363"/>
      <c r="CO44" s="363"/>
      <c r="CP44" s="363"/>
      <c r="CQ44" s="363"/>
      <c r="CR44" s="363"/>
      <c r="CS44" s="363"/>
      <c r="CT44" s="363"/>
      <c r="CU44" s="363"/>
      <c r="CV44" s="363"/>
      <c r="CW44" s="363"/>
      <c r="CX44" s="363"/>
      <c r="CY44" s="363"/>
      <c r="CZ44" s="363"/>
      <c r="DA44" s="363"/>
      <c r="DB44" s="363"/>
      <c r="DC44" s="363"/>
      <c r="DD44" s="363"/>
      <c r="DE44" s="363"/>
      <c r="DF44" s="363"/>
      <c r="DG44" s="363"/>
      <c r="DH44" s="363"/>
      <c r="DI44" s="363"/>
      <c r="DJ44" s="363"/>
      <c r="DK44" s="363"/>
      <c r="DL44" s="363"/>
      <c r="DM44" s="363"/>
      <c r="DN44" s="363"/>
      <c r="DO44" s="363"/>
      <c r="DP44" s="363"/>
      <c r="DQ44" s="363"/>
      <c r="DR44" s="363"/>
      <c r="DS44" s="363"/>
      <c r="DT44" s="363"/>
      <c r="DU44" s="363"/>
      <c r="DV44" s="363"/>
      <c r="DW44" s="363"/>
      <c r="DX44" s="363"/>
      <c r="DY44" s="363"/>
      <c r="DZ44" s="363"/>
      <c r="EA44" s="363"/>
      <c r="EB44" s="363"/>
      <c r="EC44" s="363"/>
      <c r="ED44" s="363"/>
      <c r="EE44" s="363"/>
      <c r="EF44" s="363"/>
    </row>
    <row r="45" spans="1:136" ht="15" x14ac:dyDescent="0.25">
      <c r="A45" s="192"/>
      <c r="B45" s="207"/>
      <c r="C45" s="113" t="s">
        <v>1250</v>
      </c>
      <c r="D45" s="113" t="s">
        <v>1473</v>
      </c>
      <c r="E45" s="238"/>
      <c r="F45" s="697">
        <v>51.366120218579233</v>
      </c>
      <c r="G45" s="705"/>
      <c r="H45" s="697">
        <v>47.267759562841533</v>
      </c>
      <c r="I45" s="705"/>
      <c r="J45" s="697">
        <v>1.3661202185792349</v>
      </c>
      <c r="K45" s="705"/>
      <c r="L45" s="697">
        <v>81.87919463087249</v>
      </c>
      <c r="M45" s="697">
        <v>9.9552572706935134</v>
      </c>
      <c r="N45" s="697">
        <v>8.1655480984340034</v>
      </c>
      <c r="O45" s="224"/>
      <c r="P45" s="696">
        <v>884</v>
      </c>
      <c r="Q45" s="696">
        <v>722</v>
      </c>
      <c r="R45" s="697">
        <v>81.674208144796381</v>
      </c>
      <c r="S45" s="697" t="s">
        <v>2494</v>
      </c>
      <c r="T45" s="372"/>
      <c r="U45" s="92"/>
      <c r="V45" s="373"/>
      <c r="W45" s="373"/>
      <c r="X45" s="373"/>
      <c r="Y45" s="373"/>
      <c r="Z45" s="373"/>
      <c r="AA45" s="373"/>
      <c r="AB45" s="373"/>
      <c r="AC45" s="373"/>
      <c r="AD45" s="363"/>
      <c r="AE45" s="363"/>
      <c r="AF45" s="363"/>
      <c r="AG45" s="363"/>
      <c r="AH45" s="363"/>
      <c r="AI45" s="363"/>
      <c r="AJ45" s="363"/>
      <c r="AK45" s="363"/>
      <c r="AL45" s="363"/>
      <c r="AM45" s="363"/>
      <c r="AN45" s="363"/>
      <c r="AO45" s="363"/>
      <c r="AP45" s="363"/>
      <c r="AQ45" s="363"/>
      <c r="AR45" s="363"/>
      <c r="AS45" s="363"/>
      <c r="AT45" s="363"/>
      <c r="AU45" s="363"/>
      <c r="AV45" s="363"/>
      <c r="AW45" s="363"/>
      <c r="AX45" s="363"/>
      <c r="AY45" s="363"/>
      <c r="AZ45" s="363"/>
      <c r="BA45" s="363"/>
      <c r="BB45" s="363"/>
      <c r="BC45" s="363"/>
      <c r="BD45" s="363"/>
      <c r="BE45" s="363"/>
      <c r="BF45" s="363"/>
      <c r="BG45" s="363"/>
      <c r="BH45" s="363"/>
      <c r="BI45" s="363"/>
      <c r="BJ45" s="363"/>
      <c r="BK45" s="363"/>
      <c r="BL45" s="363"/>
      <c r="BM45" s="363"/>
      <c r="BN45" s="363"/>
      <c r="BO45" s="363"/>
      <c r="BP45" s="363"/>
      <c r="BQ45" s="363"/>
      <c r="BR45" s="363"/>
      <c r="BS45" s="363"/>
      <c r="BT45" s="363"/>
      <c r="BU45" s="363"/>
      <c r="BV45" s="363"/>
      <c r="BW45" s="363"/>
      <c r="BX45" s="363"/>
      <c r="BY45" s="363"/>
      <c r="BZ45" s="363"/>
      <c r="CA45" s="363"/>
      <c r="CB45" s="363"/>
      <c r="CC45" s="363"/>
      <c r="CD45" s="363"/>
      <c r="CE45" s="363"/>
      <c r="CF45" s="363"/>
      <c r="CG45" s="363"/>
      <c r="CH45" s="363"/>
      <c r="CI45" s="363"/>
      <c r="CJ45" s="363"/>
      <c r="CK45" s="363"/>
      <c r="CL45" s="363"/>
      <c r="CM45" s="363"/>
      <c r="CN45" s="363"/>
      <c r="CO45" s="363"/>
      <c r="CP45" s="363"/>
      <c r="CQ45" s="363"/>
      <c r="CR45" s="363"/>
      <c r="CS45" s="363"/>
      <c r="CT45" s="363"/>
      <c r="CU45" s="363"/>
      <c r="CV45" s="363"/>
      <c r="CW45" s="363"/>
      <c r="CX45" s="363"/>
      <c r="CY45" s="363"/>
      <c r="CZ45" s="363"/>
      <c r="DA45" s="363"/>
      <c r="DB45" s="363"/>
      <c r="DC45" s="363"/>
      <c r="DD45" s="363"/>
      <c r="DE45" s="363"/>
      <c r="DF45" s="363"/>
      <c r="DG45" s="363"/>
      <c r="DH45" s="363"/>
      <c r="DI45" s="363"/>
      <c r="DJ45" s="363"/>
      <c r="DK45" s="363"/>
      <c r="DL45" s="363"/>
      <c r="DM45" s="363"/>
      <c r="DN45" s="363"/>
      <c r="DO45" s="363"/>
      <c r="DP45" s="363"/>
      <c r="DQ45" s="363"/>
      <c r="DR45" s="363"/>
      <c r="DS45" s="363"/>
      <c r="DT45" s="363"/>
      <c r="DU45" s="363"/>
      <c r="DV45" s="363"/>
      <c r="DW45" s="363"/>
      <c r="DX45" s="363"/>
      <c r="DY45" s="363"/>
      <c r="DZ45" s="363"/>
      <c r="EA45" s="363"/>
      <c r="EB45" s="363"/>
      <c r="EC45" s="363"/>
      <c r="ED45" s="363"/>
      <c r="EE45" s="363"/>
      <c r="EF45" s="363"/>
    </row>
    <row r="46" spans="1:136" ht="15" x14ac:dyDescent="0.25">
      <c r="A46" s="192"/>
      <c r="B46" s="207"/>
      <c r="C46" s="113" t="s">
        <v>1251</v>
      </c>
      <c r="D46" s="113" t="s">
        <v>1474</v>
      </c>
      <c r="E46" s="238"/>
      <c r="F46" s="697">
        <v>27</v>
      </c>
      <c r="G46" s="705"/>
      <c r="H46" s="697">
        <v>72.5</v>
      </c>
      <c r="I46" s="705"/>
      <c r="J46" s="697">
        <v>0.5</v>
      </c>
      <c r="K46" s="705"/>
      <c r="L46" s="697">
        <v>82.987551867219921</v>
      </c>
      <c r="M46" s="697">
        <v>12.240663900414937</v>
      </c>
      <c r="N46" s="697">
        <v>4.7717842323651452</v>
      </c>
      <c r="O46" s="224"/>
      <c r="P46" s="696">
        <v>480</v>
      </c>
      <c r="Q46" s="696">
        <v>398</v>
      </c>
      <c r="R46" s="697">
        <v>82.916666666666671</v>
      </c>
      <c r="S46" s="697" t="s">
        <v>2271</v>
      </c>
      <c r="T46" s="372"/>
      <c r="U46" s="92"/>
      <c r="V46" s="373"/>
      <c r="W46" s="373"/>
      <c r="X46" s="373"/>
      <c r="Y46" s="373"/>
      <c r="Z46" s="373"/>
      <c r="AA46" s="373"/>
      <c r="AB46" s="373"/>
      <c r="AC46" s="373"/>
      <c r="AD46" s="363"/>
      <c r="AE46" s="363"/>
      <c r="AF46" s="363"/>
      <c r="AG46" s="363"/>
      <c r="AH46" s="363"/>
      <c r="AI46" s="363"/>
      <c r="AJ46" s="363"/>
      <c r="AK46" s="363"/>
      <c r="AL46" s="363"/>
      <c r="AM46" s="363"/>
      <c r="AN46" s="363"/>
      <c r="AO46" s="363"/>
      <c r="AP46" s="363"/>
      <c r="AQ46" s="363"/>
      <c r="AR46" s="363"/>
      <c r="AS46" s="363"/>
      <c r="AT46" s="363"/>
      <c r="AU46" s="363"/>
      <c r="AV46" s="363"/>
      <c r="AW46" s="363"/>
      <c r="AX46" s="363"/>
      <c r="AY46" s="363"/>
      <c r="AZ46" s="363"/>
      <c r="BA46" s="363"/>
      <c r="BB46" s="363"/>
      <c r="BC46" s="363"/>
      <c r="BD46" s="363"/>
      <c r="BE46" s="363"/>
      <c r="BF46" s="363"/>
      <c r="BG46" s="363"/>
      <c r="BH46" s="363"/>
      <c r="BI46" s="363"/>
      <c r="BJ46" s="363"/>
      <c r="BK46" s="363"/>
      <c r="BL46" s="363"/>
      <c r="BM46" s="363"/>
      <c r="BN46" s="363"/>
      <c r="BO46" s="363"/>
      <c r="BP46" s="363"/>
      <c r="BQ46" s="363"/>
      <c r="BR46" s="363"/>
      <c r="BS46" s="363"/>
      <c r="BT46" s="363"/>
      <c r="BU46" s="363"/>
      <c r="BV46" s="363"/>
      <c r="BW46" s="363"/>
      <c r="BX46" s="363"/>
      <c r="BY46" s="363"/>
      <c r="BZ46" s="363"/>
      <c r="CA46" s="363"/>
      <c r="CB46" s="363"/>
      <c r="CC46" s="363"/>
      <c r="CD46" s="363"/>
      <c r="CE46" s="363"/>
      <c r="CF46" s="363"/>
      <c r="CG46" s="363"/>
      <c r="CH46" s="363"/>
      <c r="CI46" s="363"/>
      <c r="CJ46" s="363"/>
      <c r="CK46" s="363"/>
      <c r="CL46" s="363"/>
      <c r="CM46" s="363"/>
      <c r="CN46" s="363"/>
      <c r="CO46" s="363"/>
      <c r="CP46" s="363"/>
      <c r="CQ46" s="363"/>
      <c r="CR46" s="363"/>
      <c r="CS46" s="363"/>
      <c r="CT46" s="363"/>
      <c r="CU46" s="363"/>
      <c r="CV46" s="363"/>
      <c r="CW46" s="363"/>
      <c r="CX46" s="363"/>
      <c r="CY46" s="363"/>
      <c r="CZ46" s="363"/>
      <c r="DA46" s="363"/>
      <c r="DB46" s="363"/>
      <c r="DC46" s="363"/>
      <c r="DD46" s="363"/>
      <c r="DE46" s="363"/>
      <c r="DF46" s="363"/>
      <c r="DG46" s="363"/>
      <c r="DH46" s="363"/>
      <c r="DI46" s="363"/>
      <c r="DJ46" s="363"/>
      <c r="DK46" s="363"/>
      <c r="DL46" s="363"/>
      <c r="DM46" s="363"/>
      <c r="DN46" s="363"/>
      <c r="DO46" s="363"/>
      <c r="DP46" s="363"/>
      <c r="DQ46" s="363"/>
      <c r="DR46" s="363"/>
      <c r="DS46" s="363"/>
      <c r="DT46" s="363"/>
      <c r="DU46" s="363"/>
      <c r="DV46" s="363"/>
      <c r="DW46" s="363"/>
      <c r="DX46" s="363"/>
      <c r="DY46" s="363"/>
      <c r="DZ46" s="363"/>
      <c r="EA46" s="363"/>
      <c r="EB46" s="363"/>
      <c r="EC46" s="363"/>
      <c r="ED46" s="363"/>
      <c r="EE46" s="363"/>
      <c r="EF46" s="363"/>
    </row>
    <row r="47" spans="1:136" ht="15" x14ac:dyDescent="0.25">
      <c r="A47" s="192"/>
      <c r="B47" s="207"/>
      <c r="C47" s="113" t="s">
        <v>1252</v>
      </c>
      <c r="D47" s="113" t="s">
        <v>1253</v>
      </c>
      <c r="E47" s="238"/>
      <c r="F47" s="697">
        <v>82.136279926335177</v>
      </c>
      <c r="G47" s="705"/>
      <c r="H47" s="697">
        <v>17.311233885819522</v>
      </c>
      <c r="I47" s="705"/>
      <c r="J47" s="697">
        <v>0.55248618784530379</v>
      </c>
      <c r="K47" s="705"/>
      <c r="L47" s="697">
        <v>80.325443786982248</v>
      </c>
      <c r="M47" s="697">
        <v>12.42603550295858</v>
      </c>
      <c r="N47" s="697">
        <v>7.2485207100591715</v>
      </c>
      <c r="O47" s="224"/>
      <c r="P47" s="696">
        <v>673</v>
      </c>
      <c r="Q47" s="696">
        <v>540</v>
      </c>
      <c r="R47" s="697">
        <v>80.237741456166418</v>
      </c>
      <c r="S47" s="697" t="s">
        <v>2272</v>
      </c>
      <c r="T47" s="372"/>
      <c r="U47" s="92"/>
      <c r="V47" s="373"/>
      <c r="W47" s="373"/>
      <c r="X47" s="373"/>
      <c r="Y47" s="373"/>
      <c r="Z47" s="373"/>
      <c r="AA47" s="373"/>
      <c r="AB47" s="373"/>
      <c r="AC47" s="373"/>
      <c r="AD47" s="363"/>
      <c r="AE47" s="363"/>
      <c r="AF47" s="363"/>
      <c r="AG47" s="363"/>
      <c r="AH47" s="363"/>
      <c r="AI47" s="363"/>
      <c r="AJ47" s="363"/>
      <c r="AK47" s="363"/>
      <c r="AL47" s="363"/>
      <c r="AM47" s="363"/>
      <c r="AN47" s="363"/>
      <c r="AO47" s="363"/>
      <c r="AP47" s="363"/>
      <c r="AQ47" s="363"/>
      <c r="AR47" s="363"/>
      <c r="AS47" s="363"/>
      <c r="AT47" s="363"/>
      <c r="AU47" s="363"/>
      <c r="AV47" s="363"/>
      <c r="AW47" s="363"/>
      <c r="AX47" s="363"/>
      <c r="AY47" s="363"/>
      <c r="AZ47" s="363"/>
      <c r="BA47" s="363"/>
      <c r="BB47" s="363"/>
      <c r="BC47" s="363"/>
      <c r="BD47" s="363"/>
      <c r="BE47" s="363"/>
      <c r="BF47" s="363"/>
      <c r="BG47" s="363"/>
      <c r="BH47" s="363"/>
      <c r="BI47" s="363"/>
      <c r="BJ47" s="363"/>
      <c r="BK47" s="363"/>
      <c r="BL47" s="363"/>
      <c r="BM47" s="363"/>
      <c r="BN47" s="363"/>
      <c r="BO47" s="363"/>
      <c r="BP47" s="363"/>
      <c r="BQ47" s="363"/>
      <c r="BR47" s="363"/>
      <c r="BS47" s="363"/>
      <c r="BT47" s="363"/>
      <c r="BU47" s="363"/>
      <c r="BV47" s="363"/>
      <c r="BW47" s="363"/>
      <c r="BX47" s="363"/>
      <c r="BY47" s="363"/>
      <c r="BZ47" s="363"/>
      <c r="CA47" s="363"/>
      <c r="CB47" s="363"/>
      <c r="CC47" s="363"/>
      <c r="CD47" s="363"/>
      <c r="CE47" s="363"/>
      <c r="CF47" s="363"/>
      <c r="CG47" s="363"/>
      <c r="CH47" s="363"/>
      <c r="CI47" s="363"/>
      <c r="CJ47" s="363"/>
      <c r="CK47" s="363"/>
      <c r="CL47" s="363"/>
      <c r="CM47" s="363"/>
      <c r="CN47" s="363"/>
      <c r="CO47" s="363"/>
      <c r="CP47" s="363"/>
      <c r="CQ47" s="363"/>
      <c r="CR47" s="363"/>
      <c r="CS47" s="363"/>
      <c r="CT47" s="363"/>
      <c r="CU47" s="363"/>
      <c r="CV47" s="363"/>
      <c r="CW47" s="363"/>
      <c r="CX47" s="363"/>
      <c r="CY47" s="363"/>
      <c r="CZ47" s="363"/>
      <c r="DA47" s="363"/>
      <c r="DB47" s="363"/>
      <c r="DC47" s="363"/>
      <c r="DD47" s="363"/>
      <c r="DE47" s="363"/>
      <c r="DF47" s="363"/>
      <c r="DG47" s="363"/>
      <c r="DH47" s="363"/>
      <c r="DI47" s="363"/>
      <c r="DJ47" s="363"/>
      <c r="DK47" s="363"/>
      <c r="DL47" s="363"/>
      <c r="DM47" s="363"/>
      <c r="DN47" s="363"/>
      <c r="DO47" s="363"/>
      <c r="DP47" s="363"/>
      <c r="DQ47" s="363"/>
      <c r="DR47" s="363"/>
      <c r="DS47" s="363"/>
      <c r="DT47" s="363"/>
      <c r="DU47" s="363"/>
      <c r="DV47" s="363"/>
      <c r="DW47" s="363"/>
      <c r="DX47" s="363"/>
      <c r="DY47" s="363"/>
      <c r="DZ47" s="363"/>
      <c r="EA47" s="363"/>
      <c r="EB47" s="363"/>
      <c r="EC47" s="363"/>
      <c r="ED47" s="363"/>
      <c r="EE47" s="363"/>
      <c r="EF47" s="363"/>
    </row>
    <row r="48" spans="1:136" ht="15" x14ac:dyDescent="0.25">
      <c r="A48" s="192"/>
      <c r="B48" s="207"/>
      <c r="C48" s="113" t="s">
        <v>1254</v>
      </c>
      <c r="D48" s="113" t="s">
        <v>1255</v>
      </c>
      <c r="E48" s="238"/>
      <c r="F48" s="697">
        <v>88.595041322314046</v>
      </c>
      <c r="G48" s="705"/>
      <c r="H48" s="697">
        <v>10.303030303030303</v>
      </c>
      <c r="I48" s="705"/>
      <c r="J48" s="697">
        <v>1.1019283746556474</v>
      </c>
      <c r="K48" s="705"/>
      <c r="L48" s="697">
        <v>78.844483058210258</v>
      </c>
      <c r="M48" s="697">
        <v>14.422241529105126</v>
      </c>
      <c r="N48" s="697">
        <v>6.7332754126846224</v>
      </c>
      <c r="O48" s="224"/>
      <c r="P48" s="696">
        <v>2279</v>
      </c>
      <c r="Q48" s="696">
        <v>1795</v>
      </c>
      <c r="R48" s="697">
        <v>78.762615182097406</v>
      </c>
      <c r="S48" s="697" t="s">
        <v>2273</v>
      </c>
      <c r="T48" s="372"/>
      <c r="U48" s="92"/>
      <c r="V48" s="373"/>
      <c r="W48" s="373"/>
      <c r="X48" s="373"/>
      <c r="Y48" s="373"/>
      <c r="Z48" s="373"/>
      <c r="AA48" s="373"/>
      <c r="AB48" s="373"/>
      <c r="AC48" s="373"/>
      <c r="AD48" s="363"/>
      <c r="AE48" s="363"/>
      <c r="AF48" s="363"/>
      <c r="AG48" s="363"/>
      <c r="AH48" s="363"/>
      <c r="AI48" s="363"/>
      <c r="AJ48" s="363"/>
      <c r="AK48" s="363"/>
      <c r="AL48" s="363"/>
      <c r="AM48" s="363"/>
      <c r="AN48" s="363"/>
      <c r="AO48" s="363"/>
      <c r="AP48" s="363"/>
      <c r="AQ48" s="363"/>
      <c r="AR48" s="363"/>
      <c r="AS48" s="363"/>
      <c r="AT48" s="363"/>
      <c r="AU48" s="363"/>
      <c r="AV48" s="363"/>
      <c r="AW48" s="363"/>
      <c r="AX48" s="363"/>
      <c r="AY48" s="363"/>
      <c r="AZ48" s="363"/>
      <c r="BA48" s="363"/>
      <c r="BB48" s="363"/>
      <c r="BC48" s="363"/>
      <c r="BD48" s="363"/>
      <c r="BE48" s="363"/>
      <c r="BF48" s="363"/>
      <c r="BG48" s="363"/>
      <c r="BH48" s="363"/>
      <c r="BI48" s="363"/>
      <c r="BJ48" s="363"/>
      <c r="BK48" s="363"/>
      <c r="BL48" s="363"/>
      <c r="BM48" s="363"/>
      <c r="BN48" s="363"/>
      <c r="BO48" s="363"/>
      <c r="BP48" s="363"/>
      <c r="BQ48" s="363"/>
      <c r="BR48" s="363"/>
      <c r="BS48" s="363"/>
      <c r="BT48" s="363"/>
      <c r="BU48" s="363"/>
      <c r="BV48" s="363"/>
      <c r="BW48" s="363"/>
      <c r="BX48" s="363"/>
      <c r="BY48" s="363"/>
      <c r="BZ48" s="363"/>
      <c r="CA48" s="363"/>
      <c r="CB48" s="363"/>
      <c r="CC48" s="363"/>
      <c r="CD48" s="363"/>
      <c r="CE48" s="363"/>
      <c r="CF48" s="363"/>
      <c r="CG48" s="363"/>
      <c r="CH48" s="363"/>
      <c r="CI48" s="363"/>
      <c r="CJ48" s="363"/>
      <c r="CK48" s="363"/>
      <c r="CL48" s="363"/>
      <c r="CM48" s="363"/>
      <c r="CN48" s="363"/>
      <c r="CO48" s="363"/>
      <c r="CP48" s="363"/>
      <c r="CQ48" s="363"/>
      <c r="CR48" s="363"/>
      <c r="CS48" s="363"/>
      <c r="CT48" s="363"/>
      <c r="CU48" s="363"/>
      <c r="CV48" s="363"/>
      <c r="CW48" s="363"/>
      <c r="CX48" s="363"/>
      <c r="CY48" s="363"/>
      <c r="CZ48" s="363"/>
      <c r="DA48" s="363"/>
      <c r="DB48" s="363"/>
      <c r="DC48" s="363"/>
      <c r="DD48" s="363"/>
      <c r="DE48" s="363"/>
      <c r="DF48" s="363"/>
      <c r="DG48" s="363"/>
      <c r="DH48" s="363"/>
      <c r="DI48" s="363"/>
      <c r="DJ48" s="363"/>
      <c r="DK48" s="363"/>
      <c r="DL48" s="363"/>
      <c r="DM48" s="363"/>
      <c r="DN48" s="363"/>
      <c r="DO48" s="363"/>
      <c r="DP48" s="363"/>
      <c r="DQ48" s="363"/>
      <c r="DR48" s="363"/>
      <c r="DS48" s="363"/>
      <c r="DT48" s="363"/>
      <c r="DU48" s="363"/>
      <c r="DV48" s="363"/>
      <c r="DW48" s="363"/>
      <c r="DX48" s="363"/>
      <c r="DY48" s="363"/>
      <c r="DZ48" s="363"/>
      <c r="EA48" s="363"/>
      <c r="EB48" s="363"/>
      <c r="EC48" s="363"/>
      <c r="ED48" s="363"/>
      <c r="EE48" s="363"/>
      <c r="EF48" s="363"/>
    </row>
    <row r="49" spans="1:136" ht="15" x14ac:dyDescent="0.25">
      <c r="A49" s="192"/>
      <c r="B49" s="207"/>
      <c r="C49" s="113" t="s">
        <v>1256</v>
      </c>
      <c r="D49" s="113" t="s">
        <v>1257</v>
      </c>
      <c r="E49" s="238"/>
      <c r="F49" s="697">
        <v>10.414153598713309</v>
      </c>
      <c r="G49" s="705"/>
      <c r="H49" s="697">
        <v>88.661037394451142</v>
      </c>
      <c r="I49" s="705"/>
      <c r="J49" s="697">
        <v>0.9248090068355449</v>
      </c>
      <c r="K49" s="705"/>
      <c r="L49" s="697">
        <v>86.414176511466295</v>
      </c>
      <c r="M49" s="697">
        <v>7.1230020847810982</v>
      </c>
      <c r="N49" s="697">
        <v>6.4628214037526055</v>
      </c>
      <c r="O49" s="224"/>
      <c r="P49" s="696">
        <v>2851</v>
      </c>
      <c r="Q49" s="696">
        <v>2464</v>
      </c>
      <c r="R49" s="697">
        <v>86.42581550333216</v>
      </c>
      <c r="S49" s="697" t="s">
        <v>2495</v>
      </c>
      <c r="T49" s="372"/>
      <c r="U49" s="92"/>
      <c r="V49" s="373"/>
      <c r="W49" s="373"/>
      <c r="X49" s="373"/>
      <c r="Y49" s="373"/>
      <c r="Z49" s="373"/>
      <c r="AA49" s="373"/>
      <c r="AB49" s="373"/>
      <c r="AC49" s="373"/>
      <c r="AD49" s="363"/>
      <c r="AE49" s="363"/>
      <c r="AF49" s="363"/>
      <c r="AG49" s="363"/>
      <c r="AH49" s="363"/>
      <c r="AI49" s="363"/>
      <c r="AJ49" s="363"/>
      <c r="AK49" s="363"/>
      <c r="AL49" s="363"/>
      <c r="AM49" s="363"/>
      <c r="AN49" s="363"/>
      <c r="AO49" s="363"/>
      <c r="AP49" s="363"/>
      <c r="AQ49" s="363"/>
      <c r="AR49" s="363"/>
      <c r="AS49" s="363"/>
      <c r="AT49" s="363"/>
      <c r="AU49" s="363"/>
      <c r="AV49" s="363"/>
      <c r="AW49" s="363"/>
      <c r="AX49" s="363"/>
      <c r="AY49" s="363"/>
      <c r="AZ49" s="363"/>
      <c r="BA49" s="363"/>
      <c r="BB49" s="363"/>
      <c r="BC49" s="363"/>
      <c r="BD49" s="363"/>
      <c r="BE49" s="363"/>
      <c r="BF49" s="363"/>
      <c r="BG49" s="363"/>
      <c r="BH49" s="363"/>
      <c r="BI49" s="363"/>
      <c r="BJ49" s="363"/>
      <c r="BK49" s="363"/>
      <c r="BL49" s="363"/>
      <c r="BM49" s="363"/>
      <c r="BN49" s="363"/>
      <c r="BO49" s="363"/>
      <c r="BP49" s="363"/>
      <c r="BQ49" s="363"/>
      <c r="BR49" s="363"/>
      <c r="BS49" s="363"/>
      <c r="BT49" s="363"/>
      <c r="BU49" s="363"/>
      <c r="BV49" s="363"/>
      <c r="BW49" s="363"/>
      <c r="BX49" s="363"/>
      <c r="BY49" s="363"/>
      <c r="BZ49" s="363"/>
      <c r="CA49" s="363"/>
      <c r="CB49" s="363"/>
      <c r="CC49" s="363"/>
      <c r="CD49" s="363"/>
      <c r="CE49" s="363"/>
      <c r="CF49" s="363"/>
      <c r="CG49" s="363"/>
      <c r="CH49" s="363"/>
      <c r="CI49" s="363"/>
      <c r="CJ49" s="363"/>
      <c r="CK49" s="363"/>
      <c r="CL49" s="363"/>
      <c r="CM49" s="363"/>
      <c r="CN49" s="363"/>
      <c r="CO49" s="363"/>
      <c r="CP49" s="363"/>
      <c r="CQ49" s="363"/>
      <c r="CR49" s="363"/>
      <c r="CS49" s="363"/>
      <c r="CT49" s="363"/>
      <c r="CU49" s="363"/>
      <c r="CV49" s="363"/>
      <c r="CW49" s="363"/>
      <c r="CX49" s="363"/>
      <c r="CY49" s="363"/>
      <c r="CZ49" s="363"/>
      <c r="DA49" s="363"/>
      <c r="DB49" s="363"/>
      <c r="DC49" s="363"/>
      <c r="DD49" s="363"/>
      <c r="DE49" s="363"/>
      <c r="DF49" s="363"/>
      <c r="DG49" s="363"/>
      <c r="DH49" s="363"/>
      <c r="DI49" s="363"/>
      <c r="DJ49" s="363"/>
      <c r="DK49" s="363"/>
      <c r="DL49" s="363"/>
      <c r="DM49" s="363"/>
      <c r="DN49" s="363"/>
      <c r="DO49" s="363"/>
      <c r="DP49" s="363"/>
      <c r="DQ49" s="363"/>
      <c r="DR49" s="363"/>
      <c r="DS49" s="363"/>
      <c r="DT49" s="363"/>
      <c r="DU49" s="363"/>
      <c r="DV49" s="363"/>
      <c r="DW49" s="363"/>
      <c r="DX49" s="363"/>
      <c r="DY49" s="363"/>
      <c r="DZ49" s="363"/>
      <c r="EA49" s="363"/>
      <c r="EB49" s="363"/>
      <c r="EC49" s="363"/>
      <c r="ED49" s="363"/>
      <c r="EE49" s="363"/>
      <c r="EF49" s="363"/>
    </row>
    <row r="50" spans="1:136" ht="15" x14ac:dyDescent="0.25">
      <c r="A50" s="192"/>
      <c r="B50" s="207"/>
      <c r="C50" s="113" t="s">
        <v>1258</v>
      </c>
      <c r="D50" s="113" t="s">
        <v>1259</v>
      </c>
      <c r="E50" s="238"/>
      <c r="F50" s="697">
        <v>52.477763659466326</v>
      </c>
      <c r="G50" s="705"/>
      <c r="H50" s="697">
        <v>47.141041931385011</v>
      </c>
      <c r="I50" s="705"/>
      <c r="J50" s="697">
        <v>0.38119440914866581</v>
      </c>
      <c r="K50" s="705"/>
      <c r="L50" s="697">
        <v>85.636561479869428</v>
      </c>
      <c r="M50" s="697">
        <v>8.2698585418933632</v>
      </c>
      <c r="N50" s="697">
        <v>6.0935799782372149</v>
      </c>
      <c r="O50" s="224"/>
      <c r="P50" s="696">
        <v>916</v>
      </c>
      <c r="Q50" s="696">
        <v>784</v>
      </c>
      <c r="R50" s="697">
        <v>85.589519650655021</v>
      </c>
      <c r="S50" s="697" t="s">
        <v>1651</v>
      </c>
      <c r="T50" s="372"/>
      <c r="U50" s="92"/>
      <c r="V50" s="373"/>
      <c r="W50" s="373"/>
      <c r="X50" s="373"/>
      <c r="Y50" s="373"/>
      <c r="Z50" s="373"/>
      <c r="AA50" s="373"/>
      <c r="AB50" s="373"/>
      <c r="AC50" s="373"/>
      <c r="AD50" s="363"/>
      <c r="AE50" s="363"/>
      <c r="AF50" s="363"/>
      <c r="AG50" s="363"/>
      <c r="AH50" s="363"/>
      <c r="AI50" s="363"/>
      <c r="AJ50" s="363"/>
      <c r="AK50" s="363"/>
      <c r="AL50" s="363"/>
      <c r="AM50" s="363"/>
      <c r="AN50" s="363"/>
      <c r="AO50" s="363"/>
      <c r="AP50" s="363"/>
      <c r="AQ50" s="363"/>
      <c r="AR50" s="363"/>
      <c r="AS50" s="363"/>
      <c r="AT50" s="363"/>
      <c r="AU50" s="363"/>
      <c r="AV50" s="363"/>
      <c r="AW50" s="363"/>
      <c r="AX50" s="363"/>
      <c r="AY50" s="363"/>
      <c r="AZ50" s="363"/>
      <c r="BA50" s="363"/>
      <c r="BB50" s="363"/>
      <c r="BC50" s="363"/>
      <c r="BD50" s="363"/>
      <c r="BE50" s="363"/>
      <c r="BF50" s="363"/>
      <c r="BG50" s="363"/>
      <c r="BH50" s="363"/>
      <c r="BI50" s="363"/>
      <c r="BJ50" s="363"/>
      <c r="BK50" s="363"/>
      <c r="BL50" s="363"/>
      <c r="BM50" s="363"/>
      <c r="BN50" s="363"/>
      <c r="BO50" s="363"/>
      <c r="BP50" s="363"/>
      <c r="BQ50" s="363"/>
      <c r="BR50" s="363"/>
      <c r="BS50" s="363"/>
      <c r="BT50" s="363"/>
      <c r="BU50" s="363"/>
      <c r="BV50" s="363"/>
      <c r="BW50" s="363"/>
      <c r="BX50" s="363"/>
      <c r="BY50" s="363"/>
      <c r="BZ50" s="363"/>
      <c r="CA50" s="363"/>
      <c r="CB50" s="363"/>
      <c r="CC50" s="363"/>
      <c r="CD50" s="363"/>
      <c r="CE50" s="363"/>
      <c r="CF50" s="363"/>
      <c r="CG50" s="363"/>
      <c r="CH50" s="363"/>
      <c r="CI50" s="363"/>
      <c r="CJ50" s="363"/>
      <c r="CK50" s="363"/>
      <c r="CL50" s="363"/>
      <c r="CM50" s="363"/>
      <c r="CN50" s="363"/>
      <c r="CO50" s="363"/>
      <c r="CP50" s="363"/>
      <c r="CQ50" s="363"/>
      <c r="CR50" s="363"/>
      <c r="CS50" s="363"/>
      <c r="CT50" s="363"/>
      <c r="CU50" s="363"/>
      <c r="CV50" s="363"/>
      <c r="CW50" s="363"/>
      <c r="CX50" s="363"/>
      <c r="CY50" s="363"/>
      <c r="CZ50" s="363"/>
      <c r="DA50" s="363"/>
      <c r="DB50" s="363"/>
      <c r="DC50" s="363"/>
      <c r="DD50" s="363"/>
      <c r="DE50" s="363"/>
      <c r="DF50" s="363"/>
      <c r="DG50" s="363"/>
      <c r="DH50" s="363"/>
      <c r="DI50" s="363"/>
      <c r="DJ50" s="363"/>
      <c r="DK50" s="363"/>
      <c r="DL50" s="363"/>
      <c r="DM50" s="363"/>
      <c r="DN50" s="363"/>
      <c r="DO50" s="363"/>
      <c r="DP50" s="363"/>
      <c r="DQ50" s="363"/>
      <c r="DR50" s="363"/>
      <c r="DS50" s="363"/>
      <c r="DT50" s="363"/>
      <c r="DU50" s="363"/>
      <c r="DV50" s="363"/>
      <c r="DW50" s="363"/>
      <c r="DX50" s="363"/>
      <c r="DY50" s="363"/>
      <c r="DZ50" s="363"/>
      <c r="EA50" s="363"/>
      <c r="EB50" s="363"/>
      <c r="EC50" s="363"/>
      <c r="ED50" s="363"/>
      <c r="EE50" s="363"/>
      <c r="EF50" s="363"/>
    </row>
    <row r="51" spans="1:136" ht="15" x14ac:dyDescent="0.25">
      <c r="A51" s="192"/>
      <c r="B51" s="207"/>
      <c r="C51" s="113" t="s">
        <v>1260</v>
      </c>
      <c r="D51" s="113" t="s">
        <v>1261</v>
      </c>
      <c r="E51" s="238"/>
      <c r="F51" s="697">
        <v>43.636363636363633</v>
      </c>
      <c r="G51" s="705"/>
      <c r="H51" s="697">
        <v>54.848484848484844</v>
      </c>
      <c r="I51" s="705"/>
      <c r="J51" s="697">
        <v>1.5151515151515151</v>
      </c>
      <c r="K51" s="705"/>
      <c r="L51" s="697">
        <v>83.756345177664969</v>
      </c>
      <c r="M51" s="697">
        <v>10.152284263959391</v>
      </c>
      <c r="N51" s="697">
        <v>6.091370558375635</v>
      </c>
      <c r="O51" s="224"/>
      <c r="P51" s="696">
        <v>778</v>
      </c>
      <c r="Q51" s="696">
        <v>650</v>
      </c>
      <c r="R51" s="697">
        <v>83.547557840616975</v>
      </c>
      <c r="S51" s="697" t="s">
        <v>2253</v>
      </c>
      <c r="T51" s="372"/>
      <c r="U51" s="92"/>
      <c r="V51" s="373"/>
      <c r="W51" s="373"/>
      <c r="X51" s="373"/>
      <c r="Y51" s="373"/>
      <c r="Z51" s="373"/>
      <c r="AA51" s="373"/>
      <c r="AB51" s="373"/>
      <c r="AC51" s="373"/>
      <c r="AD51" s="363"/>
      <c r="AE51" s="363"/>
      <c r="AF51" s="363"/>
      <c r="AG51" s="363"/>
      <c r="AH51" s="363"/>
      <c r="AI51" s="363"/>
      <c r="AJ51" s="363"/>
      <c r="AK51" s="363"/>
      <c r="AL51" s="363"/>
      <c r="AM51" s="363"/>
      <c r="AN51" s="363"/>
      <c r="AO51" s="363"/>
      <c r="AP51" s="363"/>
      <c r="AQ51" s="363"/>
      <c r="AR51" s="363"/>
      <c r="AS51" s="363"/>
      <c r="AT51" s="363"/>
      <c r="AU51" s="363"/>
      <c r="AV51" s="363"/>
      <c r="AW51" s="363"/>
      <c r="AX51" s="363"/>
      <c r="AY51" s="363"/>
      <c r="AZ51" s="363"/>
      <c r="BA51" s="363"/>
      <c r="BB51" s="363"/>
      <c r="BC51" s="363"/>
      <c r="BD51" s="363"/>
      <c r="BE51" s="363"/>
      <c r="BF51" s="363"/>
      <c r="BG51" s="363"/>
      <c r="BH51" s="363"/>
      <c r="BI51" s="363"/>
      <c r="BJ51" s="363"/>
      <c r="BK51" s="363"/>
      <c r="BL51" s="363"/>
      <c r="BM51" s="363"/>
      <c r="BN51" s="363"/>
      <c r="BO51" s="363"/>
      <c r="BP51" s="363"/>
      <c r="BQ51" s="363"/>
      <c r="BR51" s="363"/>
      <c r="BS51" s="363"/>
      <c r="BT51" s="363"/>
      <c r="BU51" s="363"/>
      <c r="BV51" s="363"/>
      <c r="BW51" s="363"/>
      <c r="BX51" s="363"/>
      <c r="BY51" s="363"/>
      <c r="BZ51" s="363"/>
      <c r="CA51" s="363"/>
      <c r="CB51" s="363"/>
      <c r="CC51" s="363"/>
      <c r="CD51" s="363"/>
      <c r="CE51" s="363"/>
      <c r="CF51" s="363"/>
      <c r="CG51" s="363"/>
      <c r="CH51" s="363"/>
      <c r="CI51" s="363"/>
      <c r="CJ51" s="363"/>
      <c r="CK51" s="363"/>
      <c r="CL51" s="363"/>
      <c r="CM51" s="363"/>
      <c r="CN51" s="363"/>
      <c r="CO51" s="363"/>
      <c r="CP51" s="363"/>
      <c r="CQ51" s="363"/>
      <c r="CR51" s="363"/>
      <c r="CS51" s="363"/>
      <c r="CT51" s="363"/>
      <c r="CU51" s="363"/>
      <c r="CV51" s="363"/>
      <c r="CW51" s="363"/>
      <c r="CX51" s="363"/>
      <c r="CY51" s="363"/>
      <c r="CZ51" s="363"/>
      <c r="DA51" s="363"/>
      <c r="DB51" s="363"/>
      <c r="DC51" s="363"/>
      <c r="DD51" s="363"/>
      <c r="DE51" s="363"/>
      <c r="DF51" s="363"/>
      <c r="DG51" s="363"/>
      <c r="DH51" s="363"/>
      <c r="DI51" s="363"/>
      <c r="DJ51" s="363"/>
      <c r="DK51" s="363"/>
      <c r="DL51" s="363"/>
      <c r="DM51" s="363"/>
      <c r="DN51" s="363"/>
      <c r="DO51" s="363"/>
      <c r="DP51" s="363"/>
      <c r="DQ51" s="363"/>
      <c r="DR51" s="363"/>
      <c r="DS51" s="363"/>
      <c r="DT51" s="363"/>
      <c r="DU51" s="363"/>
      <c r="DV51" s="363"/>
      <c r="DW51" s="363"/>
      <c r="DX51" s="363"/>
      <c r="DY51" s="363"/>
      <c r="DZ51" s="363"/>
      <c r="EA51" s="363"/>
      <c r="EB51" s="363"/>
      <c r="EC51" s="363"/>
      <c r="ED51" s="363"/>
      <c r="EE51" s="363"/>
      <c r="EF51" s="363"/>
    </row>
    <row r="52" spans="1:136" ht="15" x14ac:dyDescent="0.25">
      <c r="A52" s="192"/>
      <c r="B52" s="207"/>
      <c r="C52" s="113" t="s">
        <v>1262</v>
      </c>
      <c r="D52" s="113" t="s">
        <v>1263</v>
      </c>
      <c r="E52" s="238"/>
      <c r="F52" s="697">
        <v>22.981366459627328</v>
      </c>
      <c r="G52" s="705"/>
      <c r="H52" s="697">
        <v>75.776397515527947</v>
      </c>
      <c r="I52" s="705"/>
      <c r="J52" s="697">
        <v>1.2422360248447204</v>
      </c>
      <c r="K52" s="705"/>
      <c r="L52" s="697">
        <v>81.65680473372781</v>
      </c>
      <c r="M52" s="697">
        <v>10.989010989010989</v>
      </c>
      <c r="N52" s="697">
        <v>7.3541842772611998</v>
      </c>
      <c r="O52" s="224"/>
      <c r="P52" s="696">
        <v>1171</v>
      </c>
      <c r="Q52" s="696">
        <v>954</v>
      </c>
      <c r="R52" s="697">
        <v>81.468830059777957</v>
      </c>
      <c r="S52" s="697" t="s">
        <v>2255</v>
      </c>
      <c r="T52" s="372"/>
      <c r="U52" s="92"/>
      <c r="V52" s="373"/>
      <c r="W52" s="373"/>
      <c r="X52" s="373"/>
      <c r="Y52" s="373"/>
      <c r="Z52" s="373"/>
      <c r="AA52" s="373"/>
      <c r="AB52" s="373"/>
      <c r="AC52" s="373"/>
      <c r="AD52" s="363"/>
      <c r="AE52" s="363"/>
      <c r="AF52" s="363"/>
      <c r="AG52" s="363"/>
      <c r="AH52" s="363"/>
      <c r="AI52" s="363"/>
      <c r="AJ52" s="363"/>
      <c r="AK52" s="363"/>
      <c r="AL52" s="363"/>
      <c r="AM52" s="363"/>
      <c r="AN52" s="363"/>
      <c r="AO52" s="363"/>
      <c r="AP52" s="363"/>
      <c r="AQ52" s="363"/>
      <c r="AR52" s="363"/>
      <c r="AS52" s="363"/>
      <c r="AT52" s="363"/>
      <c r="AU52" s="363"/>
      <c r="AV52" s="363"/>
      <c r="AW52" s="363"/>
      <c r="AX52" s="363"/>
      <c r="AY52" s="363"/>
      <c r="AZ52" s="363"/>
      <c r="BA52" s="363"/>
      <c r="BB52" s="363"/>
      <c r="BC52" s="363"/>
      <c r="BD52" s="363"/>
      <c r="BE52" s="363"/>
      <c r="BF52" s="363"/>
      <c r="BG52" s="363"/>
      <c r="BH52" s="363"/>
      <c r="BI52" s="363"/>
      <c r="BJ52" s="363"/>
      <c r="BK52" s="363"/>
      <c r="BL52" s="363"/>
      <c r="BM52" s="363"/>
      <c r="BN52" s="363"/>
      <c r="BO52" s="363"/>
      <c r="BP52" s="363"/>
      <c r="BQ52" s="363"/>
      <c r="BR52" s="363"/>
      <c r="BS52" s="363"/>
      <c r="BT52" s="363"/>
      <c r="BU52" s="363"/>
      <c r="BV52" s="363"/>
      <c r="BW52" s="363"/>
      <c r="BX52" s="363"/>
      <c r="BY52" s="363"/>
      <c r="BZ52" s="363"/>
      <c r="CA52" s="363"/>
      <c r="CB52" s="363"/>
      <c r="CC52" s="363"/>
      <c r="CD52" s="363"/>
      <c r="CE52" s="363"/>
      <c r="CF52" s="363"/>
      <c r="CG52" s="363"/>
      <c r="CH52" s="363"/>
      <c r="CI52" s="363"/>
      <c r="CJ52" s="363"/>
      <c r="CK52" s="363"/>
      <c r="CL52" s="363"/>
      <c r="CM52" s="363"/>
      <c r="CN52" s="363"/>
      <c r="CO52" s="363"/>
      <c r="CP52" s="363"/>
      <c r="CQ52" s="363"/>
      <c r="CR52" s="363"/>
      <c r="CS52" s="363"/>
      <c r="CT52" s="363"/>
      <c r="CU52" s="363"/>
      <c r="CV52" s="363"/>
      <c r="CW52" s="363"/>
      <c r="CX52" s="363"/>
      <c r="CY52" s="363"/>
      <c r="CZ52" s="363"/>
      <c r="DA52" s="363"/>
      <c r="DB52" s="363"/>
      <c r="DC52" s="363"/>
      <c r="DD52" s="363"/>
      <c r="DE52" s="363"/>
      <c r="DF52" s="363"/>
      <c r="DG52" s="363"/>
      <c r="DH52" s="363"/>
      <c r="DI52" s="363"/>
      <c r="DJ52" s="363"/>
      <c r="DK52" s="363"/>
      <c r="DL52" s="363"/>
      <c r="DM52" s="363"/>
      <c r="DN52" s="363"/>
      <c r="DO52" s="363"/>
      <c r="DP52" s="363"/>
      <c r="DQ52" s="363"/>
      <c r="DR52" s="363"/>
      <c r="DS52" s="363"/>
      <c r="DT52" s="363"/>
      <c r="DU52" s="363"/>
      <c r="DV52" s="363"/>
      <c r="DW52" s="363"/>
      <c r="DX52" s="363"/>
      <c r="DY52" s="363"/>
      <c r="DZ52" s="363"/>
      <c r="EA52" s="363"/>
      <c r="EB52" s="363"/>
      <c r="EC52" s="363"/>
      <c r="ED52" s="363"/>
      <c r="EE52" s="363"/>
      <c r="EF52" s="363"/>
    </row>
    <row r="53" spans="1:136" ht="15" x14ac:dyDescent="0.25">
      <c r="A53" s="192"/>
      <c r="B53" s="207"/>
      <c r="C53" s="113" t="s">
        <v>1264</v>
      </c>
      <c r="D53" s="113" t="s">
        <v>1265</v>
      </c>
      <c r="E53" s="238"/>
      <c r="F53" s="697">
        <v>87.887323943661983</v>
      </c>
      <c r="G53" s="705"/>
      <c r="H53" s="697">
        <v>10.704225352112676</v>
      </c>
      <c r="I53" s="705"/>
      <c r="J53" s="697">
        <v>1.4084507042253522</v>
      </c>
      <c r="K53" s="705"/>
      <c r="L53" s="697">
        <v>80.590238365493761</v>
      </c>
      <c r="M53" s="697">
        <v>13.393870601589104</v>
      </c>
      <c r="N53" s="697">
        <v>6.0158910329171391</v>
      </c>
      <c r="O53" s="224"/>
      <c r="P53" s="696">
        <v>869</v>
      </c>
      <c r="Q53" s="696">
        <v>700</v>
      </c>
      <c r="R53" s="697">
        <v>80.552359033371687</v>
      </c>
      <c r="S53" s="697" t="s">
        <v>2496</v>
      </c>
      <c r="T53" s="372"/>
      <c r="U53" s="92"/>
      <c r="V53" s="373"/>
      <c r="W53" s="373"/>
      <c r="X53" s="373"/>
      <c r="Y53" s="373"/>
      <c r="Z53" s="373"/>
      <c r="AA53" s="373"/>
      <c r="AB53" s="373"/>
      <c r="AC53" s="373"/>
      <c r="AD53" s="363"/>
      <c r="AE53" s="363"/>
      <c r="AF53" s="363"/>
      <c r="AG53" s="363"/>
      <c r="AH53" s="363"/>
      <c r="AI53" s="363"/>
      <c r="AJ53" s="363"/>
      <c r="AK53" s="363"/>
      <c r="AL53" s="363"/>
      <c r="AM53" s="363"/>
      <c r="AN53" s="363"/>
      <c r="AO53" s="363"/>
      <c r="AP53" s="363"/>
      <c r="AQ53" s="363"/>
      <c r="AR53" s="363"/>
      <c r="AS53" s="363"/>
      <c r="AT53" s="363"/>
      <c r="AU53" s="363"/>
      <c r="AV53" s="363"/>
      <c r="AW53" s="363"/>
      <c r="AX53" s="363"/>
      <c r="AY53" s="363"/>
      <c r="AZ53" s="363"/>
      <c r="BA53" s="363"/>
      <c r="BB53" s="363"/>
      <c r="BC53" s="363"/>
      <c r="BD53" s="363"/>
      <c r="BE53" s="363"/>
      <c r="BF53" s="363"/>
      <c r="BG53" s="363"/>
      <c r="BH53" s="363"/>
      <c r="BI53" s="363"/>
      <c r="BJ53" s="363"/>
      <c r="BK53" s="363"/>
      <c r="BL53" s="363"/>
      <c r="BM53" s="363"/>
      <c r="BN53" s="363"/>
      <c r="BO53" s="363"/>
      <c r="BP53" s="363"/>
      <c r="BQ53" s="363"/>
      <c r="BR53" s="363"/>
      <c r="BS53" s="363"/>
      <c r="BT53" s="363"/>
      <c r="BU53" s="363"/>
      <c r="BV53" s="363"/>
      <c r="BW53" s="363"/>
      <c r="BX53" s="363"/>
      <c r="BY53" s="363"/>
      <c r="BZ53" s="363"/>
      <c r="CA53" s="363"/>
      <c r="CB53" s="363"/>
      <c r="CC53" s="363"/>
      <c r="CD53" s="363"/>
      <c r="CE53" s="363"/>
      <c r="CF53" s="363"/>
      <c r="CG53" s="363"/>
      <c r="CH53" s="363"/>
      <c r="CI53" s="363"/>
      <c r="CJ53" s="363"/>
      <c r="CK53" s="363"/>
      <c r="CL53" s="363"/>
      <c r="CM53" s="363"/>
      <c r="CN53" s="363"/>
      <c r="CO53" s="363"/>
      <c r="CP53" s="363"/>
      <c r="CQ53" s="363"/>
      <c r="CR53" s="363"/>
      <c r="CS53" s="363"/>
      <c r="CT53" s="363"/>
      <c r="CU53" s="363"/>
      <c r="CV53" s="363"/>
      <c r="CW53" s="363"/>
      <c r="CX53" s="363"/>
      <c r="CY53" s="363"/>
      <c r="CZ53" s="363"/>
      <c r="DA53" s="363"/>
      <c r="DB53" s="363"/>
      <c r="DC53" s="363"/>
      <c r="DD53" s="363"/>
      <c r="DE53" s="363"/>
      <c r="DF53" s="363"/>
      <c r="DG53" s="363"/>
      <c r="DH53" s="363"/>
      <c r="DI53" s="363"/>
      <c r="DJ53" s="363"/>
      <c r="DK53" s="363"/>
      <c r="DL53" s="363"/>
      <c r="DM53" s="363"/>
      <c r="DN53" s="363"/>
      <c r="DO53" s="363"/>
      <c r="DP53" s="363"/>
      <c r="DQ53" s="363"/>
      <c r="DR53" s="363"/>
      <c r="DS53" s="363"/>
      <c r="DT53" s="363"/>
      <c r="DU53" s="363"/>
      <c r="DV53" s="363"/>
      <c r="DW53" s="363"/>
      <c r="DX53" s="363"/>
      <c r="DY53" s="363"/>
      <c r="DZ53" s="363"/>
      <c r="EA53" s="363"/>
      <c r="EB53" s="363"/>
      <c r="EC53" s="363"/>
      <c r="ED53" s="363"/>
      <c r="EE53" s="363"/>
      <c r="EF53" s="363"/>
    </row>
    <row r="54" spans="1:136" ht="15" x14ac:dyDescent="0.25">
      <c r="A54" s="192"/>
      <c r="B54" s="207"/>
      <c r="C54" s="113" t="s">
        <v>1266</v>
      </c>
      <c r="D54" s="113" t="s">
        <v>1475</v>
      </c>
      <c r="E54" s="238"/>
      <c r="F54" s="697">
        <v>23.517786561264824</v>
      </c>
      <c r="G54" s="705"/>
      <c r="H54" s="697">
        <v>75.889328063241095</v>
      </c>
      <c r="I54" s="705"/>
      <c r="J54" s="697">
        <v>0.59288537549407105</v>
      </c>
      <c r="K54" s="705"/>
      <c r="L54" s="697">
        <v>82.009724473257691</v>
      </c>
      <c r="M54" s="697">
        <v>10.696920583468396</v>
      </c>
      <c r="N54" s="697">
        <v>7.2933549432739051</v>
      </c>
      <c r="O54" s="224"/>
      <c r="P54" s="696">
        <v>613</v>
      </c>
      <c r="Q54" s="696">
        <v>503</v>
      </c>
      <c r="R54" s="697">
        <v>82.055464926590531</v>
      </c>
      <c r="S54" s="697" t="s">
        <v>2276</v>
      </c>
      <c r="T54" s="372"/>
      <c r="U54" s="92"/>
      <c r="V54" s="373"/>
      <c r="W54" s="373"/>
      <c r="X54" s="373"/>
      <c r="Y54" s="373"/>
      <c r="Z54" s="373"/>
      <c r="AA54" s="373"/>
      <c r="AB54" s="373"/>
      <c r="AC54" s="373"/>
      <c r="AD54" s="363"/>
      <c r="AE54" s="363"/>
      <c r="AF54" s="363"/>
      <c r="AG54" s="363"/>
      <c r="AH54" s="363"/>
      <c r="AI54" s="363"/>
      <c r="AJ54" s="363"/>
      <c r="AK54" s="363"/>
      <c r="AL54" s="363"/>
      <c r="AM54" s="363"/>
      <c r="AN54" s="363"/>
      <c r="AO54" s="363"/>
      <c r="AP54" s="363"/>
      <c r="AQ54" s="363"/>
      <c r="AR54" s="363"/>
      <c r="AS54" s="363"/>
      <c r="AT54" s="363"/>
      <c r="AU54" s="363"/>
      <c r="AV54" s="363"/>
      <c r="AW54" s="363"/>
      <c r="AX54" s="363"/>
      <c r="AY54" s="363"/>
      <c r="AZ54" s="363"/>
      <c r="BA54" s="363"/>
      <c r="BB54" s="363"/>
      <c r="BC54" s="363"/>
      <c r="BD54" s="363"/>
      <c r="BE54" s="363"/>
      <c r="BF54" s="363"/>
      <c r="BG54" s="363"/>
      <c r="BH54" s="363"/>
      <c r="BI54" s="363"/>
      <c r="BJ54" s="363"/>
      <c r="BK54" s="363"/>
      <c r="BL54" s="363"/>
      <c r="BM54" s="363"/>
      <c r="BN54" s="363"/>
      <c r="BO54" s="363"/>
      <c r="BP54" s="363"/>
      <c r="BQ54" s="363"/>
      <c r="BR54" s="363"/>
      <c r="BS54" s="363"/>
      <c r="BT54" s="363"/>
      <c r="BU54" s="363"/>
      <c r="BV54" s="363"/>
      <c r="BW54" s="363"/>
      <c r="BX54" s="363"/>
      <c r="BY54" s="363"/>
      <c r="BZ54" s="363"/>
      <c r="CA54" s="363"/>
      <c r="CB54" s="363"/>
      <c r="CC54" s="363"/>
      <c r="CD54" s="363"/>
      <c r="CE54" s="363"/>
      <c r="CF54" s="363"/>
      <c r="CG54" s="363"/>
      <c r="CH54" s="363"/>
      <c r="CI54" s="363"/>
      <c r="CJ54" s="363"/>
      <c r="CK54" s="363"/>
      <c r="CL54" s="363"/>
      <c r="CM54" s="363"/>
      <c r="CN54" s="363"/>
      <c r="CO54" s="363"/>
      <c r="CP54" s="363"/>
      <c r="CQ54" s="363"/>
      <c r="CR54" s="363"/>
      <c r="CS54" s="363"/>
      <c r="CT54" s="363"/>
      <c r="CU54" s="363"/>
      <c r="CV54" s="363"/>
      <c r="CW54" s="363"/>
      <c r="CX54" s="363"/>
      <c r="CY54" s="363"/>
      <c r="CZ54" s="363"/>
      <c r="DA54" s="363"/>
      <c r="DB54" s="363"/>
      <c r="DC54" s="363"/>
      <c r="DD54" s="363"/>
      <c r="DE54" s="363"/>
      <c r="DF54" s="363"/>
      <c r="DG54" s="363"/>
      <c r="DH54" s="363"/>
      <c r="DI54" s="363"/>
      <c r="DJ54" s="363"/>
      <c r="DK54" s="363"/>
      <c r="DL54" s="363"/>
      <c r="DM54" s="363"/>
      <c r="DN54" s="363"/>
      <c r="DO54" s="363"/>
      <c r="DP54" s="363"/>
      <c r="DQ54" s="363"/>
      <c r="DR54" s="363"/>
      <c r="DS54" s="363"/>
      <c r="DT54" s="363"/>
      <c r="DU54" s="363"/>
      <c r="DV54" s="363"/>
      <c r="DW54" s="363"/>
      <c r="DX54" s="363"/>
      <c r="DY54" s="363"/>
      <c r="DZ54" s="363"/>
      <c r="EA54" s="363"/>
      <c r="EB54" s="363"/>
      <c r="EC54" s="363"/>
      <c r="ED54" s="363"/>
      <c r="EE54" s="363"/>
      <c r="EF54" s="363"/>
    </row>
    <row r="55" spans="1:136" ht="15" x14ac:dyDescent="0.25">
      <c r="A55" s="192"/>
      <c r="B55" s="207"/>
      <c r="C55" s="113" t="s">
        <v>1267</v>
      </c>
      <c r="D55" s="113" t="s">
        <v>1268</v>
      </c>
      <c r="E55" s="238"/>
      <c r="F55" s="697">
        <v>12.5</v>
      </c>
      <c r="G55" s="705"/>
      <c r="H55" s="697">
        <v>86.637931034482762</v>
      </c>
      <c r="I55" s="705"/>
      <c r="J55" s="697">
        <v>0.86206896551724133</v>
      </c>
      <c r="K55" s="705"/>
      <c r="L55" s="697">
        <v>82.172373081463988</v>
      </c>
      <c r="M55" s="697">
        <v>10.035419126328216</v>
      </c>
      <c r="N55" s="697">
        <v>7.7922077922077921</v>
      </c>
      <c r="O55" s="224"/>
      <c r="P55" s="696">
        <v>839</v>
      </c>
      <c r="Q55" s="696">
        <v>690</v>
      </c>
      <c r="R55" s="697">
        <v>82.240762812872475</v>
      </c>
      <c r="S55" s="697" t="s">
        <v>2257</v>
      </c>
      <c r="T55" s="372"/>
      <c r="U55" s="92"/>
      <c r="V55" s="373"/>
      <c r="W55" s="373"/>
      <c r="X55" s="373"/>
      <c r="Y55" s="373"/>
      <c r="Z55" s="373"/>
      <c r="AA55" s="373"/>
      <c r="AB55" s="373"/>
      <c r="AC55" s="373"/>
      <c r="AD55" s="363"/>
      <c r="AE55" s="363"/>
      <c r="AF55" s="363"/>
      <c r="AG55" s="363"/>
      <c r="AH55" s="363"/>
      <c r="AI55" s="363"/>
      <c r="AJ55" s="363"/>
      <c r="AK55" s="363"/>
      <c r="AL55" s="363"/>
      <c r="AM55" s="363"/>
      <c r="AN55" s="363"/>
      <c r="AO55" s="363"/>
      <c r="AP55" s="363"/>
      <c r="AQ55" s="363"/>
      <c r="AR55" s="363"/>
      <c r="AS55" s="363"/>
      <c r="AT55" s="363"/>
      <c r="AU55" s="363"/>
      <c r="AV55" s="363"/>
      <c r="AW55" s="363"/>
      <c r="AX55" s="363"/>
      <c r="AY55" s="363"/>
      <c r="AZ55" s="363"/>
      <c r="BA55" s="363"/>
      <c r="BB55" s="363"/>
      <c r="BC55" s="363"/>
      <c r="BD55" s="363"/>
      <c r="BE55" s="363"/>
      <c r="BF55" s="363"/>
      <c r="BG55" s="363"/>
      <c r="BH55" s="363"/>
      <c r="BI55" s="363"/>
      <c r="BJ55" s="363"/>
      <c r="BK55" s="363"/>
      <c r="BL55" s="363"/>
      <c r="BM55" s="363"/>
      <c r="BN55" s="363"/>
      <c r="BO55" s="363"/>
      <c r="BP55" s="363"/>
      <c r="BQ55" s="363"/>
      <c r="BR55" s="363"/>
      <c r="BS55" s="363"/>
      <c r="BT55" s="363"/>
      <c r="BU55" s="363"/>
      <c r="BV55" s="363"/>
      <c r="BW55" s="363"/>
      <c r="BX55" s="363"/>
      <c r="BY55" s="363"/>
      <c r="BZ55" s="363"/>
      <c r="CA55" s="363"/>
      <c r="CB55" s="363"/>
      <c r="CC55" s="363"/>
      <c r="CD55" s="363"/>
      <c r="CE55" s="363"/>
      <c r="CF55" s="363"/>
      <c r="CG55" s="363"/>
      <c r="CH55" s="363"/>
      <c r="CI55" s="363"/>
      <c r="CJ55" s="363"/>
      <c r="CK55" s="363"/>
      <c r="CL55" s="363"/>
      <c r="CM55" s="363"/>
      <c r="CN55" s="363"/>
      <c r="CO55" s="363"/>
      <c r="CP55" s="363"/>
      <c r="CQ55" s="363"/>
      <c r="CR55" s="363"/>
      <c r="CS55" s="363"/>
      <c r="CT55" s="363"/>
      <c r="CU55" s="363"/>
      <c r="CV55" s="363"/>
      <c r="CW55" s="363"/>
      <c r="CX55" s="363"/>
      <c r="CY55" s="363"/>
      <c r="CZ55" s="363"/>
      <c r="DA55" s="363"/>
      <c r="DB55" s="363"/>
      <c r="DC55" s="363"/>
      <c r="DD55" s="363"/>
      <c r="DE55" s="363"/>
      <c r="DF55" s="363"/>
      <c r="DG55" s="363"/>
      <c r="DH55" s="363"/>
      <c r="DI55" s="363"/>
      <c r="DJ55" s="363"/>
      <c r="DK55" s="363"/>
      <c r="DL55" s="363"/>
      <c r="DM55" s="363"/>
      <c r="DN55" s="363"/>
      <c r="DO55" s="363"/>
      <c r="DP55" s="363"/>
      <c r="DQ55" s="363"/>
      <c r="DR55" s="363"/>
      <c r="DS55" s="363"/>
      <c r="DT55" s="363"/>
      <c r="DU55" s="363"/>
      <c r="DV55" s="363"/>
      <c r="DW55" s="363"/>
      <c r="DX55" s="363"/>
      <c r="DY55" s="363"/>
      <c r="DZ55" s="363"/>
      <c r="EA55" s="363"/>
      <c r="EB55" s="363"/>
      <c r="EC55" s="363"/>
      <c r="ED55" s="363"/>
      <c r="EE55" s="363"/>
      <c r="EF55" s="363"/>
    </row>
    <row r="56" spans="1:136" ht="15" x14ac:dyDescent="0.25">
      <c r="A56" s="192"/>
      <c r="B56" s="207"/>
      <c r="C56" s="113" t="s">
        <v>1269</v>
      </c>
      <c r="D56" s="113" t="s">
        <v>1270</v>
      </c>
      <c r="E56" s="238"/>
      <c r="F56" s="697">
        <v>32.163742690058477</v>
      </c>
      <c r="G56" s="705"/>
      <c r="H56" s="697">
        <v>66.666666666666657</v>
      </c>
      <c r="I56" s="705"/>
      <c r="J56" s="697">
        <v>1.1695906432748537</v>
      </c>
      <c r="K56" s="705"/>
      <c r="L56" s="697">
        <v>84.132841328413292</v>
      </c>
      <c r="M56" s="697">
        <v>8.3640836408364088</v>
      </c>
      <c r="N56" s="697">
        <v>7.5030750307503071</v>
      </c>
      <c r="O56" s="224"/>
      <c r="P56" s="696">
        <v>804</v>
      </c>
      <c r="Q56" s="696">
        <v>676</v>
      </c>
      <c r="R56" s="697">
        <v>84.079601990049753</v>
      </c>
      <c r="S56" s="697" t="s">
        <v>2497</v>
      </c>
      <c r="T56" s="372"/>
      <c r="U56" s="92"/>
      <c r="V56" s="373"/>
      <c r="W56" s="373"/>
      <c r="X56" s="373"/>
      <c r="Y56" s="373"/>
      <c r="Z56" s="373"/>
      <c r="AA56" s="373"/>
      <c r="AB56" s="373"/>
      <c r="AC56" s="373"/>
      <c r="AD56" s="363"/>
      <c r="AE56" s="363"/>
      <c r="AF56" s="363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3"/>
      <c r="AU56" s="363"/>
      <c r="AV56" s="363"/>
      <c r="AW56" s="363"/>
      <c r="AX56" s="363"/>
      <c r="AY56" s="363"/>
      <c r="AZ56" s="363"/>
      <c r="BA56" s="363"/>
      <c r="BB56" s="363"/>
      <c r="BC56" s="363"/>
      <c r="BD56" s="363"/>
      <c r="BE56" s="363"/>
      <c r="BF56" s="363"/>
      <c r="BG56" s="363"/>
      <c r="BH56" s="363"/>
      <c r="BI56" s="363"/>
      <c r="BJ56" s="363"/>
      <c r="BK56" s="363"/>
      <c r="BL56" s="363"/>
      <c r="BM56" s="363"/>
      <c r="BN56" s="363"/>
      <c r="BO56" s="363"/>
      <c r="BP56" s="363"/>
      <c r="BQ56" s="363"/>
      <c r="BR56" s="363"/>
      <c r="BS56" s="363"/>
      <c r="BT56" s="363"/>
      <c r="BU56" s="363"/>
      <c r="BV56" s="363"/>
      <c r="BW56" s="363"/>
      <c r="BX56" s="363"/>
      <c r="BY56" s="363"/>
      <c r="BZ56" s="363"/>
      <c r="CA56" s="363"/>
      <c r="CB56" s="363"/>
      <c r="CC56" s="363"/>
      <c r="CD56" s="363"/>
      <c r="CE56" s="363"/>
      <c r="CF56" s="363"/>
      <c r="CG56" s="363"/>
      <c r="CH56" s="363"/>
      <c r="CI56" s="363"/>
      <c r="CJ56" s="363"/>
      <c r="CK56" s="363"/>
      <c r="CL56" s="363"/>
      <c r="CM56" s="363"/>
      <c r="CN56" s="363"/>
      <c r="CO56" s="363"/>
      <c r="CP56" s="363"/>
      <c r="CQ56" s="363"/>
      <c r="CR56" s="363"/>
      <c r="CS56" s="363"/>
      <c r="CT56" s="363"/>
      <c r="CU56" s="363"/>
      <c r="CV56" s="363"/>
      <c r="CW56" s="363"/>
      <c r="CX56" s="363"/>
      <c r="CY56" s="363"/>
      <c r="CZ56" s="363"/>
      <c r="DA56" s="363"/>
      <c r="DB56" s="363"/>
      <c r="DC56" s="363"/>
      <c r="DD56" s="363"/>
      <c r="DE56" s="363"/>
      <c r="DF56" s="363"/>
      <c r="DG56" s="363"/>
      <c r="DH56" s="363"/>
      <c r="DI56" s="363"/>
      <c r="DJ56" s="363"/>
      <c r="DK56" s="363"/>
      <c r="DL56" s="363"/>
      <c r="DM56" s="363"/>
      <c r="DN56" s="363"/>
      <c r="DO56" s="363"/>
      <c r="DP56" s="363"/>
      <c r="DQ56" s="363"/>
      <c r="DR56" s="363"/>
      <c r="DS56" s="363"/>
      <c r="DT56" s="363"/>
      <c r="DU56" s="363"/>
      <c r="DV56" s="363"/>
      <c r="DW56" s="363"/>
      <c r="DX56" s="363"/>
      <c r="DY56" s="363"/>
      <c r="DZ56" s="363"/>
      <c r="EA56" s="363"/>
      <c r="EB56" s="363"/>
      <c r="EC56" s="363"/>
      <c r="ED56" s="363"/>
      <c r="EE56" s="363"/>
      <c r="EF56" s="363"/>
    </row>
    <row r="57" spans="1:136" ht="15" x14ac:dyDescent="0.25">
      <c r="A57" s="192"/>
      <c r="B57" s="207"/>
      <c r="C57" s="113" t="s">
        <v>1271</v>
      </c>
      <c r="D57" s="113" t="s">
        <v>1272</v>
      </c>
      <c r="E57" s="238"/>
      <c r="F57" s="697">
        <v>5.5800293685756248</v>
      </c>
      <c r="G57" s="705"/>
      <c r="H57" s="697">
        <v>93.685756240822315</v>
      </c>
      <c r="I57" s="705"/>
      <c r="J57" s="697">
        <v>0.73421439060205573</v>
      </c>
      <c r="K57" s="705"/>
      <c r="L57" s="697">
        <v>88.212435233160619</v>
      </c>
      <c r="M57" s="697">
        <v>5.4404145077720205</v>
      </c>
      <c r="N57" s="697">
        <v>6.3471502590673579</v>
      </c>
      <c r="O57" s="224"/>
      <c r="P57" s="696">
        <v>764</v>
      </c>
      <c r="Q57" s="696">
        <v>676</v>
      </c>
      <c r="R57" s="697">
        <v>88.481675392670155</v>
      </c>
      <c r="S57" s="697" t="s">
        <v>2259</v>
      </c>
      <c r="T57" s="372"/>
      <c r="U57" s="92"/>
      <c r="V57" s="373"/>
      <c r="W57" s="373"/>
      <c r="X57" s="373"/>
      <c r="Y57" s="373"/>
      <c r="Z57" s="373"/>
      <c r="AA57" s="373"/>
      <c r="AB57" s="373"/>
      <c r="AC57" s="373"/>
      <c r="AD57" s="363"/>
      <c r="AE57" s="363"/>
      <c r="AF57" s="363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3"/>
      <c r="AT57" s="363"/>
      <c r="AU57" s="363"/>
      <c r="AV57" s="363"/>
      <c r="AW57" s="363"/>
      <c r="AX57" s="363"/>
      <c r="AY57" s="363"/>
      <c r="AZ57" s="363"/>
      <c r="BA57" s="363"/>
      <c r="BB57" s="363"/>
      <c r="BC57" s="363"/>
      <c r="BD57" s="363"/>
      <c r="BE57" s="363"/>
      <c r="BF57" s="363"/>
      <c r="BG57" s="363"/>
      <c r="BH57" s="363"/>
      <c r="BI57" s="363"/>
      <c r="BJ57" s="363"/>
      <c r="BK57" s="363"/>
      <c r="BL57" s="363"/>
      <c r="BM57" s="363"/>
      <c r="BN57" s="363"/>
      <c r="BO57" s="363"/>
      <c r="BP57" s="363"/>
      <c r="BQ57" s="363"/>
      <c r="BR57" s="363"/>
      <c r="BS57" s="363"/>
      <c r="BT57" s="363"/>
      <c r="BU57" s="363"/>
      <c r="BV57" s="363"/>
      <c r="BW57" s="363"/>
      <c r="BX57" s="363"/>
      <c r="BY57" s="363"/>
      <c r="BZ57" s="363"/>
      <c r="CA57" s="363"/>
      <c r="CB57" s="363"/>
      <c r="CC57" s="363"/>
      <c r="CD57" s="363"/>
      <c r="CE57" s="363"/>
      <c r="CF57" s="363"/>
      <c r="CG57" s="363"/>
      <c r="CH57" s="363"/>
      <c r="CI57" s="363"/>
      <c r="CJ57" s="363"/>
      <c r="CK57" s="363"/>
      <c r="CL57" s="363"/>
      <c r="CM57" s="363"/>
      <c r="CN57" s="363"/>
      <c r="CO57" s="363"/>
      <c r="CP57" s="363"/>
      <c r="CQ57" s="363"/>
      <c r="CR57" s="363"/>
      <c r="CS57" s="363"/>
      <c r="CT57" s="363"/>
      <c r="CU57" s="363"/>
      <c r="CV57" s="363"/>
      <c r="CW57" s="363"/>
      <c r="CX57" s="363"/>
      <c r="CY57" s="363"/>
      <c r="CZ57" s="363"/>
      <c r="DA57" s="363"/>
      <c r="DB57" s="363"/>
      <c r="DC57" s="363"/>
      <c r="DD57" s="363"/>
      <c r="DE57" s="363"/>
      <c r="DF57" s="363"/>
      <c r="DG57" s="363"/>
      <c r="DH57" s="363"/>
      <c r="DI57" s="363"/>
      <c r="DJ57" s="363"/>
      <c r="DK57" s="363"/>
      <c r="DL57" s="363"/>
      <c r="DM57" s="363"/>
      <c r="DN57" s="363"/>
      <c r="DO57" s="363"/>
      <c r="DP57" s="363"/>
      <c r="DQ57" s="363"/>
      <c r="DR57" s="363"/>
      <c r="DS57" s="363"/>
      <c r="DT57" s="363"/>
      <c r="DU57" s="363"/>
      <c r="DV57" s="363"/>
      <c r="DW57" s="363"/>
      <c r="DX57" s="363"/>
      <c r="DY57" s="363"/>
      <c r="DZ57" s="363"/>
      <c r="EA57" s="363"/>
      <c r="EB57" s="363"/>
      <c r="EC57" s="363"/>
      <c r="ED57" s="363"/>
      <c r="EE57" s="363"/>
      <c r="EF57" s="363"/>
    </row>
    <row r="58" spans="1:136" ht="15" x14ac:dyDescent="0.25">
      <c r="A58" s="192"/>
      <c r="B58" s="207"/>
      <c r="C58" s="113" t="s">
        <v>1273</v>
      </c>
      <c r="D58" s="113" t="s">
        <v>1476</v>
      </c>
      <c r="E58" s="238"/>
      <c r="F58" s="697">
        <v>1.6129032258064515</v>
      </c>
      <c r="G58" s="705"/>
      <c r="H58" s="697">
        <v>96.16935483870968</v>
      </c>
      <c r="I58" s="705"/>
      <c r="J58" s="697">
        <v>2.217741935483871</v>
      </c>
      <c r="K58" s="705"/>
      <c r="L58" s="697">
        <v>80.913539967373566</v>
      </c>
      <c r="M58" s="697">
        <v>13.70309951060359</v>
      </c>
      <c r="N58" s="697">
        <v>5.383360522022838</v>
      </c>
      <c r="O58" s="224"/>
      <c r="P58" s="696">
        <v>599</v>
      </c>
      <c r="Q58" s="696">
        <v>485</v>
      </c>
      <c r="R58" s="697">
        <v>80.968280467445737</v>
      </c>
      <c r="S58" s="697" t="s">
        <v>2241</v>
      </c>
      <c r="T58" s="372"/>
      <c r="U58" s="92"/>
      <c r="V58" s="373"/>
      <c r="W58" s="373"/>
      <c r="X58" s="373"/>
      <c r="Y58" s="373"/>
      <c r="Z58" s="373"/>
      <c r="AA58" s="373"/>
      <c r="AB58" s="373"/>
      <c r="AC58" s="373"/>
      <c r="AD58" s="363"/>
      <c r="AE58" s="363"/>
      <c r="AF58" s="363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3"/>
      <c r="AU58" s="363"/>
      <c r="AV58" s="363"/>
      <c r="AW58" s="363"/>
      <c r="AX58" s="363"/>
      <c r="AY58" s="363"/>
      <c r="AZ58" s="363"/>
      <c r="BA58" s="363"/>
      <c r="BB58" s="363"/>
      <c r="BC58" s="363"/>
      <c r="BD58" s="363"/>
      <c r="BE58" s="363"/>
      <c r="BF58" s="363"/>
      <c r="BG58" s="363"/>
      <c r="BH58" s="363"/>
      <c r="BI58" s="363"/>
      <c r="BJ58" s="363"/>
      <c r="BK58" s="363"/>
      <c r="BL58" s="363"/>
      <c r="BM58" s="363"/>
      <c r="BN58" s="363"/>
      <c r="BO58" s="363"/>
      <c r="BP58" s="363"/>
      <c r="BQ58" s="363"/>
      <c r="BR58" s="363"/>
      <c r="BS58" s="363"/>
      <c r="BT58" s="363"/>
      <c r="BU58" s="363"/>
      <c r="BV58" s="363"/>
      <c r="BW58" s="363"/>
      <c r="BX58" s="363"/>
      <c r="BY58" s="363"/>
      <c r="BZ58" s="363"/>
      <c r="CA58" s="363"/>
      <c r="CB58" s="363"/>
      <c r="CC58" s="363"/>
      <c r="CD58" s="363"/>
      <c r="CE58" s="363"/>
      <c r="CF58" s="363"/>
      <c r="CG58" s="363"/>
      <c r="CH58" s="363"/>
      <c r="CI58" s="363"/>
      <c r="CJ58" s="363"/>
      <c r="CK58" s="363"/>
      <c r="CL58" s="363"/>
      <c r="CM58" s="363"/>
      <c r="CN58" s="363"/>
      <c r="CO58" s="363"/>
      <c r="CP58" s="363"/>
      <c r="CQ58" s="363"/>
      <c r="CR58" s="363"/>
      <c r="CS58" s="363"/>
      <c r="CT58" s="363"/>
      <c r="CU58" s="363"/>
      <c r="CV58" s="363"/>
      <c r="CW58" s="363"/>
      <c r="CX58" s="363"/>
      <c r="CY58" s="363"/>
      <c r="CZ58" s="363"/>
      <c r="DA58" s="363"/>
      <c r="DB58" s="363"/>
      <c r="DC58" s="363"/>
      <c r="DD58" s="363"/>
      <c r="DE58" s="363"/>
      <c r="DF58" s="363"/>
      <c r="DG58" s="363"/>
      <c r="DH58" s="363"/>
      <c r="DI58" s="363"/>
      <c r="DJ58" s="363"/>
      <c r="DK58" s="363"/>
      <c r="DL58" s="363"/>
      <c r="DM58" s="363"/>
      <c r="DN58" s="363"/>
      <c r="DO58" s="363"/>
      <c r="DP58" s="363"/>
      <c r="DQ58" s="363"/>
      <c r="DR58" s="363"/>
      <c r="DS58" s="363"/>
      <c r="DT58" s="363"/>
      <c r="DU58" s="363"/>
      <c r="DV58" s="363"/>
      <c r="DW58" s="363"/>
      <c r="DX58" s="363"/>
      <c r="DY58" s="363"/>
      <c r="DZ58" s="363"/>
      <c r="EA58" s="363"/>
      <c r="EB58" s="363"/>
      <c r="EC58" s="363"/>
      <c r="ED58" s="363"/>
      <c r="EE58" s="363"/>
      <c r="EF58" s="363"/>
    </row>
    <row r="59" spans="1:136" ht="15" x14ac:dyDescent="0.25">
      <c r="A59" s="192"/>
      <c r="B59" s="207"/>
      <c r="C59" s="113" t="s">
        <v>1274</v>
      </c>
      <c r="D59" s="113" t="s">
        <v>1275</v>
      </c>
      <c r="E59" s="238"/>
      <c r="F59" s="697">
        <v>45.454545454545453</v>
      </c>
      <c r="G59" s="705"/>
      <c r="H59" s="697">
        <v>53.877005347593588</v>
      </c>
      <c r="I59" s="705"/>
      <c r="J59" s="697">
        <v>0.66844919786096257</v>
      </c>
      <c r="K59" s="705"/>
      <c r="L59" s="697">
        <v>79.489904357066948</v>
      </c>
      <c r="M59" s="697">
        <v>12.752391073326249</v>
      </c>
      <c r="N59" s="697">
        <v>7.7577045696068003</v>
      </c>
      <c r="O59" s="224"/>
      <c r="P59" s="696">
        <v>936</v>
      </c>
      <c r="Q59" s="696">
        <v>743</v>
      </c>
      <c r="R59" s="697">
        <v>79.380341880341874</v>
      </c>
      <c r="S59" s="697" t="s">
        <v>2260</v>
      </c>
      <c r="T59" s="372"/>
      <c r="U59" s="92"/>
      <c r="V59" s="373"/>
      <c r="W59" s="373"/>
      <c r="X59" s="373"/>
      <c r="Y59" s="373"/>
      <c r="Z59" s="373"/>
      <c r="AA59" s="373"/>
      <c r="AB59" s="373"/>
      <c r="AC59" s="373"/>
      <c r="AD59" s="363"/>
      <c r="AE59" s="363"/>
      <c r="AF59" s="363"/>
      <c r="AG59" s="363"/>
      <c r="AH59" s="363"/>
      <c r="AI59" s="363"/>
      <c r="AJ59" s="363"/>
      <c r="AK59" s="363"/>
      <c r="AL59" s="363"/>
      <c r="AM59" s="363"/>
      <c r="AN59" s="363"/>
      <c r="AO59" s="363"/>
      <c r="AP59" s="363"/>
      <c r="AQ59" s="363"/>
      <c r="AR59" s="363"/>
      <c r="AS59" s="363"/>
      <c r="AT59" s="363"/>
      <c r="AU59" s="363"/>
      <c r="AV59" s="363"/>
      <c r="AW59" s="363"/>
      <c r="AX59" s="363"/>
      <c r="AY59" s="363"/>
      <c r="AZ59" s="363"/>
      <c r="BA59" s="363"/>
      <c r="BB59" s="363"/>
      <c r="BC59" s="363"/>
      <c r="BD59" s="363"/>
      <c r="BE59" s="363"/>
      <c r="BF59" s="363"/>
      <c r="BG59" s="363"/>
      <c r="BH59" s="363"/>
      <c r="BI59" s="363"/>
      <c r="BJ59" s="363"/>
      <c r="BK59" s="363"/>
      <c r="BL59" s="363"/>
      <c r="BM59" s="363"/>
      <c r="BN59" s="363"/>
      <c r="BO59" s="363"/>
      <c r="BP59" s="363"/>
      <c r="BQ59" s="363"/>
      <c r="BR59" s="363"/>
      <c r="BS59" s="363"/>
      <c r="BT59" s="363"/>
      <c r="BU59" s="363"/>
      <c r="BV59" s="363"/>
      <c r="BW59" s="363"/>
      <c r="BX59" s="363"/>
      <c r="BY59" s="363"/>
      <c r="BZ59" s="363"/>
      <c r="CA59" s="363"/>
      <c r="CB59" s="363"/>
      <c r="CC59" s="363"/>
      <c r="CD59" s="363"/>
      <c r="CE59" s="363"/>
      <c r="CF59" s="363"/>
      <c r="CG59" s="363"/>
      <c r="CH59" s="363"/>
      <c r="CI59" s="363"/>
      <c r="CJ59" s="363"/>
      <c r="CK59" s="363"/>
      <c r="CL59" s="363"/>
      <c r="CM59" s="363"/>
      <c r="CN59" s="363"/>
      <c r="CO59" s="363"/>
      <c r="CP59" s="363"/>
      <c r="CQ59" s="363"/>
      <c r="CR59" s="363"/>
      <c r="CS59" s="363"/>
      <c r="CT59" s="363"/>
      <c r="CU59" s="363"/>
      <c r="CV59" s="363"/>
      <c r="CW59" s="363"/>
      <c r="CX59" s="363"/>
      <c r="CY59" s="363"/>
      <c r="CZ59" s="363"/>
      <c r="DA59" s="363"/>
      <c r="DB59" s="363"/>
      <c r="DC59" s="363"/>
      <c r="DD59" s="363"/>
      <c r="DE59" s="363"/>
      <c r="DF59" s="363"/>
      <c r="DG59" s="363"/>
      <c r="DH59" s="363"/>
      <c r="DI59" s="363"/>
      <c r="DJ59" s="363"/>
      <c r="DK59" s="363"/>
      <c r="DL59" s="363"/>
      <c r="DM59" s="363"/>
      <c r="DN59" s="363"/>
      <c r="DO59" s="363"/>
      <c r="DP59" s="363"/>
      <c r="DQ59" s="363"/>
      <c r="DR59" s="363"/>
      <c r="DS59" s="363"/>
      <c r="DT59" s="363"/>
      <c r="DU59" s="363"/>
      <c r="DV59" s="363"/>
      <c r="DW59" s="363"/>
      <c r="DX59" s="363"/>
      <c r="DY59" s="363"/>
      <c r="DZ59" s="363"/>
      <c r="EA59" s="363"/>
      <c r="EB59" s="363"/>
      <c r="EC59" s="363"/>
      <c r="ED59" s="363"/>
      <c r="EE59" s="363"/>
      <c r="EF59" s="363"/>
    </row>
    <row r="60" spans="1:136" ht="15" x14ac:dyDescent="0.25">
      <c r="A60" s="192"/>
      <c r="B60" s="207"/>
      <c r="C60" s="113" t="s">
        <v>1276</v>
      </c>
      <c r="D60" s="113" t="s">
        <v>1277</v>
      </c>
      <c r="E60" s="238"/>
      <c r="F60" s="697">
        <v>77.928870292887026</v>
      </c>
      <c r="G60" s="705"/>
      <c r="H60" s="697">
        <v>20.502092050209207</v>
      </c>
      <c r="I60" s="705"/>
      <c r="J60" s="697">
        <v>1.5690376569037656</v>
      </c>
      <c r="K60" s="705"/>
      <c r="L60" s="697">
        <v>82.986111111111114</v>
      </c>
      <c r="M60" s="697">
        <v>10.677083333333332</v>
      </c>
      <c r="N60" s="697">
        <v>6.3368055555555554</v>
      </c>
      <c r="O60" s="224"/>
      <c r="P60" s="696">
        <v>1137</v>
      </c>
      <c r="Q60" s="696">
        <v>941</v>
      </c>
      <c r="R60" s="697">
        <v>82.761653474054526</v>
      </c>
      <c r="S60" s="697" t="s">
        <v>2243</v>
      </c>
      <c r="T60" s="372"/>
      <c r="U60" s="92"/>
      <c r="V60" s="373"/>
      <c r="W60" s="373"/>
      <c r="X60" s="373"/>
      <c r="Y60" s="373"/>
      <c r="Z60" s="373"/>
      <c r="AA60" s="373"/>
      <c r="AB60" s="373"/>
      <c r="AC60" s="373"/>
      <c r="AD60" s="363"/>
      <c r="AE60" s="363"/>
      <c r="AF60" s="363"/>
      <c r="AG60" s="363"/>
      <c r="AH60" s="363"/>
      <c r="AI60" s="363"/>
      <c r="AJ60" s="363"/>
      <c r="AK60" s="363"/>
      <c r="AL60" s="363"/>
      <c r="AM60" s="363"/>
      <c r="AN60" s="363"/>
      <c r="AO60" s="363"/>
      <c r="AP60" s="363"/>
      <c r="AQ60" s="363"/>
      <c r="AR60" s="363"/>
      <c r="AS60" s="363"/>
      <c r="AT60" s="363"/>
      <c r="AU60" s="363"/>
      <c r="AV60" s="363"/>
      <c r="AW60" s="363"/>
      <c r="AX60" s="363"/>
      <c r="AY60" s="363"/>
      <c r="AZ60" s="363"/>
      <c r="BA60" s="363"/>
      <c r="BB60" s="363"/>
      <c r="BC60" s="363"/>
      <c r="BD60" s="363"/>
      <c r="BE60" s="363"/>
      <c r="BF60" s="363"/>
      <c r="BG60" s="363"/>
      <c r="BH60" s="363"/>
      <c r="BI60" s="363"/>
      <c r="BJ60" s="363"/>
      <c r="BK60" s="363"/>
      <c r="BL60" s="363"/>
      <c r="BM60" s="363"/>
      <c r="BN60" s="363"/>
      <c r="BO60" s="363"/>
      <c r="BP60" s="363"/>
      <c r="BQ60" s="363"/>
      <c r="BR60" s="363"/>
      <c r="BS60" s="363"/>
      <c r="BT60" s="363"/>
      <c r="BU60" s="363"/>
      <c r="BV60" s="363"/>
      <c r="BW60" s="363"/>
      <c r="BX60" s="363"/>
      <c r="BY60" s="363"/>
      <c r="BZ60" s="363"/>
      <c r="CA60" s="363"/>
      <c r="CB60" s="363"/>
      <c r="CC60" s="363"/>
      <c r="CD60" s="363"/>
      <c r="CE60" s="363"/>
      <c r="CF60" s="363"/>
      <c r="CG60" s="363"/>
      <c r="CH60" s="363"/>
      <c r="CI60" s="363"/>
      <c r="CJ60" s="363"/>
      <c r="CK60" s="363"/>
      <c r="CL60" s="363"/>
      <c r="CM60" s="363"/>
      <c r="CN60" s="363"/>
      <c r="CO60" s="363"/>
      <c r="CP60" s="363"/>
      <c r="CQ60" s="363"/>
      <c r="CR60" s="363"/>
      <c r="CS60" s="363"/>
      <c r="CT60" s="363"/>
      <c r="CU60" s="363"/>
      <c r="CV60" s="363"/>
      <c r="CW60" s="363"/>
      <c r="CX60" s="363"/>
      <c r="CY60" s="363"/>
      <c r="CZ60" s="363"/>
      <c r="DA60" s="363"/>
      <c r="DB60" s="363"/>
      <c r="DC60" s="363"/>
      <c r="DD60" s="363"/>
      <c r="DE60" s="363"/>
      <c r="DF60" s="363"/>
      <c r="DG60" s="363"/>
      <c r="DH60" s="363"/>
      <c r="DI60" s="363"/>
      <c r="DJ60" s="363"/>
      <c r="DK60" s="363"/>
      <c r="DL60" s="363"/>
      <c r="DM60" s="363"/>
      <c r="DN60" s="363"/>
      <c r="DO60" s="363"/>
      <c r="DP60" s="363"/>
      <c r="DQ60" s="363"/>
      <c r="DR60" s="363"/>
      <c r="DS60" s="363"/>
      <c r="DT60" s="363"/>
      <c r="DU60" s="363"/>
      <c r="DV60" s="363"/>
      <c r="DW60" s="363"/>
      <c r="DX60" s="363"/>
      <c r="DY60" s="363"/>
      <c r="DZ60" s="363"/>
      <c r="EA60" s="363"/>
      <c r="EB60" s="363"/>
      <c r="EC60" s="363"/>
      <c r="ED60" s="363"/>
      <c r="EE60" s="363"/>
      <c r="EF60" s="363"/>
    </row>
    <row r="61" spans="1:136" ht="15" x14ac:dyDescent="0.25">
      <c r="A61" s="192"/>
      <c r="B61" s="207"/>
      <c r="C61" s="113" t="s">
        <v>1441</v>
      </c>
      <c r="D61" s="113" t="s">
        <v>1477</v>
      </c>
      <c r="E61" s="238"/>
      <c r="F61" s="697">
        <v>92.931937172774866</v>
      </c>
      <c r="G61" s="705"/>
      <c r="H61" s="697">
        <v>5.7591623036649215</v>
      </c>
      <c r="I61" s="705"/>
      <c r="J61" s="697">
        <v>1.3089005235602094</v>
      </c>
      <c r="K61" s="705"/>
      <c r="L61" s="697">
        <v>72.623574144486696</v>
      </c>
      <c r="M61" s="697">
        <v>17.680608365019012</v>
      </c>
      <c r="N61" s="697">
        <v>9.6958174904942958</v>
      </c>
      <c r="O61" s="224"/>
      <c r="P61" s="696">
        <v>1040</v>
      </c>
      <c r="Q61" s="696">
        <v>754</v>
      </c>
      <c r="R61" s="697">
        <v>72.5</v>
      </c>
      <c r="S61" s="697" t="s">
        <v>2278</v>
      </c>
      <c r="T61" s="372"/>
      <c r="U61" s="92"/>
      <c r="V61" s="373"/>
      <c r="W61" s="373"/>
      <c r="X61" s="373"/>
      <c r="Y61" s="373"/>
      <c r="Z61" s="373"/>
      <c r="AA61" s="373"/>
      <c r="AB61" s="373"/>
      <c r="AC61" s="373"/>
      <c r="AD61" s="363"/>
      <c r="AE61" s="363"/>
      <c r="AF61" s="363"/>
      <c r="AG61" s="363"/>
      <c r="AH61" s="363"/>
      <c r="AI61" s="363"/>
      <c r="AJ61" s="363"/>
      <c r="AK61" s="363"/>
      <c r="AL61" s="363"/>
      <c r="AM61" s="363"/>
      <c r="AN61" s="363"/>
      <c r="AO61" s="363"/>
      <c r="AP61" s="363"/>
      <c r="AQ61" s="363"/>
      <c r="AR61" s="363"/>
      <c r="AS61" s="363"/>
      <c r="AT61" s="363"/>
      <c r="AU61" s="363"/>
      <c r="AV61" s="363"/>
      <c r="AW61" s="363"/>
      <c r="AX61" s="363"/>
      <c r="AY61" s="363"/>
      <c r="AZ61" s="363"/>
      <c r="BA61" s="363"/>
      <c r="BB61" s="363"/>
      <c r="BC61" s="363"/>
      <c r="BD61" s="363"/>
      <c r="BE61" s="363"/>
      <c r="BF61" s="363"/>
      <c r="BG61" s="363"/>
      <c r="BH61" s="363"/>
      <c r="BI61" s="363"/>
      <c r="BJ61" s="363"/>
      <c r="BK61" s="363"/>
      <c r="BL61" s="363"/>
      <c r="BM61" s="363"/>
      <c r="BN61" s="363"/>
      <c r="BO61" s="363"/>
      <c r="BP61" s="363"/>
      <c r="BQ61" s="363"/>
      <c r="BR61" s="363"/>
      <c r="BS61" s="363"/>
      <c r="BT61" s="363"/>
      <c r="BU61" s="363"/>
      <c r="BV61" s="363"/>
      <c r="BW61" s="363"/>
      <c r="BX61" s="363"/>
      <c r="BY61" s="363"/>
      <c r="BZ61" s="363"/>
      <c r="CA61" s="363"/>
      <c r="CB61" s="363"/>
      <c r="CC61" s="363"/>
      <c r="CD61" s="363"/>
      <c r="CE61" s="363"/>
      <c r="CF61" s="363"/>
      <c r="CG61" s="363"/>
      <c r="CH61" s="363"/>
      <c r="CI61" s="363"/>
      <c r="CJ61" s="363"/>
      <c r="CK61" s="363"/>
      <c r="CL61" s="363"/>
      <c r="CM61" s="363"/>
      <c r="CN61" s="363"/>
      <c r="CO61" s="363"/>
      <c r="CP61" s="363"/>
      <c r="CQ61" s="363"/>
      <c r="CR61" s="363"/>
      <c r="CS61" s="363"/>
      <c r="CT61" s="363"/>
      <c r="CU61" s="363"/>
      <c r="CV61" s="363"/>
      <c r="CW61" s="363"/>
      <c r="CX61" s="363"/>
      <c r="CY61" s="363"/>
      <c r="CZ61" s="363"/>
      <c r="DA61" s="363"/>
      <c r="DB61" s="363"/>
      <c r="DC61" s="363"/>
      <c r="DD61" s="363"/>
      <c r="DE61" s="363"/>
      <c r="DF61" s="363"/>
      <c r="DG61" s="363"/>
      <c r="DH61" s="363"/>
      <c r="DI61" s="363"/>
      <c r="DJ61" s="363"/>
      <c r="DK61" s="363"/>
      <c r="DL61" s="363"/>
      <c r="DM61" s="363"/>
      <c r="DN61" s="363"/>
      <c r="DO61" s="363"/>
      <c r="DP61" s="363"/>
      <c r="DQ61" s="363"/>
      <c r="DR61" s="363"/>
      <c r="DS61" s="363"/>
      <c r="DT61" s="363"/>
      <c r="DU61" s="363"/>
      <c r="DV61" s="363"/>
      <c r="DW61" s="363"/>
      <c r="DX61" s="363"/>
      <c r="DY61" s="363"/>
      <c r="DZ61" s="363"/>
      <c r="EA61" s="363"/>
      <c r="EB61" s="363"/>
      <c r="EC61" s="363"/>
      <c r="ED61" s="363"/>
      <c r="EE61" s="363"/>
      <c r="EF61" s="363"/>
    </row>
    <row r="62" spans="1:136" ht="15" x14ac:dyDescent="0.25">
      <c r="A62" s="192"/>
      <c r="B62" s="207"/>
      <c r="C62" s="113" t="s">
        <v>1451</v>
      </c>
      <c r="D62" s="113" t="s">
        <v>534</v>
      </c>
      <c r="E62" s="238"/>
      <c r="F62" s="697">
        <v>43.920765027322403</v>
      </c>
      <c r="G62" s="705"/>
      <c r="H62" s="697">
        <v>55.396174863387984</v>
      </c>
      <c r="I62" s="705"/>
      <c r="J62" s="697">
        <v>0.68306010928961747</v>
      </c>
      <c r="K62" s="705"/>
      <c r="L62" s="697">
        <v>82.039787055197536</v>
      </c>
      <c r="M62" s="697">
        <v>9.8346875875595394</v>
      </c>
      <c r="N62" s="697">
        <v>8.1255253572429265</v>
      </c>
      <c r="O62" s="224"/>
      <c r="P62" s="696">
        <v>3547</v>
      </c>
      <c r="Q62" s="696">
        <v>2908</v>
      </c>
      <c r="R62" s="697">
        <v>81.984775866929809</v>
      </c>
      <c r="S62" s="697" t="s">
        <v>2498</v>
      </c>
      <c r="T62" s="372"/>
      <c r="U62" s="92"/>
      <c r="V62" s="373"/>
      <c r="W62" s="373"/>
      <c r="X62" s="373"/>
      <c r="Y62" s="373"/>
      <c r="Z62" s="373"/>
      <c r="AA62" s="373"/>
      <c r="AB62" s="373"/>
      <c r="AC62" s="373"/>
      <c r="AD62" s="363"/>
      <c r="AE62" s="363"/>
      <c r="AF62" s="363"/>
      <c r="AG62" s="363"/>
      <c r="AH62" s="363"/>
      <c r="AI62" s="363"/>
      <c r="AJ62" s="363"/>
      <c r="AK62" s="363"/>
      <c r="AL62" s="363"/>
      <c r="AM62" s="363"/>
      <c r="AN62" s="363"/>
      <c r="AO62" s="363"/>
      <c r="AP62" s="363"/>
      <c r="AQ62" s="363"/>
      <c r="AR62" s="363"/>
      <c r="AS62" s="363"/>
      <c r="AT62" s="363"/>
      <c r="AU62" s="363"/>
      <c r="AV62" s="363"/>
      <c r="AW62" s="363"/>
      <c r="AX62" s="363"/>
      <c r="AY62" s="363"/>
      <c r="AZ62" s="363"/>
      <c r="BA62" s="363"/>
      <c r="BB62" s="363"/>
      <c r="BC62" s="363"/>
      <c r="BD62" s="363"/>
      <c r="BE62" s="363"/>
      <c r="BF62" s="363"/>
      <c r="BG62" s="363"/>
      <c r="BH62" s="363"/>
      <c r="BI62" s="363"/>
      <c r="BJ62" s="363"/>
      <c r="BK62" s="363"/>
      <c r="BL62" s="363"/>
      <c r="BM62" s="363"/>
      <c r="BN62" s="363"/>
      <c r="BO62" s="363"/>
      <c r="BP62" s="363"/>
      <c r="BQ62" s="363"/>
      <c r="BR62" s="363"/>
      <c r="BS62" s="363"/>
      <c r="BT62" s="363"/>
      <c r="BU62" s="363"/>
      <c r="BV62" s="363"/>
      <c r="BW62" s="363"/>
      <c r="BX62" s="363"/>
      <c r="BY62" s="363"/>
      <c r="BZ62" s="363"/>
      <c r="CA62" s="363"/>
      <c r="CB62" s="363"/>
      <c r="CC62" s="363"/>
      <c r="CD62" s="363"/>
      <c r="CE62" s="363"/>
      <c r="CF62" s="363"/>
      <c r="CG62" s="363"/>
      <c r="CH62" s="363"/>
      <c r="CI62" s="363"/>
      <c r="CJ62" s="363"/>
      <c r="CK62" s="363"/>
      <c r="CL62" s="363"/>
      <c r="CM62" s="363"/>
      <c r="CN62" s="363"/>
      <c r="CO62" s="363"/>
      <c r="CP62" s="363"/>
      <c r="CQ62" s="363"/>
      <c r="CR62" s="363"/>
      <c r="CS62" s="363"/>
      <c r="CT62" s="363"/>
      <c r="CU62" s="363"/>
      <c r="CV62" s="363"/>
      <c r="CW62" s="363"/>
      <c r="CX62" s="363"/>
      <c r="CY62" s="363"/>
      <c r="CZ62" s="363"/>
      <c r="DA62" s="363"/>
      <c r="DB62" s="363"/>
      <c r="DC62" s="363"/>
      <c r="DD62" s="363"/>
      <c r="DE62" s="363"/>
      <c r="DF62" s="363"/>
      <c r="DG62" s="363"/>
      <c r="DH62" s="363"/>
      <c r="DI62" s="363"/>
      <c r="DJ62" s="363"/>
      <c r="DK62" s="363"/>
      <c r="DL62" s="363"/>
      <c r="DM62" s="363"/>
      <c r="DN62" s="363"/>
      <c r="DO62" s="363"/>
      <c r="DP62" s="363"/>
      <c r="DQ62" s="363"/>
      <c r="DR62" s="363"/>
      <c r="DS62" s="363"/>
      <c r="DT62" s="363"/>
      <c r="DU62" s="363"/>
      <c r="DV62" s="363"/>
      <c r="DW62" s="363"/>
      <c r="DX62" s="363"/>
      <c r="DY62" s="363"/>
      <c r="DZ62" s="363"/>
      <c r="EA62" s="363"/>
      <c r="EB62" s="363"/>
      <c r="EC62" s="363"/>
      <c r="ED62" s="363"/>
      <c r="EE62" s="363"/>
      <c r="EF62" s="363"/>
    </row>
    <row r="63" spans="1:136" ht="15" x14ac:dyDescent="0.25">
      <c r="A63" s="192"/>
      <c r="B63" s="207"/>
      <c r="C63" s="113"/>
      <c r="D63" s="113"/>
      <c r="E63" s="238"/>
      <c r="F63" s="697"/>
      <c r="G63" s="705"/>
      <c r="H63" s="697"/>
      <c r="I63" s="705"/>
      <c r="J63" s="697"/>
      <c r="K63" s="705"/>
      <c r="L63" s="697"/>
      <c r="M63" s="697"/>
      <c r="N63" s="697"/>
      <c r="O63" s="224"/>
      <c r="P63" s="696"/>
      <c r="Q63" s="696"/>
      <c r="R63" s="697"/>
      <c r="S63" s="697" t="s">
        <v>1241</v>
      </c>
      <c r="T63" s="372"/>
      <c r="U63" s="92"/>
      <c r="V63" s="373"/>
      <c r="W63" s="373"/>
      <c r="X63" s="373"/>
      <c r="Y63" s="373"/>
      <c r="Z63" s="373"/>
      <c r="AA63" s="373"/>
      <c r="AB63" s="373"/>
      <c r="AC63" s="373"/>
      <c r="AD63" s="363"/>
      <c r="AE63" s="363"/>
      <c r="AF63" s="363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3"/>
      <c r="AU63" s="363"/>
      <c r="AV63" s="363"/>
      <c r="AW63" s="363"/>
      <c r="AX63" s="363"/>
      <c r="AY63" s="363"/>
      <c r="AZ63" s="363"/>
      <c r="BA63" s="363"/>
      <c r="BB63" s="363"/>
      <c r="BC63" s="363"/>
      <c r="BD63" s="363"/>
      <c r="BE63" s="363"/>
      <c r="BF63" s="363"/>
      <c r="BG63" s="363"/>
      <c r="BH63" s="363"/>
      <c r="BI63" s="363"/>
      <c r="BJ63" s="363"/>
      <c r="BK63" s="363"/>
      <c r="BL63" s="363"/>
      <c r="BM63" s="363"/>
      <c r="BN63" s="363"/>
      <c r="BO63" s="363"/>
      <c r="BP63" s="363"/>
      <c r="BQ63" s="363"/>
      <c r="BR63" s="363"/>
      <c r="BS63" s="363"/>
      <c r="BT63" s="363"/>
      <c r="BU63" s="363"/>
      <c r="BV63" s="363"/>
      <c r="BW63" s="363"/>
      <c r="BX63" s="363"/>
      <c r="BY63" s="363"/>
      <c r="BZ63" s="363"/>
      <c r="CA63" s="363"/>
      <c r="CB63" s="363"/>
      <c r="CC63" s="363"/>
      <c r="CD63" s="363"/>
      <c r="CE63" s="363"/>
      <c r="CF63" s="363"/>
      <c r="CG63" s="363"/>
      <c r="CH63" s="363"/>
      <c r="CI63" s="363"/>
      <c r="CJ63" s="363"/>
      <c r="CK63" s="363"/>
      <c r="CL63" s="363"/>
      <c r="CM63" s="363"/>
      <c r="CN63" s="363"/>
      <c r="CO63" s="363"/>
      <c r="CP63" s="363"/>
      <c r="CQ63" s="363"/>
      <c r="CR63" s="363"/>
      <c r="CS63" s="363"/>
      <c r="CT63" s="363"/>
      <c r="CU63" s="363"/>
      <c r="CV63" s="363"/>
      <c r="CW63" s="363"/>
      <c r="CX63" s="363"/>
      <c r="CY63" s="363"/>
      <c r="CZ63" s="363"/>
      <c r="DA63" s="363"/>
      <c r="DB63" s="363"/>
      <c r="DC63" s="363"/>
      <c r="DD63" s="363"/>
      <c r="DE63" s="363"/>
      <c r="DF63" s="363"/>
      <c r="DG63" s="363"/>
      <c r="DH63" s="363"/>
      <c r="DI63" s="363"/>
      <c r="DJ63" s="363"/>
      <c r="DK63" s="363"/>
      <c r="DL63" s="363"/>
      <c r="DM63" s="363"/>
      <c r="DN63" s="363"/>
      <c r="DO63" s="363"/>
      <c r="DP63" s="363"/>
      <c r="DQ63" s="363"/>
      <c r="DR63" s="363"/>
      <c r="DS63" s="363"/>
      <c r="DT63" s="363"/>
      <c r="DU63" s="363"/>
      <c r="DV63" s="363"/>
      <c r="DW63" s="363"/>
      <c r="DX63" s="363"/>
      <c r="DY63" s="363"/>
      <c r="DZ63" s="363"/>
      <c r="EA63" s="363"/>
      <c r="EB63" s="363"/>
      <c r="EC63" s="363"/>
      <c r="ED63" s="363"/>
      <c r="EE63" s="363"/>
      <c r="EF63" s="363"/>
    </row>
    <row r="64" spans="1:136" ht="15" x14ac:dyDescent="0.25">
      <c r="A64" s="192"/>
      <c r="B64" s="207" t="s">
        <v>1278</v>
      </c>
      <c r="C64" s="113"/>
      <c r="D64" s="113"/>
      <c r="E64" s="238"/>
      <c r="F64" s="691">
        <v>80.91366627951993</v>
      </c>
      <c r="G64" s="706"/>
      <c r="H64" s="691">
        <v>17.286101432442898</v>
      </c>
      <c r="I64" s="706"/>
      <c r="J64" s="691">
        <v>1.8002322880371662</v>
      </c>
      <c r="K64" s="706"/>
      <c r="L64" s="691">
        <v>76.026490066225165</v>
      </c>
      <c r="M64" s="691">
        <v>14.186902133922002</v>
      </c>
      <c r="N64" s="691">
        <v>9.7866077998528329</v>
      </c>
      <c r="O64" s="224"/>
      <c r="P64" s="708">
        <v>6687</v>
      </c>
      <c r="Q64" s="708">
        <v>5073</v>
      </c>
      <c r="R64" s="691">
        <v>75.863615971287572</v>
      </c>
      <c r="S64" s="691" t="s">
        <v>2499</v>
      </c>
      <c r="T64" s="372"/>
      <c r="U64" s="92"/>
      <c r="V64" s="373"/>
      <c r="W64" s="373"/>
      <c r="X64" s="373"/>
      <c r="Y64" s="373"/>
      <c r="Z64" s="373"/>
      <c r="AA64" s="373"/>
      <c r="AB64" s="373"/>
      <c r="AC64" s="373"/>
      <c r="AD64" s="363"/>
      <c r="AE64" s="363"/>
      <c r="AF64" s="363"/>
      <c r="AG64" s="363"/>
      <c r="AH64" s="363"/>
      <c r="AI64" s="363"/>
      <c r="AJ64" s="363"/>
      <c r="AK64" s="363"/>
      <c r="AL64" s="363"/>
      <c r="AM64" s="363"/>
      <c r="AN64" s="363"/>
      <c r="AO64" s="363"/>
      <c r="AP64" s="363"/>
      <c r="AQ64" s="363"/>
      <c r="AR64" s="363"/>
      <c r="AS64" s="363"/>
      <c r="AT64" s="363"/>
      <c r="AU64" s="363"/>
      <c r="AV64" s="363"/>
      <c r="AW64" s="363"/>
      <c r="AX64" s="363"/>
      <c r="AY64" s="363"/>
      <c r="AZ64" s="363"/>
      <c r="BA64" s="363"/>
      <c r="BB64" s="363"/>
      <c r="BC64" s="363"/>
      <c r="BD64" s="363"/>
      <c r="BE64" s="363"/>
      <c r="BF64" s="363"/>
      <c r="BG64" s="363"/>
      <c r="BH64" s="363"/>
      <c r="BI64" s="363"/>
      <c r="BJ64" s="363"/>
      <c r="BK64" s="363"/>
      <c r="BL64" s="363"/>
      <c r="BM64" s="363"/>
      <c r="BN64" s="363"/>
      <c r="BO64" s="363"/>
      <c r="BP64" s="363"/>
      <c r="BQ64" s="363"/>
      <c r="BR64" s="363"/>
      <c r="BS64" s="363"/>
      <c r="BT64" s="363"/>
      <c r="BU64" s="363"/>
      <c r="BV64" s="363"/>
      <c r="BW64" s="363"/>
      <c r="BX64" s="363"/>
      <c r="BY64" s="363"/>
      <c r="BZ64" s="363"/>
      <c r="CA64" s="363"/>
      <c r="CB64" s="363"/>
      <c r="CC64" s="363"/>
      <c r="CD64" s="363"/>
      <c r="CE64" s="363"/>
      <c r="CF64" s="363"/>
      <c r="CG64" s="363"/>
      <c r="CH64" s="363"/>
      <c r="CI64" s="363"/>
      <c r="CJ64" s="363"/>
      <c r="CK64" s="363"/>
      <c r="CL64" s="363"/>
      <c r="CM64" s="363"/>
      <c r="CN64" s="363"/>
      <c r="CO64" s="363"/>
      <c r="CP64" s="363"/>
      <c r="CQ64" s="363"/>
      <c r="CR64" s="363"/>
      <c r="CS64" s="363"/>
      <c r="CT64" s="363"/>
      <c r="CU64" s="363"/>
      <c r="CV64" s="363"/>
      <c r="CW64" s="363"/>
      <c r="CX64" s="363"/>
      <c r="CY64" s="363"/>
      <c r="CZ64" s="363"/>
      <c r="DA64" s="363"/>
      <c r="DB64" s="363"/>
      <c r="DC64" s="363"/>
      <c r="DD64" s="363"/>
      <c r="DE64" s="363"/>
      <c r="DF64" s="363"/>
      <c r="DG64" s="363"/>
      <c r="DH64" s="363"/>
      <c r="DI64" s="363"/>
      <c r="DJ64" s="363"/>
      <c r="DK64" s="363"/>
      <c r="DL64" s="363"/>
      <c r="DM64" s="363"/>
      <c r="DN64" s="363"/>
      <c r="DO64" s="363"/>
      <c r="DP64" s="363"/>
      <c r="DQ64" s="363"/>
      <c r="DR64" s="363"/>
      <c r="DS64" s="363"/>
      <c r="DT64" s="363"/>
      <c r="DU64" s="363"/>
      <c r="DV64" s="363"/>
      <c r="DW64" s="363"/>
      <c r="DX64" s="363"/>
      <c r="DY64" s="363"/>
      <c r="DZ64" s="363"/>
      <c r="EA64" s="363"/>
      <c r="EB64" s="363"/>
      <c r="EC64" s="363"/>
      <c r="ED64" s="363"/>
      <c r="EE64" s="363"/>
      <c r="EF64" s="363"/>
    </row>
    <row r="65" spans="1:136" ht="15" x14ac:dyDescent="0.25">
      <c r="A65" s="192"/>
      <c r="B65" s="207"/>
      <c r="C65" s="113"/>
      <c r="D65" s="113"/>
      <c r="E65" s="238"/>
      <c r="F65" s="697"/>
      <c r="G65" s="705"/>
      <c r="H65" s="697"/>
      <c r="I65" s="705"/>
      <c r="J65" s="697"/>
      <c r="K65" s="705"/>
      <c r="L65" s="697"/>
      <c r="M65" s="697"/>
      <c r="N65" s="697"/>
      <c r="O65" s="224"/>
      <c r="P65" s="696"/>
      <c r="Q65" s="696"/>
      <c r="R65" s="697"/>
      <c r="S65" s="697" t="s">
        <v>1241</v>
      </c>
      <c r="T65" s="372"/>
      <c r="U65" s="92"/>
      <c r="V65" s="373"/>
      <c r="W65" s="373"/>
      <c r="X65" s="373"/>
      <c r="Y65" s="373"/>
      <c r="Z65" s="373"/>
      <c r="AA65" s="373"/>
      <c r="AB65" s="373"/>
      <c r="AC65" s="373"/>
      <c r="AD65" s="363"/>
      <c r="AE65" s="363"/>
      <c r="AF65" s="363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3"/>
      <c r="AT65" s="363"/>
      <c r="AU65" s="363"/>
      <c r="AV65" s="363"/>
      <c r="AW65" s="363"/>
      <c r="AX65" s="363"/>
      <c r="AY65" s="363"/>
      <c r="AZ65" s="363"/>
      <c r="BA65" s="363"/>
      <c r="BB65" s="363"/>
      <c r="BC65" s="363"/>
      <c r="BD65" s="363"/>
      <c r="BE65" s="363"/>
      <c r="BF65" s="363"/>
      <c r="BG65" s="363"/>
      <c r="BH65" s="363"/>
      <c r="BI65" s="363"/>
      <c r="BJ65" s="363"/>
      <c r="BK65" s="363"/>
      <c r="BL65" s="363"/>
      <c r="BM65" s="363"/>
      <c r="BN65" s="363"/>
      <c r="BO65" s="363"/>
      <c r="BP65" s="363"/>
      <c r="BQ65" s="363"/>
      <c r="BR65" s="363"/>
      <c r="BS65" s="363"/>
      <c r="BT65" s="363"/>
      <c r="BU65" s="363"/>
      <c r="BV65" s="363"/>
      <c r="BW65" s="363"/>
      <c r="BX65" s="363"/>
      <c r="BY65" s="363"/>
      <c r="BZ65" s="363"/>
      <c r="CA65" s="363"/>
      <c r="CB65" s="363"/>
      <c r="CC65" s="363"/>
      <c r="CD65" s="363"/>
      <c r="CE65" s="363"/>
      <c r="CF65" s="363"/>
      <c r="CG65" s="363"/>
      <c r="CH65" s="363"/>
      <c r="CI65" s="363"/>
      <c r="CJ65" s="363"/>
      <c r="CK65" s="363"/>
      <c r="CL65" s="363"/>
      <c r="CM65" s="363"/>
      <c r="CN65" s="363"/>
      <c r="CO65" s="363"/>
      <c r="CP65" s="363"/>
      <c r="CQ65" s="363"/>
      <c r="CR65" s="363"/>
      <c r="CS65" s="363"/>
      <c r="CT65" s="363"/>
      <c r="CU65" s="363"/>
      <c r="CV65" s="363"/>
      <c r="CW65" s="363"/>
      <c r="CX65" s="363"/>
      <c r="CY65" s="363"/>
      <c r="CZ65" s="363"/>
      <c r="DA65" s="363"/>
      <c r="DB65" s="363"/>
      <c r="DC65" s="363"/>
      <c r="DD65" s="363"/>
      <c r="DE65" s="363"/>
      <c r="DF65" s="363"/>
      <c r="DG65" s="363"/>
      <c r="DH65" s="363"/>
      <c r="DI65" s="363"/>
      <c r="DJ65" s="363"/>
      <c r="DK65" s="363"/>
      <c r="DL65" s="363"/>
      <c r="DM65" s="363"/>
      <c r="DN65" s="363"/>
      <c r="DO65" s="363"/>
      <c r="DP65" s="363"/>
      <c r="DQ65" s="363"/>
      <c r="DR65" s="363"/>
      <c r="DS65" s="363"/>
      <c r="DT65" s="363"/>
      <c r="DU65" s="363"/>
      <c r="DV65" s="363"/>
      <c r="DW65" s="363"/>
      <c r="DX65" s="363"/>
      <c r="DY65" s="363"/>
      <c r="DZ65" s="363"/>
      <c r="EA65" s="363"/>
      <c r="EB65" s="363"/>
      <c r="EC65" s="363"/>
      <c r="ED65" s="363"/>
      <c r="EE65" s="363"/>
      <c r="EF65" s="363"/>
    </row>
    <row r="66" spans="1:136" ht="15" x14ac:dyDescent="0.25">
      <c r="A66" s="192"/>
      <c r="B66" s="207"/>
      <c r="C66" s="113" t="s">
        <v>1279</v>
      </c>
      <c r="D66" s="113" t="s">
        <v>1478</v>
      </c>
      <c r="E66" s="238"/>
      <c r="F66" s="697">
        <v>81.125439624853456</v>
      </c>
      <c r="G66" s="705"/>
      <c r="H66" s="697">
        <v>17.936694021101992</v>
      </c>
      <c r="I66" s="705"/>
      <c r="J66" s="697">
        <v>0.93786635404454854</v>
      </c>
      <c r="K66" s="705"/>
      <c r="L66" s="697">
        <v>76.160714285714278</v>
      </c>
      <c r="M66" s="697">
        <v>16.607142857142858</v>
      </c>
      <c r="N66" s="697">
        <v>7.2321428571428577</v>
      </c>
      <c r="O66" s="224"/>
      <c r="P66" s="696">
        <v>1112</v>
      </c>
      <c r="Q66" s="696">
        <v>845</v>
      </c>
      <c r="R66" s="697">
        <v>75.989208633093526</v>
      </c>
      <c r="S66" s="697" t="s">
        <v>2500</v>
      </c>
      <c r="T66" s="372"/>
      <c r="U66" s="92"/>
      <c r="V66" s="373"/>
      <c r="W66" s="373"/>
      <c r="X66" s="373"/>
      <c r="Y66" s="373"/>
      <c r="Z66" s="373"/>
      <c r="AA66" s="373"/>
      <c r="AB66" s="373"/>
      <c r="AC66" s="373"/>
      <c r="AD66" s="363"/>
      <c r="AE66" s="363"/>
      <c r="AF66" s="363"/>
      <c r="AG66" s="363"/>
      <c r="AH66" s="363"/>
      <c r="AI66" s="363"/>
      <c r="AJ66" s="363"/>
      <c r="AK66" s="363"/>
      <c r="AL66" s="363"/>
      <c r="AM66" s="363"/>
      <c r="AN66" s="363"/>
      <c r="AO66" s="363"/>
      <c r="AP66" s="363"/>
      <c r="AQ66" s="363"/>
      <c r="AR66" s="363"/>
      <c r="AS66" s="363"/>
      <c r="AT66" s="363"/>
      <c r="AU66" s="363"/>
      <c r="AV66" s="363"/>
      <c r="AW66" s="363"/>
      <c r="AX66" s="363"/>
      <c r="AY66" s="363"/>
      <c r="AZ66" s="363"/>
      <c r="BA66" s="363"/>
      <c r="BB66" s="363"/>
      <c r="BC66" s="363"/>
      <c r="BD66" s="363"/>
      <c r="BE66" s="363"/>
      <c r="BF66" s="363"/>
      <c r="BG66" s="363"/>
      <c r="BH66" s="363"/>
      <c r="BI66" s="363"/>
      <c r="BJ66" s="363"/>
      <c r="BK66" s="363"/>
      <c r="BL66" s="363"/>
      <c r="BM66" s="363"/>
      <c r="BN66" s="363"/>
      <c r="BO66" s="363"/>
      <c r="BP66" s="363"/>
      <c r="BQ66" s="363"/>
      <c r="BR66" s="363"/>
      <c r="BS66" s="363"/>
      <c r="BT66" s="363"/>
      <c r="BU66" s="363"/>
      <c r="BV66" s="363"/>
      <c r="BW66" s="363"/>
      <c r="BX66" s="363"/>
      <c r="BY66" s="363"/>
      <c r="BZ66" s="363"/>
      <c r="CA66" s="363"/>
      <c r="CB66" s="363"/>
      <c r="CC66" s="363"/>
      <c r="CD66" s="363"/>
      <c r="CE66" s="363"/>
      <c r="CF66" s="363"/>
      <c r="CG66" s="363"/>
      <c r="CH66" s="363"/>
      <c r="CI66" s="363"/>
      <c r="CJ66" s="363"/>
      <c r="CK66" s="363"/>
      <c r="CL66" s="363"/>
      <c r="CM66" s="363"/>
      <c r="CN66" s="363"/>
      <c r="CO66" s="363"/>
      <c r="CP66" s="363"/>
      <c r="CQ66" s="363"/>
      <c r="CR66" s="363"/>
      <c r="CS66" s="363"/>
      <c r="CT66" s="363"/>
      <c r="CU66" s="363"/>
      <c r="CV66" s="363"/>
      <c r="CW66" s="363"/>
      <c r="CX66" s="363"/>
      <c r="CY66" s="363"/>
      <c r="CZ66" s="363"/>
      <c r="DA66" s="363"/>
      <c r="DB66" s="363"/>
      <c r="DC66" s="363"/>
      <c r="DD66" s="363"/>
      <c r="DE66" s="363"/>
      <c r="DF66" s="363"/>
      <c r="DG66" s="363"/>
      <c r="DH66" s="363"/>
      <c r="DI66" s="363"/>
      <c r="DJ66" s="363"/>
      <c r="DK66" s="363"/>
      <c r="DL66" s="363"/>
      <c r="DM66" s="363"/>
      <c r="DN66" s="363"/>
      <c r="DO66" s="363"/>
      <c r="DP66" s="363"/>
      <c r="DQ66" s="363"/>
      <c r="DR66" s="363"/>
      <c r="DS66" s="363"/>
      <c r="DT66" s="363"/>
      <c r="DU66" s="363"/>
      <c r="DV66" s="363"/>
      <c r="DW66" s="363"/>
      <c r="DX66" s="363"/>
      <c r="DY66" s="363"/>
      <c r="DZ66" s="363"/>
      <c r="EA66" s="363"/>
      <c r="EB66" s="363"/>
      <c r="EC66" s="363"/>
      <c r="ED66" s="363"/>
      <c r="EE66" s="363"/>
      <c r="EF66" s="363"/>
    </row>
    <row r="67" spans="1:136" ht="15" x14ac:dyDescent="0.25">
      <c r="A67" s="192"/>
      <c r="B67" s="207"/>
      <c r="C67" s="113" t="s">
        <v>1280</v>
      </c>
      <c r="D67" s="113" t="s">
        <v>1479</v>
      </c>
      <c r="E67" s="238"/>
      <c r="F67" s="697">
        <v>84.239130434782609</v>
      </c>
      <c r="G67" s="705"/>
      <c r="H67" s="697">
        <v>11.956521739130435</v>
      </c>
      <c r="I67" s="705"/>
      <c r="J67" s="697">
        <v>3.804347826086957</v>
      </c>
      <c r="K67" s="705"/>
      <c r="L67" s="697">
        <v>70.229007633587784</v>
      </c>
      <c r="M67" s="697">
        <v>19.847328244274809</v>
      </c>
      <c r="N67" s="697">
        <v>9.9236641221374047</v>
      </c>
      <c r="O67" s="224"/>
      <c r="P67" s="696">
        <v>254</v>
      </c>
      <c r="Q67" s="696">
        <v>177</v>
      </c>
      <c r="R67" s="697">
        <v>69.685039370078741</v>
      </c>
      <c r="S67" s="697" t="s">
        <v>2245</v>
      </c>
      <c r="T67" s="372"/>
      <c r="U67" s="92"/>
      <c r="V67" s="373"/>
      <c r="W67" s="373"/>
      <c r="X67" s="373"/>
      <c r="Y67" s="373"/>
      <c r="Z67" s="373"/>
      <c r="AA67" s="373"/>
      <c r="AB67" s="373"/>
      <c r="AC67" s="373"/>
      <c r="AD67" s="363"/>
      <c r="AE67" s="363"/>
      <c r="AF67" s="363"/>
      <c r="AG67" s="363"/>
      <c r="AH67" s="363"/>
      <c r="AI67" s="363"/>
      <c r="AJ67" s="363"/>
      <c r="AK67" s="363"/>
      <c r="AL67" s="363"/>
      <c r="AM67" s="363"/>
      <c r="AN67" s="363"/>
      <c r="AO67" s="363"/>
      <c r="AP67" s="363"/>
      <c r="AQ67" s="363"/>
      <c r="AR67" s="363"/>
      <c r="AS67" s="363"/>
      <c r="AT67" s="363"/>
      <c r="AU67" s="363"/>
      <c r="AV67" s="363"/>
      <c r="AW67" s="363"/>
      <c r="AX67" s="363"/>
      <c r="AY67" s="363"/>
      <c r="AZ67" s="363"/>
      <c r="BA67" s="363"/>
      <c r="BB67" s="363"/>
      <c r="BC67" s="363"/>
      <c r="BD67" s="363"/>
      <c r="BE67" s="363"/>
      <c r="BF67" s="363"/>
      <c r="BG67" s="363"/>
      <c r="BH67" s="363"/>
      <c r="BI67" s="363"/>
      <c r="BJ67" s="363"/>
      <c r="BK67" s="363"/>
      <c r="BL67" s="363"/>
      <c r="BM67" s="363"/>
      <c r="BN67" s="363"/>
      <c r="BO67" s="363"/>
      <c r="BP67" s="363"/>
      <c r="BQ67" s="363"/>
      <c r="BR67" s="363"/>
      <c r="BS67" s="363"/>
      <c r="BT67" s="363"/>
      <c r="BU67" s="363"/>
      <c r="BV67" s="363"/>
      <c r="BW67" s="363"/>
      <c r="BX67" s="363"/>
      <c r="BY67" s="363"/>
      <c r="BZ67" s="363"/>
      <c r="CA67" s="363"/>
      <c r="CB67" s="363"/>
      <c r="CC67" s="363"/>
      <c r="CD67" s="363"/>
      <c r="CE67" s="363"/>
      <c r="CF67" s="363"/>
      <c r="CG67" s="363"/>
      <c r="CH67" s="363"/>
      <c r="CI67" s="363"/>
      <c r="CJ67" s="363"/>
      <c r="CK67" s="363"/>
      <c r="CL67" s="363"/>
      <c r="CM67" s="363"/>
      <c r="CN67" s="363"/>
      <c r="CO67" s="363"/>
      <c r="CP67" s="363"/>
      <c r="CQ67" s="363"/>
      <c r="CR67" s="363"/>
      <c r="CS67" s="363"/>
      <c r="CT67" s="363"/>
      <c r="CU67" s="363"/>
      <c r="CV67" s="363"/>
      <c r="CW67" s="363"/>
      <c r="CX67" s="363"/>
      <c r="CY67" s="363"/>
      <c r="CZ67" s="363"/>
      <c r="DA67" s="363"/>
      <c r="DB67" s="363"/>
      <c r="DC67" s="363"/>
      <c r="DD67" s="363"/>
      <c r="DE67" s="363"/>
      <c r="DF67" s="363"/>
      <c r="DG67" s="363"/>
      <c r="DH67" s="363"/>
      <c r="DI67" s="363"/>
      <c r="DJ67" s="363"/>
      <c r="DK67" s="363"/>
      <c r="DL67" s="363"/>
      <c r="DM67" s="363"/>
      <c r="DN67" s="363"/>
      <c r="DO67" s="363"/>
      <c r="DP67" s="363"/>
      <c r="DQ67" s="363"/>
      <c r="DR67" s="363"/>
      <c r="DS67" s="363"/>
      <c r="DT67" s="363"/>
      <c r="DU67" s="363"/>
      <c r="DV67" s="363"/>
      <c r="DW67" s="363"/>
      <c r="DX67" s="363"/>
      <c r="DY67" s="363"/>
      <c r="DZ67" s="363"/>
      <c r="EA67" s="363"/>
      <c r="EB67" s="363"/>
      <c r="EC67" s="363"/>
      <c r="ED67" s="363"/>
      <c r="EE67" s="363"/>
      <c r="EF67" s="363"/>
    </row>
    <row r="68" spans="1:136" ht="15" x14ac:dyDescent="0.25">
      <c r="A68" s="192"/>
      <c r="B68" s="207"/>
      <c r="C68" s="113" t="s">
        <v>1281</v>
      </c>
      <c r="D68" s="113" t="s">
        <v>1282</v>
      </c>
      <c r="E68" s="238"/>
      <c r="F68" s="697">
        <v>85.529715762273909</v>
      </c>
      <c r="G68" s="705"/>
      <c r="H68" s="697">
        <v>13.695090439276486</v>
      </c>
      <c r="I68" s="705"/>
      <c r="J68" s="697">
        <v>0.77519379844961245</v>
      </c>
      <c r="K68" s="705"/>
      <c r="L68" s="697">
        <v>75.438596491228068</v>
      </c>
      <c r="M68" s="697">
        <v>15.399610136452241</v>
      </c>
      <c r="N68" s="697">
        <v>9.1617933723196874</v>
      </c>
      <c r="O68" s="224"/>
      <c r="P68" s="696">
        <v>510</v>
      </c>
      <c r="Q68" s="696">
        <v>384</v>
      </c>
      <c r="R68" s="697">
        <v>75.294117647058826</v>
      </c>
      <c r="S68" s="697" t="s">
        <v>2279</v>
      </c>
      <c r="T68" s="372"/>
      <c r="U68" s="92"/>
      <c r="V68" s="373"/>
      <c r="W68" s="373"/>
      <c r="X68" s="373"/>
      <c r="Y68" s="373"/>
      <c r="Z68" s="373"/>
      <c r="AA68" s="373"/>
      <c r="AB68" s="373"/>
      <c r="AC68" s="373"/>
      <c r="AD68" s="363"/>
      <c r="AE68" s="363"/>
      <c r="AF68" s="363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  <c r="AS68" s="363"/>
      <c r="AT68" s="363"/>
      <c r="AU68" s="363"/>
      <c r="AV68" s="363"/>
      <c r="AW68" s="363"/>
      <c r="AX68" s="363"/>
      <c r="AY68" s="363"/>
      <c r="AZ68" s="363"/>
      <c r="BA68" s="363"/>
      <c r="BB68" s="363"/>
      <c r="BC68" s="363"/>
      <c r="BD68" s="363"/>
      <c r="BE68" s="363"/>
      <c r="BF68" s="363"/>
      <c r="BG68" s="363"/>
      <c r="BH68" s="363"/>
      <c r="BI68" s="363"/>
      <c r="BJ68" s="363"/>
      <c r="BK68" s="363"/>
      <c r="BL68" s="363"/>
      <c r="BM68" s="363"/>
      <c r="BN68" s="363"/>
      <c r="BO68" s="363"/>
      <c r="BP68" s="363"/>
      <c r="BQ68" s="363"/>
      <c r="BR68" s="363"/>
      <c r="BS68" s="363"/>
      <c r="BT68" s="363"/>
      <c r="BU68" s="363"/>
      <c r="BV68" s="363"/>
      <c r="BW68" s="363"/>
      <c r="BX68" s="363"/>
      <c r="BY68" s="363"/>
      <c r="BZ68" s="363"/>
      <c r="CA68" s="363"/>
      <c r="CB68" s="363"/>
      <c r="CC68" s="363"/>
      <c r="CD68" s="363"/>
      <c r="CE68" s="363"/>
      <c r="CF68" s="363"/>
      <c r="CG68" s="363"/>
      <c r="CH68" s="363"/>
      <c r="CI68" s="363"/>
      <c r="CJ68" s="363"/>
      <c r="CK68" s="363"/>
      <c r="CL68" s="363"/>
      <c r="CM68" s="363"/>
      <c r="CN68" s="363"/>
      <c r="CO68" s="363"/>
      <c r="CP68" s="363"/>
      <c r="CQ68" s="363"/>
      <c r="CR68" s="363"/>
      <c r="CS68" s="363"/>
      <c r="CT68" s="363"/>
      <c r="CU68" s="363"/>
      <c r="CV68" s="363"/>
      <c r="CW68" s="363"/>
      <c r="CX68" s="363"/>
      <c r="CY68" s="363"/>
      <c r="CZ68" s="363"/>
      <c r="DA68" s="363"/>
      <c r="DB68" s="363"/>
      <c r="DC68" s="363"/>
      <c r="DD68" s="363"/>
      <c r="DE68" s="363"/>
      <c r="DF68" s="363"/>
      <c r="DG68" s="363"/>
      <c r="DH68" s="363"/>
      <c r="DI68" s="363"/>
      <c r="DJ68" s="363"/>
      <c r="DK68" s="363"/>
      <c r="DL68" s="363"/>
      <c r="DM68" s="363"/>
      <c r="DN68" s="363"/>
      <c r="DO68" s="363"/>
      <c r="DP68" s="363"/>
      <c r="DQ68" s="363"/>
      <c r="DR68" s="363"/>
      <c r="DS68" s="363"/>
      <c r="DT68" s="363"/>
      <c r="DU68" s="363"/>
      <c r="DV68" s="363"/>
      <c r="DW68" s="363"/>
      <c r="DX68" s="363"/>
      <c r="DY68" s="363"/>
      <c r="DZ68" s="363"/>
      <c r="EA68" s="363"/>
      <c r="EB68" s="363"/>
      <c r="EC68" s="363"/>
      <c r="ED68" s="363"/>
      <c r="EE68" s="363"/>
      <c r="EF68" s="363"/>
    </row>
    <row r="69" spans="1:136" ht="15" x14ac:dyDescent="0.25">
      <c r="A69" s="192"/>
      <c r="B69" s="207"/>
      <c r="C69" s="113" t="s">
        <v>1283</v>
      </c>
      <c r="D69" s="113" t="s">
        <v>1480</v>
      </c>
      <c r="E69" s="238"/>
      <c r="F69" s="697">
        <v>96.019900497512438</v>
      </c>
      <c r="G69" s="705"/>
      <c r="H69" s="697">
        <v>0.99502487562189057</v>
      </c>
      <c r="I69" s="705"/>
      <c r="J69" s="697">
        <v>2.9850746268656714</v>
      </c>
      <c r="K69" s="705"/>
      <c r="L69" s="697">
        <v>75.84905660377359</v>
      </c>
      <c r="M69" s="697">
        <v>12.075471698113208</v>
      </c>
      <c r="N69" s="697">
        <v>12.075471698113208</v>
      </c>
      <c r="O69" s="224"/>
      <c r="P69" s="696">
        <v>258</v>
      </c>
      <c r="Q69" s="696">
        <v>195</v>
      </c>
      <c r="R69" s="697">
        <v>75.581395348837205</v>
      </c>
      <c r="S69" s="697" t="s">
        <v>2501</v>
      </c>
      <c r="T69" s="372"/>
      <c r="U69" s="92"/>
      <c r="V69" s="373"/>
      <c r="W69" s="373"/>
      <c r="X69" s="373"/>
      <c r="Y69" s="373"/>
      <c r="Z69" s="373"/>
      <c r="AA69" s="373"/>
      <c r="AB69" s="373"/>
      <c r="AC69" s="373"/>
      <c r="AD69" s="363"/>
      <c r="AE69" s="363"/>
      <c r="AF69" s="363"/>
      <c r="AG69" s="363"/>
      <c r="AH69" s="363"/>
      <c r="AI69" s="363"/>
      <c r="AJ69" s="363"/>
      <c r="AK69" s="363"/>
      <c r="AL69" s="363"/>
      <c r="AM69" s="363"/>
      <c r="AN69" s="363"/>
      <c r="AO69" s="363"/>
      <c r="AP69" s="363"/>
      <c r="AQ69" s="363"/>
      <c r="AR69" s="363"/>
      <c r="AS69" s="363"/>
      <c r="AT69" s="363"/>
      <c r="AU69" s="363"/>
      <c r="AV69" s="363"/>
      <c r="AW69" s="363"/>
      <c r="AX69" s="363"/>
      <c r="AY69" s="363"/>
      <c r="AZ69" s="363"/>
      <c r="BA69" s="363"/>
      <c r="BB69" s="363"/>
      <c r="BC69" s="363"/>
      <c r="BD69" s="363"/>
      <c r="BE69" s="363"/>
      <c r="BF69" s="363"/>
      <c r="BG69" s="363"/>
      <c r="BH69" s="363"/>
      <c r="BI69" s="363"/>
      <c r="BJ69" s="363"/>
      <c r="BK69" s="363"/>
      <c r="BL69" s="363"/>
      <c r="BM69" s="363"/>
      <c r="BN69" s="363"/>
      <c r="BO69" s="363"/>
      <c r="BP69" s="363"/>
      <c r="BQ69" s="363"/>
      <c r="BR69" s="363"/>
      <c r="BS69" s="363"/>
      <c r="BT69" s="363"/>
      <c r="BU69" s="363"/>
      <c r="BV69" s="363"/>
      <c r="BW69" s="363"/>
      <c r="BX69" s="363"/>
      <c r="BY69" s="363"/>
      <c r="BZ69" s="363"/>
      <c r="CA69" s="363"/>
      <c r="CB69" s="363"/>
      <c r="CC69" s="363"/>
      <c r="CD69" s="363"/>
      <c r="CE69" s="363"/>
      <c r="CF69" s="363"/>
      <c r="CG69" s="363"/>
      <c r="CH69" s="363"/>
      <c r="CI69" s="363"/>
      <c r="CJ69" s="363"/>
      <c r="CK69" s="363"/>
      <c r="CL69" s="363"/>
      <c r="CM69" s="363"/>
      <c r="CN69" s="363"/>
      <c r="CO69" s="363"/>
      <c r="CP69" s="363"/>
      <c r="CQ69" s="363"/>
      <c r="CR69" s="363"/>
      <c r="CS69" s="363"/>
      <c r="CT69" s="363"/>
      <c r="CU69" s="363"/>
      <c r="CV69" s="363"/>
      <c r="CW69" s="363"/>
      <c r="CX69" s="363"/>
      <c r="CY69" s="363"/>
      <c r="CZ69" s="363"/>
      <c r="DA69" s="363"/>
      <c r="DB69" s="363"/>
      <c r="DC69" s="363"/>
      <c r="DD69" s="363"/>
      <c r="DE69" s="363"/>
      <c r="DF69" s="363"/>
      <c r="DG69" s="363"/>
      <c r="DH69" s="363"/>
      <c r="DI69" s="363"/>
      <c r="DJ69" s="363"/>
      <c r="DK69" s="363"/>
      <c r="DL69" s="363"/>
      <c r="DM69" s="363"/>
      <c r="DN69" s="363"/>
      <c r="DO69" s="363"/>
      <c r="DP69" s="363"/>
      <c r="DQ69" s="363"/>
      <c r="DR69" s="363"/>
      <c r="DS69" s="363"/>
      <c r="DT69" s="363"/>
      <c r="DU69" s="363"/>
      <c r="DV69" s="363"/>
      <c r="DW69" s="363"/>
      <c r="DX69" s="363"/>
      <c r="DY69" s="363"/>
      <c r="DZ69" s="363"/>
      <c r="EA69" s="363"/>
      <c r="EB69" s="363"/>
      <c r="EC69" s="363"/>
      <c r="ED69" s="363"/>
      <c r="EE69" s="363"/>
      <c r="EF69" s="363"/>
    </row>
    <row r="70" spans="1:136" ht="15" x14ac:dyDescent="0.25">
      <c r="A70" s="192"/>
      <c r="B70" s="207"/>
      <c r="C70" s="113" t="s">
        <v>1284</v>
      </c>
      <c r="D70" s="113" t="s">
        <v>1481</v>
      </c>
      <c r="E70" s="238"/>
      <c r="F70" s="697">
        <v>94.615384615384613</v>
      </c>
      <c r="G70" s="705"/>
      <c r="H70" s="697">
        <v>2.0512820512820511</v>
      </c>
      <c r="I70" s="705"/>
      <c r="J70" s="697">
        <v>3.3333333333333335</v>
      </c>
      <c r="K70" s="705"/>
      <c r="L70" s="697">
        <v>77.38095238095238</v>
      </c>
      <c r="M70" s="697">
        <v>11.111111111111111</v>
      </c>
      <c r="N70" s="697">
        <v>11.507936507936508</v>
      </c>
      <c r="O70" s="224"/>
      <c r="P70" s="696">
        <v>489</v>
      </c>
      <c r="Q70" s="696">
        <v>377</v>
      </c>
      <c r="R70" s="697">
        <v>77.096114519427402</v>
      </c>
      <c r="S70" s="697" t="s">
        <v>2502</v>
      </c>
      <c r="T70" s="372"/>
      <c r="U70" s="92"/>
      <c r="V70" s="373"/>
      <c r="W70" s="373"/>
      <c r="X70" s="373"/>
      <c r="Y70" s="373"/>
      <c r="Z70" s="373"/>
      <c r="AA70" s="373"/>
      <c r="AB70" s="373"/>
      <c r="AC70" s="373"/>
      <c r="AD70" s="363"/>
      <c r="AE70" s="363"/>
      <c r="AF70" s="363"/>
      <c r="AG70" s="363"/>
      <c r="AH70" s="363"/>
      <c r="AI70" s="363"/>
      <c r="AJ70" s="363"/>
      <c r="AK70" s="363"/>
      <c r="AL70" s="363"/>
      <c r="AM70" s="363"/>
      <c r="AN70" s="363"/>
      <c r="AO70" s="363"/>
      <c r="AP70" s="363"/>
      <c r="AQ70" s="363"/>
      <c r="AR70" s="363"/>
      <c r="AS70" s="363"/>
      <c r="AT70" s="363"/>
      <c r="AU70" s="363"/>
      <c r="AV70" s="363"/>
      <c r="AW70" s="363"/>
      <c r="AX70" s="363"/>
      <c r="AY70" s="363"/>
      <c r="AZ70" s="363"/>
      <c r="BA70" s="363"/>
      <c r="BB70" s="363"/>
      <c r="BC70" s="363"/>
      <c r="BD70" s="363"/>
      <c r="BE70" s="363"/>
      <c r="BF70" s="363"/>
      <c r="BG70" s="363"/>
      <c r="BH70" s="363"/>
      <c r="BI70" s="363"/>
      <c r="BJ70" s="363"/>
      <c r="BK70" s="363"/>
      <c r="BL70" s="363"/>
      <c r="BM70" s="363"/>
      <c r="BN70" s="363"/>
      <c r="BO70" s="363"/>
      <c r="BP70" s="363"/>
      <c r="BQ70" s="363"/>
      <c r="BR70" s="363"/>
      <c r="BS70" s="363"/>
      <c r="BT70" s="363"/>
      <c r="BU70" s="363"/>
      <c r="BV70" s="363"/>
      <c r="BW70" s="363"/>
      <c r="BX70" s="363"/>
      <c r="BY70" s="363"/>
      <c r="BZ70" s="363"/>
      <c r="CA70" s="363"/>
      <c r="CB70" s="363"/>
      <c r="CC70" s="363"/>
      <c r="CD70" s="363"/>
      <c r="CE70" s="363"/>
      <c r="CF70" s="363"/>
      <c r="CG70" s="363"/>
      <c r="CH70" s="363"/>
      <c r="CI70" s="363"/>
      <c r="CJ70" s="363"/>
      <c r="CK70" s="363"/>
      <c r="CL70" s="363"/>
      <c r="CM70" s="363"/>
      <c r="CN70" s="363"/>
      <c r="CO70" s="363"/>
      <c r="CP70" s="363"/>
      <c r="CQ70" s="363"/>
      <c r="CR70" s="363"/>
      <c r="CS70" s="363"/>
      <c r="CT70" s="363"/>
      <c r="CU70" s="363"/>
      <c r="CV70" s="363"/>
      <c r="CW70" s="363"/>
      <c r="CX70" s="363"/>
      <c r="CY70" s="363"/>
      <c r="CZ70" s="363"/>
      <c r="DA70" s="363"/>
      <c r="DB70" s="363"/>
      <c r="DC70" s="363"/>
      <c r="DD70" s="363"/>
      <c r="DE70" s="363"/>
      <c r="DF70" s="363"/>
      <c r="DG70" s="363"/>
      <c r="DH70" s="363"/>
      <c r="DI70" s="363"/>
      <c r="DJ70" s="363"/>
      <c r="DK70" s="363"/>
      <c r="DL70" s="363"/>
      <c r="DM70" s="363"/>
      <c r="DN70" s="363"/>
      <c r="DO70" s="363"/>
      <c r="DP70" s="363"/>
      <c r="DQ70" s="363"/>
      <c r="DR70" s="363"/>
      <c r="DS70" s="363"/>
      <c r="DT70" s="363"/>
      <c r="DU70" s="363"/>
      <c r="DV70" s="363"/>
      <c r="DW70" s="363"/>
      <c r="DX70" s="363"/>
      <c r="DY70" s="363"/>
      <c r="DZ70" s="363"/>
      <c r="EA70" s="363"/>
      <c r="EB70" s="363"/>
      <c r="EC70" s="363"/>
      <c r="ED70" s="363"/>
      <c r="EE70" s="363"/>
      <c r="EF70" s="363"/>
    </row>
    <row r="71" spans="1:136" ht="15" x14ac:dyDescent="0.25">
      <c r="A71" s="192"/>
      <c r="B71" s="207"/>
      <c r="C71" s="113" t="s">
        <v>1285</v>
      </c>
      <c r="D71" s="113" t="s">
        <v>1482</v>
      </c>
      <c r="E71" s="238"/>
      <c r="F71" s="697">
        <v>71.347517730496463</v>
      </c>
      <c r="G71" s="705"/>
      <c r="H71" s="697">
        <v>27.092198581560282</v>
      </c>
      <c r="I71" s="705"/>
      <c r="J71" s="697">
        <v>1.5602836879432624</v>
      </c>
      <c r="K71" s="705"/>
      <c r="L71" s="697">
        <v>74.682203389830505</v>
      </c>
      <c r="M71" s="697">
        <v>14.300847457627119</v>
      </c>
      <c r="N71" s="697">
        <v>11.016949152542372</v>
      </c>
      <c r="O71" s="224"/>
      <c r="P71" s="696">
        <v>933</v>
      </c>
      <c r="Q71" s="696">
        <v>694</v>
      </c>
      <c r="R71" s="697">
        <v>74.383708467309745</v>
      </c>
      <c r="S71" s="697" t="s">
        <v>2503</v>
      </c>
      <c r="T71" s="372"/>
      <c r="U71" s="92"/>
      <c r="V71" s="373"/>
      <c r="W71" s="373"/>
      <c r="X71" s="373"/>
      <c r="Y71" s="373"/>
      <c r="Z71" s="373"/>
      <c r="AA71" s="373"/>
      <c r="AB71" s="373"/>
      <c r="AC71" s="373"/>
      <c r="AD71" s="363"/>
      <c r="AE71" s="363"/>
      <c r="AF71" s="363"/>
      <c r="AG71" s="363"/>
      <c r="AH71" s="363"/>
      <c r="AI71" s="363"/>
      <c r="AJ71" s="363"/>
      <c r="AK71" s="363"/>
      <c r="AL71" s="363"/>
      <c r="AM71" s="363"/>
      <c r="AN71" s="363"/>
      <c r="AO71" s="363"/>
      <c r="AP71" s="363"/>
      <c r="AQ71" s="363"/>
      <c r="AR71" s="363"/>
      <c r="AS71" s="363"/>
      <c r="AT71" s="363"/>
      <c r="AU71" s="363"/>
      <c r="AV71" s="363"/>
      <c r="AW71" s="363"/>
      <c r="AX71" s="363"/>
      <c r="AY71" s="363"/>
      <c r="AZ71" s="363"/>
      <c r="BA71" s="363"/>
      <c r="BB71" s="363"/>
      <c r="BC71" s="363"/>
      <c r="BD71" s="363"/>
      <c r="BE71" s="363"/>
      <c r="BF71" s="363"/>
      <c r="BG71" s="363"/>
      <c r="BH71" s="363"/>
      <c r="BI71" s="363"/>
      <c r="BJ71" s="363"/>
      <c r="BK71" s="363"/>
      <c r="BL71" s="363"/>
      <c r="BM71" s="363"/>
      <c r="BN71" s="363"/>
      <c r="BO71" s="363"/>
      <c r="BP71" s="363"/>
      <c r="BQ71" s="363"/>
      <c r="BR71" s="363"/>
      <c r="BS71" s="363"/>
      <c r="BT71" s="363"/>
      <c r="BU71" s="363"/>
      <c r="BV71" s="363"/>
      <c r="BW71" s="363"/>
      <c r="BX71" s="363"/>
      <c r="BY71" s="363"/>
      <c r="BZ71" s="363"/>
      <c r="CA71" s="363"/>
      <c r="CB71" s="363"/>
      <c r="CC71" s="363"/>
      <c r="CD71" s="363"/>
      <c r="CE71" s="363"/>
      <c r="CF71" s="363"/>
      <c r="CG71" s="363"/>
      <c r="CH71" s="363"/>
      <c r="CI71" s="363"/>
      <c r="CJ71" s="363"/>
      <c r="CK71" s="363"/>
      <c r="CL71" s="363"/>
      <c r="CM71" s="363"/>
      <c r="CN71" s="363"/>
      <c r="CO71" s="363"/>
      <c r="CP71" s="363"/>
      <c r="CQ71" s="363"/>
      <c r="CR71" s="363"/>
      <c r="CS71" s="363"/>
      <c r="CT71" s="363"/>
      <c r="CU71" s="363"/>
      <c r="CV71" s="363"/>
      <c r="CW71" s="363"/>
      <c r="CX71" s="363"/>
      <c r="CY71" s="363"/>
      <c r="CZ71" s="363"/>
      <c r="DA71" s="363"/>
      <c r="DB71" s="363"/>
      <c r="DC71" s="363"/>
      <c r="DD71" s="363"/>
      <c r="DE71" s="363"/>
      <c r="DF71" s="363"/>
      <c r="DG71" s="363"/>
      <c r="DH71" s="363"/>
      <c r="DI71" s="363"/>
      <c r="DJ71" s="363"/>
      <c r="DK71" s="363"/>
      <c r="DL71" s="363"/>
      <c r="DM71" s="363"/>
      <c r="DN71" s="363"/>
      <c r="DO71" s="363"/>
      <c r="DP71" s="363"/>
      <c r="DQ71" s="363"/>
      <c r="DR71" s="363"/>
      <c r="DS71" s="363"/>
      <c r="DT71" s="363"/>
      <c r="DU71" s="363"/>
      <c r="DV71" s="363"/>
      <c r="DW71" s="363"/>
      <c r="DX71" s="363"/>
      <c r="DY71" s="363"/>
      <c r="DZ71" s="363"/>
      <c r="EA71" s="363"/>
      <c r="EB71" s="363"/>
      <c r="EC71" s="363"/>
      <c r="ED71" s="363"/>
      <c r="EE71" s="363"/>
      <c r="EF71" s="363"/>
    </row>
    <row r="72" spans="1:136" s="365" customFormat="1" ht="15" x14ac:dyDescent="0.25">
      <c r="A72" s="192"/>
      <c r="B72" s="207"/>
      <c r="C72" s="113" t="s">
        <v>1286</v>
      </c>
      <c r="D72" s="113" t="s">
        <v>1287</v>
      </c>
      <c r="E72" s="378"/>
      <c r="F72" s="697">
        <v>85.390428211586894</v>
      </c>
      <c r="G72" s="692"/>
      <c r="H72" s="697">
        <v>14.357682619647354</v>
      </c>
      <c r="I72" s="692"/>
      <c r="J72" s="697">
        <v>0.25188916876574308</v>
      </c>
      <c r="K72" s="692"/>
      <c r="L72" s="697">
        <v>80.527383367139961</v>
      </c>
      <c r="M72" s="697">
        <v>9.1277890466531435</v>
      </c>
      <c r="N72" s="697">
        <v>10.344827586206897</v>
      </c>
      <c r="O72" s="366"/>
      <c r="P72" s="696">
        <v>492</v>
      </c>
      <c r="Q72" s="696">
        <v>396</v>
      </c>
      <c r="R72" s="697">
        <v>80.487804878048792</v>
      </c>
      <c r="S72" s="697" t="s">
        <v>2282</v>
      </c>
      <c r="T72" s="372"/>
      <c r="U72" s="92"/>
      <c r="V72" s="373"/>
      <c r="W72" s="373"/>
      <c r="X72" s="373"/>
      <c r="Y72" s="373"/>
      <c r="Z72" s="373"/>
      <c r="AA72" s="373"/>
      <c r="AB72" s="373"/>
      <c r="AC72" s="373"/>
      <c r="AD72" s="363"/>
      <c r="AE72" s="363"/>
      <c r="AF72" s="363"/>
      <c r="AG72" s="363"/>
      <c r="AH72" s="363"/>
      <c r="AI72" s="363"/>
      <c r="AJ72" s="363"/>
      <c r="AK72" s="363"/>
      <c r="AL72" s="363"/>
      <c r="AM72" s="363"/>
      <c r="AN72" s="363"/>
      <c r="AO72" s="363"/>
      <c r="AP72" s="363"/>
      <c r="AQ72" s="363"/>
      <c r="AR72" s="363"/>
      <c r="AS72" s="363"/>
      <c r="AT72" s="363"/>
      <c r="AU72" s="363"/>
      <c r="AV72" s="363"/>
      <c r="AW72" s="363"/>
      <c r="AX72" s="363"/>
      <c r="AY72" s="363"/>
      <c r="AZ72" s="363"/>
      <c r="BA72" s="363"/>
      <c r="BB72" s="363"/>
      <c r="BC72" s="363"/>
      <c r="BD72" s="363"/>
      <c r="BE72" s="363"/>
      <c r="BF72" s="363"/>
      <c r="BG72" s="363"/>
      <c r="BH72" s="363"/>
      <c r="BI72" s="363"/>
      <c r="BJ72" s="363"/>
      <c r="BK72" s="363"/>
      <c r="BL72" s="363"/>
      <c r="BM72" s="363"/>
      <c r="BN72" s="363"/>
      <c r="BO72" s="363"/>
      <c r="BP72" s="363"/>
      <c r="BQ72" s="363"/>
      <c r="BR72" s="363"/>
      <c r="BS72" s="363"/>
      <c r="BT72" s="363"/>
      <c r="BU72" s="363"/>
      <c r="BV72" s="363"/>
      <c r="BW72" s="363"/>
      <c r="BX72" s="363"/>
      <c r="BY72" s="363"/>
      <c r="BZ72" s="363"/>
      <c r="CA72" s="363"/>
      <c r="CB72" s="363"/>
      <c r="CC72" s="363"/>
      <c r="CD72" s="363"/>
      <c r="CE72" s="363"/>
      <c r="CF72" s="363"/>
      <c r="CG72" s="363"/>
      <c r="CH72" s="363"/>
      <c r="CI72" s="363"/>
      <c r="CJ72" s="363"/>
      <c r="CK72" s="363"/>
      <c r="CL72" s="363"/>
      <c r="CM72" s="363"/>
      <c r="CN72" s="363"/>
      <c r="CO72" s="363"/>
      <c r="CP72" s="363"/>
      <c r="CQ72" s="363"/>
      <c r="CR72" s="363"/>
      <c r="CS72" s="363"/>
      <c r="CT72" s="363"/>
      <c r="CU72" s="363"/>
      <c r="CV72" s="363"/>
      <c r="CW72" s="363"/>
      <c r="CX72" s="363"/>
      <c r="CY72" s="363"/>
      <c r="CZ72" s="363"/>
      <c r="DA72" s="363"/>
      <c r="DB72" s="363"/>
      <c r="DC72" s="363"/>
      <c r="DD72" s="363"/>
      <c r="DE72" s="363"/>
      <c r="DF72" s="363"/>
      <c r="DG72" s="363"/>
      <c r="DH72" s="363"/>
      <c r="DI72" s="363"/>
      <c r="DJ72" s="363"/>
      <c r="DK72" s="363"/>
      <c r="DL72" s="363"/>
      <c r="DM72" s="363"/>
      <c r="DN72" s="363"/>
      <c r="DO72" s="363"/>
      <c r="DP72" s="363"/>
      <c r="DQ72" s="363"/>
      <c r="DR72" s="363"/>
      <c r="DS72" s="363"/>
      <c r="DT72" s="363"/>
      <c r="DU72" s="363"/>
      <c r="DV72" s="363"/>
      <c r="DW72" s="363"/>
      <c r="DX72" s="363"/>
      <c r="DY72" s="363"/>
      <c r="DZ72" s="363"/>
      <c r="EA72" s="363"/>
      <c r="EB72" s="363"/>
      <c r="EC72" s="363"/>
      <c r="ED72" s="363"/>
      <c r="EE72" s="363"/>
      <c r="EF72" s="363"/>
    </row>
    <row r="73" spans="1:136" ht="15" x14ac:dyDescent="0.25">
      <c r="A73" s="192"/>
      <c r="B73" s="207"/>
      <c r="C73" s="113" t="s">
        <v>1288</v>
      </c>
      <c r="D73" s="113" t="s">
        <v>1483</v>
      </c>
      <c r="E73" s="238"/>
      <c r="F73" s="697">
        <v>81.25</v>
      </c>
      <c r="G73" s="705"/>
      <c r="H73" s="697">
        <v>17.803030303030305</v>
      </c>
      <c r="I73" s="705"/>
      <c r="J73" s="697">
        <v>0.94696969696969702</v>
      </c>
      <c r="K73" s="705"/>
      <c r="L73" s="697">
        <v>82.242990654205599</v>
      </c>
      <c r="M73" s="697">
        <v>9.3457943925233646</v>
      </c>
      <c r="N73" s="697">
        <v>8.4112149532710276</v>
      </c>
      <c r="O73" s="224"/>
      <c r="P73" s="696">
        <v>637</v>
      </c>
      <c r="Q73" s="696">
        <v>523</v>
      </c>
      <c r="R73" s="697">
        <v>82.103610675039249</v>
      </c>
      <c r="S73" s="697" t="s">
        <v>2283</v>
      </c>
      <c r="T73" s="372"/>
      <c r="U73" s="92"/>
      <c r="V73" s="373"/>
      <c r="W73" s="373"/>
      <c r="X73" s="373"/>
      <c r="Y73" s="373"/>
      <c r="Z73" s="373"/>
      <c r="AA73" s="373"/>
      <c r="AB73" s="373"/>
      <c r="AC73" s="373"/>
      <c r="AD73" s="363"/>
      <c r="AE73" s="363"/>
      <c r="AF73" s="363"/>
      <c r="AG73" s="363"/>
      <c r="AH73" s="363"/>
      <c r="AI73" s="363"/>
      <c r="AJ73" s="363"/>
      <c r="AK73" s="363"/>
      <c r="AL73" s="363"/>
      <c r="AM73" s="363"/>
      <c r="AN73" s="363"/>
      <c r="AO73" s="363"/>
      <c r="AP73" s="363"/>
      <c r="AQ73" s="363"/>
      <c r="AR73" s="363"/>
      <c r="AS73" s="363"/>
      <c r="AT73" s="363"/>
      <c r="AU73" s="363"/>
      <c r="AV73" s="363"/>
      <c r="AW73" s="363"/>
      <c r="AX73" s="363"/>
      <c r="AY73" s="363"/>
      <c r="AZ73" s="363"/>
      <c r="BA73" s="363"/>
      <c r="BB73" s="363"/>
      <c r="BC73" s="363"/>
      <c r="BD73" s="363"/>
      <c r="BE73" s="363"/>
      <c r="BF73" s="363"/>
      <c r="BG73" s="363"/>
      <c r="BH73" s="363"/>
      <c r="BI73" s="363"/>
      <c r="BJ73" s="363"/>
      <c r="BK73" s="363"/>
      <c r="BL73" s="363"/>
      <c r="BM73" s="363"/>
      <c r="BN73" s="363"/>
      <c r="BO73" s="363"/>
      <c r="BP73" s="363"/>
      <c r="BQ73" s="363"/>
      <c r="BR73" s="363"/>
      <c r="BS73" s="363"/>
      <c r="BT73" s="363"/>
      <c r="BU73" s="363"/>
      <c r="BV73" s="363"/>
      <c r="BW73" s="363"/>
      <c r="BX73" s="363"/>
      <c r="BY73" s="363"/>
      <c r="BZ73" s="363"/>
      <c r="CA73" s="363"/>
      <c r="CB73" s="363"/>
      <c r="CC73" s="363"/>
      <c r="CD73" s="363"/>
      <c r="CE73" s="363"/>
      <c r="CF73" s="363"/>
      <c r="CG73" s="363"/>
      <c r="CH73" s="363"/>
      <c r="CI73" s="363"/>
      <c r="CJ73" s="363"/>
      <c r="CK73" s="363"/>
      <c r="CL73" s="363"/>
      <c r="CM73" s="363"/>
      <c r="CN73" s="363"/>
      <c r="CO73" s="363"/>
      <c r="CP73" s="363"/>
      <c r="CQ73" s="363"/>
      <c r="CR73" s="363"/>
      <c r="CS73" s="363"/>
      <c r="CT73" s="363"/>
      <c r="CU73" s="363"/>
      <c r="CV73" s="363"/>
      <c r="CW73" s="363"/>
      <c r="CX73" s="363"/>
      <c r="CY73" s="363"/>
      <c r="CZ73" s="363"/>
      <c r="DA73" s="363"/>
      <c r="DB73" s="363"/>
      <c r="DC73" s="363"/>
      <c r="DD73" s="363"/>
      <c r="DE73" s="363"/>
      <c r="DF73" s="363"/>
      <c r="DG73" s="363"/>
      <c r="DH73" s="363"/>
      <c r="DI73" s="363"/>
      <c r="DJ73" s="363"/>
      <c r="DK73" s="363"/>
      <c r="DL73" s="363"/>
      <c r="DM73" s="363"/>
      <c r="DN73" s="363"/>
      <c r="DO73" s="363"/>
      <c r="DP73" s="363"/>
      <c r="DQ73" s="363"/>
      <c r="DR73" s="363"/>
      <c r="DS73" s="363"/>
      <c r="DT73" s="363"/>
      <c r="DU73" s="363"/>
      <c r="DV73" s="363"/>
      <c r="DW73" s="363"/>
      <c r="DX73" s="363"/>
      <c r="DY73" s="363"/>
      <c r="DZ73" s="363"/>
      <c r="EA73" s="363"/>
      <c r="EB73" s="363"/>
      <c r="EC73" s="363"/>
      <c r="ED73" s="363"/>
      <c r="EE73" s="363"/>
      <c r="EF73" s="363"/>
    </row>
    <row r="74" spans="1:136" ht="15" x14ac:dyDescent="0.25">
      <c r="A74" s="192"/>
      <c r="B74" s="207"/>
      <c r="C74" s="113" t="s">
        <v>1289</v>
      </c>
      <c r="D74" s="113" t="s">
        <v>1484</v>
      </c>
      <c r="E74" s="238"/>
      <c r="F74" s="697">
        <v>94.715447154471548</v>
      </c>
      <c r="G74" s="705"/>
      <c r="H74" s="697">
        <v>0.81300813008130091</v>
      </c>
      <c r="I74" s="705"/>
      <c r="J74" s="697">
        <v>4.4715447154471546</v>
      </c>
      <c r="K74" s="705"/>
      <c r="L74" s="697">
        <v>77.848101265822791</v>
      </c>
      <c r="M74" s="697">
        <v>11.708860759493671</v>
      </c>
      <c r="N74" s="697">
        <v>10.443037974683545</v>
      </c>
      <c r="O74" s="224"/>
      <c r="P74" s="696">
        <v>304</v>
      </c>
      <c r="Q74" s="696">
        <v>235</v>
      </c>
      <c r="R74" s="697">
        <v>77.30263157894737</v>
      </c>
      <c r="S74" s="697" t="s">
        <v>2504</v>
      </c>
      <c r="T74" s="372"/>
      <c r="U74" s="92"/>
      <c r="V74" s="373"/>
      <c r="W74" s="373"/>
      <c r="X74" s="373"/>
      <c r="Y74" s="373"/>
      <c r="Z74" s="373"/>
      <c r="AA74" s="373"/>
      <c r="AB74" s="373"/>
      <c r="AC74" s="373"/>
      <c r="AD74" s="363"/>
      <c r="AE74" s="363"/>
      <c r="AF74" s="363"/>
      <c r="AG74" s="363"/>
      <c r="AH74" s="363"/>
      <c r="AI74" s="363"/>
      <c r="AJ74" s="363"/>
      <c r="AK74" s="363"/>
      <c r="AL74" s="363"/>
      <c r="AM74" s="363"/>
      <c r="AN74" s="363"/>
      <c r="AO74" s="363"/>
      <c r="AP74" s="363"/>
      <c r="AQ74" s="363"/>
      <c r="AR74" s="363"/>
      <c r="AS74" s="363"/>
      <c r="AT74" s="363"/>
      <c r="AU74" s="363"/>
      <c r="AV74" s="363"/>
      <c r="AW74" s="363"/>
      <c r="AX74" s="363"/>
      <c r="AY74" s="363"/>
      <c r="AZ74" s="363"/>
      <c r="BA74" s="363"/>
      <c r="BB74" s="363"/>
      <c r="BC74" s="363"/>
      <c r="BD74" s="363"/>
      <c r="BE74" s="363"/>
      <c r="BF74" s="363"/>
      <c r="BG74" s="363"/>
      <c r="BH74" s="363"/>
      <c r="BI74" s="363"/>
      <c r="BJ74" s="363"/>
      <c r="BK74" s="363"/>
      <c r="BL74" s="363"/>
      <c r="BM74" s="363"/>
      <c r="BN74" s="363"/>
      <c r="BO74" s="363"/>
      <c r="BP74" s="363"/>
      <c r="BQ74" s="363"/>
      <c r="BR74" s="363"/>
      <c r="BS74" s="363"/>
      <c r="BT74" s="363"/>
      <c r="BU74" s="363"/>
      <c r="BV74" s="363"/>
      <c r="BW74" s="363"/>
      <c r="BX74" s="363"/>
      <c r="BY74" s="363"/>
      <c r="BZ74" s="363"/>
      <c r="CA74" s="363"/>
      <c r="CB74" s="363"/>
      <c r="CC74" s="363"/>
      <c r="CD74" s="363"/>
      <c r="CE74" s="363"/>
      <c r="CF74" s="363"/>
      <c r="CG74" s="363"/>
      <c r="CH74" s="363"/>
      <c r="CI74" s="363"/>
      <c r="CJ74" s="363"/>
      <c r="CK74" s="363"/>
      <c r="CL74" s="363"/>
      <c r="CM74" s="363"/>
      <c r="CN74" s="363"/>
      <c r="CO74" s="363"/>
      <c r="CP74" s="363"/>
      <c r="CQ74" s="363"/>
      <c r="CR74" s="363"/>
      <c r="CS74" s="363"/>
      <c r="CT74" s="363"/>
      <c r="CU74" s="363"/>
      <c r="CV74" s="363"/>
      <c r="CW74" s="363"/>
      <c r="CX74" s="363"/>
      <c r="CY74" s="363"/>
      <c r="CZ74" s="363"/>
      <c r="DA74" s="363"/>
      <c r="DB74" s="363"/>
      <c r="DC74" s="363"/>
      <c r="DD74" s="363"/>
      <c r="DE74" s="363"/>
      <c r="DF74" s="363"/>
      <c r="DG74" s="363"/>
      <c r="DH74" s="363"/>
      <c r="DI74" s="363"/>
      <c r="DJ74" s="363"/>
      <c r="DK74" s="363"/>
      <c r="DL74" s="363"/>
      <c r="DM74" s="363"/>
      <c r="DN74" s="363"/>
      <c r="DO74" s="363"/>
      <c r="DP74" s="363"/>
      <c r="DQ74" s="363"/>
      <c r="DR74" s="363"/>
      <c r="DS74" s="363"/>
      <c r="DT74" s="363"/>
      <c r="DU74" s="363"/>
      <c r="DV74" s="363"/>
      <c r="DW74" s="363"/>
      <c r="DX74" s="363"/>
      <c r="DY74" s="363"/>
      <c r="DZ74" s="363"/>
      <c r="EA74" s="363"/>
      <c r="EB74" s="363"/>
      <c r="EC74" s="363"/>
      <c r="ED74" s="363"/>
      <c r="EE74" s="363"/>
      <c r="EF74" s="363"/>
    </row>
    <row r="75" spans="1:136" ht="15" x14ac:dyDescent="0.25">
      <c r="A75" s="192"/>
      <c r="B75" s="207"/>
      <c r="C75" s="113" t="s">
        <v>1290</v>
      </c>
      <c r="D75" s="113" t="s">
        <v>1291</v>
      </c>
      <c r="E75" s="238"/>
      <c r="F75" s="697">
        <v>19.58041958041958</v>
      </c>
      <c r="G75" s="705"/>
      <c r="H75" s="697">
        <v>79.020979020979027</v>
      </c>
      <c r="I75" s="705"/>
      <c r="J75" s="697">
        <v>1.3986013986013985</v>
      </c>
      <c r="K75" s="705"/>
      <c r="L75" s="697">
        <v>78.142076502732237</v>
      </c>
      <c r="M75" s="697">
        <v>10.928961748633879</v>
      </c>
      <c r="N75" s="697">
        <v>10.928961748633879</v>
      </c>
      <c r="O75" s="224"/>
      <c r="P75" s="696">
        <v>361</v>
      </c>
      <c r="Q75" s="696">
        <v>282</v>
      </c>
      <c r="R75" s="697">
        <v>78.1163434903047</v>
      </c>
      <c r="S75" s="697" t="s">
        <v>2284</v>
      </c>
      <c r="T75" s="372"/>
      <c r="U75" s="92"/>
      <c r="V75" s="373"/>
      <c r="W75" s="373"/>
      <c r="X75" s="373"/>
      <c r="Y75" s="373"/>
      <c r="Z75" s="373"/>
      <c r="AA75" s="373"/>
      <c r="AB75" s="373"/>
      <c r="AC75" s="373"/>
      <c r="AD75" s="363"/>
      <c r="AE75" s="363"/>
      <c r="AF75" s="363"/>
      <c r="AG75" s="363"/>
      <c r="AH75" s="363"/>
      <c r="AI75" s="363"/>
      <c r="AJ75" s="363"/>
      <c r="AK75" s="363"/>
      <c r="AL75" s="363"/>
      <c r="AM75" s="363"/>
      <c r="AN75" s="363"/>
      <c r="AO75" s="363"/>
      <c r="AP75" s="363"/>
      <c r="AQ75" s="363"/>
      <c r="AR75" s="363"/>
      <c r="AS75" s="363"/>
      <c r="AT75" s="363"/>
      <c r="AU75" s="363"/>
      <c r="AV75" s="363"/>
      <c r="AW75" s="363"/>
      <c r="AX75" s="363"/>
      <c r="AY75" s="363"/>
      <c r="AZ75" s="363"/>
      <c r="BA75" s="363"/>
      <c r="BB75" s="363"/>
      <c r="BC75" s="363"/>
      <c r="BD75" s="363"/>
      <c r="BE75" s="363"/>
      <c r="BF75" s="363"/>
      <c r="BG75" s="363"/>
      <c r="BH75" s="363"/>
      <c r="BI75" s="363"/>
      <c r="BJ75" s="363"/>
      <c r="BK75" s="363"/>
      <c r="BL75" s="363"/>
      <c r="BM75" s="363"/>
      <c r="BN75" s="363"/>
      <c r="BO75" s="363"/>
      <c r="BP75" s="363"/>
      <c r="BQ75" s="363"/>
      <c r="BR75" s="363"/>
      <c r="BS75" s="363"/>
      <c r="BT75" s="363"/>
      <c r="BU75" s="363"/>
      <c r="BV75" s="363"/>
      <c r="BW75" s="363"/>
      <c r="BX75" s="363"/>
      <c r="BY75" s="363"/>
      <c r="BZ75" s="363"/>
      <c r="CA75" s="363"/>
      <c r="CB75" s="363"/>
      <c r="CC75" s="363"/>
      <c r="CD75" s="363"/>
      <c r="CE75" s="363"/>
      <c r="CF75" s="363"/>
      <c r="CG75" s="363"/>
      <c r="CH75" s="363"/>
      <c r="CI75" s="363"/>
      <c r="CJ75" s="363"/>
      <c r="CK75" s="363"/>
      <c r="CL75" s="363"/>
      <c r="CM75" s="363"/>
      <c r="CN75" s="363"/>
      <c r="CO75" s="363"/>
      <c r="CP75" s="363"/>
      <c r="CQ75" s="363"/>
      <c r="CR75" s="363"/>
      <c r="CS75" s="363"/>
      <c r="CT75" s="363"/>
      <c r="CU75" s="363"/>
      <c r="CV75" s="363"/>
      <c r="CW75" s="363"/>
      <c r="CX75" s="363"/>
      <c r="CY75" s="363"/>
      <c r="CZ75" s="363"/>
      <c r="DA75" s="363"/>
      <c r="DB75" s="363"/>
      <c r="DC75" s="363"/>
      <c r="DD75" s="363"/>
      <c r="DE75" s="363"/>
      <c r="DF75" s="363"/>
      <c r="DG75" s="363"/>
      <c r="DH75" s="363"/>
      <c r="DI75" s="363"/>
      <c r="DJ75" s="363"/>
      <c r="DK75" s="363"/>
      <c r="DL75" s="363"/>
      <c r="DM75" s="363"/>
      <c r="DN75" s="363"/>
      <c r="DO75" s="363"/>
      <c r="DP75" s="363"/>
      <c r="DQ75" s="363"/>
      <c r="DR75" s="363"/>
      <c r="DS75" s="363"/>
      <c r="DT75" s="363"/>
      <c r="DU75" s="363"/>
      <c r="DV75" s="363"/>
      <c r="DW75" s="363"/>
      <c r="DX75" s="363"/>
      <c r="DY75" s="363"/>
      <c r="DZ75" s="363"/>
      <c r="EA75" s="363"/>
      <c r="EB75" s="363"/>
      <c r="EC75" s="363"/>
      <c r="ED75" s="363"/>
      <c r="EE75" s="363"/>
      <c r="EF75" s="363"/>
    </row>
    <row r="76" spans="1:136" ht="15" x14ac:dyDescent="0.25">
      <c r="A76" s="192"/>
      <c r="B76" s="207"/>
      <c r="C76" s="113" t="s">
        <v>1292</v>
      </c>
      <c r="D76" s="113" t="s">
        <v>1485</v>
      </c>
      <c r="E76" s="238"/>
      <c r="F76" s="697">
        <v>95.843520782396084</v>
      </c>
      <c r="G76" s="705"/>
      <c r="H76" s="697">
        <v>0.73349633251833746</v>
      </c>
      <c r="I76" s="705"/>
      <c r="J76" s="697">
        <v>3.4229828850855744</v>
      </c>
      <c r="K76" s="705"/>
      <c r="L76" s="697">
        <v>75.881261595547315</v>
      </c>
      <c r="M76" s="697">
        <v>15.027829313543601</v>
      </c>
      <c r="N76" s="697">
        <v>9.0909090909090917</v>
      </c>
      <c r="O76" s="224"/>
      <c r="P76" s="696">
        <v>520</v>
      </c>
      <c r="Q76" s="696">
        <v>395</v>
      </c>
      <c r="R76" s="697">
        <v>75.961538461538453</v>
      </c>
      <c r="S76" s="697" t="s">
        <v>2505</v>
      </c>
      <c r="T76" s="372"/>
      <c r="U76" s="92"/>
      <c r="V76" s="373"/>
      <c r="W76" s="373"/>
      <c r="X76" s="373"/>
      <c r="Y76" s="373"/>
      <c r="Z76" s="373"/>
      <c r="AA76" s="373"/>
      <c r="AB76" s="373"/>
      <c r="AC76" s="373"/>
      <c r="AD76" s="363"/>
      <c r="AE76" s="363"/>
      <c r="AF76" s="363"/>
      <c r="AG76" s="363"/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3"/>
      <c r="AU76" s="363"/>
      <c r="AV76" s="363"/>
      <c r="AW76" s="363"/>
      <c r="AX76" s="363"/>
      <c r="AY76" s="363"/>
      <c r="AZ76" s="363"/>
      <c r="BA76" s="363"/>
      <c r="BB76" s="363"/>
      <c r="BC76" s="363"/>
      <c r="BD76" s="363"/>
      <c r="BE76" s="363"/>
      <c r="BF76" s="363"/>
      <c r="BG76" s="363"/>
      <c r="BH76" s="363"/>
      <c r="BI76" s="363"/>
      <c r="BJ76" s="363"/>
      <c r="BK76" s="363"/>
      <c r="BL76" s="363"/>
      <c r="BM76" s="363"/>
      <c r="BN76" s="363"/>
      <c r="BO76" s="363"/>
      <c r="BP76" s="363"/>
      <c r="BQ76" s="363"/>
      <c r="BR76" s="363"/>
      <c r="BS76" s="363"/>
      <c r="BT76" s="363"/>
      <c r="BU76" s="363"/>
      <c r="BV76" s="363"/>
      <c r="BW76" s="363"/>
      <c r="BX76" s="363"/>
      <c r="BY76" s="363"/>
      <c r="BZ76" s="363"/>
      <c r="CA76" s="363"/>
      <c r="CB76" s="363"/>
      <c r="CC76" s="363"/>
      <c r="CD76" s="363"/>
      <c r="CE76" s="363"/>
      <c r="CF76" s="363"/>
      <c r="CG76" s="363"/>
      <c r="CH76" s="363"/>
      <c r="CI76" s="363"/>
      <c r="CJ76" s="363"/>
      <c r="CK76" s="363"/>
      <c r="CL76" s="363"/>
      <c r="CM76" s="363"/>
      <c r="CN76" s="363"/>
      <c r="CO76" s="363"/>
      <c r="CP76" s="363"/>
      <c r="CQ76" s="363"/>
      <c r="CR76" s="363"/>
      <c r="CS76" s="363"/>
      <c r="CT76" s="363"/>
      <c r="CU76" s="363"/>
      <c r="CV76" s="363"/>
      <c r="CW76" s="363"/>
      <c r="CX76" s="363"/>
      <c r="CY76" s="363"/>
      <c r="CZ76" s="363"/>
      <c r="DA76" s="363"/>
      <c r="DB76" s="363"/>
      <c r="DC76" s="363"/>
      <c r="DD76" s="363"/>
      <c r="DE76" s="363"/>
      <c r="DF76" s="363"/>
      <c r="DG76" s="363"/>
      <c r="DH76" s="363"/>
      <c r="DI76" s="363"/>
      <c r="DJ76" s="363"/>
      <c r="DK76" s="363"/>
      <c r="DL76" s="363"/>
      <c r="DM76" s="363"/>
      <c r="DN76" s="363"/>
      <c r="DO76" s="363"/>
      <c r="DP76" s="363"/>
      <c r="DQ76" s="363"/>
      <c r="DR76" s="363"/>
      <c r="DS76" s="363"/>
      <c r="DT76" s="363"/>
      <c r="DU76" s="363"/>
      <c r="DV76" s="363"/>
      <c r="DW76" s="363"/>
      <c r="DX76" s="363"/>
      <c r="DY76" s="363"/>
      <c r="DZ76" s="363"/>
      <c r="EA76" s="363"/>
      <c r="EB76" s="363"/>
      <c r="EC76" s="363"/>
      <c r="ED76" s="363"/>
      <c r="EE76" s="363"/>
      <c r="EF76" s="363"/>
    </row>
    <row r="77" spans="1:136" ht="15" x14ac:dyDescent="0.25">
      <c r="A77" s="192"/>
      <c r="B77" s="207"/>
      <c r="C77" s="113" t="s">
        <v>1293</v>
      </c>
      <c r="D77" s="113" t="s">
        <v>1294</v>
      </c>
      <c r="E77" s="238"/>
      <c r="F77" s="697">
        <v>84.137931034482762</v>
      </c>
      <c r="G77" s="705"/>
      <c r="H77" s="697">
        <v>14.13793103448276</v>
      </c>
      <c r="I77" s="705"/>
      <c r="J77" s="697">
        <v>1.7241379310344827</v>
      </c>
      <c r="K77" s="705"/>
      <c r="L77" s="697">
        <v>69.79542719614922</v>
      </c>
      <c r="M77" s="697">
        <v>19.374247894103487</v>
      </c>
      <c r="N77" s="697">
        <v>10.830324909747292</v>
      </c>
      <c r="O77" s="224"/>
      <c r="P77" s="696">
        <v>817</v>
      </c>
      <c r="Q77" s="696">
        <v>570</v>
      </c>
      <c r="R77" s="697">
        <v>69.767441860465112</v>
      </c>
      <c r="S77" s="697" t="s">
        <v>2285</v>
      </c>
      <c r="T77" s="372"/>
      <c r="U77" s="92"/>
      <c r="V77" s="373"/>
      <c r="W77" s="373"/>
      <c r="X77" s="373"/>
      <c r="Y77" s="373"/>
      <c r="Z77" s="373"/>
      <c r="AA77" s="373"/>
      <c r="AB77" s="373"/>
      <c r="AC77" s="373"/>
      <c r="AD77" s="363"/>
      <c r="AE77" s="363"/>
      <c r="AF77" s="363"/>
      <c r="AG77" s="363"/>
      <c r="AH77" s="363"/>
      <c r="AI77" s="363"/>
      <c r="AJ77" s="363"/>
      <c r="AK77" s="363"/>
      <c r="AL77" s="363"/>
      <c r="AM77" s="363"/>
      <c r="AN77" s="363"/>
      <c r="AO77" s="363"/>
      <c r="AP77" s="363"/>
      <c r="AQ77" s="363"/>
      <c r="AR77" s="363"/>
      <c r="AS77" s="363"/>
      <c r="AT77" s="363"/>
      <c r="AU77" s="363"/>
      <c r="AV77" s="363"/>
      <c r="AW77" s="363"/>
      <c r="AX77" s="363"/>
      <c r="AY77" s="363"/>
      <c r="AZ77" s="363"/>
      <c r="BA77" s="363"/>
      <c r="BB77" s="363"/>
      <c r="BC77" s="363"/>
      <c r="BD77" s="363"/>
      <c r="BE77" s="363"/>
      <c r="BF77" s="363"/>
      <c r="BG77" s="363"/>
      <c r="BH77" s="363"/>
      <c r="BI77" s="363"/>
      <c r="BJ77" s="363"/>
      <c r="BK77" s="363"/>
      <c r="BL77" s="363"/>
      <c r="BM77" s="363"/>
      <c r="BN77" s="363"/>
      <c r="BO77" s="363"/>
      <c r="BP77" s="363"/>
      <c r="BQ77" s="363"/>
      <c r="BR77" s="363"/>
      <c r="BS77" s="363"/>
      <c r="BT77" s="363"/>
      <c r="BU77" s="363"/>
      <c r="BV77" s="363"/>
      <c r="BW77" s="363"/>
      <c r="BX77" s="363"/>
      <c r="BY77" s="363"/>
      <c r="BZ77" s="363"/>
      <c r="CA77" s="363"/>
      <c r="CB77" s="363"/>
      <c r="CC77" s="363"/>
      <c r="CD77" s="363"/>
      <c r="CE77" s="363"/>
      <c r="CF77" s="363"/>
      <c r="CG77" s="363"/>
      <c r="CH77" s="363"/>
      <c r="CI77" s="363"/>
      <c r="CJ77" s="363"/>
      <c r="CK77" s="363"/>
      <c r="CL77" s="363"/>
      <c r="CM77" s="363"/>
      <c r="CN77" s="363"/>
      <c r="CO77" s="363"/>
      <c r="CP77" s="363"/>
      <c r="CQ77" s="363"/>
      <c r="CR77" s="363"/>
      <c r="CS77" s="363"/>
      <c r="CT77" s="363"/>
      <c r="CU77" s="363"/>
      <c r="CV77" s="363"/>
      <c r="CW77" s="363"/>
      <c r="CX77" s="363"/>
      <c r="CY77" s="363"/>
      <c r="CZ77" s="363"/>
      <c r="DA77" s="363"/>
      <c r="DB77" s="363"/>
      <c r="DC77" s="363"/>
      <c r="DD77" s="363"/>
      <c r="DE77" s="363"/>
      <c r="DF77" s="363"/>
      <c r="DG77" s="363"/>
      <c r="DH77" s="363"/>
      <c r="DI77" s="363"/>
      <c r="DJ77" s="363"/>
      <c r="DK77" s="363"/>
      <c r="DL77" s="363"/>
      <c r="DM77" s="363"/>
      <c r="DN77" s="363"/>
      <c r="DO77" s="363"/>
      <c r="DP77" s="363"/>
      <c r="DQ77" s="363"/>
      <c r="DR77" s="363"/>
      <c r="DS77" s="363"/>
      <c r="DT77" s="363"/>
      <c r="DU77" s="363"/>
      <c r="DV77" s="363"/>
      <c r="DW77" s="363"/>
      <c r="DX77" s="363"/>
      <c r="DY77" s="363"/>
      <c r="DZ77" s="363"/>
      <c r="EA77" s="363"/>
      <c r="EB77" s="363"/>
      <c r="EC77" s="363"/>
      <c r="ED77" s="363"/>
      <c r="EE77" s="363"/>
      <c r="EF77" s="363"/>
    </row>
    <row r="78" spans="1:136" ht="15" x14ac:dyDescent="0.25">
      <c r="A78" s="192"/>
      <c r="B78" s="207"/>
      <c r="C78" s="113"/>
      <c r="D78" s="113"/>
      <c r="E78" s="238"/>
      <c r="F78" s="697"/>
      <c r="G78" s="705"/>
      <c r="H78" s="697"/>
      <c r="I78" s="705"/>
      <c r="J78" s="697"/>
      <c r="K78" s="705"/>
      <c r="L78" s="697"/>
      <c r="M78" s="697"/>
      <c r="N78" s="697"/>
      <c r="O78" s="224"/>
      <c r="P78" s="696"/>
      <c r="Q78" s="696"/>
      <c r="R78" s="697"/>
      <c r="S78" s="697" t="s">
        <v>1241</v>
      </c>
      <c r="T78" s="372"/>
      <c r="U78" s="92"/>
      <c r="V78" s="373"/>
      <c r="W78" s="373"/>
      <c r="X78" s="373"/>
      <c r="Y78" s="373"/>
      <c r="Z78" s="373"/>
      <c r="AA78" s="373"/>
      <c r="AB78" s="373"/>
      <c r="AC78" s="373"/>
      <c r="AD78" s="363"/>
      <c r="AE78" s="363"/>
      <c r="AF78" s="363"/>
      <c r="AG78" s="363"/>
      <c r="AH78" s="363"/>
      <c r="AI78" s="363"/>
      <c r="AJ78" s="363"/>
      <c r="AK78" s="363"/>
      <c r="AL78" s="363"/>
      <c r="AM78" s="363"/>
      <c r="AN78" s="363"/>
      <c r="AO78" s="363"/>
      <c r="AP78" s="363"/>
      <c r="AQ78" s="363"/>
      <c r="AR78" s="363"/>
      <c r="AS78" s="363"/>
      <c r="AT78" s="363"/>
      <c r="AU78" s="363"/>
      <c r="AV78" s="363"/>
      <c r="AW78" s="363"/>
      <c r="AX78" s="363"/>
      <c r="AY78" s="363"/>
      <c r="AZ78" s="363"/>
      <c r="BA78" s="363"/>
      <c r="BB78" s="363"/>
      <c r="BC78" s="363"/>
      <c r="BD78" s="363"/>
      <c r="BE78" s="363"/>
      <c r="BF78" s="363"/>
      <c r="BG78" s="363"/>
      <c r="BH78" s="363"/>
      <c r="BI78" s="363"/>
      <c r="BJ78" s="363"/>
      <c r="BK78" s="363"/>
      <c r="BL78" s="363"/>
      <c r="BM78" s="363"/>
      <c r="BN78" s="363"/>
      <c r="BO78" s="363"/>
      <c r="BP78" s="363"/>
      <c r="BQ78" s="363"/>
      <c r="BR78" s="363"/>
      <c r="BS78" s="363"/>
      <c r="BT78" s="363"/>
      <c r="BU78" s="363"/>
      <c r="BV78" s="363"/>
      <c r="BW78" s="363"/>
      <c r="BX78" s="363"/>
      <c r="BY78" s="363"/>
      <c r="BZ78" s="363"/>
      <c r="CA78" s="363"/>
      <c r="CB78" s="363"/>
      <c r="CC78" s="363"/>
      <c r="CD78" s="363"/>
      <c r="CE78" s="363"/>
      <c r="CF78" s="363"/>
      <c r="CG78" s="363"/>
      <c r="CH78" s="363"/>
      <c r="CI78" s="363"/>
      <c r="CJ78" s="363"/>
      <c r="CK78" s="363"/>
      <c r="CL78" s="363"/>
      <c r="CM78" s="363"/>
      <c r="CN78" s="363"/>
      <c r="CO78" s="363"/>
      <c r="CP78" s="363"/>
      <c r="CQ78" s="363"/>
      <c r="CR78" s="363"/>
      <c r="CS78" s="363"/>
      <c r="CT78" s="363"/>
      <c r="CU78" s="363"/>
      <c r="CV78" s="363"/>
      <c r="CW78" s="363"/>
      <c r="CX78" s="363"/>
      <c r="CY78" s="363"/>
      <c r="CZ78" s="363"/>
      <c r="DA78" s="363"/>
      <c r="DB78" s="363"/>
      <c r="DC78" s="363"/>
      <c r="DD78" s="363"/>
      <c r="DE78" s="363"/>
      <c r="DF78" s="363"/>
      <c r="DG78" s="363"/>
      <c r="DH78" s="363"/>
      <c r="DI78" s="363"/>
      <c r="DJ78" s="363"/>
      <c r="DK78" s="363"/>
      <c r="DL78" s="363"/>
      <c r="DM78" s="363"/>
      <c r="DN78" s="363"/>
      <c r="DO78" s="363"/>
      <c r="DP78" s="363"/>
      <c r="DQ78" s="363"/>
      <c r="DR78" s="363"/>
      <c r="DS78" s="363"/>
      <c r="DT78" s="363"/>
      <c r="DU78" s="363"/>
      <c r="DV78" s="363"/>
      <c r="DW78" s="363"/>
      <c r="DX78" s="363"/>
      <c r="DY78" s="363"/>
      <c r="DZ78" s="363"/>
      <c r="EA78" s="363"/>
      <c r="EB78" s="363"/>
      <c r="EC78" s="363"/>
      <c r="ED78" s="363"/>
      <c r="EE78" s="363"/>
      <c r="EF78" s="363"/>
    </row>
    <row r="79" spans="1:136" ht="15" x14ac:dyDescent="0.25">
      <c r="A79" s="192"/>
      <c r="B79" s="207" t="s">
        <v>1295</v>
      </c>
      <c r="C79" s="113"/>
      <c r="D79" s="113"/>
      <c r="E79" s="238"/>
      <c r="F79" s="691">
        <v>8.3264106332673027</v>
      </c>
      <c r="G79" s="706"/>
      <c r="H79" s="691">
        <v>90.52335612499202</v>
      </c>
      <c r="I79" s="706"/>
      <c r="J79" s="691">
        <v>1.1502332417406862</v>
      </c>
      <c r="K79" s="706"/>
      <c r="L79" s="691">
        <v>78.721263645052559</v>
      </c>
      <c r="M79" s="691">
        <v>12.178681020172041</v>
      </c>
      <c r="N79" s="691">
        <v>9.1000553347753907</v>
      </c>
      <c r="O79" s="224"/>
      <c r="P79" s="708">
        <v>19656</v>
      </c>
      <c r="Q79" s="708">
        <v>15469</v>
      </c>
      <c r="R79" s="691">
        <v>78.698616198616207</v>
      </c>
      <c r="S79" s="691" t="s">
        <v>2506</v>
      </c>
      <c r="T79" s="372"/>
      <c r="U79" s="92"/>
      <c r="V79" s="373"/>
      <c r="W79" s="373"/>
      <c r="X79" s="373"/>
      <c r="Y79" s="373"/>
      <c r="Z79" s="373"/>
      <c r="AA79" s="373"/>
      <c r="AB79" s="373"/>
      <c r="AC79" s="373"/>
      <c r="AD79" s="363"/>
      <c r="AE79" s="363"/>
      <c r="AF79" s="363"/>
      <c r="AG79" s="363"/>
      <c r="AH79" s="363"/>
      <c r="AI79" s="363"/>
      <c r="AJ79" s="363"/>
      <c r="AK79" s="363"/>
      <c r="AL79" s="363"/>
      <c r="AM79" s="363"/>
      <c r="AN79" s="363"/>
      <c r="AO79" s="363"/>
      <c r="AP79" s="363"/>
      <c r="AQ79" s="363"/>
      <c r="AR79" s="363"/>
      <c r="AS79" s="363"/>
      <c r="AT79" s="363"/>
      <c r="AU79" s="363"/>
      <c r="AV79" s="363"/>
      <c r="AW79" s="363"/>
      <c r="AX79" s="363"/>
      <c r="AY79" s="363"/>
      <c r="AZ79" s="363"/>
      <c r="BA79" s="363"/>
      <c r="BB79" s="363"/>
      <c r="BC79" s="363"/>
      <c r="BD79" s="363"/>
      <c r="BE79" s="363"/>
      <c r="BF79" s="363"/>
      <c r="BG79" s="363"/>
      <c r="BH79" s="363"/>
      <c r="BI79" s="363"/>
      <c r="BJ79" s="363"/>
      <c r="BK79" s="363"/>
      <c r="BL79" s="363"/>
      <c r="BM79" s="363"/>
      <c r="BN79" s="363"/>
      <c r="BO79" s="363"/>
      <c r="BP79" s="363"/>
      <c r="BQ79" s="363"/>
      <c r="BR79" s="363"/>
      <c r="BS79" s="363"/>
      <c r="BT79" s="363"/>
      <c r="BU79" s="363"/>
      <c r="BV79" s="363"/>
      <c r="BW79" s="363"/>
      <c r="BX79" s="363"/>
      <c r="BY79" s="363"/>
      <c r="BZ79" s="363"/>
      <c r="CA79" s="363"/>
      <c r="CB79" s="363"/>
      <c r="CC79" s="363"/>
      <c r="CD79" s="363"/>
      <c r="CE79" s="363"/>
      <c r="CF79" s="363"/>
      <c r="CG79" s="363"/>
      <c r="CH79" s="363"/>
      <c r="CI79" s="363"/>
      <c r="CJ79" s="363"/>
      <c r="CK79" s="363"/>
      <c r="CL79" s="363"/>
      <c r="CM79" s="363"/>
      <c r="CN79" s="363"/>
      <c r="CO79" s="363"/>
      <c r="CP79" s="363"/>
      <c r="CQ79" s="363"/>
      <c r="CR79" s="363"/>
      <c r="CS79" s="363"/>
      <c r="CT79" s="363"/>
      <c r="CU79" s="363"/>
      <c r="CV79" s="363"/>
      <c r="CW79" s="363"/>
      <c r="CX79" s="363"/>
      <c r="CY79" s="363"/>
      <c r="CZ79" s="363"/>
      <c r="DA79" s="363"/>
      <c r="DB79" s="363"/>
      <c r="DC79" s="363"/>
      <c r="DD79" s="363"/>
      <c r="DE79" s="363"/>
      <c r="DF79" s="363"/>
      <c r="DG79" s="363"/>
      <c r="DH79" s="363"/>
      <c r="DI79" s="363"/>
      <c r="DJ79" s="363"/>
      <c r="DK79" s="363"/>
      <c r="DL79" s="363"/>
      <c r="DM79" s="363"/>
      <c r="DN79" s="363"/>
      <c r="DO79" s="363"/>
      <c r="DP79" s="363"/>
      <c r="DQ79" s="363"/>
      <c r="DR79" s="363"/>
      <c r="DS79" s="363"/>
      <c r="DT79" s="363"/>
      <c r="DU79" s="363"/>
      <c r="DV79" s="363"/>
      <c r="DW79" s="363"/>
      <c r="DX79" s="363"/>
      <c r="DY79" s="363"/>
      <c r="DZ79" s="363"/>
      <c r="EA79" s="363"/>
      <c r="EB79" s="363"/>
      <c r="EC79" s="363"/>
      <c r="ED79" s="363"/>
      <c r="EE79" s="363"/>
      <c r="EF79" s="363"/>
    </row>
    <row r="80" spans="1:136" ht="15" x14ac:dyDescent="0.25">
      <c r="A80" s="192"/>
      <c r="B80" s="207"/>
      <c r="C80" s="113"/>
      <c r="D80" s="113"/>
      <c r="E80" s="238"/>
      <c r="F80" s="697"/>
      <c r="G80" s="705"/>
      <c r="H80" s="697"/>
      <c r="I80" s="705"/>
      <c r="J80" s="697"/>
      <c r="K80" s="705"/>
      <c r="L80" s="697"/>
      <c r="M80" s="697"/>
      <c r="N80" s="697"/>
      <c r="O80" s="224"/>
      <c r="P80" s="696"/>
      <c r="Q80" s="696"/>
      <c r="R80" s="697"/>
      <c r="S80" s="697" t="s">
        <v>1241</v>
      </c>
      <c r="T80" s="372"/>
      <c r="U80" s="92"/>
      <c r="V80" s="373"/>
      <c r="W80" s="373"/>
      <c r="X80" s="373"/>
      <c r="Y80" s="373"/>
      <c r="Z80" s="373"/>
      <c r="AA80" s="373"/>
      <c r="AB80" s="373"/>
      <c r="AC80" s="373"/>
      <c r="AD80" s="363"/>
      <c r="AE80" s="363"/>
      <c r="AF80" s="363"/>
      <c r="AG80" s="363"/>
      <c r="AH80" s="363"/>
      <c r="AI80" s="363"/>
      <c r="AJ80" s="363"/>
      <c r="AK80" s="363"/>
      <c r="AL80" s="363"/>
      <c r="AM80" s="363"/>
      <c r="AN80" s="363"/>
      <c r="AO80" s="363"/>
      <c r="AP80" s="363"/>
      <c r="AQ80" s="363"/>
      <c r="AR80" s="363"/>
      <c r="AS80" s="363"/>
      <c r="AT80" s="363"/>
      <c r="AU80" s="363"/>
      <c r="AV80" s="363"/>
      <c r="AW80" s="363"/>
      <c r="AX80" s="363"/>
      <c r="AY80" s="363"/>
      <c r="AZ80" s="363"/>
      <c r="BA80" s="363"/>
      <c r="BB80" s="363"/>
      <c r="BC80" s="363"/>
      <c r="BD80" s="363"/>
      <c r="BE80" s="363"/>
      <c r="BF80" s="363"/>
      <c r="BG80" s="363"/>
      <c r="BH80" s="363"/>
      <c r="BI80" s="363"/>
      <c r="BJ80" s="363"/>
      <c r="BK80" s="363"/>
      <c r="BL80" s="363"/>
      <c r="BM80" s="363"/>
      <c r="BN80" s="363"/>
      <c r="BO80" s="363"/>
      <c r="BP80" s="363"/>
      <c r="BQ80" s="363"/>
      <c r="BR80" s="363"/>
      <c r="BS80" s="363"/>
      <c r="BT80" s="363"/>
      <c r="BU80" s="363"/>
      <c r="BV80" s="363"/>
      <c r="BW80" s="363"/>
      <c r="BX80" s="363"/>
      <c r="BY80" s="363"/>
      <c r="BZ80" s="363"/>
      <c r="CA80" s="363"/>
      <c r="CB80" s="363"/>
      <c r="CC80" s="363"/>
      <c r="CD80" s="363"/>
      <c r="CE80" s="363"/>
      <c r="CF80" s="363"/>
      <c r="CG80" s="363"/>
      <c r="CH80" s="363"/>
      <c r="CI80" s="363"/>
      <c r="CJ80" s="363"/>
      <c r="CK80" s="363"/>
      <c r="CL80" s="363"/>
      <c r="CM80" s="363"/>
      <c r="CN80" s="363"/>
      <c r="CO80" s="363"/>
      <c r="CP80" s="363"/>
      <c r="CQ80" s="363"/>
      <c r="CR80" s="363"/>
      <c r="CS80" s="363"/>
      <c r="CT80" s="363"/>
      <c r="CU80" s="363"/>
      <c r="CV80" s="363"/>
      <c r="CW80" s="363"/>
      <c r="CX80" s="363"/>
      <c r="CY80" s="363"/>
      <c r="CZ80" s="363"/>
      <c r="DA80" s="363"/>
      <c r="DB80" s="363"/>
      <c r="DC80" s="363"/>
      <c r="DD80" s="363"/>
      <c r="DE80" s="363"/>
      <c r="DF80" s="363"/>
      <c r="DG80" s="363"/>
      <c r="DH80" s="363"/>
      <c r="DI80" s="363"/>
      <c r="DJ80" s="363"/>
      <c r="DK80" s="363"/>
      <c r="DL80" s="363"/>
      <c r="DM80" s="363"/>
      <c r="DN80" s="363"/>
      <c r="DO80" s="363"/>
      <c r="DP80" s="363"/>
      <c r="DQ80" s="363"/>
      <c r="DR80" s="363"/>
      <c r="DS80" s="363"/>
      <c r="DT80" s="363"/>
      <c r="DU80" s="363"/>
      <c r="DV80" s="363"/>
      <c r="DW80" s="363"/>
      <c r="DX80" s="363"/>
      <c r="DY80" s="363"/>
      <c r="DZ80" s="363"/>
      <c r="EA80" s="363"/>
      <c r="EB80" s="363"/>
      <c r="EC80" s="363"/>
      <c r="ED80" s="363"/>
      <c r="EE80" s="363"/>
      <c r="EF80" s="363"/>
    </row>
    <row r="81" spans="1:136" ht="15" x14ac:dyDescent="0.25">
      <c r="A81" s="192"/>
      <c r="B81" s="207"/>
      <c r="C81" s="113" t="s">
        <v>1296</v>
      </c>
      <c r="D81" s="113" t="s">
        <v>1297</v>
      </c>
      <c r="E81" s="238"/>
      <c r="F81" s="697">
        <v>1.4285714285714286</v>
      </c>
      <c r="G81" s="705"/>
      <c r="H81" s="697">
        <v>97.955665024630548</v>
      </c>
      <c r="I81" s="705"/>
      <c r="J81" s="697">
        <v>0.61576354679802958</v>
      </c>
      <c r="K81" s="705"/>
      <c r="L81" s="697">
        <v>80.427892234548338</v>
      </c>
      <c r="M81" s="697">
        <v>11.073692551505546</v>
      </c>
      <c r="N81" s="697">
        <v>8.4984152139461173</v>
      </c>
      <c r="O81" s="224"/>
      <c r="P81" s="696">
        <v>5017</v>
      </c>
      <c r="Q81" s="696">
        <v>4035</v>
      </c>
      <c r="R81" s="697">
        <v>80.426549730914886</v>
      </c>
      <c r="S81" s="697" t="s">
        <v>2507</v>
      </c>
      <c r="T81" s="372"/>
      <c r="U81" s="92"/>
      <c r="V81" s="373"/>
      <c r="W81" s="373"/>
      <c r="X81" s="373"/>
      <c r="Y81" s="373"/>
      <c r="Z81" s="373"/>
      <c r="AA81" s="373"/>
      <c r="AB81" s="373"/>
      <c r="AC81" s="373"/>
      <c r="AD81" s="363"/>
      <c r="AE81" s="363"/>
      <c r="AF81" s="363"/>
      <c r="AG81" s="363"/>
      <c r="AH81" s="363"/>
      <c r="AI81" s="363"/>
      <c r="AJ81" s="363"/>
      <c r="AK81" s="363"/>
      <c r="AL81" s="363"/>
      <c r="AM81" s="363"/>
      <c r="AN81" s="363"/>
      <c r="AO81" s="363"/>
      <c r="AP81" s="363"/>
      <c r="AQ81" s="363"/>
      <c r="AR81" s="363"/>
      <c r="AS81" s="363"/>
      <c r="AT81" s="363"/>
      <c r="AU81" s="363"/>
      <c r="AV81" s="363"/>
      <c r="AW81" s="363"/>
      <c r="AX81" s="363"/>
      <c r="AY81" s="363"/>
      <c r="AZ81" s="363"/>
      <c r="BA81" s="363"/>
      <c r="BB81" s="363"/>
      <c r="BC81" s="363"/>
      <c r="BD81" s="363"/>
      <c r="BE81" s="363"/>
      <c r="BF81" s="363"/>
      <c r="BG81" s="363"/>
      <c r="BH81" s="363"/>
      <c r="BI81" s="363"/>
      <c r="BJ81" s="363"/>
      <c r="BK81" s="363"/>
      <c r="BL81" s="363"/>
      <c r="BM81" s="363"/>
      <c r="BN81" s="363"/>
      <c r="BO81" s="363"/>
      <c r="BP81" s="363"/>
      <c r="BQ81" s="363"/>
      <c r="BR81" s="363"/>
      <c r="BS81" s="363"/>
      <c r="BT81" s="363"/>
      <c r="BU81" s="363"/>
      <c r="BV81" s="363"/>
      <c r="BW81" s="363"/>
      <c r="BX81" s="363"/>
      <c r="BY81" s="363"/>
      <c r="BZ81" s="363"/>
      <c r="CA81" s="363"/>
      <c r="CB81" s="363"/>
      <c r="CC81" s="363"/>
      <c r="CD81" s="363"/>
      <c r="CE81" s="363"/>
      <c r="CF81" s="363"/>
      <c r="CG81" s="363"/>
      <c r="CH81" s="363"/>
      <c r="CI81" s="363"/>
      <c r="CJ81" s="363"/>
      <c r="CK81" s="363"/>
      <c r="CL81" s="363"/>
      <c r="CM81" s="363"/>
      <c r="CN81" s="363"/>
      <c r="CO81" s="363"/>
      <c r="CP81" s="363"/>
      <c r="CQ81" s="363"/>
      <c r="CR81" s="363"/>
      <c r="CS81" s="363"/>
      <c r="CT81" s="363"/>
      <c r="CU81" s="363"/>
      <c r="CV81" s="363"/>
      <c r="CW81" s="363"/>
      <c r="CX81" s="363"/>
      <c r="CY81" s="363"/>
      <c r="CZ81" s="363"/>
      <c r="DA81" s="363"/>
      <c r="DB81" s="363"/>
      <c r="DC81" s="363"/>
      <c r="DD81" s="363"/>
      <c r="DE81" s="363"/>
      <c r="DF81" s="363"/>
      <c r="DG81" s="363"/>
      <c r="DH81" s="363"/>
      <c r="DI81" s="363"/>
      <c r="DJ81" s="363"/>
      <c r="DK81" s="363"/>
      <c r="DL81" s="363"/>
      <c r="DM81" s="363"/>
      <c r="DN81" s="363"/>
      <c r="DO81" s="363"/>
      <c r="DP81" s="363"/>
      <c r="DQ81" s="363"/>
      <c r="DR81" s="363"/>
      <c r="DS81" s="363"/>
      <c r="DT81" s="363"/>
      <c r="DU81" s="363"/>
      <c r="DV81" s="363"/>
      <c r="DW81" s="363"/>
      <c r="DX81" s="363"/>
      <c r="DY81" s="363"/>
      <c r="DZ81" s="363"/>
      <c r="EA81" s="363"/>
      <c r="EB81" s="363"/>
      <c r="EC81" s="363"/>
      <c r="ED81" s="363"/>
      <c r="EE81" s="363"/>
      <c r="EF81" s="363"/>
    </row>
    <row r="82" spans="1:136" ht="15" x14ac:dyDescent="0.25">
      <c r="A82" s="192"/>
      <c r="B82" s="207"/>
      <c r="C82" s="113" t="s">
        <v>1298</v>
      </c>
      <c r="D82" s="113" t="s">
        <v>1299</v>
      </c>
      <c r="E82" s="238"/>
      <c r="F82" s="697">
        <v>0.73529411764705876</v>
      </c>
      <c r="G82" s="705"/>
      <c r="H82" s="697">
        <v>98.82352941176471</v>
      </c>
      <c r="I82" s="705"/>
      <c r="J82" s="697">
        <v>0.44117647058823528</v>
      </c>
      <c r="K82" s="705"/>
      <c r="L82" s="697">
        <v>78.794901506373122</v>
      </c>
      <c r="M82" s="697">
        <v>12.514484356894554</v>
      </c>
      <c r="N82" s="697">
        <v>8.6906141367323286</v>
      </c>
      <c r="O82" s="224"/>
      <c r="P82" s="696">
        <v>1718</v>
      </c>
      <c r="Q82" s="696">
        <v>1354</v>
      </c>
      <c r="R82" s="697">
        <v>78.812572759022117</v>
      </c>
      <c r="S82" s="697" t="s">
        <v>2508</v>
      </c>
      <c r="T82" s="372"/>
      <c r="U82" s="92"/>
      <c r="V82" s="373"/>
      <c r="W82" s="373"/>
      <c r="X82" s="373"/>
      <c r="Y82" s="373"/>
      <c r="Z82" s="373"/>
      <c r="AA82" s="373"/>
      <c r="AB82" s="373"/>
      <c r="AC82" s="373"/>
      <c r="AD82" s="363"/>
      <c r="AE82" s="363"/>
      <c r="AF82" s="363"/>
      <c r="AG82" s="363"/>
      <c r="AH82" s="363"/>
      <c r="AI82" s="363"/>
      <c r="AJ82" s="363"/>
      <c r="AK82" s="363"/>
      <c r="AL82" s="363"/>
      <c r="AM82" s="363"/>
      <c r="AN82" s="363"/>
      <c r="AO82" s="363"/>
      <c r="AP82" s="363"/>
      <c r="AQ82" s="363"/>
      <c r="AR82" s="363"/>
      <c r="AS82" s="363"/>
      <c r="AT82" s="363"/>
      <c r="AU82" s="363"/>
      <c r="AV82" s="363"/>
      <c r="AW82" s="363"/>
      <c r="AX82" s="363"/>
      <c r="AY82" s="363"/>
      <c r="AZ82" s="363"/>
      <c r="BA82" s="363"/>
      <c r="BB82" s="363"/>
      <c r="BC82" s="363"/>
      <c r="BD82" s="363"/>
      <c r="BE82" s="363"/>
      <c r="BF82" s="363"/>
      <c r="BG82" s="363"/>
      <c r="BH82" s="363"/>
      <c r="BI82" s="363"/>
      <c r="BJ82" s="363"/>
      <c r="BK82" s="363"/>
      <c r="BL82" s="363"/>
      <c r="BM82" s="363"/>
      <c r="BN82" s="363"/>
      <c r="BO82" s="363"/>
      <c r="BP82" s="363"/>
      <c r="BQ82" s="363"/>
      <c r="BR82" s="363"/>
      <c r="BS82" s="363"/>
      <c r="BT82" s="363"/>
      <c r="BU82" s="363"/>
      <c r="BV82" s="363"/>
      <c r="BW82" s="363"/>
      <c r="BX82" s="363"/>
      <c r="BY82" s="363"/>
      <c r="BZ82" s="363"/>
      <c r="CA82" s="363"/>
      <c r="CB82" s="363"/>
      <c r="CC82" s="363"/>
      <c r="CD82" s="363"/>
      <c r="CE82" s="363"/>
      <c r="CF82" s="363"/>
      <c r="CG82" s="363"/>
      <c r="CH82" s="363"/>
      <c r="CI82" s="363"/>
      <c r="CJ82" s="363"/>
      <c r="CK82" s="363"/>
      <c r="CL82" s="363"/>
      <c r="CM82" s="363"/>
      <c r="CN82" s="363"/>
      <c r="CO82" s="363"/>
      <c r="CP82" s="363"/>
      <c r="CQ82" s="363"/>
      <c r="CR82" s="363"/>
      <c r="CS82" s="363"/>
      <c r="CT82" s="363"/>
      <c r="CU82" s="363"/>
      <c r="CV82" s="363"/>
      <c r="CW82" s="363"/>
      <c r="CX82" s="363"/>
      <c r="CY82" s="363"/>
      <c r="CZ82" s="363"/>
      <c r="DA82" s="363"/>
      <c r="DB82" s="363"/>
      <c r="DC82" s="363"/>
      <c r="DD82" s="363"/>
      <c r="DE82" s="363"/>
      <c r="DF82" s="363"/>
      <c r="DG82" s="363"/>
      <c r="DH82" s="363"/>
      <c r="DI82" s="363"/>
      <c r="DJ82" s="363"/>
      <c r="DK82" s="363"/>
      <c r="DL82" s="363"/>
      <c r="DM82" s="363"/>
      <c r="DN82" s="363"/>
      <c r="DO82" s="363"/>
      <c r="DP82" s="363"/>
      <c r="DQ82" s="363"/>
      <c r="DR82" s="363"/>
      <c r="DS82" s="363"/>
      <c r="DT82" s="363"/>
      <c r="DU82" s="363"/>
      <c r="DV82" s="363"/>
      <c r="DW82" s="363"/>
      <c r="DX82" s="363"/>
      <c r="DY82" s="363"/>
      <c r="DZ82" s="363"/>
      <c r="EA82" s="363"/>
      <c r="EB82" s="363"/>
      <c r="EC82" s="363"/>
      <c r="ED82" s="363"/>
      <c r="EE82" s="363"/>
      <c r="EF82" s="363"/>
    </row>
    <row r="83" spans="1:136" ht="15" x14ac:dyDescent="0.25">
      <c r="A83" s="192"/>
      <c r="B83" s="207"/>
      <c r="C83" s="113" t="s">
        <v>1300</v>
      </c>
      <c r="D83" s="113" t="s">
        <v>1301</v>
      </c>
      <c r="E83" s="238"/>
      <c r="F83" s="697">
        <v>1.1597938144329898</v>
      </c>
      <c r="G83" s="705"/>
      <c r="H83" s="697">
        <v>98.19587628865979</v>
      </c>
      <c r="I83" s="705"/>
      <c r="J83" s="697">
        <v>0.64432989690721643</v>
      </c>
      <c r="K83" s="705"/>
      <c r="L83" s="697">
        <v>77.367896311066801</v>
      </c>
      <c r="M83" s="697">
        <v>12.362911266201396</v>
      </c>
      <c r="N83" s="697">
        <v>10.269192422731804</v>
      </c>
      <c r="O83" s="224"/>
      <c r="P83" s="696">
        <v>996</v>
      </c>
      <c r="Q83" s="696">
        <v>771</v>
      </c>
      <c r="R83" s="697">
        <v>77.409638554216869</v>
      </c>
      <c r="S83" s="697" t="s">
        <v>2324</v>
      </c>
      <c r="T83" s="372"/>
      <c r="U83" s="92"/>
      <c r="V83" s="373"/>
      <c r="W83" s="373"/>
      <c r="X83" s="373"/>
      <c r="Y83" s="373"/>
      <c r="Z83" s="373"/>
      <c r="AA83" s="373"/>
      <c r="AB83" s="373"/>
      <c r="AC83" s="373"/>
      <c r="AD83" s="363"/>
      <c r="AE83" s="363"/>
      <c r="AF83" s="363"/>
      <c r="AG83" s="363"/>
      <c r="AH83" s="363"/>
      <c r="AI83" s="363"/>
      <c r="AJ83" s="363"/>
      <c r="AK83" s="363"/>
      <c r="AL83" s="363"/>
      <c r="AM83" s="363"/>
      <c r="AN83" s="363"/>
      <c r="AO83" s="363"/>
      <c r="AP83" s="363"/>
      <c r="AQ83" s="363"/>
      <c r="AR83" s="363"/>
      <c r="AS83" s="363"/>
      <c r="AT83" s="363"/>
      <c r="AU83" s="363"/>
      <c r="AV83" s="363"/>
      <c r="AW83" s="363"/>
      <c r="AX83" s="363"/>
      <c r="AY83" s="363"/>
      <c r="AZ83" s="363"/>
      <c r="BA83" s="363"/>
      <c r="BB83" s="363"/>
      <c r="BC83" s="363"/>
      <c r="BD83" s="363"/>
      <c r="BE83" s="363"/>
      <c r="BF83" s="363"/>
      <c r="BG83" s="363"/>
      <c r="BH83" s="363"/>
      <c r="BI83" s="363"/>
      <c r="BJ83" s="363"/>
      <c r="BK83" s="363"/>
      <c r="BL83" s="363"/>
      <c r="BM83" s="363"/>
      <c r="BN83" s="363"/>
      <c r="BO83" s="363"/>
      <c r="BP83" s="363"/>
      <c r="BQ83" s="363"/>
      <c r="BR83" s="363"/>
      <c r="BS83" s="363"/>
      <c r="BT83" s="363"/>
      <c r="BU83" s="363"/>
      <c r="BV83" s="363"/>
      <c r="BW83" s="363"/>
      <c r="BX83" s="363"/>
      <c r="BY83" s="363"/>
      <c r="BZ83" s="363"/>
      <c r="CA83" s="363"/>
      <c r="CB83" s="363"/>
      <c r="CC83" s="363"/>
      <c r="CD83" s="363"/>
      <c r="CE83" s="363"/>
      <c r="CF83" s="363"/>
      <c r="CG83" s="363"/>
      <c r="CH83" s="363"/>
      <c r="CI83" s="363"/>
      <c r="CJ83" s="363"/>
      <c r="CK83" s="363"/>
      <c r="CL83" s="363"/>
      <c r="CM83" s="363"/>
      <c r="CN83" s="363"/>
      <c r="CO83" s="363"/>
      <c r="CP83" s="363"/>
      <c r="CQ83" s="363"/>
      <c r="CR83" s="363"/>
      <c r="CS83" s="363"/>
      <c r="CT83" s="363"/>
      <c r="CU83" s="363"/>
      <c r="CV83" s="363"/>
      <c r="CW83" s="363"/>
      <c r="CX83" s="363"/>
      <c r="CY83" s="363"/>
      <c r="CZ83" s="363"/>
      <c r="DA83" s="363"/>
      <c r="DB83" s="363"/>
      <c r="DC83" s="363"/>
      <c r="DD83" s="363"/>
      <c r="DE83" s="363"/>
      <c r="DF83" s="363"/>
      <c r="DG83" s="363"/>
      <c r="DH83" s="363"/>
      <c r="DI83" s="363"/>
      <c r="DJ83" s="363"/>
      <c r="DK83" s="363"/>
      <c r="DL83" s="363"/>
      <c r="DM83" s="363"/>
      <c r="DN83" s="363"/>
      <c r="DO83" s="363"/>
      <c r="DP83" s="363"/>
      <c r="DQ83" s="363"/>
      <c r="DR83" s="363"/>
      <c r="DS83" s="363"/>
      <c r="DT83" s="363"/>
      <c r="DU83" s="363"/>
      <c r="DV83" s="363"/>
      <c r="DW83" s="363"/>
      <c r="DX83" s="363"/>
      <c r="DY83" s="363"/>
      <c r="DZ83" s="363"/>
      <c r="EA83" s="363"/>
      <c r="EB83" s="363"/>
      <c r="EC83" s="363"/>
      <c r="ED83" s="363"/>
      <c r="EE83" s="363"/>
      <c r="EF83" s="363"/>
    </row>
    <row r="84" spans="1:136" ht="15" x14ac:dyDescent="0.25">
      <c r="A84" s="206"/>
      <c r="B84" s="207"/>
      <c r="C84" s="113" t="s">
        <v>1302</v>
      </c>
      <c r="D84" s="113" t="s">
        <v>1486</v>
      </c>
      <c r="E84" s="238"/>
      <c r="F84" s="697">
        <v>90.235690235690242</v>
      </c>
      <c r="G84" s="705"/>
      <c r="H84" s="697">
        <v>4.3771043771043772</v>
      </c>
      <c r="I84" s="705"/>
      <c r="J84" s="697">
        <v>5.3872053872053867</v>
      </c>
      <c r="K84" s="705"/>
      <c r="L84" s="697">
        <v>70.546318289786228</v>
      </c>
      <c r="M84" s="697">
        <v>18.289786223277911</v>
      </c>
      <c r="N84" s="697">
        <v>11.163895486935866</v>
      </c>
      <c r="O84" s="224"/>
      <c r="P84" s="696">
        <v>405</v>
      </c>
      <c r="Q84" s="696">
        <v>281</v>
      </c>
      <c r="R84" s="697">
        <v>69.382716049382722</v>
      </c>
      <c r="S84" s="697" t="s">
        <v>2315</v>
      </c>
      <c r="T84" s="372"/>
      <c r="U84" s="92"/>
      <c r="V84" s="373"/>
      <c r="W84" s="373"/>
      <c r="X84" s="373"/>
      <c r="Y84" s="373"/>
      <c r="Z84" s="373"/>
      <c r="AA84" s="373"/>
      <c r="AB84" s="373"/>
      <c r="AC84" s="373"/>
      <c r="AD84" s="363"/>
      <c r="AE84" s="363"/>
      <c r="AF84" s="363"/>
      <c r="AG84" s="363"/>
      <c r="AH84" s="363"/>
      <c r="AI84" s="363"/>
      <c r="AJ84" s="363"/>
      <c r="AK84" s="363"/>
      <c r="AL84" s="363"/>
      <c r="AM84" s="363"/>
      <c r="AN84" s="363"/>
      <c r="AO84" s="363"/>
      <c r="AP84" s="363"/>
      <c r="AQ84" s="363"/>
      <c r="AR84" s="363"/>
      <c r="AS84" s="363"/>
      <c r="AT84" s="363"/>
      <c r="AU84" s="363"/>
      <c r="AV84" s="363"/>
      <c r="AW84" s="363"/>
      <c r="AX84" s="363"/>
      <c r="AY84" s="363"/>
      <c r="AZ84" s="363"/>
      <c r="BA84" s="363"/>
      <c r="BB84" s="363"/>
      <c r="BC84" s="363"/>
      <c r="BD84" s="363"/>
      <c r="BE84" s="363"/>
      <c r="BF84" s="363"/>
      <c r="BG84" s="363"/>
      <c r="BH84" s="363"/>
      <c r="BI84" s="363"/>
      <c r="BJ84" s="363"/>
      <c r="BK84" s="363"/>
      <c r="BL84" s="363"/>
      <c r="BM84" s="363"/>
      <c r="BN84" s="363"/>
      <c r="BO84" s="363"/>
      <c r="BP84" s="363"/>
      <c r="BQ84" s="363"/>
      <c r="BR84" s="363"/>
      <c r="BS84" s="363"/>
      <c r="BT84" s="363"/>
      <c r="BU84" s="363"/>
      <c r="BV84" s="363"/>
      <c r="BW84" s="363"/>
      <c r="BX84" s="363"/>
      <c r="BY84" s="363"/>
      <c r="BZ84" s="363"/>
      <c r="CA84" s="363"/>
      <c r="CB84" s="363"/>
      <c r="CC84" s="363"/>
      <c r="CD84" s="363"/>
      <c r="CE84" s="363"/>
      <c r="CF84" s="363"/>
      <c r="CG84" s="363"/>
      <c r="CH84" s="363"/>
      <c r="CI84" s="363"/>
      <c r="CJ84" s="363"/>
      <c r="CK84" s="363"/>
      <c r="CL84" s="363"/>
      <c r="CM84" s="363"/>
      <c r="CN84" s="363"/>
      <c r="CO84" s="363"/>
      <c r="CP84" s="363"/>
      <c r="CQ84" s="363"/>
      <c r="CR84" s="363"/>
      <c r="CS84" s="363"/>
      <c r="CT84" s="363"/>
      <c r="CU84" s="363"/>
      <c r="CV84" s="363"/>
      <c r="CW84" s="363"/>
      <c r="CX84" s="363"/>
      <c r="CY84" s="363"/>
      <c r="CZ84" s="363"/>
      <c r="DA84" s="363"/>
      <c r="DB84" s="363"/>
      <c r="DC84" s="363"/>
      <c r="DD84" s="363"/>
      <c r="DE84" s="363"/>
      <c r="DF84" s="363"/>
      <c r="DG84" s="363"/>
      <c r="DH84" s="363"/>
      <c r="DI84" s="363"/>
      <c r="DJ84" s="363"/>
      <c r="DK84" s="363"/>
      <c r="DL84" s="363"/>
      <c r="DM84" s="363"/>
      <c r="DN84" s="363"/>
      <c r="DO84" s="363"/>
      <c r="DP84" s="363"/>
      <c r="DQ84" s="363"/>
      <c r="DR84" s="363"/>
      <c r="DS84" s="363"/>
      <c r="DT84" s="363"/>
      <c r="DU84" s="363"/>
      <c r="DV84" s="363"/>
      <c r="DW84" s="363"/>
      <c r="DX84" s="363"/>
      <c r="DY84" s="363"/>
      <c r="DZ84" s="363"/>
      <c r="EA84" s="363"/>
      <c r="EB84" s="363"/>
      <c r="EC84" s="363"/>
      <c r="ED84" s="363"/>
      <c r="EE84" s="363"/>
      <c r="EF84" s="363"/>
    </row>
    <row r="85" spans="1:136" ht="15" x14ac:dyDescent="0.25">
      <c r="A85" s="192"/>
      <c r="B85" s="207"/>
      <c r="C85" s="113" t="s">
        <v>1303</v>
      </c>
      <c r="D85" s="113" t="s">
        <v>1304</v>
      </c>
      <c r="E85" s="238"/>
      <c r="F85" s="697">
        <v>2.6512013256006628</v>
      </c>
      <c r="G85" s="705"/>
      <c r="H85" s="697">
        <v>96.188898094449044</v>
      </c>
      <c r="I85" s="705"/>
      <c r="J85" s="697">
        <v>1.1599005799502899</v>
      </c>
      <c r="K85" s="705"/>
      <c r="L85" s="697">
        <v>78.683181225554108</v>
      </c>
      <c r="M85" s="697">
        <v>11.342894393741851</v>
      </c>
      <c r="N85" s="697">
        <v>9.973924380704041</v>
      </c>
      <c r="O85" s="224"/>
      <c r="P85" s="696">
        <v>1520</v>
      </c>
      <c r="Q85" s="696">
        <v>1193</v>
      </c>
      <c r="R85" s="697">
        <v>78.48684210526315</v>
      </c>
      <c r="S85" s="697" t="s">
        <v>2509</v>
      </c>
      <c r="T85" s="372"/>
      <c r="U85" s="92"/>
      <c r="V85" s="373"/>
      <c r="W85" s="373"/>
      <c r="X85" s="373"/>
      <c r="Y85" s="373"/>
      <c r="Z85" s="373"/>
      <c r="AA85" s="373"/>
      <c r="AB85" s="373"/>
      <c r="AC85" s="373"/>
      <c r="AD85" s="363"/>
      <c r="AE85" s="363"/>
      <c r="AF85" s="363"/>
      <c r="AG85" s="363"/>
      <c r="AH85" s="363"/>
      <c r="AI85" s="363"/>
      <c r="AJ85" s="363"/>
      <c r="AK85" s="363"/>
      <c r="AL85" s="363"/>
      <c r="AM85" s="363"/>
      <c r="AN85" s="363"/>
      <c r="AO85" s="363"/>
      <c r="AP85" s="363"/>
      <c r="AQ85" s="363"/>
      <c r="AR85" s="363"/>
      <c r="AS85" s="363"/>
      <c r="AT85" s="363"/>
      <c r="AU85" s="363"/>
      <c r="AV85" s="363"/>
      <c r="AW85" s="363"/>
      <c r="AX85" s="363"/>
      <c r="AY85" s="363"/>
      <c r="AZ85" s="363"/>
      <c r="BA85" s="363"/>
      <c r="BB85" s="363"/>
      <c r="BC85" s="363"/>
      <c r="BD85" s="363"/>
      <c r="BE85" s="363"/>
      <c r="BF85" s="363"/>
      <c r="BG85" s="363"/>
      <c r="BH85" s="363"/>
      <c r="BI85" s="363"/>
      <c r="BJ85" s="363"/>
      <c r="BK85" s="363"/>
      <c r="BL85" s="363"/>
      <c r="BM85" s="363"/>
      <c r="BN85" s="363"/>
      <c r="BO85" s="363"/>
      <c r="BP85" s="363"/>
      <c r="BQ85" s="363"/>
      <c r="BR85" s="363"/>
      <c r="BS85" s="363"/>
      <c r="BT85" s="363"/>
      <c r="BU85" s="363"/>
      <c r="BV85" s="363"/>
      <c r="BW85" s="363"/>
      <c r="BX85" s="363"/>
      <c r="BY85" s="363"/>
      <c r="BZ85" s="363"/>
      <c r="CA85" s="363"/>
      <c r="CB85" s="363"/>
      <c r="CC85" s="363"/>
      <c r="CD85" s="363"/>
      <c r="CE85" s="363"/>
      <c r="CF85" s="363"/>
      <c r="CG85" s="363"/>
      <c r="CH85" s="363"/>
      <c r="CI85" s="363"/>
      <c r="CJ85" s="363"/>
      <c r="CK85" s="363"/>
      <c r="CL85" s="363"/>
      <c r="CM85" s="363"/>
      <c r="CN85" s="363"/>
      <c r="CO85" s="363"/>
      <c r="CP85" s="363"/>
      <c r="CQ85" s="363"/>
      <c r="CR85" s="363"/>
      <c r="CS85" s="363"/>
      <c r="CT85" s="363"/>
      <c r="CU85" s="363"/>
      <c r="CV85" s="363"/>
      <c r="CW85" s="363"/>
      <c r="CX85" s="363"/>
      <c r="CY85" s="363"/>
      <c r="CZ85" s="363"/>
      <c r="DA85" s="363"/>
      <c r="DB85" s="363"/>
      <c r="DC85" s="363"/>
      <c r="DD85" s="363"/>
      <c r="DE85" s="363"/>
      <c r="DF85" s="363"/>
      <c r="DG85" s="363"/>
      <c r="DH85" s="363"/>
      <c r="DI85" s="363"/>
      <c r="DJ85" s="363"/>
      <c r="DK85" s="363"/>
      <c r="DL85" s="363"/>
      <c r="DM85" s="363"/>
      <c r="DN85" s="363"/>
      <c r="DO85" s="363"/>
      <c r="DP85" s="363"/>
      <c r="DQ85" s="363"/>
      <c r="DR85" s="363"/>
      <c r="DS85" s="363"/>
      <c r="DT85" s="363"/>
      <c r="DU85" s="363"/>
      <c r="DV85" s="363"/>
      <c r="DW85" s="363"/>
      <c r="DX85" s="363"/>
      <c r="DY85" s="363"/>
      <c r="DZ85" s="363"/>
      <c r="EA85" s="363"/>
      <c r="EB85" s="363"/>
      <c r="EC85" s="363"/>
      <c r="ED85" s="363"/>
      <c r="EE85" s="363"/>
      <c r="EF85" s="363"/>
    </row>
    <row r="86" spans="1:136" ht="15" x14ac:dyDescent="0.25">
      <c r="A86" s="192"/>
      <c r="B86" s="207"/>
      <c r="C86" s="113" t="s">
        <v>1305</v>
      </c>
      <c r="D86" s="113" t="s">
        <v>1487</v>
      </c>
      <c r="E86" s="238"/>
      <c r="F86" s="697">
        <v>1.6913319238900635</v>
      </c>
      <c r="G86" s="705"/>
      <c r="H86" s="697">
        <v>98.097251585623681</v>
      </c>
      <c r="I86" s="705"/>
      <c r="J86" s="697">
        <v>0.21141649048625794</v>
      </c>
      <c r="K86" s="705"/>
      <c r="L86" s="697">
        <v>76.785714285714292</v>
      </c>
      <c r="M86" s="697">
        <v>11.363636363636363</v>
      </c>
      <c r="N86" s="697">
        <v>11.85064935064935</v>
      </c>
      <c r="O86" s="224"/>
      <c r="P86" s="696">
        <v>613</v>
      </c>
      <c r="Q86" s="696">
        <v>472</v>
      </c>
      <c r="R86" s="697">
        <v>76.998368678629689</v>
      </c>
      <c r="S86" s="697" t="s">
        <v>2376</v>
      </c>
      <c r="T86" s="372"/>
      <c r="U86" s="92"/>
      <c r="V86" s="373"/>
      <c r="W86" s="373"/>
      <c r="X86" s="373"/>
      <c r="Y86" s="373"/>
      <c r="Z86" s="373"/>
      <c r="AA86" s="373"/>
      <c r="AB86" s="373"/>
      <c r="AC86" s="373"/>
      <c r="AD86" s="363"/>
      <c r="AE86" s="363"/>
      <c r="AF86" s="363"/>
      <c r="AG86" s="363"/>
      <c r="AH86" s="363"/>
      <c r="AI86" s="363"/>
      <c r="AJ86" s="363"/>
      <c r="AK86" s="363"/>
      <c r="AL86" s="363"/>
      <c r="AM86" s="363"/>
      <c r="AN86" s="363"/>
      <c r="AO86" s="363"/>
      <c r="AP86" s="363"/>
      <c r="AQ86" s="363"/>
      <c r="AR86" s="363"/>
      <c r="AS86" s="363"/>
      <c r="AT86" s="363"/>
      <c r="AU86" s="363"/>
      <c r="AV86" s="363"/>
      <c r="AW86" s="363"/>
      <c r="AX86" s="363"/>
      <c r="AY86" s="363"/>
      <c r="AZ86" s="363"/>
      <c r="BA86" s="363"/>
      <c r="BB86" s="363"/>
      <c r="BC86" s="363"/>
      <c r="BD86" s="363"/>
      <c r="BE86" s="363"/>
      <c r="BF86" s="363"/>
      <c r="BG86" s="363"/>
      <c r="BH86" s="363"/>
      <c r="BI86" s="363"/>
      <c r="BJ86" s="363"/>
      <c r="BK86" s="363"/>
      <c r="BL86" s="363"/>
      <c r="BM86" s="363"/>
      <c r="BN86" s="363"/>
      <c r="BO86" s="363"/>
      <c r="BP86" s="363"/>
      <c r="BQ86" s="363"/>
      <c r="BR86" s="363"/>
      <c r="BS86" s="363"/>
      <c r="BT86" s="363"/>
      <c r="BU86" s="363"/>
      <c r="BV86" s="363"/>
      <c r="BW86" s="363"/>
      <c r="BX86" s="363"/>
      <c r="BY86" s="363"/>
      <c r="BZ86" s="363"/>
      <c r="CA86" s="363"/>
      <c r="CB86" s="363"/>
      <c r="CC86" s="363"/>
      <c r="CD86" s="363"/>
      <c r="CE86" s="363"/>
      <c r="CF86" s="363"/>
      <c r="CG86" s="363"/>
      <c r="CH86" s="363"/>
      <c r="CI86" s="363"/>
      <c r="CJ86" s="363"/>
      <c r="CK86" s="363"/>
      <c r="CL86" s="363"/>
      <c r="CM86" s="363"/>
      <c r="CN86" s="363"/>
      <c r="CO86" s="363"/>
      <c r="CP86" s="363"/>
      <c r="CQ86" s="363"/>
      <c r="CR86" s="363"/>
      <c r="CS86" s="363"/>
      <c r="CT86" s="363"/>
      <c r="CU86" s="363"/>
      <c r="CV86" s="363"/>
      <c r="CW86" s="363"/>
      <c r="CX86" s="363"/>
      <c r="CY86" s="363"/>
      <c r="CZ86" s="363"/>
      <c r="DA86" s="363"/>
      <c r="DB86" s="363"/>
      <c r="DC86" s="363"/>
      <c r="DD86" s="363"/>
      <c r="DE86" s="363"/>
      <c r="DF86" s="363"/>
      <c r="DG86" s="363"/>
      <c r="DH86" s="363"/>
      <c r="DI86" s="363"/>
      <c r="DJ86" s="363"/>
      <c r="DK86" s="363"/>
      <c r="DL86" s="363"/>
      <c r="DM86" s="363"/>
      <c r="DN86" s="363"/>
      <c r="DO86" s="363"/>
      <c r="DP86" s="363"/>
      <c r="DQ86" s="363"/>
      <c r="DR86" s="363"/>
      <c r="DS86" s="363"/>
      <c r="DT86" s="363"/>
      <c r="DU86" s="363"/>
      <c r="DV86" s="363"/>
      <c r="DW86" s="363"/>
      <c r="DX86" s="363"/>
      <c r="DY86" s="363"/>
      <c r="DZ86" s="363"/>
      <c r="EA86" s="363"/>
      <c r="EB86" s="363"/>
      <c r="EC86" s="363"/>
      <c r="ED86" s="363"/>
      <c r="EE86" s="363"/>
      <c r="EF86" s="363"/>
    </row>
    <row r="87" spans="1:136" ht="15" x14ac:dyDescent="0.25">
      <c r="A87" s="192"/>
      <c r="B87" s="207"/>
      <c r="C87" s="113" t="s">
        <v>1306</v>
      </c>
      <c r="D87" s="113" t="s">
        <v>1307</v>
      </c>
      <c r="E87" s="238"/>
      <c r="F87" s="697">
        <v>0.37593984962406013</v>
      </c>
      <c r="G87" s="705"/>
      <c r="H87" s="697">
        <v>98.308270676691734</v>
      </c>
      <c r="I87" s="705"/>
      <c r="J87" s="697">
        <v>1.3157894736842104</v>
      </c>
      <c r="K87" s="705"/>
      <c r="L87" s="697">
        <v>81.972265023112485</v>
      </c>
      <c r="M87" s="697">
        <v>10.477657935285054</v>
      </c>
      <c r="N87" s="697">
        <v>7.5500770416024654</v>
      </c>
      <c r="O87" s="224"/>
      <c r="P87" s="696">
        <v>641</v>
      </c>
      <c r="Q87" s="696">
        <v>525</v>
      </c>
      <c r="R87" s="697">
        <v>81.903276131045246</v>
      </c>
      <c r="S87" s="697" t="s">
        <v>2326</v>
      </c>
      <c r="T87" s="372"/>
      <c r="U87" s="92"/>
      <c r="V87" s="373"/>
      <c r="W87" s="373"/>
      <c r="X87" s="373"/>
      <c r="Y87" s="373"/>
      <c r="Z87" s="373"/>
      <c r="AA87" s="373"/>
      <c r="AB87" s="373"/>
      <c r="AC87" s="373"/>
      <c r="AD87" s="363"/>
      <c r="AE87" s="363"/>
      <c r="AF87" s="363"/>
      <c r="AG87" s="363"/>
      <c r="AH87" s="363"/>
      <c r="AI87" s="363"/>
      <c r="AJ87" s="363"/>
      <c r="AK87" s="363"/>
      <c r="AL87" s="363"/>
      <c r="AM87" s="363"/>
      <c r="AN87" s="363"/>
      <c r="AO87" s="363"/>
      <c r="AP87" s="363"/>
      <c r="AQ87" s="363"/>
      <c r="AR87" s="363"/>
      <c r="AS87" s="363"/>
      <c r="AT87" s="363"/>
      <c r="AU87" s="363"/>
      <c r="AV87" s="363"/>
      <c r="AW87" s="363"/>
      <c r="AX87" s="363"/>
      <c r="AY87" s="363"/>
      <c r="AZ87" s="363"/>
      <c r="BA87" s="363"/>
      <c r="BB87" s="363"/>
      <c r="BC87" s="363"/>
      <c r="BD87" s="363"/>
      <c r="BE87" s="363"/>
      <c r="BF87" s="363"/>
      <c r="BG87" s="363"/>
      <c r="BH87" s="363"/>
      <c r="BI87" s="363"/>
      <c r="BJ87" s="363"/>
      <c r="BK87" s="363"/>
      <c r="BL87" s="363"/>
      <c r="BM87" s="363"/>
      <c r="BN87" s="363"/>
      <c r="BO87" s="363"/>
      <c r="BP87" s="363"/>
      <c r="BQ87" s="363"/>
      <c r="BR87" s="363"/>
      <c r="BS87" s="363"/>
      <c r="BT87" s="363"/>
      <c r="BU87" s="363"/>
      <c r="BV87" s="363"/>
      <c r="BW87" s="363"/>
      <c r="BX87" s="363"/>
      <c r="BY87" s="363"/>
      <c r="BZ87" s="363"/>
      <c r="CA87" s="363"/>
      <c r="CB87" s="363"/>
      <c r="CC87" s="363"/>
      <c r="CD87" s="363"/>
      <c r="CE87" s="363"/>
      <c r="CF87" s="363"/>
      <c r="CG87" s="363"/>
      <c r="CH87" s="363"/>
      <c r="CI87" s="363"/>
      <c r="CJ87" s="363"/>
      <c r="CK87" s="363"/>
      <c r="CL87" s="363"/>
      <c r="CM87" s="363"/>
      <c r="CN87" s="363"/>
      <c r="CO87" s="363"/>
      <c r="CP87" s="363"/>
      <c r="CQ87" s="363"/>
      <c r="CR87" s="363"/>
      <c r="CS87" s="363"/>
      <c r="CT87" s="363"/>
      <c r="CU87" s="363"/>
      <c r="CV87" s="363"/>
      <c r="CW87" s="363"/>
      <c r="CX87" s="363"/>
      <c r="CY87" s="363"/>
      <c r="CZ87" s="363"/>
      <c r="DA87" s="363"/>
      <c r="DB87" s="363"/>
      <c r="DC87" s="363"/>
      <c r="DD87" s="363"/>
      <c r="DE87" s="363"/>
      <c r="DF87" s="363"/>
      <c r="DG87" s="363"/>
      <c r="DH87" s="363"/>
      <c r="DI87" s="363"/>
      <c r="DJ87" s="363"/>
      <c r="DK87" s="363"/>
      <c r="DL87" s="363"/>
      <c r="DM87" s="363"/>
      <c r="DN87" s="363"/>
      <c r="DO87" s="363"/>
      <c r="DP87" s="363"/>
      <c r="DQ87" s="363"/>
      <c r="DR87" s="363"/>
      <c r="DS87" s="363"/>
      <c r="DT87" s="363"/>
      <c r="DU87" s="363"/>
      <c r="DV87" s="363"/>
      <c r="DW87" s="363"/>
      <c r="DX87" s="363"/>
      <c r="DY87" s="363"/>
      <c r="DZ87" s="363"/>
      <c r="EA87" s="363"/>
      <c r="EB87" s="363"/>
      <c r="EC87" s="363"/>
      <c r="ED87" s="363"/>
      <c r="EE87" s="363"/>
      <c r="EF87" s="363"/>
    </row>
    <row r="88" spans="1:136" ht="15" x14ac:dyDescent="0.25">
      <c r="A88" s="192"/>
      <c r="B88" s="207"/>
      <c r="C88" s="113" t="s">
        <v>1308</v>
      </c>
      <c r="D88" s="113" t="s">
        <v>1488</v>
      </c>
      <c r="E88" s="238"/>
      <c r="F88" s="697">
        <v>0.88593576965669985</v>
      </c>
      <c r="G88" s="705"/>
      <c r="H88" s="697">
        <v>98.78183831672203</v>
      </c>
      <c r="I88" s="705"/>
      <c r="J88" s="697">
        <v>0.33222591362126247</v>
      </c>
      <c r="K88" s="705"/>
      <c r="L88" s="697">
        <v>87.162162162162161</v>
      </c>
      <c r="M88" s="697">
        <v>6.9498069498069501</v>
      </c>
      <c r="N88" s="697">
        <v>5.8880308880308885</v>
      </c>
      <c r="O88" s="224"/>
      <c r="P88" s="696">
        <v>1027</v>
      </c>
      <c r="Q88" s="696">
        <v>900</v>
      </c>
      <c r="R88" s="697">
        <v>87.633885102239532</v>
      </c>
      <c r="S88" s="697" t="s">
        <v>2379</v>
      </c>
      <c r="T88" s="372"/>
      <c r="U88" s="92"/>
      <c r="V88" s="373"/>
      <c r="W88" s="373"/>
      <c r="X88" s="373"/>
      <c r="Y88" s="373"/>
      <c r="Z88" s="373"/>
      <c r="AA88" s="373"/>
      <c r="AB88" s="373"/>
      <c r="AC88" s="373"/>
      <c r="AD88" s="363"/>
      <c r="AE88" s="363"/>
      <c r="AF88" s="363"/>
      <c r="AG88" s="363"/>
      <c r="AH88" s="363"/>
      <c r="AI88" s="363"/>
      <c r="AJ88" s="363"/>
      <c r="AK88" s="363"/>
      <c r="AL88" s="363"/>
      <c r="AM88" s="363"/>
      <c r="AN88" s="363"/>
      <c r="AO88" s="363"/>
      <c r="AP88" s="363"/>
      <c r="AQ88" s="363"/>
      <c r="AR88" s="363"/>
      <c r="AS88" s="363"/>
      <c r="AT88" s="363"/>
      <c r="AU88" s="363"/>
      <c r="AV88" s="363"/>
      <c r="AW88" s="363"/>
      <c r="AX88" s="363"/>
      <c r="AY88" s="363"/>
      <c r="AZ88" s="363"/>
      <c r="BA88" s="363"/>
      <c r="BB88" s="363"/>
      <c r="BC88" s="363"/>
      <c r="BD88" s="363"/>
      <c r="BE88" s="363"/>
      <c r="BF88" s="363"/>
      <c r="BG88" s="363"/>
      <c r="BH88" s="363"/>
      <c r="BI88" s="363"/>
      <c r="BJ88" s="363"/>
      <c r="BK88" s="363"/>
      <c r="BL88" s="363"/>
      <c r="BM88" s="363"/>
      <c r="BN88" s="363"/>
      <c r="BO88" s="363"/>
      <c r="BP88" s="363"/>
      <c r="BQ88" s="363"/>
      <c r="BR88" s="363"/>
      <c r="BS88" s="363"/>
      <c r="BT88" s="363"/>
      <c r="BU88" s="363"/>
      <c r="BV88" s="363"/>
      <c r="BW88" s="363"/>
      <c r="BX88" s="363"/>
      <c r="BY88" s="363"/>
      <c r="BZ88" s="363"/>
      <c r="CA88" s="363"/>
      <c r="CB88" s="363"/>
      <c r="CC88" s="363"/>
      <c r="CD88" s="363"/>
      <c r="CE88" s="363"/>
      <c r="CF88" s="363"/>
      <c r="CG88" s="363"/>
      <c r="CH88" s="363"/>
      <c r="CI88" s="363"/>
      <c r="CJ88" s="363"/>
      <c r="CK88" s="363"/>
      <c r="CL88" s="363"/>
      <c r="CM88" s="363"/>
      <c r="CN88" s="363"/>
      <c r="CO88" s="363"/>
      <c r="CP88" s="363"/>
      <c r="CQ88" s="363"/>
      <c r="CR88" s="363"/>
      <c r="CS88" s="363"/>
      <c r="CT88" s="363"/>
      <c r="CU88" s="363"/>
      <c r="CV88" s="363"/>
      <c r="CW88" s="363"/>
      <c r="CX88" s="363"/>
      <c r="CY88" s="363"/>
      <c r="CZ88" s="363"/>
      <c r="DA88" s="363"/>
      <c r="DB88" s="363"/>
      <c r="DC88" s="363"/>
      <c r="DD88" s="363"/>
      <c r="DE88" s="363"/>
      <c r="DF88" s="363"/>
      <c r="DG88" s="363"/>
      <c r="DH88" s="363"/>
      <c r="DI88" s="363"/>
      <c r="DJ88" s="363"/>
      <c r="DK88" s="363"/>
      <c r="DL88" s="363"/>
      <c r="DM88" s="363"/>
      <c r="DN88" s="363"/>
      <c r="DO88" s="363"/>
      <c r="DP88" s="363"/>
      <c r="DQ88" s="363"/>
      <c r="DR88" s="363"/>
      <c r="DS88" s="363"/>
      <c r="DT88" s="363"/>
      <c r="DU88" s="363"/>
      <c r="DV88" s="363"/>
      <c r="DW88" s="363"/>
      <c r="DX88" s="363"/>
      <c r="DY88" s="363"/>
      <c r="DZ88" s="363"/>
      <c r="EA88" s="363"/>
      <c r="EB88" s="363"/>
      <c r="EC88" s="363"/>
      <c r="ED88" s="363"/>
      <c r="EE88" s="363"/>
      <c r="EF88" s="363"/>
    </row>
    <row r="89" spans="1:136" ht="15" x14ac:dyDescent="0.25">
      <c r="A89" s="192"/>
      <c r="B89" s="207"/>
      <c r="C89" s="113" t="s">
        <v>1309</v>
      </c>
      <c r="D89" s="113" t="s">
        <v>1489</v>
      </c>
      <c r="E89" s="238"/>
      <c r="F89" s="697">
        <v>0.24813895781637718</v>
      </c>
      <c r="G89" s="705"/>
      <c r="H89" s="697">
        <v>98.759305210918114</v>
      </c>
      <c r="I89" s="705"/>
      <c r="J89" s="697">
        <v>0.99255583126550873</v>
      </c>
      <c r="K89" s="705"/>
      <c r="L89" s="697">
        <v>75.609756097560975</v>
      </c>
      <c r="M89" s="697">
        <v>14.446529080675422</v>
      </c>
      <c r="N89" s="697">
        <v>9.9437148217636029</v>
      </c>
      <c r="O89" s="224"/>
      <c r="P89" s="696">
        <v>529</v>
      </c>
      <c r="Q89" s="696">
        <v>399</v>
      </c>
      <c r="R89" s="697">
        <v>75.42533081285444</v>
      </c>
      <c r="S89" s="697" t="s">
        <v>2380</v>
      </c>
      <c r="T89" s="372"/>
      <c r="U89" s="92"/>
      <c r="V89" s="373"/>
      <c r="W89" s="373"/>
      <c r="X89" s="373"/>
      <c r="Y89" s="373"/>
      <c r="Z89" s="373"/>
      <c r="AA89" s="373"/>
      <c r="AB89" s="373"/>
      <c r="AC89" s="373"/>
      <c r="AD89" s="363"/>
      <c r="AE89" s="363"/>
      <c r="AF89" s="363"/>
      <c r="AG89" s="363"/>
      <c r="AH89" s="363"/>
      <c r="AI89" s="363"/>
      <c r="AJ89" s="363"/>
      <c r="AK89" s="363"/>
      <c r="AL89" s="363"/>
      <c r="AM89" s="363"/>
      <c r="AN89" s="363"/>
      <c r="AO89" s="363"/>
      <c r="AP89" s="363"/>
      <c r="AQ89" s="363"/>
      <c r="AR89" s="363"/>
      <c r="AS89" s="363"/>
      <c r="AT89" s="363"/>
      <c r="AU89" s="363"/>
      <c r="AV89" s="363"/>
      <c r="AW89" s="363"/>
      <c r="AX89" s="363"/>
      <c r="AY89" s="363"/>
      <c r="AZ89" s="363"/>
      <c r="BA89" s="363"/>
      <c r="BB89" s="363"/>
      <c r="BC89" s="363"/>
      <c r="BD89" s="363"/>
      <c r="BE89" s="363"/>
      <c r="BF89" s="363"/>
      <c r="BG89" s="363"/>
      <c r="BH89" s="363"/>
      <c r="BI89" s="363"/>
      <c r="BJ89" s="363"/>
      <c r="BK89" s="363"/>
      <c r="BL89" s="363"/>
      <c r="BM89" s="363"/>
      <c r="BN89" s="363"/>
      <c r="BO89" s="363"/>
      <c r="BP89" s="363"/>
      <c r="BQ89" s="363"/>
      <c r="BR89" s="363"/>
      <c r="BS89" s="363"/>
      <c r="BT89" s="363"/>
      <c r="BU89" s="363"/>
      <c r="BV89" s="363"/>
      <c r="BW89" s="363"/>
      <c r="BX89" s="363"/>
      <c r="BY89" s="363"/>
      <c r="BZ89" s="363"/>
      <c r="CA89" s="363"/>
      <c r="CB89" s="363"/>
      <c r="CC89" s="363"/>
      <c r="CD89" s="363"/>
      <c r="CE89" s="363"/>
      <c r="CF89" s="363"/>
      <c r="CG89" s="363"/>
      <c r="CH89" s="363"/>
      <c r="CI89" s="363"/>
      <c r="CJ89" s="363"/>
      <c r="CK89" s="363"/>
      <c r="CL89" s="363"/>
      <c r="CM89" s="363"/>
      <c r="CN89" s="363"/>
      <c r="CO89" s="363"/>
      <c r="CP89" s="363"/>
      <c r="CQ89" s="363"/>
      <c r="CR89" s="363"/>
      <c r="CS89" s="363"/>
      <c r="CT89" s="363"/>
      <c r="CU89" s="363"/>
      <c r="CV89" s="363"/>
      <c r="CW89" s="363"/>
      <c r="CX89" s="363"/>
      <c r="CY89" s="363"/>
      <c r="CZ89" s="363"/>
      <c r="DA89" s="363"/>
      <c r="DB89" s="363"/>
      <c r="DC89" s="363"/>
      <c r="DD89" s="363"/>
      <c r="DE89" s="363"/>
      <c r="DF89" s="363"/>
      <c r="DG89" s="363"/>
      <c r="DH89" s="363"/>
      <c r="DI89" s="363"/>
      <c r="DJ89" s="363"/>
      <c r="DK89" s="363"/>
      <c r="DL89" s="363"/>
      <c r="DM89" s="363"/>
      <c r="DN89" s="363"/>
      <c r="DO89" s="363"/>
      <c r="DP89" s="363"/>
      <c r="DQ89" s="363"/>
      <c r="DR89" s="363"/>
      <c r="DS89" s="363"/>
      <c r="DT89" s="363"/>
      <c r="DU89" s="363"/>
      <c r="DV89" s="363"/>
      <c r="DW89" s="363"/>
      <c r="DX89" s="363"/>
      <c r="DY89" s="363"/>
      <c r="DZ89" s="363"/>
      <c r="EA89" s="363"/>
      <c r="EB89" s="363"/>
      <c r="EC89" s="363"/>
      <c r="ED89" s="363"/>
      <c r="EE89" s="363"/>
      <c r="EF89" s="363"/>
    </row>
    <row r="90" spans="1:136" ht="15" x14ac:dyDescent="0.25">
      <c r="A90" s="192"/>
      <c r="B90" s="207"/>
      <c r="C90" s="113" t="s">
        <v>1310</v>
      </c>
      <c r="D90" s="113" t="s">
        <v>1311</v>
      </c>
      <c r="E90" s="238"/>
      <c r="F90" s="697">
        <v>55.882352941176471</v>
      </c>
      <c r="G90" s="705"/>
      <c r="H90" s="697">
        <v>43.504901960784316</v>
      </c>
      <c r="I90" s="705"/>
      <c r="J90" s="697">
        <v>0.61274509803921573</v>
      </c>
      <c r="K90" s="705"/>
      <c r="L90" s="697">
        <v>80.952380952380949</v>
      </c>
      <c r="M90" s="697">
        <v>10.615079365079366</v>
      </c>
      <c r="N90" s="697">
        <v>8.4325396825396837</v>
      </c>
      <c r="O90" s="224"/>
      <c r="P90" s="696">
        <v>1002</v>
      </c>
      <c r="Q90" s="696">
        <v>811</v>
      </c>
      <c r="R90" s="697">
        <v>80.938123752495002</v>
      </c>
      <c r="S90" s="697" t="s">
        <v>2327</v>
      </c>
      <c r="T90" s="372"/>
      <c r="U90" s="92"/>
      <c r="V90" s="373"/>
      <c r="W90" s="373"/>
      <c r="X90" s="373"/>
      <c r="Y90" s="373"/>
      <c r="Z90" s="373"/>
      <c r="AA90" s="373"/>
      <c r="AB90" s="373"/>
      <c r="AC90" s="373"/>
      <c r="AD90" s="363"/>
      <c r="AE90" s="363"/>
      <c r="AF90" s="363"/>
      <c r="AG90" s="363"/>
      <c r="AH90" s="363"/>
      <c r="AI90" s="363"/>
      <c r="AJ90" s="363"/>
      <c r="AK90" s="363"/>
      <c r="AL90" s="363"/>
      <c r="AM90" s="363"/>
      <c r="AN90" s="363"/>
      <c r="AO90" s="363"/>
      <c r="AP90" s="363"/>
      <c r="AQ90" s="363"/>
      <c r="AR90" s="363"/>
      <c r="AS90" s="363"/>
      <c r="AT90" s="363"/>
      <c r="AU90" s="363"/>
      <c r="AV90" s="363"/>
      <c r="AW90" s="363"/>
      <c r="AX90" s="363"/>
      <c r="AY90" s="363"/>
      <c r="AZ90" s="363"/>
      <c r="BA90" s="363"/>
      <c r="BB90" s="363"/>
      <c r="BC90" s="363"/>
      <c r="BD90" s="363"/>
      <c r="BE90" s="363"/>
      <c r="BF90" s="363"/>
      <c r="BG90" s="363"/>
      <c r="BH90" s="363"/>
      <c r="BI90" s="363"/>
      <c r="BJ90" s="363"/>
      <c r="BK90" s="363"/>
      <c r="BL90" s="363"/>
      <c r="BM90" s="363"/>
      <c r="BN90" s="363"/>
      <c r="BO90" s="363"/>
      <c r="BP90" s="363"/>
      <c r="BQ90" s="363"/>
      <c r="BR90" s="363"/>
      <c r="BS90" s="363"/>
      <c r="BT90" s="363"/>
      <c r="BU90" s="363"/>
      <c r="BV90" s="363"/>
      <c r="BW90" s="363"/>
      <c r="BX90" s="363"/>
      <c r="BY90" s="363"/>
      <c r="BZ90" s="363"/>
      <c r="CA90" s="363"/>
      <c r="CB90" s="363"/>
      <c r="CC90" s="363"/>
      <c r="CD90" s="363"/>
      <c r="CE90" s="363"/>
      <c r="CF90" s="363"/>
      <c r="CG90" s="363"/>
      <c r="CH90" s="363"/>
      <c r="CI90" s="363"/>
      <c r="CJ90" s="363"/>
      <c r="CK90" s="363"/>
      <c r="CL90" s="363"/>
      <c r="CM90" s="363"/>
      <c r="CN90" s="363"/>
      <c r="CO90" s="363"/>
      <c r="CP90" s="363"/>
      <c r="CQ90" s="363"/>
      <c r="CR90" s="363"/>
      <c r="CS90" s="363"/>
      <c r="CT90" s="363"/>
      <c r="CU90" s="363"/>
      <c r="CV90" s="363"/>
      <c r="CW90" s="363"/>
      <c r="CX90" s="363"/>
      <c r="CY90" s="363"/>
      <c r="CZ90" s="363"/>
      <c r="DA90" s="363"/>
      <c r="DB90" s="363"/>
      <c r="DC90" s="363"/>
      <c r="DD90" s="363"/>
      <c r="DE90" s="363"/>
      <c r="DF90" s="363"/>
      <c r="DG90" s="363"/>
      <c r="DH90" s="363"/>
      <c r="DI90" s="363"/>
      <c r="DJ90" s="363"/>
      <c r="DK90" s="363"/>
      <c r="DL90" s="363"/>
      <c r="DM90" s="363"/>
      <c r="DN90" s="363"/>
      <c r="DO90" s="363"/>
      <c r="DP90" s="363"/>
      <c r="DQ90" s="363"/>
      <c r="DR90" s="363"/>
      <c r="DS90" s="363"/>
      <c r="DT90" s="363"/>
      <c r="DU90" s="363"/>
      <c r="DV90" s="363"/>
      <c r="DW90" s="363"/>
      <c r="DX90" s="363"/>
      <c r="DY90" s="363"/>
      <c r="DZ90" s="363"/>
      <c r="EA90" s="363"/>
      <c r="EB90" s="363"/>
      <c r="EC90" s="363"/>
      <c r="ED90" s="363"/>
      <c r="EE90" s="363"/>
      <c r="EF90" s="363"/>
    </row>
    <row r="91" spans="1:136" ht="15" x14ac:dyDescent="0.25">
      <c r="A91" s="192"/>
      <c r="B91" s="207"/>
      <c r="C91" s="113" t="s">
        <v>1312</v>
      </c>
      <c r="D91" s="113" t="s">
        <v>1313</v>
      </c>
      <c r="E91" s="238"/>
      <c r="F91" s="697">
        <v>3.4956304619225969</v>
      </c>
      <c r="G91" s="705"/>
      <c r="H91" s="697">
        <v>91.760299625468164</v>
      </c>
      <c r="I91" s="705"/>
      <c r="J91" s="697">
        <v>4.7440699126092385</v>
      </c>
      <c r="K91" s="705"/>
      <c r="L91" s="697">
        <v>72.884440400363971</v>
      </c>
      <c r="M91" s="697">
        <v>16.742493175614197</v>
      </c>
      <c r="N91" s="697">
        <v>10.37306642402184</v>
      </c>
      <c r="O91" s="224"/>
      <c r="P91" s="696">
        <v>1056</v>
      </c>
      <c r="Q91" s="696">
        <v>763</v>
      </c>
      <c r="R91" s="697">
        <v>72.253787878787875</v>
      </c>
      <c r="S91" s="697" t="s">
        <v>2328</v>
      </c>
      <c r="T91" s="372"/>
      <c r="U91" s="92"/>
      <c r="V91" s="373"/>
      <c r="W91" s="373"/>
      <c r="X91" s="373"/>
      <c r="Y91" s="373"/>
      <c r="Z91" s="373"/>
      <c r="AA91" s="373"/>
      <c r="AB91" s="373"/>
      <c r="AC91" s="373"/>
      <c r="AD91" s="363"/>
      <c r="AE91" s="363"/>
      <c r="AF91" s="363"/>
      <c r="AG91" s="363"/>
      <c r="AH91" s="363"/>
      <c r="AI91" s="363"/>
      <c r="AJ91" s="363"/>
      <c r="AK91" s="363"/>
      <c r="AL91" s="363"/>
      <c r="AM91" s="363"/>
      <c r="AN91" s="363"/>
      <c r="AO91" s="363"/>
      <c r="AP91" s="363"/>
      <c r="AQ91" s="363"/>
      <c r="AR91" s="363"/>
      <c r="AS91" s="363"/>
      <c r="AT91" s="363"/>
      <c r="AU91" s="363"/>
      <c r="AV91" s="363"/>
      <c r="AW91" s="363"/>
      <c r="AX91" s="363"/>
      <c r="AY91" s="363"/>
      <c r="AZ91" s="363"/>
      <c r="BA91" s="363"/>
      <c r="BB91" s="363"/>
      <c r="BC91" s="363"/>
      <c r="BD91" s="363"/>
      <c r="BE91" s="363"/>
      <c r="BF91" s="363"/>
      <c r="BG91" s="363"/>
      <c r="BH91" s="363"/>
      <c r="BI91" s="363"/>
      <c r="BJ91" s="363"/>
      <c r="BK91" s="363"/>
      <c r="BL91" s="363"/>
      <c r="BM91" s="363"/>
      <c r="BN91" s="363"/>
      <c r="BO91" s="363"/>
      <c r="BP91" s="363"/>
      <c r="BQ91" s="363"/>
      <c r="BR91" s="363"/>
      <c r="BS91" s="363"/>
      <c r="BT91" s="363"/>
      <c r="BU91" s="363"/>
      <c r="BV91" s="363"/>
      <c r="BW91" s="363"/>
      <c r="BX91" s="363"/>
      <c r="BY91" s="363"/>
      <c r="BZ91" s="363"/>
      <c r="CA91" s="363"/>
      <c r="CB91" s="363"/>
      <c r="CC91" s="363"/>
      <c r="CD91" s="363"/>
      <c r="CE91" s="363"/>
      <c r="CF91" s="363"/>
      <c r="CG91" s="363"/>
      <c r="CH91" s="363"/>
      <c r="CI91" s="363"/>
      <c r="CJ91" s="363"/>
      <c r="CK91" s="363"/>
      <c r="CL91" s="363"/>
      <c r="CM91" s="363"/>
      <c r="CN91" s="363"/>
      <c r="CO91" s="363"/>
      <c r="CP91" s="363"/>
      <c r="CQ91" s="363"/>
      <c r="CR91" s="363"/>
      <c r="CS91" s="363"/>
      <c r="CT91" s="363"/>
      <c r="CU91" s="363"/>
      <c r="CV91" s="363"/>
      <c r="CW91" s="363"/>
      <c r="CX91" s="363"/>
      <c r="CY91" s="363"/>
      <c r="CZ91" s="363"/>
      <c r="DA91" s="363"/>
      <c r="DB91" s="363"/>
      <c r="DC91" s="363"/>
      <c r="DD91" s="363"/>
      <c r="DE91" s="363"/>
      <c r="DF91" s="363"/>
      <c r="DG91" s="363"/>
      <c r="DH91" s="363"/>
      <c r="DI91" s="363"/>
      <c r="DJ91" s="363"/>
      <c r="DK91" s="363"/>
      <c r="DL91" s="363"/>
      <c r="DM91" s="363"/>
      <c r="DN91" s="363"/>
      <c r="DO91" s="363"/>
      <c r="DP91" s="363"/>
      <c r="DQ91" s="363"/>
      <c r="DR91" s="363"/>
      <c r="DS91" s="363"/>
      <c r="DT91" s="363"/>
      <c r="DU91" s="363"/>
      <c r="DV91" s="363"/>
      <c r="DW91" s="363"/>
      <c r="DX91" s="363"/>
      <c r="DY91" s="363"/>
      <c r="DZ91" s="363"/>
      <c r="EA91" s="363"/>
      <c r="EB91" s="363"/>
      <c r="EC91" s="363"/>
      <c r="ED91" s="363"/>
      <c r="EE91" s="363"/>
      <c r="EF91" s="363"/>
    </row>
    <row r="92" spans="1:136" ht="15" x14ac:dyDescent="0.25">
      <c r="A92" s="192"/>
      <c r="B92" s="207"/>
      <c r="C92" s="113" t="s">
        <v>1460</v>
      </c>
      <c r="D92" s="113" t="s">
        <v>1490</v>
      </c>
      <c r="E92" s="238"/>
      <c r="F92" s="697">
        <v>2.0353508302088912</v>
      </c>
      <c r="G92" s="705"/>
      <c r="H92" s="697">
        <v>97.054097482592397</v>
      </c>
      <c r="I92" s="705"/>
      <c r="J92" s="697">
        <v>0.91055168719871449</v>
      </c>
      <c r="K92" s="705"/>
      <c r="L92" s="697">
        <v>78.942917547568712</v>
      </c>
      <c r="M92" s="697">
        <v>12.727272727272727</v>
      </c>
      <c r="N92" s="697">
        <v>8.3298097251585634</v>
      </c>
      <c r="O92" s="224"/>
      <c r="P92" s="696">
        <v>2338</v>
      </c>
      <c r="Q92" s="696">
        <v>1850</v>
      </c>
      <c r="R92" s="697">
        <v>79.127459366980318</v>
      </c>
      <c r="S92" s="697" t="s">
        <v>2510</v>
      </c>
      <c r="T92" s="372"/>
      <c r="U92" s="92"/>
      <c r="V92" s="373"/>
      <c r="W92" s="373"/>
      <c r="X92" s="373"/>
      <c r="Y92" s="373"/>
      <c r="Z92" s="373"/>
      <c r="AA92" s="373"/>
      <c r="AB92" s="373"/>
      <c r="AC92" s="373"/>
      <c r="AD92" s="363"/>
      <c r="AE92" s="363"/>
      <c r="AF92" s="363"/>
      <c r="AG92" s="363"/>
      <c r="AH92" s="363"/>
      <c r="AI92" s="363"/>
      <c r="AJ92" s="363"/>
      <c r="AK92" s="363"/>
      <c r="AL92" s="363"/>
      <c r="AM92" s="363"/>
      <c r="AN92" s="363"/>
      <c r="AO92" s="363"/>
      <c r="AP92" s="363"/>
      <c r="AQ92" s="363"/>
      <c r="AR92" s="363"/>
      <c r="AS92" s="363"/>
      <c r="AT92" s="363"/>
      <c r="AU92" s="363"/>
      <c r="AV92" s="363"/>
      <c r="AW92" s="363"/>
      <c r="AX92" s="363"/>
      <c r="AY92" s="363"/>
      <c r="AZ92" s="363"/>
      <c r="BA92" s="363"/>
      <c r="BB92" s="363"/>
      <c r="BC92" s="363"/>
      <c r="BD92" s="363"/>
      <c r="BE92" s="363"/>
      <c r="BF92" s="363"/>
      <c r="BG92" s="363"/>
      <c r="BH92" s="363"/>
      <c r="BI92" s="363"/>
      <c r="BJ92" s="363"/>
      <c r="BK92" s="363"/>
      <c r="BL92" s="363"/>
      <c r="BM92" s="363"/>
      <c r="BN92" s="363"/>
      <c r="BO92" s="363"/>
      <c r="BP92" s="363"/>
      <c r="BQ92" s="363"/>
      <c r="BR92" s="363"/>
      <c r="BS92" s="363"/>
      <c r="BT92" s="363"/>
      <c r="BU92" s="363"/>
      <c r="BV92" s="363"/>
      <c r="BW92" s="363"/>
      <c r="BX92" s="363"/>
      <c r="BY92" s="363"/>
      <c r="BZ92" s="363"/>
      <c r="CA92" s="363"/>
      <c r="CB92" s="363"/>
      <c r="CC92" s="363"/>
      <c r="CD92" s="363"/>
      <c r="CE92" s="363"/>
      <c r="CF92" s="363"/>
      <c r="CG92" s="363"/>
      <c r="CH92" s="363"/>
      <c r="CI92" s="363"/>
      <c r="CJ92" s="363"/>
      <c r="CK92" s="363"/>
      <c r="CL92" s="363"/>
      <c r="CM92" s="363"/>
      <c r="CN92" s="363"/>
      <c r="CO92" s="363"/>
      <c r="CP92" s="363"/>
      <c r="CQ92" s="363"/>
      <c r="CR92" s="363"/>
      <c r="CS92" s="363"/>
      <c r="CT92" s="363"/>
      <c r="CU92" s="363"/>
      <c r="CV92" s="363"/>
      <c r="CW92" s="363"/>
      <c r="CX92" s="363"/>
      <c r="CY92" s="363"/>
      <c r="CZ92" s="363"/>
      <c r="DA92" s="363"/>
      <c r="DB92" s="363"/>
      <c r="DC92" s="363"/>
      <c r="DD92" s="363"/>
      <c r="DE92" s="363"/>
      <c r="DF92" s="363"/>
      <c r="DG92" s="363"/>
      <c r="DH92" s="363"/>
      <c r="DI92" s="363"/>
      <c r="DJ92" s="363"/>
      <c r="DK92" s="363"/>
      <c r="DL92" s="363"/>
      <c r="DM92" s="363"/>
      <c r="DN92" s="363"/>
      <c r="DO92" s="363"/>
      <c r="DP92" s="363"/>
      <c r="DQ92" s="363"/>
      <c r="DR92" s="363"/>
      <c r="DS92" s="363"/>
      <c r="DT92" s="363"/>
      <c r="DU92" s="363"/>
      <c r="DV92" s="363"/>
      <c r="DW92" s="363"/>
      <c r="DX92" s="363"/>
      <c r="DY92" s="363"/>
      <c r="DZ92" s="363"/>
      <c r="EA92" s="363"/>
      <c r="EB92" s="363"/>
      <c r="EC92" s="363"/>
      <c r="ED92" s="363"/>
      <c r="EE92" s="363"/>
      <c r="EF92" s="363"/>
    </row>
    <row r="93" spans="1:136" ht="15" x14ac:dyDescent="0.25">
      <c r="A93" s="192"/>
      <c r="B93" s="207"/>
      <c r="C93" s="113" t="s">
        <v>1463</v>
      </c>
      <c r="D93" s="113" t="s">
        <v>1491</v>
      </c>
      <c r="E93" s="238"/>
      <c r="F93" s="697">
        <v>0.59473237043330507</v>
      </c>
      <c r="G93" s="705"/>
      <c r="H93" s="697">
        <v>97.790994052676297</v>
      </c>
      <c r="I93" s="705"/>
      <c r="J93" s="697">
        <v>1.6142735768903995</v>
      </c>
      <c r="K93" s="705"/>
      <c r="L93" s="697">
        <v>74.730158730158735</v>
      </c>
      <c r="M93" s="697">
        <v>14.031746031746032</v>
      </c>
      <c r="N93" s="697">
        <v>11.238095238095239</v>
      </c>
      <c r="O93" s="224"/>
      <c r="P93" s="696">
        <v>1551</v>
      </c>
      <c r="Q93" s="696">
        <v>1158</v>
      </c>
      <c r="R93" s="697">
        <v>74.661508704061902</v>
      </c>
      <c r="S93" s="697" t="s">
        <v>2511</v>
      </c>
      <c r="T93" s="372"/>
      <c r="U93" s="92"/>
      <c r="V93" s="373"/>
      <c r="W93" s="373"/>
      <c r="X93" s="373"/>
      <c r="Y93" s="373"/>
      <c r="Z93" s="373"/>
      <c r="AA93" s="373"/>
      <c r="AB93" s="373"/>
      <c r="AC93" s="373"/>
      <c r="AD93" s="363"/>
      <c r="AE93" s="363"/>
      <c r="AF93" s="363"/>
      <c r="AG93" s="363"/>
      <c r="AH93" s="363"/>
      <c r="AI93" s="363"/>
      <c r="AJ93" s="363"/>
      <c r="AK93" s="363"/>
      <c r="AL93" s="363"/>
      <c r="AM93" s="363"/>
      <c r="AN93" s="363"/>
      <c r="AO93" s="363"/>
      <c r="AP93" s="363"/>
      <c r="AQ93" s="363"/>
      <c r="AR93" s="363"/>
      <c r="AS93" s="363"/>
      <c r="AT93" s="363"/>
      <c r="AU93" s="363"/>
      <c r="AV93" s="363"/>
      <c r="AW93" s="363"/>
      <c r="AX93" s="363"/>
      <c r="AY93" s="363"/>
      <c r="AZ93" s="363"/>
      <c r="BA93" s="363"/>
      <c r="BB93" s="363"/>
      <c r="BC93" s="363"/>
      <c r="BD93" s="363"/>
      <c r="BE93" s="363"/>
      <c r="BF93" s="363"/>
      <c r="BG93" s="363"/>
      <c r="BH93" s="363"/>
      <c r="BI93" s="363"/>
      <c r="BJ93" s="363"/>
      <c r="BK93" s="363"/>
      <c r="BL93" s="363"/>
      <c r="BM93" s="363"/>
      <c r="BN93" s="363"/>
      <c r="BO93" s="363"/>
      <c r="BP93" s="363"/>
      <c r="BQ93" s="363"/>
      <c r="BR93" s="363"/>
      <c r="BS93" s="363"/>
      <c r="BT93" s="363"/>
      <c r="BU93" s="363"/>
      <c r="BV93" s="363"/>
      <c r="BW93" s="363"/>
      <c r="BX93" s="363"/>
      <c r="BY93" s="363"/>
      <c r="BZ93" s="363"/>
      <c r="CA93" s="363"/>
      <c r="CB93" s="363"/>
      <c r="CC93" s="363"/>
      <c r="CD93" s="363"/>
      <c r="CE93" s="363"/>
      <c r="CF93" s="363"/>
      <c r="CG93" s="363"/>
      <c r="CH93" s="363"/>
      <c r="CI93" s="363"/>
      <c r="CJ93" s="363"/>
      <c r="CK93" s="363"/>
      <c r="CL93" s="363"/>
      <c r="CM93" s="363"/>
      <c r="CN93" s="363"/>
      <c r="CO93" s="363"/>
      <c r="CP93" s="363"/>
      <c r="CQ93" s="363"/>
      <c r="CR93" s="363"/>
      <c r="CS93" s="363"/>
      <c r="CT93" s="363"/>
      <c r="CU93" s="363"/>
      <c r="CV93" s="363"/>
      <c r="CW93" s="363"/>
      <c r="CX93" s="363"/>
      <c r="CY93" s="363"/>
      <c r="CZ93" s="363"/>
      <c r="DA93" s="363"/>
      <c r="DB93" s="363"/>
      <c r="DC93" s="363"/>
      <c r="DD93" s="363"/>
      <c r="DE93" s="363"/>
      <c r="DF93" s="363"/>
      <c r="DG93" s="363"/>
      <c r="DH93" s="363"/>
      <c r="DI93" s="363"/>
      <c r="DJ93" s="363"/>
      <c r="DK93" s="363"/>
      <c r="DL93" s="363"/>
      <c r="DM93" s="363"/>
      <c r="DN93" s="363"/>
      <c r="DO93" s="363"/>
      <c r="DP93" s="363"/>
      <c r="DQ93" s="363"/>
      <c r="DR93" s="363"/>
      <c r="DS93" s="363"/>
      <c r="DT93" s="363"/>
      <c r="DU93" s="363"/>
      <c r="DV93" s="363"/>
      <c r="DW93" s="363"/>
      <c r="DX93" s="363"/>
      <c r="DY93" s="363"/>
      <c r="DZ93" s="363"/>
      <c r="EA93" s="363"/>
      <c r="EB93" s="363"/>
      <c r="EC93" s="363"/>
      <c r="ED93" s="363"/>
      <c r="EE93" s="363"/>
      <c r="EF93" s="363"/>
    </row>
    <row r="94" spans="1:136" ht="15" x14ac:dyDescent="0.25">
      <c r="A94" s="192"/>
      <c r="B94" s="207"/>
      <c r="C94" s="113" t="s">
        <v>1465</v>
      </c>
      <c r="D94" s="113" t="s">
        <v>1492</v>
      </c>
      <c r="E94" s="238"/>
      <c r="F94" s="697">
        <v>38.689866939611058</v>
      </c>
      <c r="G94" s="705"/>
      <c r="H94" s="697">
        <v>59.263050153531218</v>
      </c>
      <c r="I94" s="705"/>
      <c r="J94" s="697">
        <v>2.0470829068577281</v>
      </c>
      <c r="K94" s="705"/>
      <c r="L94" s="697">
        <v>77.172195892575033</v>
      </c>
      <c r="M94" s="697">
        <v>13.507109004739338</v>
      </c>
      <c r="N94" s="697">
        <v>9.3206951026856242</v>
      </c>
      <c r="O94" s="224"/>
      <c r="P94" s="696">
        <v>1243</v>
      </c>
      <c r="Q94" s="696">
        <v>957</v>
      </c>
      <c r="R94" s="697">
        <v>76.991150442477874</v>
      </c>
      <c r="S94" s="697" t="s">
        <v>2512</v>
      </c>
      <c r="T94" s="372"/>
      <c r="U94" s="92"/>
      <c r="V94" s="373"/>
      <c r="W94" s="373"/>
      <c r="X94" s="373"/>
      <c r="Y94" s="373"/>
      <c r="Z94" s="373"/>
      <c r="AA94" s="373"/>
      <c r="AB94" s="373"/>
      <c r="AC94" s="373"/>
      <c r="AD94" s="363"/>
      <c r="AE94" s="363"/>
      <c r="AF94" s="363"/>
      <c r="AG94" s="363"/>
      <c r="AH94" s="363"/>
      <c r="AI94" s="363"/>
      <c r="AJ94" s="363"/>
      <c r="AK94" s="363"/>
      <c r="AL94" s="363"/>
      <c r="AM94" s="363"/>
      <c r="AN94" s="363"/>
      <c r="AO94" s="363"/>
      <c r="AP94" s="363"/>
      <c r="AQ94" s="363"/>
      <c r="AR94" s="363"/>
      <c r="AS94" s="363"/>
      <c r="AT94" s="363"/>
      <c r="AU94" s="363"/>
      <c r="AV94" s="363"/>
      <c r="AW94" s="363"/>
      <c r="AX94" s="363"/>
      <c r="AY94" s="363"/>
      <c r="AZ94" s="363"/>
      <c r="BA94" s="363"/>
      <c r="BB94" s="363"/>
      <c r="BC94" s="363"/>
      <c r="BD94" s="363"/>
      <c r="BE94" s="363"/>
      <c r="BF94" s="363"/>
      <c r="BG94" s="363"/>
      <c r="BH94" s="363"/>
      <c r="BI94" s="363"/>
      <c r="BJ94" s="363"/>
      <c r="BK94" s="363"/>
      <c r="BL94" s="363"/>
      <c r="BM94" s="363"/>
      <c r="BN94" s="363"/>
      <c r="BO94" s="363"/>
      <c r="BP94" s="363"/>
      <c r="BQ94" s="363"/>
      <c r="BR94" s="363"/>
      <c r="BS94" s="363"/>
      <c r="BT94" s="363"/>
      <c r="BU94" s="363"/>
      <c r="BV94" s="363"/>
      <c r="BW94" s="363"/>
      <c r="BX94" s="363"/>
      <c r="BY94" s="363"/>
      <c r="BZ94" s="363"/>
      <c r="CA94" s="363"/>
      <c r="CB94" s="363"/>
      <c r="CC94" s="363"/>
      <c r="CD94" s="363"/>
      <c r="CE94" s="363"/>
      <c r="CF94" s="363"/>
      <c r="CG94" s="363"/>
      <c r="CH94" s="363"/>
      <c r="CI94" s="363"/>
      <c r="CJ94" s="363"/>
      <c r="CK94" s="363"/>
      <c r="CL94" s="363"/>
      <c r="CM94" s="363"/>
      <c r="CN94" s="363"/>
      <c r="CO94" s="363"/>
      <c r="CP94" s="363"/>
      <c r="CQ94" s="363"/>
      <c r="CR94" s="363"/>
      <c r="CS94" s="363"/>
      <c r="CT94" s="363"/>
      <c r="CU94" s="363"/>
      <c r="CV94" s="363"/>
      <c r="CW94" s="363"/>
      <c r="CX94" s="363"/>
      <c r="CY94" s="363"/>
      <c r="CZ94" s="363"/>
      <c r="DA94" s="363"/>
      <c r="DB94" s="363"/>
      <c r="DC94" s="363"/>
      <c r="DD94" s="363"/>
      <c r="DE94" s="363"/>
      <c r="DF94" s="363"/>
      <c r="DG94" s="363"/>
      <c r="DH94" s="363"/>
      <c r="DI94" s="363"/>
      <c r="DJ94" s="363"/>
      <c r="DK94" s="363"/>
      <c r="DL94" s="363"/>
      <c r="DM94" s="363"/>
      <c r="DN94" s="363"/>
      <c r="DO94" s="363"/>
      <c r="DP94" s="363"/>
      <c r="DQ94" s="363"/>
      <c r="DR94" s="363"/>
      <c r="DS94" s="363"/>
      <c r="DT94" s="363"/>
      <c r="DU94" s="363"/>
      <c r="DV94" s="363"/>
      <c r="DW94" s="363"/>
      <c r="DX94" s="363"/>
      <c r="DY94" s="363"/>
      <c r="DZ94" s="363"/>
      <c r="EA94" s="363"/>
      <c r="EB94" s="363"/>
      <c r="EC94" s="363"/>
      <c r="ED94" s="363"/>
      <c r="EE94" s="363"/>
      <c r="EF94" s="363"/>
    </row>
    <row r="95" spans="1:136" ht="15" x14ac:dyDescent="0.25">
      <c r="A95" s="192"/>
      <c r="B95" s="207"/>
      <c r="C95" s="113"/>
      <c r="D95" s="113"/>
      <c r="E95" s="238"/>
      <c r="F95" s="697"/>
      <c r="G95" s="705"/>
      <c r="H95" s="697"/>
      <c r="I95" s="705"/>
      <c r="J95" s="697"/>
      <c r="K95" s="705"/>
      <c r="L95" s="697"/>
      <c r="M95" s="697"/>
      <c r="N95" s="697"/>
      <c r="O95" s="224"/>
      <c r="P95" s="696"/>
      <c r="Q95" s="696"/>
      <c r="R95" s="697"/>
      <c r="S95" s="697" t="s">
        <v>1241</v>
      </c>
      <c r="T95" s="372"/>
      <c r="U95" s="92"/>
      <c r="V95" s="373"/>
      <c r="W95" s="373"/>
      <c r="X95" s="373"/>
      <c r="Y95" s="373"/>
      <c r="Z95" s="373"/>
      <c r="AA95" s="373"/>
      <c r="AB95" s="373"/>
      <c r="AC95" s="373"/>
      <c r="AD95" s="363"/>
      <c r="AE95" s="363"/>
      <c r="AF95" s="363"/>
      <c r="AG95" s="363"/>
      <c r="AH95" s="363"/>
      <c r="AI95" s="363"/>
      <c r="AJ95" s="363"/>
      <c r="AK95" s="363"/>
      <c r="AL95" s="363"/>
      <c r="AM95" s="363"/>
      <c r="AN95" s="363"/>
      <c r="AO95" s="363"/>
      <c r="AP95" s="363"/>
      <c r="AQ95" s="363"/>
      <c r="AR95" s="363"/>
      <c r="AS95" s="363"/>
      <c r="AT95" s="363"/>
      <c r="AU95" s="363"/>
      <c r="AV95" s="363"/>
      <c r="AW95" s="363"/>
      <c r="AX95" s="363"/>
      <c r="AY95" s="363"/>
      <c r="AZ95" s="363"/>
      <c r="BA95" s="363"/>
      <c r="BB95" s="363"/>
      <c r="BC95" s="363"/>
      <c r="BD95" s="363"/>
      <c r="BE95" s="363"/>
      <c r="BF95" s="363"/>
      <c r="BG95" s="363"/>
      <c r="BH95" s="363"/>
      <c r="BI95" s="363"/>
      <c r="BJ95" s="363"/>
      <c r="BK95" s="363"/>
      <c r="BL95" s="363"/>
      <c r="BM95" s="363"/>
      <c r="BN95" s="363"/>
      <c r="BO95" s="363"/>
      <c r="BP95" s="363"/>
      <c r="BQ95" s="363"/>
      <c r="BR95" s="363"/>
      <c r="BS95" s="363"/>
      <c r="BT95" s="363"/>
      <c r="BU95" s="363"/>
      <c r="BV95" s="363"/>
      <c r="BW95" s="363"/>
      <c r="BX95" s="363"/>
      <c r="BY95" s="363"/>
      <c r="BZ95" s="363"/>
      <c r="CA95" s="363"/>
      <c r="CB95" s="363"/>
      <c r="CC95" s="363"/>
      <c r="CD95" s="363"/>
      <c r="CE95" s="363"/>
      <c r="CF95" s="363"/>
      <c r="CG95" s="363"/>
      <c r="CH95" s="363"/>
      <c r="CI95" s="363"/>
      <c r="CJ95" s="363"/>
      <c r="CK95" s="363"/>
      <c r="CL95" s="363"/>
      <c r="CM95" s="363"/>
      <c r="CN95" s="363"/>
      <c r="CO95" s="363"/>
      <c r="CP95" s="363"/>
      <c r="CQ95" s="363"/>
      <c r="CR95" s="363"/>
      <c r="CS95" s="363"/>
      <c r="CT95" s="363"/>
      <c r="CU95" s="363"/>
      <c r="CV95" s="363"/>
      <c r="CW95" s="363"/>
      <c r="CX95" s="363"/>
      <c r="CY95" s="363"/>
      <c r="CZ95" s="363"/>
      <c r="DA95" s="363"/>
      <c r="DB95" s="363"/>
      <c r="DC95" s="363"/>
      <c r="DD95" s="363"/>
      <c r="DE95" s="363"/>
      <c r="DF95" s="363"/>
      <c r="DG95" s="363"/>
      <c r="DH95" s="363"/>
      <c r="DI95" s="363"/>
      <c r="DJ95" s="363"/>
      <c r="DK95" s="363"/>
      <c r="DL95" s="363"/>
      <c r="DM95" s="363"/>
      <c r="DN95" s="363"/>
      <c r="DO95" s="363"/>
      <c r="DP95" s="363"/>
      <c r="DQ95" s="363"/>
      <c r="DR95" s="363"/>
      <c r="DS95" s="363"/>
      <c r="DT95" s="363"/>
      <c r="DU95" s="363"/>
      <c r="DV95" s="363"/>
      <c r="DW95" s="363"/>
      <c r="DX95" s="363"/>
      <c r="DY95" s="363"/>
      <c r="DZ95" s="363"/>
      <c r="EA95" s="363"/>
      <c r="EB95" s="363"/>
      <c r="EC95" s="363"/>
      <c r="ED95" s="363"/>
      <c r="EE95" s="363"/>
      <c r="EF95" s="363"/>
    </row>
    <row r="96" spans="1:136" ht="15" x14ac:dyDescent="0.25">
      <c r="A96" s="192"/>
      <c r="B96" s="207" t="s">
        <v>1314</v>
      </c>
      <c r="C96" s="113"/>
      <c r="D96" s="113"/>
      <c r="E96" s="238"/>
      <c r="F96" s="691">
        <v>55.102759835584258</v>
      </c>
      <c r="G96" s="706"/>
      <c r="H96" s="691">
        <v>42.665883734586025</v>
      </c>
      <c r="I96" s="706"/>
      <c r="J96" s="691">
        <v>2.2313564298297126</v>
      </c>
      <c r="K96" s="706"/>
      <c r="L96" s="691">
        <v>72.939866369710472</v>
      </c>
      <c r="M96" s="691">
        <v>17.577522700017131</v>
      </c>
      <c r="N96" s="691">
        <v>9.4826109302724007</v>
      </c>
      <c r="O96" s="224"/>
      <c r="P96" s="708">
        <v>11460</v>
      </c>
      <c r="Q96" s="708">
        <v>8325</v>
      </c>
      <c r="R96" s="691">
        <v>72.643979057591622</v>
      </c>
      <c r="S96" s="691" t="s">
        <v>2513</v>
      </c>
      <c r="T96" s="372"/>
      <c r="U96" s="92"/>
      <c r="V96" s="373"/>
      <c r="W96" s="373"/>
      <c r="X96" s="373"/>
      <c r="Y96" s="373"/>
      <c r="Z96" s="373"/>
      <c r="AA96" s="373"/>
      <c r="AB96" s="373"/>
      <c r="AC96" s="373"/>
      <c r="AD96" s="363"/>
      <c r="AE96" s="363"/>
      <c r="AF96" s="363"/>
      <c r="AG96" s="363"/>
      <c r="AH96" s="363"/>
      <c r="AI96" s="363"/>
      <c r="AJ96" s="363"/>
      <c r="AK96" s="363"/>
      <c r="AL96" s="363"/>
      <c r="AM96" s="363"/>
      <c r="AN96" s="363"/>
      <c r="AO96" s="363"/>
      <c r="AP96" s="363"/>
      <c r="AQ96" s="363"/>
      <c r="AR96" s="363"/>
      <c r="AS96" s="363"/>
      <c r="AT96" s="363"/>
      <c r="AU96" s="363"/>
      <c r="AV96" s="363"/>
      <c r="AW96" s="363"/>
      <c r="AX96" s="363"/>
      <c r="AY96" s="363"/>
      <c r="AZ96" s="363"/>
      <c r="BA96" s="363"/>
      <c r="BB96" s="363"/>
      <c r="BC96" s="363"/>
      <c r="BD96" s="363"/>
      <c r="BE96" s="363"/>
      <c r="BF96" s="363"/>
      <c r="BG96" s="363"/>
      <c r="BH96" s="363"/>
      <c r="BI96" s="363"/>
      <c r="BJ96" s="363"/>
      <c r="BK96" s="363"/>
      <c r="BL96" s="363"/>
      <c r="BM96" s="363"/>
      <c r="BN96" s="363"/>
      <c r="BO96" s="363"/>
      <c r="BP96" s="363"/>
      <c r="BQ96" s="363"/>
      <c r="BR96" s="363"/>
      <c r="BS96" s="363"/>
      <c r="BT96" s="363"/>
      <c r="BU96" s="363"/>
      <c r="BV96" s="363"/>
      <c r="BW96" s="363"/>
      <c r="BX96" s="363"/>
      <c r="BY96" s="363"/>
      <c r="BZ96" s="363"/>
      <c r="CA96" s="363"/>
      <c r="CB96" s="363"/>
      <c r="CC96" s="363"/>
      <c r="CD96" s="363"/>
      <c r="CE96" s="363"/>
      <c r="CF96" s="363"/>
      <c r="CG96" s="363"/>
      <c r="CH96" s="363"/>
      <c r="CI96" s="363"/>
      <c r="CJ96" s="363"/>
      <c r="CK96" s="363"/>
      <c r="CL96" s="363"/>
      <c r="CM96" s="363"/>
      <c r="CN96" s="363"/>
      <c r="CO96" s="363"/>
      <c r="CP96" s="363"/>
      <c r="CQ96" s="363"/>
      <c r="CR96" s="363"/>
      <c r="CS96" s="363"/>
      <c r="CT96" s="363"/>
      <c r="CU96" s="363"/>
      <c r="CV96" s="363"/>
      <c r="CW96" s="363"/>
      <c r="CX96" s="363"/>
      <c r="CY96" s="363"/>
      <c r="CZ96" s="363"/>
      <c r="DA96" s="363"/>
      <c r="DB96" s="363"/>
      <c r="DC96" s="363"/>
      <c r="DD96" s="363"/>
      <c r="DE96" s="363"/>
      <c r="DF96" s="363"/>
      <c r="DG96" s="363"/>
      <c r="DH96" s="363"/>
      <c r="DI96" s="363"/>
      <c r="DJ96" s="363"/>
      <c r="DK96" s="363"/>
      <c r="DL96" s="363"/>
      <c r="DM96" s="363"/>
      <c r="DN96" s="363"/>
      <c r="DO96" s="363"/>
      <c r="DP96" s="363"/>
      <c r="DQ96" s="363"/>
      <c r="DR96" s="363"/>
      <c r="DS96" s="363"/>
      <c r="DT96" s="363"/>
      <c r="DU96" s="363"/>
      <c r="DV96" s="363"/>
      <c r="DW96" s="363"/>
      <c r="DX96" s="363"/>
      <c r="DY96" s="363"/>
      <c r="DZ96" s="363"/>
      <c r="EA96" s="363"/>
      <c r="EB96" s="363"/>
      <c r="EC96" s="363"/>
      <c r="ED96" s="363"/>
      <c r="EE96" s="363"/>
      <c r="EF96" s="363"/>
    </row>
    <row r="97" spans="1:136" ht="15" x14ac:dyDescent="0.25">
      <c r="A97" s="192"/>
      <c r="B97" s="207"/>
      <c r="C97" s="113"/>
      <c r="D97" s="113"/>
      <c r="E97" s="238"/>
      <c r="F97" s="697"/>
      <c r="G97" s="705"/>
      <c r="H97" s="697"/>
      <c r="I97" s="705"/>
      <c r="J97" s="697"/>
      <c r="K97" s="705"/>
      <c r="L97" s="697"/>
      <c r="M97" s="697"/>
      <c r="N97" s="697"/>
      <c r="O97" s="224"/>
      <c r="P97" s="696"/>
      <c r="Q97" s="696"/>
      <c r="R97" s="697"/>
      <c r="S97" s="697" t="s">
        <v>1241</v>
      </c>
      <c r="T97" s="372"/>
      <c r="U97" s="92"/>
      <c r="V97" s="373"/>
      <c r="W97" s="373"/>
      <c r="X97" s="373"/>
      <c r="Y97" s="373"/>
      <c r="Z97" s="373"/>
      <c r="AA97" s="373"/>
      <c r="AB97" s="373"/>
      <c r="AC97" s="373"/>
      <c r="AD97" s="363"/>
      <c r="AE97" s="363"/>
      <c r="AF97" s="363"/>
      <c r="AG97" s="363"/>
      <c r="AH97" s="363"/>
      <c r="AI97" s="363"/>
      <c r="AJ97" s="363"/>
      <c r="AK97" s="363"/>
      <c r="AL97" s="363"/>
      <c r="AM97" s="363"/>
      <c r="AN97" s="363"/>
      <c r="AO97" s="363"/>
      <c r="AP97" s="363"/>
      <c r="AQ97" s="363"/>
      <c r="AR97" s="363"/>
      <c r="AS97" s="363"/>
      <c r="AT97" s="363"/>
      <c r="AU97" s="363"/>
      <c r="AV97" s="363"/>
      <c r="AW97" s="363"/>
      <c r="AX97" s="363"/>
      <c r="AY97" s="363"/>
      <c r="AZ97" s="363"/>
      <c r="BA97" s="363"/>
      <c r="BB97" s="363"/>
      <c r="BC97" s="363"/>
      <c r="BD97" s="363"/>
      <c r="BE97" s="363"/>
      <c r="BF97" s="363"/>
      <c r="BG97" s="363"/>
      <c r="BH97" s="363"/>
      <c r="BI97" s="363"/>
      <c r="BJ97" s="363"/>
      <c r="BK97" s="363"/>
      <c r="BL97" s="363"/>
      <c r="BM97" s="363"/>
      <c r="BN97" s="363"/>
      <c r="BO97" s="363"/>
      <c r="BP97" s="363"/>
      <c r="BQ97" s="363"/>
      <c r="BR97" s="363"/>
      <c r="BS97" s="363"/>
      <c r="BT97" s="363"/>
      <c r="BU97" s="363"/>
      <c r="BV97" s="363"/>
      <c r="BW97" s="363"/>
      <c r="BX97" s="363"/>
      <c r="BY97" s="363"/>
      <c r="BZ97" s="363"/>
      <c r="CA97" s="363"/>
      <c r="CB97" s="363"/>
      <c r="CC97" s="363"/>
      <c r="CD97" s="363"/>
      <c r="CE97" s="363"/>
      <c r="CF97" s="363"/>
      <c r="CG97" s="363"/>
      <c r="CH97" s="363"/>
      <c r="CI97" s="363"/>
      <c r="CJ97" s="363"/>
      <c r="CK97" s="363"/>
      <c r="CL97" s="363"/>
      <c r="CM97" s="363"/>
      <c r="CN97" s="363"/>
      <c r="CO97" s="363"/>
      <c r="CP97" s="363"/>
      <c r="CQ97" s="363"/>
      <c r="CR97" s="363"/>
      <c r="CS97" s="363"/>
      <c r="CT97" s="363"/>
      <c r="CU97" s="363"/>
      <c r="CV97" s="363"/>
      <c r="CW97" s="363"/>
      <c r="CX97" s="363"/>
      <c r="CY97" s="363"/>
      <c r="CZ97" s="363"/>
      <c r="DA97" s="363"/>
      <c r="DB97" s="363"/>
      <c r="DC97" s="363"/>
      <c r="DD97" s="363"/>
      <c r="DE97" s="363"/>
      <c r="DF97" s="363"/>
      <c r="DG97" s="363"/>
      <c r="DH97" s="363"/>
      <c r="DI97" s="363"/>
      <c r="DJ97" s="363"/>
      <c r="DK97" s="363"/>
      <c r="DL97" s="363"/>
      <c r="DM97" s="363"/>
      <c r="DN97" s="363"/>
      <c r="DO97" s="363"/>
      <c r="DP97" s="363"/>
      <c r="DQ97" s="363"/>
      <c r="DR97" s="363"/>
      <c r="DS97" s="363"/>
      <c r="DT97" s="363"/>
      <c r="DU97" s="363"/>
      <c r="DV97" s="363"/>
      <c r="DW97" s="363"/>
      <c r="DX97" s="363"/>
      <c r="DY97" s="363"/>
      <c r="DZ97" s="363"/>
      <c r="EA97" s="363"/>
      <c r="EB97" s="363"/>
      <c r="EC97" s="363"/>
      <c r="ED97" s="363"/>
      <c r="EE97" s="363"/>
      <c r="EF97" s="363"/>
    </row>
    <row r="98" spans="1:136" ht="15" x14ac:dyDescent="0.25">
      <c r="A98" s="192"/>
      <c r="B98" s="207"/>
      <c r="C98" s="113" t="s">
        <v>1315</v>
      </c>
      <c r="D98" s="113" t="s">
        <v>1493</v>
      </c>
      <c r="E98" s="238"/>
      <c r="F98" s="697">
        <v>95.862068965517238</v>
      </c>
      <c r="G98" s="705"/>
      <c r="H98" s="697">
        <v>2.9310344827586206</v>
      </c>
      <c r="I98" s="705"/>
      <c r="J98" s="697">
        <v>1.2068965517241379</v>
      </c>
      <c r="K98" s="705"/>
      <c r="L98" s="697">
        <v>76.115485564304464</v>
      </c>
      <c r="M98" s="697">
        <v>17.585301837270343</v>
      </c>
      <c r="N98" s="697">
        <v>6.2992125984251963</v>
      </c>
      <c r="O98" s="224"/>
      <c r="P98" s="696">
        <v>754</v>
      </c>
      <c r="Q98" s="696">
        <v>573</v>
      </c>
      <c r="R98" s="697">
        <v>75.9946949602122</v>
      </c>
      <c r="S98" s="697" t="s">
        <v>2514</v>
      </c>
      <c r="T98" s="372"/>
      <c r="U98" s="92"/>
      <c r="V98" s="373"/>
      <c r="W98" s="373"/>
      <c r="X98" s="373"/>
      <c r="Y98" s="373"/>
      <c r="Z98" s="373"/>
      <c r="AA98" s="373"/>
      <c r="AB98" s="373"/>
      <c r="AC98" s="373"/>
      <c r="AD98" s="363"/>
      <c r="AE98" s="363"/>
      <c r="AF98" s="363"/>
      <c r="AG98" s="363"/>
      <c r="AH98" s="363"/>
      <c r="AI98" s="363"/>
      <c r="AJ98" s="363"/>
      <c r="AK98" s="363"/>
      <c r="AL98" s="363"/>
      <c r="AM98" s="363"/>
      <c r="AN98" s="363"/>
      <c r="AO98" s="363"/>
      <c r="AP98" s="363"/>
      <c r="AQ98" s="363"/>
      <c r="AR98" s="363"/>
      <c r="AS98" s="363"/>
      <c r="AT98" s="363"/>
      <c r="AU98" s="363"/>
      <c r="AV98" s="363"/>
      <c r="AW98" s="363"/>
      <c r="AX98" s="363"/>
      <c r="AY98" s="363"/>
      <c r="AZ98" s="363"/>
      <c r="BA98" s="363"/>
      <c r="BB98" s="363"/>
      <c r="BC98" s="363"/>
      <c r="BD98" s="363"/>
      <c r="BE98" s="363"/>
      <c r="BF98" s="363"/>
      <c r="BG98" s="363"/>
      <c r="BH98" s="363"/>
      <c r="BI98" s="363"/>
      <c r="BJ98" s="363"/>
      <c r="BK98" s="363"/>
      <c r="BL98" s="363"/>
      <c r="BM98" s="363"/>
      <c r="BN98" s="363"/>
      <c r="BO98" s="363"/>
      <c r="BP98" s="363"/>
      <c r="BQ98" s="363"/>
      <c r="BR98" s="363"/>
      <c r="BS98" s="363"/>
      <c r="BT98" s="363"/>
      <c r="BU98" s="363"/>
      <c r="BV98" s="363"/>
      <c r="BW98" s="363"/>
      <c r="BX98" s="363"/>
      <c r="BY98" s="363"/>
      <c r="BZ98" s="363"/>
      <c r="CA98" s="363"/>
      <c r="CB98" s="363"/>
      <c r="CC98" s="363"/>
      <c r="CD98" s="363"/>
      <c r="CE98" s="363"/>
      <c r="CF98" s="363"/>
      <c r="CG98" s="363"/>
      <c r="CH98" s="363"/>
      <c r="CI98" s="363"/>
      <c r="CJ98" s="363"/>
      <c r="CK98" s="363"/>
      <c r="CL98" s="363"/>
      <c r="CM98" s="363"/>
      <c r="CN98" s="363"/>
      <c r="CO98" s="363"/>
      <c r="CP98" s="363"/>
      <c r="CQ98" s="363"/>
      <c r="CR98" s="363"/>
      <c r="CS98" s="363"/>
      <c r="CT98" s="363"/>
      <c r="CU98" s="363"/>
      <c r="CV98" s="363"/>
      <c r="CW98" s="363"/>
      <c r="CX98" s="363"/>
      <c r="CY98" s="363"/>
      <c r="CZ98" s="363"/>
      <c r="DA98" s="363"/>
      <c r="DB98" s="363"/>
      <c r="DC98" s="363"/>
      <c r="DD98" s="363"/>
      <c r="DE98" s="363"/>
      <c r="DF98" s="363"/>
      <c r="DG98" s="363"/>
      <c r="DH98" s="363"/>
      <c r="DI98" s="363"/>
      <c r="DJ98" s="363"/>
      <c r="DK98" s="363"/>
      <c r="DL98" s="363"/>
      <c r="DM98" s="363"/>
      <c r="DN98" s="363"/>
      <c r="DO98" s="363"/>
      <c r="DP98" s="363"/>
      <c r="DQ98" s="363"/>
      <c r="DR98" s="363"/>
      <c r="DS98" s="363"/>
      <c r="DT98" s="363"/>
      <c r="DU98" s="363"/>
      <c r="DV98" s="363"/>
      <c r="DW98" s="363"/>
      <c r="DX98" s="363"/>
      <c r="DY98" s="363"/>
      <c r="DZ98" s="363"/>
      <c r="EA98" s="363"/>
      <c r="EB98" s="363"/>
      <c r="EC98" s="363"/>
      <c r="ED98" s="363"/>
      <c r="EE98" s="363"/>
      <c r="EF98" s="363"/>
    </row>
    <row r="99" spans="1:136" s="365" customFormat="1" ht="15" x14ac:dyDescent="0.25">
      <c r="A99" s="192"/>
      <c r="B99" s="207"/>
      <c r="C99" s="113" t="s">
        <v>1316</v>
      </c>
      <c r="D99" s="113" t="s">
        <v>1494</v>
      </c>
      <c r="E99" s="378"/>
      <c r="F99" s="697">
        <v>60.888407367280607</v>
      </c>
      <c r="G99" s="692"/>
      <c r="H99" s="697">
        <v>35.861321776814734</v>
      </c>
      <c r="I99" s="692"/>
      <c r="J99" s="697">
        <v>3.2502708559046587</v>
      </c>
      <c r="K99" s="692"/>
      <c r="L99" s="697">
        <v>71.329211746522418</v>
      </c>
      <c r="M99" s="697">
        <v>18.778979907264297</v>
      </c>
      <c r="N99" s="697">
        <v>9.891808346213292</v>
      </c>
      <c r="O99" s="366"/>
      <c r="P99" s="696">
        <v>1262</v>
      </c>
      <c r="Q99" s="696">
        <v>893</v>
      </c>
      <c r="R99" s="697">
        <v>70.760697305863701</v>
      </c>
      <c r="S99" s="697" t="s">
        <v>2366</v>
      </c>
      <c r="T99" s="372"/>
      <c r="U99" s="92"/>
      <c r="V99" s="373"/>
      <c r="W99" s="373"/>
      <c r="X99" s="373"/>
      <c r="Y99" s="373"/>
      <c r="Z99" s="373"/>
      <c r="AA99" s="373"/>
      <c r="AB99" s="373"/>
      <c r="AC99" s="373"/>
      <c r="AD99" s="363"/>
      <c r="AE99" s="363"/>
      <c r="AF99" s="363"/>
      <c r="AG99" s="363"/>
      <c r="AH99" s="363"/>
      <c r="AI99" s="363"/>
      <c r="AJ99" s="363"/>
      <c r="AK99" s="363"/>
      <c r="AL99" s="363"/>
      <c r="AM99" s="363"/>
      <c r="AN99" s="363"/>
      <c r="AO99" s="363"/>
      <c r="AP99" s="363"/>
      <c r="AQ99" s="363"/>
      <c r="AR99" s="363"/>
      <c r="AS99" s="363"/>
      <c r="AT99" s="363"/>
      <c r="AU99" s="363"/>
      <c r="AV99" s="363"/>
      <c r="AW99" s="363"/>
      <c r="AX99" s="363"/>
      <c r="AY99" s="363"/>
      <c r="AZ99" s="363"/>
      <c r="BA99" s="363"/>
      <c r="BB99" s="363"/>
      <c r="BC99" s="363"/>
      <c r="BD99" s="363"/>
      <c r="BE99" s="363"/>
      <c r="BF99" s="363"/>
      <c r="BG99" s="363"/>
      <c r="BH99" s="363"/>
      <c r="BI99" s="363"/>
      <c r="BJ99" s="363"/>
      <c r="BK99" s="363"/>
      <c r="BL99" s="363"/>
      <c r="BM99" s="363"/>
      <c r="BN99" s="363"/>
      <c r="BO99" s="363"/>
      <c r="BP99" s="363"/>
      <c r="BQ99" s="363"/>
      <c r="BR99" s="363"/>
      <c r="BS99" s="363"/>
      <c r="BT99" s="363"/>
      <c r="BU99" s="363"/>
      <c r="BV99" s="363"/>
      <c r="BW99" s="363"/>
      <c r="BX99" s="363"/>
      <c r="BY99" s="363"/>
      <c r="BZ99" s="363"/>
      <c r="CA99" s="363"/>
      <c r="CB99" s="363"/>
      <c r="CC99" s="363"/>
      <c r="CD99" s="363"/>
      <c r="CE99" s="363"/>
      <c r="CF99" s="363"/>
      <c r="CG99" s="363"/>
      <c r="CH99" s="363"/>
      <c r="CI99" s="363"/>
      <c r="CJ99" s="363"/>
      <c r="CK99" s="363"/>
      <c r="CL99" s="363"/>
      <c r="CM99" s="363"/>
      <c r="CN99" s="363"/>
      <c r="CO99" s="363"/>
      <c r="CP99" s="363"/>
      <c r="CQ99" s="363"/>
      <c r="CR99" s="363"/>
      <c r="CS99" s="363"/>
      <c r="CT99" s="363"/>
      <c r="CU99" s="363"/>
      <c r="CV99" s="363"/>
      <c r="CW99" s="363"/>
      <c r="CX99" s="363"/>
      <c r="CY99" s="363"/>
      <c r="CZ99" s="363"/>
      <c r="DA99" s="363"/>
      <c r="DB99" s="363"/>
      <c r="DC99" s="363"/>
      <c r="DD99" s="363"/>
      <c r="DE99" s="363"/>
      <c r="DF99" s="363"/>
      <c r="DG99" s="363"/>
      <c r="DH99" s="363"/>
      <c r="DI99" s="363"/>
      <c r="DJ99" s="363"/>
      <c r="DK99" s="363"/>
      <c r="DL99" s="363"/>
      <c r="DM99" s="363"/>
      <c r="DN99" s="363"/>
      <c r="DO99" s="363"/>
      <c r="DP99" s="363"/>
      <c r="DQ99" s="363"/>
      <c r="DR99" s="363"/>
      <c r="DS99" s="363"/>
      <c r="DT99" s="363"/>
      <c r="DU99" s="363"/>
      <c r="DV99" s="363"/>
      <c r="DW99" s="363"/>
      <c r="DX99" s="363"/>
      <c r="DY99" s="363"/>
      <c r="DZ99" s="363"/>
      <c r="EA99" s="363"/>
      <c r="EB99" s="363"/>
      <c r="EC99" s="363"/>
      <c r="ED99" s="363"/>
      <c r="EE99" s="363"/>
      <c r="EF99" s="363"/>
    </row>
    <row r="100" spans="1:136" ht="15" x14ac:dyDescent="0.25">
      <c r="A100" s="192"/>
      <c r="B100" s="207"/>
      <c r="C100" s="113" t="s">
        <v>1317</v>
      </c>
      <c r="D100" s="113" t="s">
        <v>1495</v>
      </c>
      <c r="E100" s="238"/>
      <c r="F100" s="697">
        <v>59.638554216867469</v>
      </c>
      <c r="G100" s="705"/>
      <c r="H100" s="697">
        <v>37.951807228915662</v>
      </c>
      <c r="I100" s="705"/>
      <c r="J100" s="697">
        <v>2.4096385542168677</v>
      </c>
      <c r="K100" s="705"/>
      <c r="L100" s="697">
        <v>66.29392971246007</v>
      </c>
      <c r="M100" s="697">
        <v>23.722044728434504</v>
      </c>
      <c r="N100" s="697">
        <v>9.9840255591054312</v>
      </c>
      <c r="O100" s="224"/>
      <c r="P100" s="696">
        <v>1229</v>
      </c>
      <c r="Q100" s="696">
        <v>810</v>
      </c>
      <c r="R100" s="697">
        <v>65.907241659886083</v>
      </c>
      <c r="S100" s="697" t="s">
        <v>2335</v>
      </c>
      <c r="T100" s="372"/>
      <c r="U100" s="92"/>
      <c r="V100" s="373"/>
      <c r="W100" s="373"/>
      <c r="X100" s="373"/>
      <c r="Y100" s="373"/>
      <c r="Z100" s="373"/>
      <c r="AA100" s="373"/>
      <c r="AB100" s="373"/>
      <c r="AC100" s="373"/>
      <c r="AD100" s="363"/>
      <c r="AE100" s="363"/>
      <c r="AF100" s="363"/>
      <c r="AG100" s="363"/>
      <c r="AH100" s="363"/>
      <c r="AI100" s="363"/>
      <c r="AJ100" s="363"/>
      <c r="AK100" s="363"/>
      <c r="AL100" s="363"/>
      <c r="AM100" s="363"/>
      <c r="AN100" s="363"/>
      <c r="AO100" s="363"/>
      <c r="AP100" s="363"/>
      <c r="AQ100" s="363"/>
      <c r="AR100" s="363"/>
      <c r="AS100" s="363"/>
      <c r="AT100" s="363"/>
      <c r="AU100" s="363"/>
      <c r="AV100" s="363"/>
      <c r="AW100" s="363"/>
      <c r="AX100" s="363"/>
      <c r="AY100" s="363"/>
      <c r="AZ100" s="363"/>
      <c r="BA100" s="363"/>
      <c r="BB100" s="363"/>
      <c r="BC100" s="363"/>
      <c r="BD100" s="363"/>
      <c r="BE100" s="363"/>
      <c r="BF100" s="363"/>
      <c r="BG100" s="363"/>
      <c r="BH100" s="363"/>
      <c r="BI100" s="363"/>
      <c r="BJ100" s="363"/>
      <c r="BK100" s="363"/>
      <c r="BL100" s="363"/>
      <c r="BM100" s="363"/>
      <c r="BN100" s="363"/>
      <c r="BO100" s="363"/>
      <c r="BP100" s="363"/>
      <c r="BQ100" s="363"/>
      <c r="BR100" s="363"/>
      <c r="BS100" s="363"/>
      <c r="BT100" s="363"/>
      <c r="BU100" s="363"/>
      <c r="BV100" s="363"/>
      <c r="BW100" s="363"/>
      <c r="BX100" s="363"/>
      <c r="BY100" s="363"/>
      <c r="BZ100" s="363"/>
      <c r="CA100" s="363"/>
      <c r="CB100" s="363"/>
      <c r="CC100" s="363"/>
      <c r="CD100" s="363"/>
      <c r="CE100" s="363"/>
      <c r="CF100" s="363"/>
      <c r="CG100" s="363"/>
      <c r="CH100" s="363"/>
      <c r="CI100" s="363"/>
      <c r="CJ100" s="363"/>
      <c r="CK100" s="363"/>
      <c r="CL100" s="363"/>
      <c r="CM100" s="363"/>
      <c r="CN100" s="363"/>
      <c r="CO100" s="363"/>
      <c r="CP100" s="363"/>
      <c r="CQ100" s="363"/>
      <c r="CR100" s="363"/>
      <c r="CS100" s="363"/>
      <c r="CT100" s="363"/>
      <c r="CU100" s="363"/>
      <c r="CV100" s="363"/>
      <c r="CW100" s="363"/>
      <c r="CX100" s="363"/>
      <c r="CY100" s="363"/>
      <c r="CZ100" s="363"/>
      <c r="DA100" s="363"/>
      <c r="DB100" s="363"/>
      <c r="DC100" s="363"/>
      <c r="DD100" s="363"/>
      <c r="DE100" s="363"/>
      <c r="DF100" s="363"/>
      <c r="DG100" s="363"/>
      <c r="DH100" s="363"/>
      <c r="DI100" s="363"/>
      <c r="DJ100" s="363"/>
      <c r="DK100" s="363"/>
      <c r="DL100" s="363"/>
      <c r="DM100" s="363"/>
      <c r="DN100" s="363"/>
      <c r="DO100" s="363"/>
      <c r="DP100" s="363"/>
      <c r="DQ100" s="363"/>
      <c r="DR100" s="363"/>
      <c r="DS100" s="363"/>
      <c r="DT100" s="363"/>
      <c r="DU100" s="363"/>
      <c r="DV100" s="363"/>
      <c r="DW100" s="363"/>
      <c r="DX100" s="363"/>
      <c r="DY100" s="363"/>
      <c r="DZ100" s="363"/>
      <c r="EA100" s="363"/>
      <c r="EB100" s="363"/>
      <c r="EC100" s="363"/>
      <c r="ED100" s="363"/>
      <c r="EE100" s="363"/>
      <c r="EF100" s="363"/>
    </row>
    <row r="101" spans="1:136" ht="15" x14ac:dyDescent="0.25">
      <c r="A101" s="192"/>
      <c r="B101" s="207"/>
      <c r="C101" s="113" t="s">
        <v>1318</v>
      </c>
      <c r="D101" s="113" t="s">
        <v>1496</v>
      </c>
      <c r="E101" s="238"/>
      <c r="F101" s="697">
        <v>51.063829787234042</v>
      </c>
      <c r="G101" s="705"/>
      <c r="H101" s="697">
        <v>46.808510638297875</v>
      </c>
      <c r="I101" s="705"/>
      <c r="J101" s="697">
        <v>2.1276595744680851</v>
      </c>
      <c r="K101" s="705"/>
      <c r="L101" s="697">
        <v>85.454545454545453</v>
      </c>
      <c r="M101" s="697">
        <v>9.0909090909090917</v>
      </c>
      <c r="N101" s="697">
        <v>5.4545454545454541</v>
      </c>
      <c r="O101" s="224"/>
      <c r="P101" s="696">
        <v>54</v>
      </c>
      <c r="Q101" s="696">
        <v>46</v>
      </c>
      <c r="R101" s="697">
        <v>85.18518518518519</v>
      </c>
      <c r="S101" s="697" t="s">
        <v>2515</v>
      </c>
      <c r="T101" s="372"/>
      <c r="U101" s="92"/>
      <c r="V101" s="373"/>
      <c r="W101" s="373"/>
      <c r="X101" s="373"/>
      <c r="Y101" s="373"/>
      <c r="Z101" s="373"/>
      <c r="AA101" s="373"/>
      <c r="AB101" s="373"/>
      <c r="AC101" s="373"/>
      <c r="AD101" s="363"/>
      <c r="AE101" s="363"/>
      <c r="AF101" s="363"/>
      <c r="AG101" s="363"/>
      <c r="AH101" s="363"/>
      <c r="AI101" s="363"/>
      <c r="AJ101" s="363"/>
      <c r="AK101" s="363"/>
      <c r="AL101" s="363"/>
      <c r="AM101" s="363"/>
      <c r="AN101" s="363"/>
      <c r="AO101" s="363"/>
      <c r="AP101" s="363"/>
      <c r="AQ101" s="363"/>
      <c r="AR101" s="363"/>
      <c r="AS101" s="363"/>
      <c r="AT101" s="363"/>
      <c r="AU101" s="363"/>
      <c r="AV101" s="363"/>
      <c r="AW101" s="363"/>
      <c r="AX101" s="363"/>
      <c r="AY101" s="363"/>
      <c r="AZ101" s="363"/>
      <c r="BA101" s="363"/>
      <c r="BB101" s="363"/>
      <c r="BC101" s="363"/>
      <c r="BD101" s="363"/>
      <c r="BE101" s="363"/>
      <c r="BF101" s="363"/>
      <c r="BG101" s="363"/>
      <c r="BH101" s="363"/>
      <c r="BI101" s="363"/>
      <c r="BJ101" s="363"/>
      <c r="BK101" s="363"/>
      <c r="BL101" s="363"/>
      <c r="BM101" s="363"/>
      <c r="BN101" s="363"/>
      <c r="BO101" s="363"/>
      <c r="BP101" s="363"/>
      <c r="BQ101" s="363"/>
      <c r="BR101" s="363"/>
      <c r="BS101" s="363"/>
      <c r="BT101" s="363"/>
      <c r="BU101" s="363"/>
      <c r="BV101" s="363"/>
      <c r="BW101" s="363"/>
      <c r="BX101" s="363"/>
      <c r="BY101" s="363"/>
      <c r="BZ101" s="363"/>
      <c r="CA101" s="363"/>
      <c r="CB101" s="363"/>
      <c r="CC101" s="363"/>
      <c r="CD101" s="363"/>
      <c r="CE101" s="363"/>
      <c r="CF101" s="363"/>
      <c r="CG101" s="363"/>
      <c r="CH101" s="363"/>
      <c r="CI101" s="363"/>
      <c r="CJ101" s="363"/>
      <c r="CK101" s="363"/>
      <c r="CL101" s="363"/>
      <c r="CM101" s="363"/>
      <c r="CN101" s="363"/>
      <c r="CO101" s="363"/>
      <c r="CP101" s="363"/>
      <c r="CQ101" s="363"/>
      <c r="CR101" s="363"/>
      <c r="CS101" s="363"/>
      <c r="CT101" s="363"/>
      <c r="CU101" s="363"/>
      <c r="CV101" s="363"/>
      <c r="CW101" s="363"/>
      <c r="CX101" s="363"/>
      <c r="CY101" s="363"/>
      <c r="CZ101" s="363"/>
      <c r="DA101" s="363"/>
      <c r="DB101" s="363"/>
      <c r="DC101" s="363"/>
      <c r="DD101" s="363"/>
      <c r="DE101" s="363"/>
      <c r="DF101" s="363"/>
      <c r="DG101" s="363"/>
      <c r="DH101" s="363"/>
      <c r="DI101" s="363"/>
      <c r="DJ101" s="363"/>
      <c r="DK101" s="363"/>
      <c r="DL101" s="363"/>
      <c r="DM101" s="363"/>
      <c r="DN101" s="363"/>
      <c r="DO101" s="363"/>
      <c r="DP101" s="363"/>
      <c r="DQ101" s="363"/>
      <c r="DR101" s="363"/>
      <c r="DS101" s="363"/>
      <c r="DT101" s="363"/>
      <c r="DU101" s="363"/>
      <c r="DV101" s="363"/>
      <c r="DW101" s="363"/>
      <c r="DX101" s="363"/>
      <c r="DY101" s="363"/>
      <c r="DZ101" s="363"/>
      <c r="EA101" s="363"/>
      <c r="EB101" s="363"/>
      <c r="EC101" s="363"/>
      <c r="ED101" s="363"/>
      <c r="EE101" s="363"/>
      <c r="EF101" s="363"/>
    </row>
    <row r="102" spans="1:136" ht="15" x14ac:dyDescent="0.25">
      <c r="A102" s="192"/>
      <c r="B102" s="207"/>
      <c r="C102" s="113" t="s">
        <v>1442</v>
      </c>
      <c r="D102" s="113" t="s">
        <v>1497</v>
      </c>
      <c r="E102" s="238"/>
      <c r="F102" s="697">
        <v>71.247563352826518</v>
      </c>
      <c r="G102" s="705"/>
      <c r="H102" s="697">
        <v>25.438596491228072</v>
      </c>
      <c r="I102" s="705"/>
      <c r="J102" s="697">
        <v>3.3138401559454191</v>
      </c>
      <c r="K102" s="705"/>
      <c r="L102" s="697">
        <v>75.109809663250374</v>
      </c>
      <c r="M102" s="697">
        <v>15.959004392386531</v>
      </c>
      <c r="N102" s="697">
        <v>8.9311859443631043</v>
      </c>
      <c r="O102" s="224"/>
      <c r="P102" s="696">
        <v>1327</v>
      </c>
      <c r="Q102" s="696">
        <v>992</v>
      </c>
      <c r="R102" s="697">
        <v>74.755086661642807</v>
      </c>
      <c r="S102" s="697" t="s">
        <v>2516</v>
      </c>
      <c r="T102" s="372"/>
      <c r="U102" s="92"/>
      <c r="V102" s="373"/>
      <c r="W102" s="373"/>
      <c r="X102" s="373"/>
      <c r="Y102" s="373"/>
      <c r="Z102" s="373"/>
      <c r="AA102" s="373"/>
      <c r="AB102" s="373"/>
      <c r="AC102" s="373"/>
      <c r="AD102" s="363"/>
      <c r="AE102" s="363"/>
      <c r="AF102" s="363"/>
      <c r="AG102" s="363"/>
      <c r="AH102" s="363"/>
      <c r="AI102" s="363"/>
      <c r="AJ102" s="363"/>
      <c r="AK102" s="363"/>
      <c r="AL102" s="363"/>
      <c r="AM102" s="363"/>
      <c r="AN102" s="363"/>
      <c r="AO102" s="363"/>
      <c r="AP102" s="363"/>
      <c r="AQ102" s="363"/>
      <c r="AR102" s="363"/>
      <c r="AS102" s="363"/>
      <c r="AT102" s="363"/>
      <c r="AU102" s="363"/>
      <c r="AV102" s="363"/>
      <c r="AW102" s="363"/>
      <c r="AX102" s="363"/>
      <c r="AY102" s="363"/>
      <c r="AZ102" s="363"/>
      <c r="BA102" s="363"/>
      <c r="BB102" s="363"/>
      <c r="BC102" s="363"/>
      <c r="BD102" s="363"/>
      <c r="BE102" s="363"/>
      <c r="BF102" s="363"/>
      <c r="BG102" s="363"/>
      <c r="BH102" s="363"/>
      <c r="BI102" s="363"/>
      <c r="BJ102" s="363"/>
      <c r="BK102" s="363"/>
      <c r="BL102" s="363"/>
      <c r="BM102" s="363"/>
      <c r="BN102" s="363"/>
      <c r="BO102" s="363"/>
      <c r="BP102" s="363"/>
      <c r="BQ102" s="363"/>
      <c r="BR102" s="363"/>
      <c r="BS102" s="363"/>
      <c r="BT102" s="363"/>
      <c r="BU102" s="363"/>
      <c r="BV102" s="363"/>
      <c r="BW102" s="363"/>
      <c r="BX102" s="363"/>
      <c r="BY102" s="363"/>
      <c r="BZ102" s="363"/>
      <c r="CA102" s="363"/>
      <c r="CB102" s="363"/>
      <c r="CC102" s="363"/>
      <c r="CD102" s="363"/>
      <c r="CE102" s="363"/>
      <c r="CF102" s="363"/>
      <c r="CG102" s="363"/>
      <c r="CH102" s="363"/>
      <c r="CI102" s="363"/>
      <c r="CJ102" s="363"/>
      <c r="CK102" s="363"/>
      <c r="CL102" s="363"/>
      <c r="CM102" s="363"/>
      <c r="CN102" s="363"/>
      <c r="CO102" s="363"/>
      <c r="CP102" s="363"/>
      <c r="CQ102" s="363"/>
      <c r="CR102" s="363"/>
      <c r="CS102" s="363"/>
      <c r="CT102" s="363"/>
      <c r="CU102" s="363"/>
      <c r="CV102" s="363"/>
      <c r="CW102" s="363"/>
      <c r="CX102" s="363"/>
      <c r="CY102" s="363"/>
      <c r="CZ102" s="363"/>
      <c r="DA102" s="363"/>
      <c r="DB102" s="363"/>
      <c r="DC102" s="363"/>
      <c r="DD102" s="363"/>
      <c r="DE102" s="363"/>
      <c r="DF102" s="363"/>
      <c r="DG102" s="363"/>
      <c r="DH102" s="363"/>
      <c r="DI102" s="363"/>
      <c r="DJ102" s="363"/>
      <c r="DK102" s="363"/>
      <c r="DL102" s="363"/>
      <c r="DM102" s="363"/>
      <c r="DN102" s="363"/>
      <c r="DO102" s="363"/>
      <c r="DP102" s="363"/>
      <c r="DQ102" s="363"/>
      <c r="DR102" s="363"/>
      <c r="DS102" s="363"/>
      <c r="DT102" s="363"/>
      <c r="DU102" s="363"/>
      <c r="DV102" s="363"/>
      <c r="DW102" s="363"/>
      <c r="DX102" s="363"/>
      <c r="DY102" s="363"/>
      <c r="DZ102" s="363"/>
      <c r="EA102" s="363"/>
      <c r="EB102" s="363"/>
      <c r="EC102" s="363"/>
      <c r="ED102" s="363"/>
      <c r="EE102" s="363"/>
      <c r="EF102" s="363"/>
    </row>
    <row r="103" spans="1:136" ht="15" x14ac:dyDescent="0.25">
      <c r="A103" s="192"/>
      <c r="B103" s="207"/>
      <c r="C103" s="113" t="s">
        <v>1452</v>
      </c>
      <c r="D103" s="113" t="s">
        <v>1498</v>
      </c>
      <c r="E103" s="238"/>
      <c r="F103" s="697">
        <v>54.847908745247153</v>
      </c>
      <c r="G103" s="705"/>
      <c r="H103" s="697">
        <v>42.20532319391635</v>
      </c>
      <c r="I103" s="705"/>
      <c r="J103" s="697">
        <v>2.9467680608365017</v>
      </c>
      <c r="K103" s="705"/>
      <c r="L103" s="697">
        <v>73.106323835997216</v>
      </c>
      <c r="M103" s="697">
        <v>15.774843641417652</v>
      </c>
      <c r="N103" s="697">
        <v>11.118832522585128</v>
      </c>
      <c r="O103" s="224"/>
      <c r="P103" s="696">
        <v>1406</v>
      </c>
      <c r="Q103" s="696">
        <v>1021</v>
      </c>
      <c r="R103" s="697">
        <v>72.617354196301562</v>
      </c>
      <c r="S103" s="697" t="s">
        <v>2517</v>
      </c>
      <c r="T103" s="372"/>
      <c r="U103" s="92"/>
      <c r="V103" s="373"/>
      <c r="W103" s="373"/>
      <c r="X103" s="373"/>
      <c r="Y103" s="373"/>
      <c r="Z103" s="373"/>
      <c r="AA103" s="373"/>
      <c r="AB103" s="373"/>
      <c r="AC103" s="373"/>
      <c r="AD103" s="363"/>
      <c r="AE103" s="363"/>
      <c r="AF103" s="363"/>
      <c r="AG103" s="363"/>
      <c r="AH103" s="363"/>
      <c r="AI103" s="363"/>
      <c r="AJ103" s="363"/>
      <c r="AK103" s="363"/>
      <c r="AL103" s="363"/>
      <c r="AM103" s="363"/>
      <c r="AN103" s="363"/>
      <c r="AO103" s="363"/>
      <c r="AP103" s="363"/>
      <c r="AQ103" s="363"/>
      <c r="AR103" s="363"/>
      <c r="AS103" s="363"/>
      <c r="AT103" s="363"/>
      <c r="AU103" s="363"/>
      <c r="AV103" s="363"/>
      <c r="AW103" s="363"/>
      <c r="AX103" s="363"/>
      <c r="AY103" s="363"/>
      <c r="AZ103" s="363"/>
      <c r="BA103" s="363"/>
      <c r="BB103" s="363"/>
      <c r="BC103" s="363"/>
      <c r="BD103" s="363"/>
      <c r="BE103" s="363"/>
      <c r="BF103" s="363"/>
      <c r="BG103" s="363"/>
      <c r="BH103" s="363"/>
      <c r="BI103" s="363"/>
      <c r="BJ103" s="363"/>
      <c r="BK103" s="363"/>
      <c r="BL103" s="363"/>
      <c r="BM103" s="363"/>
      <c r="BN103" s="363"/>
      <c r="BO103" s="363"/>
      <c r="BP103" s="363"/>
      <c r="BQ103" s="363"/>
      <c r="BR103" s="363"/>
      <c r="BS103" s="363"/>
      <c r="BT103" s="363"/>
      <c r="BU103" s="363"/>
      <c r="BV103" s="363"/>
      <c r="BW103" s="363"/>
      <c r="BX103" s="363"/>
      <c r="BY103" s="363"/>
      <c r="BZ103" s="363"/>
      <c r="CA103" s="363"/>
      <c r="CB103" s="363"/>
      <c r="CC103" s="363"/>
      <c r="CD103" s="363"/>
      <c r="CE103" s="363"/>
      <c r="CF103" s="363"/>
      <c r="CG103" s="363"/>
      <c r="CH103" s="363"/>
      <c r="CI103" s="363"/>
      <c r="CJ103" s="363"/>
      <c r="CK103" s="363"/>
      <c r="CL103" s="363"/>
      <c r="CM103" s="363"/>
      <c r="CN103" s="363"/>
      <c r="CO103" s="363"/>
      <c r="CP103" s="363"/>
      <c r="CQ103" s="363"/>
      <c r="CR103" s="363"/>
      <c r="CS103" s="363"/>
      <c r="CT103" s="363"/>
      <c r="CU103" s="363"/>
      <c r="CV103" s="363"/>
      <c r="CW103" s="363"/>
      <c r="CX103" s="363"/>
      <c r="CY103" s="363"/>
      <c r="CZ103" s="363"/>
      <c r="DA103" s="363"/>
      <c r="DB103" s="363"/>
      <c r="DC103" s="363"/>
      <c r="DD103" s="363"/>
      <c r="DE103" s="363"/>
      <c r="DF103" s="363"/>
      <c r="DG103" s="363"/>
      <c r="DH103" s="363"/>
      <c r="DI103" s="363"/>
      <c r="DJ103" s="363"/>
      <c r="DK103" s="363"/>
      <c r="DL103" s="363"/>
      <c r="DM103" s="363"/>
      <c r="DN103" s="363"/>
      <c r="DO103" s="363"/>
      <c r="DP103" s="363"/>
      <c r="DQ103" s="363"/>
      <c r="DR103" s="363"/>
      <c r="DS103" s="363"/>
      <c r="DT103" s="363"/>
      <c r="DU103" s="363"/>
      <c r="DV103" s="363"/>
      <c r="DW103" s="363"/>
      <c r="DX103" s="363"/>
      <c r="DY103" s="363"/>
      <c r="DZ103" s="363"/>
      <c r="EA103" s="363"/>
      <c r="EB103" s="363"/>
      <c r="EC103" s="363"/>
      <c r="ED103" s="363"/>
      <c r="EE103" s="363"/>
      <c r="EF103" s="363"/>
    </row>
    <row r="104" spans="1:136" ht="15" x14ac:dyDescent="0.25">
      <c r="A104" s="192"/>
      <c r="B104" s="207"/>
      <c r="C104" s="113" t="s">
        <v>1453</v>
      </c>
      <c r="D104" s="113" t="s">
        <v>1499</v>
      </c>
      <c r="E104" s="238"/>
      <c r="F104" s="697">
        <v>93.731635651322236</v>
      </c>
      <c r="G104" s="705"/>
      <c r="H104" s="697">
        <v>3.525954946131244</v>
      </c>
      <c r="I104" s="705"/>
      <c r="J104" s="697">
        <v>2.7424094025465231</v>
      </c>
      <c r="K104" s="705"/>
      <c r="L104" s="697">
        <v>68.986486486486484</v>
      </c>
      <c r="M104" s="697">
        <v>22.567567567567568</v>
      </c>
      <c r="N104" s="697">
        <v>8.4459459459459456</v>
      </c>
      <c r="O104" s="224"/>
      <c r="P104" s="696">
        <v>1444</v>
      </c>
      <c r="Q104" s="696">
        <v>993</v>
      </c>
      <c r="R104" s="697">
        <v>68.767313019390585</v>
      </c>
      <c r="S104" s="697" t="s">
        <v>2518</v>
      </c>
      <c r="T104" s="372"/>
      <c r="U104" s="92"/>
      <c r="V104" s="373"/>
      <c r="W104" s="373"/>
      <c r="X104" s="373"/>
      <c r="Y104" s="373"/>
      <c r="Z104" s="373"/>
      <c r="AA104" s="373"/>
      <c r="AB104" s="373"/>
      <c r="AC104" s="373"/>
      <c r="AD104" s="363"/>
      <c r="AE104" s="363"/>
      <c r="AF104" s="363"/>
      <c r="AG104" s="363"/>
      <c r="AH104" s="363"/>
      <c r="AI104" s="363"/>
      <c r="AJ104" s="363"/>
      <c r="AK104" s="363"/>
      <c r="AL104" s="363"/>
      <c r="AM104" s="363"/>
      <c r="AN104" s="363"/>
      <c r="AO104" s="363"/>
      <c r="AP104" s="363"/>
      <c r="AQ104" s="363"/>
      <c r="AR104" s="363"/>
      <c r="AS104" s="363"/>
      <c r="AT104" s="363"/>
      <c r="AU104" s="363"/>
      <c r="AV104" s="363"/>
      <c r="AW104" s="363"/>
      <c r="AX104" s="363"/>
      <c r="AY104" s="363"/>
      <c r="AZ104" s="363"/>
      <c r="BA104" s="363"/>
      <c r="BB104" s="363"/>
      <c r="BC104" s="363"/>
      <c r="BD104" s="363"/>
      <c r="BE104" s="363"/>
      <c r="BF104" s="363"/>
      <c r="BG104" s="363"/>
      <c r="BH104" s="363"/>
      <c r="BI104" s="363"/>
      <c r="BJ104" s="363"/>
      <c r="BK104" s="363"/>
      <c r="BL104" s="363"/>
      <c r="BM104" s="363"/>
      <c r="BN104" s="363"/>
      <c r="BO104" s="363"/>
      <c r="BP104" s="363"/>
      <c r="BQ104" s="363"/>
      <c r="BR104" s="363"/>
      <c r="BS104" s="363"/>
      <c r="BT104" s="363"/>
      <c r="BU104" s="363"/>
      <c r="BV104" s="363"/>
      <c r="BW104" s="363"/>
      <c r="BX104" s="363"/>
      <c r="BY104" s="363"/>
      <c r="BZ104" s="363"/>
      <c r="CA104" s="363"/>
      <c r="CB104" s="363"/>
      <c r="CC104" s="363"/>
      <c r="CD104" s="363"/>
      <c r="CE104" s="363"/>
      <c r="CF104" s="363"/>
      <c r="CG104" s="363"/>
      <c r="CH104" s="363"/>
      <c r="CI104" s="363"/>
      <c r="CJ104" s="363"/>
      <c r="CK104" s="363"/>
      <c r="CL104" s="363"/>
      <c r="CM104" s="363"/>
      <c r="CN104" s="363"/>
      <c r="CO104" s="363"/>
      <c r="CP104" s="363"/>
      <c r="CQ104" s="363"/>
      <c r="CR104" s="363"/>
      <c r="CS104" s="363"/>
      <c r="CT104" s="363"/>
      <c r="CU104" s="363"/>
      <c r="CV104" s="363"/>
      <c r="CW104" s="363"/>
      <c r="CX104" s="363"/>
      <c r="CY104" s="363"/>
      <c r="CZ104" s="363"/>
      <c r="DA104" s="363"/>
      <c r="DB104" s="363"/>
      <c r="DC104" s="363"/>
      <c r="DD104" s="363"/>
      <c r="DE104" s="363"/>
      <c r="DF104" s="363"/>
      <c r="DG104" s="363"/>
      <c r="DH104" s="363"/>
      <c r="DI104" s="363"/>
      <c r="DJ104" s="363"/>
      <c r="DK104" s="363"/>
      <c r="DL104" s="363"/>
      <c r="DM104" s="363"/>
      <c r="DN104" s="363"/>
      <c r="DO104" s="363"/>
      <c r="DP104" s="363"/>
      <c r="DQ104" s="363"/>
      <c r="DR104" s="363"/>
      <c r="DS104" s="363"/>
      <c r="DT104" s="363"/>
      <c r="DU104" s="363"/>
      <c r="DV104" s="363"/>
      <c r="DW104" s="363"/>
      <c r="DX104" s="363"/>
      <c r="DY104" s="363"/>
      <c r="DZ104" s="363"/>
      <c r="EA104" s="363"/>
      <c r="EB104" s="363"/>
      <c r="EC104" s="363"/>
      <c r="ED104" s="363"/>
      <c r="EE104" s="363"/>
      <c r="EF104" s="363"/>
    </row>
    <row r="105" spans="1:136" ht="15" x14ac:dyDescent="0.25">
      <c r="A105" s="192"/>
      <c r="B105" s="207"/>
      <c r="C105" s="113" t="s">
        <v>1455</v>
      </c>
      <c r="D105" s="113" t="s">
        <v>1500</v>
      </c>
      <c r="E105" s="238"/>
      <c r="F105" s="697">
        <v>34.582511505588428</v>
      </c>
      <c r="G105" s="705"/>
      <c r="H105" s="697">
        <v>63.905325443786985</v>
      </c>
      <c r="I105" s="705"/>
      <c r="J105" s="697">
        <v>1.5121630506245891</v>
      </c>
      <c r="K105" s="705"/>
      <c r="L105" s="697">
        <v>72.775119617224888</v>
      </c>
      <c r="M105" s="697">
        <v>15.83732057416268</v>
      </c>
      <c r="N105" s="697">
        <v>11.387559808612441</v>
      </c>
      <c r="O105" s="224"/>
      <c r="P105" s="696">
        <v>2066</v>
      </c>
      <c r="Q105" s="696">
        <v>1498</v>
      </c>
      <c r="R105" s="697">
        <v>72.507260406582773</v>
      </c>
      <c r="S105" s="697" t="s">
        <v>2519</v>
      </c>
      <c r="T105" s="372"/>
      <c r="U105" s="92"/>
      <c r="V105" s="373"/>
      <c r="W105" s="373"/>
      <c r="X105" s="373"/>
      <c r="Y105" s="373"/>
      <c r="Z105" s="373"/>
      <c r="AA105" s="373"/>
      <c r="AB105" s="373"/>
      <c r="AC105" s="373"/>
      <c r="AD105" s="363"/>
      <c r="AE105" s="363"/>
      <c r="AF105" s="363"/>
      <c r="AG105" s="363"/>
      <c r="AH105" s="363"/>
      <c r="AI105" s="363"/>
      <c r="AJ105" s="363"/>
      <c r="AK105" s="363"/>
      <c r="AL105" s="363"/>
      <c r="AM105" s="363"/>
      <c r="AN105" s="363"/>
      <c r="AO105" s="363"/>
      <c r="AP105" s="363"/>
      <c r="AQ105" s="363"/>
      <c r="AR105" s="363"/>
      <c r="AS105" s="363"/>
      <c r="AT105" s="363"/>
      <c r="AU105" s="363"/>
      <c r="AV105" s="363"/>
      <c r="AW105" s="363"/>
      <c r="AX105" s="363"/>
      <c r="AY105" s="363"/>
      <c r="AZ105" s="363"/>
      <c r="BA105" s="363"/>
      <c r="BB105" s="363"/>
      <c r="BC105" s="363"/>
      <c r="BD105" s="363"/>
      <c r="BE105" s="363"/>
      <c r="BF105" s="363"/>
      <c r="BG105" s="363"/>
      <c r="BH105" s="363"/>
      <c r="BI105" s="363"/>
      <c r="BJ105" s="363"/>
      <c r="BK105" s="363"/>
      <c r="BL105" s="363"/>
      <c r="BM105" s="363"/>
      <c r="BN105" s="363"/>
      <c r="BO105" s="363"/>
      <c r="BP105" s="363"/>
      <c r="BQ105" s="363"/>
      <c r="BR105" s="363"/>
      <c r="BS105" s="363"/>
      <c r="BT105" s="363"/>
      <c r="BU105" s="363"/>
      <c r="BV105" s="363"/>
      <c r="BW105" s="363"/>
      <c r="BX105" s="363"/>
      <c r="BY105" s="363"/>
      <c r="BZ105" s="363"/>
      <c r="CA105" s="363"/>
      <c r="CB105" s="363"/>
      <c r="CC105" s="363"/>
      <c r="CD105" s="363"/>
      <c r="CE105" s="363"/>
      <c r="CF105" s="363"/>
      <c r="CG105" s="363"/>
      <c r="CH105" s="363"/>
      <c r="CI105" s="363"/>
      <c r="CJ105" s="363"/>
      <c r="CK105" s="363"/>
      <c r="CL105" s="363"/>
      <c r="CM105" s="363"/>
      <c r="CN105" s="363"/>
      <c r="CO105" s="363"/>
      <c r="CP105" s="363"/>
      <c r="CQ105" s="363"/>
      <c r="CR105" s="363"/>
      <c r="CS105" s="363"/>
      <c r="CT105" s="363"/>
      <c r="CU105" s="363"/>
      <c r="CV105" s="363"/>
      <c r="CW105" s="363"/>
      <c r="CX105" s="363"/>
      <c r="CY105" s="363"/>
      <c r="CZ105" s="363"/>
      <c r="DA105" s="363"/>
      <c r="DB105" s="363"/>
      <c r="DC105" s="363"/>
      <c r="DD105" s="363"/>
      <c r="DE105" s="363"/>
      <c r="DF105" s="363"/>
      <c r="DG105" s="363"/>
      <c r="DH105" s="363"/>
      <c r="DI105" s="363"/>
      <c r="DJ105" s="363"/>
      <c r="DK105" s="363"/>
      <c r="DL105" s="363"/>
      <c r="DM105" s="363"/>
      <c r="DN105" s="363"/>
      <c r="DO105" s="363"/>
      <c r="DP105" s="363"/>
      <c r="DQ105" s="363"/>
      <c r="DR105" s="363"/>
      <c r="DS105" s="363"/>
      <c r="DT105" s="363"/>
      <c r="DU105" s="363"/>
      <c r="DV105" s="363"/>
      <c r="DW105" s="363"/>
      <c r="DX105" s="363"/>
      <c r="DY105" s="363"/>
      <c r="DZ105" s="363"/>
      <c r="EA105" s="363"/>
      <c r="EB105" s="363"/>
      <c r="EC105" s="363"/>
      <c r="ED105" s="363"/>
      <c r="EE105" s="363"/>
      <c r="EF105" s="363"/>
    </row>
    <row r="106" spans="1:136" ht="15" x14ac:dyDescent="0.25">
      <c r="A106" s="192"/>
      <c r="B106" s="207"/>
      <c r="C106" s="113" t="s">
        <v>1457</v>
      </c>
      <c r="D106" s="113" t="s">
        <v>1501</v>
      </c>
      <c r="E106" s="238"/>
      <c r="F106" s="697">
        <v>17.425742574257423</v>
      </c>
      <c r="G106" s="705"/>
      <c r="H106" s="697">
        <v>81.518151815181511</v>
      </c>
      <c r="I106" s="705"/>
      <c r="J106" s="697">
        <v>1.056105610561056</v>
      </c>
      <c r="K106" s="705"/>
      <c r="L106" s="697">
        <v>78.254132231404967</v>
      </c>
      <c r="M106" s="697">
        <v>13.584710743801654</v>
      </c>
      <c r="N106" s="697">
        <v>8.1611570247933898</v>
      </c>
      <c r="O106" s="224"/>
      <c r="P106" s="696">
        <v>1918</v>
      </c>
      <c r="Q106" s="696">
        <v>1499</v>
      </c>
      <c r="R106" s="697">
        <v>78.154327424400421</v>
      </c>
      <c r="S106" s="697" t="s">
        <v>2520</v>
      </c>
      <c r="T106" s="372"/>
      <c r="U106" s="92"/>
      <c r="V106" s="373"/>
      <c r="W106" s="373"/>
      <c r="X106" s="373"/>
      <c r="Y106" s="373"/>
      <c r="Z106" s="373"/>
      <c r="AA106" s="373"/>
      <c r="AB106" s="373"/>
      <c r="AC106" s="373"/>
      <c r="AD106" s="363"/>
      <c r="AE106" s="363"/>
      <c r="AF106" s="363"/>
      <c r="AG106" s="363"/>
      <c r="AH106" s="363"/>
      <c r="AI106" s="363"/>
      <c r="AJ106" s="363"/>
      <c r="AK106" s="363"/>
      <c r="AL106" s="363"/>
      <c r="AM106" s="363"/>
      <c r="AN106" s="363"/>
      <c r="AO106" s="363"/>
      <c r="AP106" s="363"/>
      <c r="AQ106" s="363"/>
      <c r="AR106" s="363"/>
      <c r="AS106" s="363"/>
      <c r="AT106" s="363"/>
      <c r="AU106" s="363"/>
      <c r="AV106" s="363"/>
      <c r="AW106" s="363"/>
      <c r="AX106" s="363"/>
      <c r="AY106" s="363"/>
      <c r="AZ106" s="363"/>
      <c r="BA106" s="363"/>
      <c r="BB106" s="363"/>
      <c r="BC106" s="363"/>
      <c r="BD106" s="363"/>
      <c r="BE106" s="363"/>
      <c r="BF106" s="363"/>
      <c r="BG106" s="363"/>
      <c r="BH106" s="363"/>
      <c r="BI106" s="363"/>
      <c r="BJ106" s="363"/>
      <c r="BK106" s="363"/>
      <c r="BL106" s="363"/>
      <c r="BM106" s="363"/>
      <c r="BN106" s="363"/>
      <c r="BO106" s="363"/>
      <c r="BP106" s="363"/>
      <c r="BQ106" s="363"/>
      <c r="BR106" s="363"/>
      <c r="BS106" s="363"/>
      <c r="BT106" s="363"/>
      <c r="BU106" s="363"/>
      <c r="BV106" s="363"/>
      <c r="BW106" s="363"/>
      <c r="BX106" s="363"/>
      <c r="BY106" s="363"/>
      <c r="BZ106" s="363"/>
      <c r="CA106" s="363"/>
      <c r="CB106" s="363"/>
      <c r="CC106" s="363"/>
      <c r="CD106" s="363"/>
      <c r="CE106" s="363"/>
      <c r="CF106" s="363"/>
      <c r="CG106" s="363"/>
      <c r="CH106" s="363"/>
      <c r="CI106" s="363"/>
      <c r="CJ106" s="363"/>
      <c r="CK106" s="363"/>
      <c r="CL106" s="363"/>
      <c r="CM106" s="363"/>
      <c r="CN106" s="363"/>
      <c r="CO106" s="363"/>
      <c r="CP106" s="363"/>
      <c r="CQ106" s="363"/>
      <c r="CR106" s="363"/>
      <c r="CS106" s="363"/>
      <c r="CT106" s="363"/>
      <c r="CU106" s="363"/>
      <c r="CV106" s="363"/>
      <c r="CW106" s="363"/>
      <c r="CX106" s="363"/>
      <c r="CY106" s="363"/>
      <c r="CZ106" s="363"/>
      <c r="DA106" s="363"/>
      <c r="DB106" s="363"/>
      <c r="DC106" s="363"/>
      <c r="DD106" s="363"/>
      <c r="DE106" s="363"/>
      <c r="DF106" s="363"/>
      <c r="DG106" s="363"/>
      <c r="DH106" s="363"/>
      <c r="DI106" s="363"/>
      <c r="DJ106" s="363"/>
      <c r="DK106" s="363"/>
      <c r="DL106" s="363"/>
      <c r="DM106" s="363"/>
      <c r="DN106" s="363"/>
      <c r="DO106" s="363"/>
      <c r="DP106" s="363"/>
      <c r="DQ106" s="363"/>
      <c r="DR106" s="363"/>
      <c r="DS106" s="363"/>
      <c r="DT106" s="363"/>
      <c r="DU106" s="363"/>
      <c r="DV106" s="363"/>
      <c r="DW106" s="363"/>
      <c r="DX106" s="363"/>
      <c r="DY106" s="363"/>
      <c r="DZ106" s="363"/>
      <c r="EA106" s="363"/>
      <c r="EB106" s="363"/>
      <c r="EC106" s="363"/>
      <c r="ED106" s="363"/>
      <c r="EE106" s="363"/>
      <c r="EF106" s="363"/>
    </row>
    <row r="107" spans="1:136" ht="15" x14ac:dyDescent="0.25">
      <c r="A107" s="192"/>
      <c r="B107" s="207"/>
      <c r="C107" s="113"/>
      <c r="D107" s="113"/>
      <c r="E107" s="238"/>
      <c r="F107" s="697"/>
      <c r="G107" s="705"/>
      <c r="H107" s="697"/>
      <c r="I107" s="705"/>
      <c r="J107" s="697"/>
      <c r="K107" s="705"/>
      <c r="L107" s="697"/>
      <c r="M107" s="697"/>
      <c r="N107" s="697"/>
      <c r="O107" s="224"/>
      <c r="P107" s="696"/>
      <c r="Q107" s="696"/>
      <c r="R107" s="697"/>
      <c r="S107" s="697" t="s">
        <v>1241</v>
      </c>
      <c r="T107" s="372"/>
      <c r="U107" s="92"/>
      <c r="V107" s="373"/>
      <c r="W107" s="373"/>
      <c r="X107" s="373"/>
      <c r="Y107" s="373"/>
      <c r="Z107" s="373"/>
      <c r="AA107" s="373"/>
      <c r="AB107" s="373"/>
      <c r="AC107" s="373"/>
      <c r="AD107" s="363"/>
      <c r="AE107" s="363"/>
      <c r="AF107" s="363"/>
      <c r="AG107" s="363"/>
      <c r="AH107" s="363"/>
      <c r="AI107" s="363"/>
      <c r="AJ107" s="363"/>
      <c r="AK107" s="363"/>
      <c r="AL107" s="363"/>
      <c r="AM107" s="363"/>
      <c r="AN107" s="363"/>
      <c r="AO107" s="363"/>
      <c r="AP107" s="363"/>
      <c r="AQ107" s="363"/>
      <c r="AR107" s="363"/>
      <c r="AS107" s="363"/>
      <c r="AT107" s="363"/>
      <c r="AU107" s="363"/>
      <c r="AV107" s="363"/>
      <c r="AW107" s="363"/>
      <c r="AX107" s="363"/>
      <c r="AY107" s="363"/>
      <c r="AZ107" s="363"/>
      <c r="BA107" s="363"/>
      <c r="BB107" s="363"/>
      <c r="BC107" s="363"/>
      <c r="BD107" s="363"/>
      <c r="BE107" s="363"/>
      <c r="BF107" s="363"/>
      <c r="BG107" s="363"/>
      <c r="BH107" s="363"/>
      <c r="BI107" s="363"/>
      <c r="BJ107" s="363"/>
      <c r="BK107" s="363"/>
      <c r="BL107" s="363"/>
      <c r="BM107" s="363"/>
      <c r="BN107" s="363"/>
      <c r="BO107" s="363"/>
      <c r="BP107" s="363"/>
      <c r="BQ107" s="363"/>
      <c r="BR107" s="363"/>
      <c r="BS107" s="363"/>
      <c r="BT107" s="363"/>
      <c r="BU107" s="363"/>
      <c r="BV107" s="363"/>
      <c r="BW107" s="363"/>
      <c r="BX107" s="363"/>
      <c r="BY107" s="363"/>
      <c r="BZ107" s="363"/>
      <c r="CA107" s="363"/>
      <c r="CB107" s="363"/>
      <c r="CC107" s="363"/>
      <c r="CD107" s="363"/>
      <c r="CE107" s="363"/>
      <c r="CF107" s="363"/>
      <c r="CG107" s="363"/>
      <c r="CH107" s="363"/>
      <c r="CI107" s="363"/>
      <c r="CJ107" s="363"/>
      <c r="CK107" s="363"/>
      <c r="CL107" s="363"/>
      <c r="CM107" s="363"/>
      <c r="CN107" s="363"/>
      <c r="CO107" s="363"/>
      <c r="CP107" s="363"/>
      <c r="CQ107" s="363"/>
      <c r="CR107" s="363"/>
      <c r="CS107" s="363"/>
      <c r="CT107" s="363"/>
      <c r="CU107" s="363"/>
      <c r="CV107" s="363"/>
      <c r="CW107" s="363"/>
      <c r="CX107" s="363"/>
      <c r="CY107" s="363"/>
      <c r="CZ107" s="363"/>
      <c r="DA107" s="363"/>
      <c r="DB107" s="363"/>
      <c r="DC107" s="363"/>
      <c r="DD107" s="363"/>
      <c r="DE107" s="363"/>
      <c r="DF107" s="363"/>
      <c r="DG107" s="363"/>
      <c r="DH107" s="363"/>
      <c r="DI107" s="363"/>
      <c r="DJ107" s="363"/>
      <c r="DK107" s="363"/>
      <c r="DL107" s="363"/>
      <c r="DM107" s="363"/>
      <c r="DN107" s="363"/>
      <c r="DO107" s="363"/>
      <c r="DP107" s="363"/>
      <c r="DQ107" s="363"/>
      <c r="DR107" s="363"/>
      <c r="DS107" s="363"/>
      <c r="DT107" s="363"/>
      <c r="DU107" s="363"/>
      <c r="DV107" s="363"/>
      <c r="DW107" s="363"/>
      <c r="DX107" s="363"/>
      <c r="DY107" s="363"/>
      <c r="DZ107" s="363"/>
      <c r="EA107" s="363"/>
      <c r="EB107" s="363"/>
      <c r="EC107" s="363"/>
      <c r="ED107" s="363"/>
      <c r="EE107" s="363"/>
      <c r="EF107" s="363"/>
    </row>
    <row r="108" spans="1:136" ht="15" x14ac:dyDescent="0.25">
      <c r="A108" s="192"/>
      <c r="B108" s="207" t="s">
        <v>1319</v>
      </c>
      <c r="C108" s="113"/>
      <c r="D108" s="113" t="s">
        <v>1241</v>
      </c>
      <c r="E108" s="238"/>
      <c r="F108" s="691">
        <v>30.87268836924958</v>
      </c>
      <c r="G108" s="706"/>
      <c r="H108" s="691">
        <v>67.209231239492581</v>
      </c>
      <c r="I108" s="706"/>
      <c r="J108" s="691">
        <v>1.9180803912578328</v>
      </c>
      <c r="K108" s="706"/>
      <c r="L108" s="691">
        <v>80.154355016538034</v>
      </c>
      <c r="M108" s="691">
        <v>11.588876638490751</v>
      </c>
      <c r="N108" s="691">
        <v>8.2567683449712117</v>
      </c>
      <c r="O108" s="224"/>
      <c r="P108" s="708">
        <v>16026</v>
      </c>
      <c r="Q108" s="708">
        <v>12835</v>
      </c>
      <c r="R108" s="691">
        <v>80.088606015225267</v>
      </c>
      <c r="S108" s="691" t="s">
        <v>2521</v>
      </c>
      <c r="T108" s="372"/>
      <c r="U108" s="92"/>
      <c r="V108" s="373"/>
      <c r="W108" s="373"/>
      <c r="X108" s="373"/>
      <c r="Y108" s="373"/>
      <c r="Z108" s="373"/>
      <c r="AA108" s="373"/>
      <c r="AB108" s="373"/>
      <c r="AC108" s="373"/>
      <c r="AD108" s="363"/>
      <c r="AE108" s="363"/>
      <c r="AF108" s="363"/>
      <c r="AG108" s="363"/>
      <c r="AH108" s="363"/>
      <c r="AI108" s="363"/>
      <c r="AJ108" s="363"/>
      <c r="AK108" s="363"/>
      <c r="AL108" s="363"/>
      <c r="AM108" s="363"/>
      <c r="AN108" s="363"/>
      <c r="AO108" s="363"/>
      <c r="AP108" s="363"/>
      <c r="AQ108" s="363"/>
      <c r="AR108" s="363"/>
      <c r="AS108" s="363"/>
      <c r="AT108" s="363"/>
      <c r="AU108" s="363"/>
      <c r="AV108" s="363"/>
      <c r="AW108" s="363"/>
      <c r="AX108" s="363"/>
      <c r="AY108" s="363"/>
      <c r="AZ108" s="363"/>
      <c r="BA108" s="363"/>
      <c r="BB108" s="363"/>
      <c r="BC108" s="363"/>
      <c r="BD108" s="363"/>
      <c r="BE108" s="363"/>
      <c r="BF108" s="363"/>
      <c r="BG108" s="363"/>
      <c r="BH108" s="363"/>
      <c r="BI108" s="363"/>
      <c r="BJ108" s="363"/>
      <c r="BK108" s="363"/>
      <c r="BL108" s="363"/>
      <c r="BM108" s="363"/>
      <c r="BN108" s="363"/>
      <c r="BO108" s="363"/>
      <c r="BP108" s="363"/>
      <c r="BQ108" s="363"/>
      <c r="BR108" s="363"/>
      <c r="BS108" s="363"/>
      <c r="BT108" s="363"/>
      <c r="BU108" s="363"/>
      <c r="BV108" s="363"/>
      <c r="BW108" s="363"/>
      <c r="BX108" s="363"/>
      <c r="BY108" s="363"/>
      <c r="BZ108" s="363"/>
      <c r="CA108" s="363"/>
      <c r="CB108" s="363"/>
      <c r="CC108" s="363"/>
      <c r="CD108" s="363"/>
      <c r="CE108" s="363"/>
      <c r="CF108" s="363"/>
      <c r="CG108" s="363"/>
      <c r="CH108" s="363"/>
      <c r="CI108" s="363"/>
      <c r="CJ108" s="363"/>
      <c r="CK108" s="363"/>
      <c r="CL108" s="363"/>
      <c r="CM108" s="363"/>
      <c r="CN108" s="363"/>
      <c r="CO108" s="363"/>
      <c r="CP108" s="363"/>
      <c r="CQ108" s="363"/>
      <c r="CR108" s="363"/>
      <c r="CS108" s="363"/>
      <c r="CT108" s="363"/>
      <c r="CU108" s="363"/>
      <c r="CV108" s="363"/>
      <c r="CW108" s="363"/>
      <c r="CX108" s="363"/>
      <c r="CY108" s="363"/>
      <c r="CZ108" s="363"/>
      <c r="DA108" s="363"/>
      <c r="DB108" s="363"/>
      <c r="DC108" s="363"/>
      <c r="DD108" s="363"/>
      <c r="DE108" s="363"/>
      <c r="DF108" s="363"/>
      <c r="DG108" s="363"/>
      <c r="DH108" s="363"/>
      <c r="DI108" s="363"/>
      <c r="DJ108" s="363"/>
      <c r="DK108" s="363"/>
      <c r="DL108" s="363"/>
      <c r="DM108" s="363"/>
      <c r="DN108" s="363"/>
      <c r="DO108" s="363"/>
      <c r="DP108" s="363"/>
      <c r="DQ108" s="363"/>
      <c r="DR108" s="363"/>
      <c r="DS108" s="363"/>
      <c r="DT108" s="363"/>
      <c r="DU108" s="363"/>
      <c r="DV108" s="363"/>
      <c r="DW108" s="363"/>
      <c r="DX108" s="363"/>
      <c r="DY108" s="363"/>
      <c r="DZ108" s="363"/>
      <c r="EA108" s="363"/>
      <c r="EB108" s="363"/>
      <c r="EC108" s="363"/>
      <c r="ED108" s="363"/>
      <c r="EE108" s="363"/>
      <c r="EF108" s="363"/>
    </row>
    <row r="109" spans="1:136" ht="15" x14ac:dyDescent="0.25">
      <c r="A109" s="192"/>
      <c r="B109" s="207"/>
      <c r="C109" s="113"/>
      <c r="D109" s="113"/>
      <c r="E109" s="238"/>
      <c r="F109" s="697"/>
      <c r="G109" s="705"/>
      <c r="H109" s="697"/>
      <c r="I109" s="705"/>
      <c r="J109" s="697"/>
      <c r="K109" s="705"/>
      <c r="L109" s="697"/>
      <c r="M109" s="697"/>
      <c r="N109" s="697"/>
      <c r="O109" s="224"/>
      <c r="P109" s="696"/>
      <c r="Q109" s="696"/>
      <c r="R109" s="697"/>
      <c r="S109" s="697" t="s">
        <v>1241</v>
      </c>
      <c r="T109" s="372"/>
      <c r="U109" s="92"/>
      <c r="V109" s="373"/>
      <c r="W109" s="373"/>
      <c r="X109" s="373"/>
      <c r="Y109" s="373"/>
      <c r="Z109" s="373"/>
      <c r="AA109" s="373"/>
      <c r="AB109" s="373"/>
      <c r="AC109" s="373"/>
      <c r="AD109" s="363"/>
      <c r="AE109" s="363"/>
      <c r="AF109" s="363"/>
      <c r="AG109" s="363"/>
      <c r="AH109" s="363"/>
      <c r="AI109" s="363"/>
      <c r="AJ109" s="363"/>
      <c r="AK109" s="363"/>
      <c r="AL109" s="363"/>
      <c r="AM109" s="363"/>
      <c r="AN109" s="363"/>
      <c r="AO109" s="363"/>
      <c r="AP109" s="363"/>
      <c r="AQ109" s="363"/>
      <c r="AR109" s="363"/>
      <c r="AS109" s="363"/>
      <c r="AT109" s="363"/>
      <c r="AU109" s="363"/>
      <c r="AV109" s="363"/>
      <c r="AW109" s="363"/>
      <c r="AX109" s="363"/>
      <c r="AY109" s="363"/>
      <c r="AZ109" s="363"/>
      <c r="BA109" s="363"/>
      <c r="BB109" s="363"/>
      <c r="BC109" s="363"/>
      <c r="BD109" s="363"/>
      <c r="BE109" s="363"/>
      <c r="BF109" s="363"/>
      <c r="BG109" s="363"/>
      <c r="BH109" s="363"/>
      <c r="BI109" s="363"/>
      <c r="BJ109" s="363"/>
      <c r="BK109" s="363"/>
      <c r="BL109" s="363"/>
      <c r="BM109" s="363"/>
      <c r="BN109" s="363"/>
      <c r="BO109" s="363"/>
      <c r="BP109" s="363"/>
      <c r="BQ109" s="363"/>
      <c r="BR109" s="363"/>
      <c r="BS109" s="363"/>
      <c r="BT109" s="363"/>
      <c r="BU109" s="363"/>
      <c r="BV109" s="363"/>
      <c r="BW109" s="363"/>
      <c r="BX109" s="363"/>
      <c r="BY109" s="363"/>
      <c r="BZ109" s="363"/>
      <c r="CA109" s="363"/>
      <c r="CB109" s="363"/>
      <c r="CC109" s="363"/>
      <c r="CD109" s="363"/>
      <c r="CE109" s="363"/>
      <c r="CF109" s="363"/>
      <c r="CG109" s="363"/>
      <c r="CH109" s="363"/>
      <c r="CI109" s="363"/>
      <c r="CJ109" s="363"/>
      <c r="CK109" s="363"/>
      <c r="CL109" s="363"/>
      <c r="CM109" s="363"/>
      <c r="CN109" s="363"/>
      <c r="CO109" s="363"/>
      <c r="CP109" s="363"/>
      <c r="CQ109" s="363"/>
      <c r="CR109" s="363"/>
      <c r="CS109" s="363"/>
      <c r="CT109" s="363"/>
      <c r="CU109" s="363"/>
      <c r="CV109" s="363"/>
      <c r="CW109" s="363"/>
      <c r="CX109" s="363"/>
      <c r="CY109" s="363"/>
      <c r="CZ109" s="363"/>
      <c r="DA109" s="363"/>
      <c r="DB109" s="363"/>
      <c r="DC109" s="363"/>
      <c r="DD109" s="363"/>
      <c r="DE109" s="363"/>
      <c r="DF109" s="363"/>
      <c r="DG109" s="363"/>
      <c r="DH109" s="363"/>
      <c r="DI109" s="363"/>
      <c r="DJ109" s="363"/>
      <c r="DK109" s="363"/>
      <c r="DL109" s="363"/>
      <c r="DM109" s="363"/>
      <c r="DN109" s="363"/>
      <c r="DO109" s="363"/>
      <c r="DP109" s="363"/>
      <c r="DQ109" s="363"/>
      <c r="DR109" s="363"/>
      <c r="DS109" s="363"/>
      <c r="DT109" s="363"/>
      <c r="DU109" s="363"/>
      <c r="DV109" s="363"/>
      <c r="DW109" s="363"/>
      <c r="DX109" s="363"/>
      <c r="DY109" s="363"/>
      <c r="DZ109" s="363"/>
      <c r="EA109" s="363"/>
      <c r="EB109" s="363"/>
      <c r="EC109" s="363"/>
      <c r="ED109" s="363"/>
      <c r="EE109" s="363"/>
      <c r="EF109" s="363"/>
    </row>
    <row r="110" spans="1:136" ht="15" x14ac:dyDescent="0.25">
      <c r="A110" s="192"/>
      <c r="B110" s="207"/>
      <c r="C110" s="113" t="s">
        <v>1320</v>
      </c>
      <c r="D110" s="113" t="s">
        <v>1557</v>
      </c>
      <c r="E110" s="238"/>
      <c r="F110" s="697">
        <v>53.535353535353536</v>
      </c>
      <c r="G110" s="705"/>
      <c r="H110" s="697">
        <v>45.202020202020208</v>
      </c>
      <c r="I110" s="705"/>
      <c r="J110" s="697">
        <v>1.2626262626262625</v>
      </c>
      <c r="K110" s="705"/>
      <c r="L110" s="697">
        <v>79.358717434869746</v>
      </c>
      <c r="M110" s="697">
        <v>12.424849699398797</v>
      </c>
      <c r="N110" s="697">
        <v>8.2164328657314627</v>
      </c>
      <c r="O110" s="224"/>
      <c r="P110" s="696">
        <v>492</v>
      </c>
      <c r="Q110" s="696">
        <v>391</v>
      </c>
      <c r="R110" s="697">
        <v>79.471544715447152</v>
      </c>
      <c r="S110" s="697" t="s">
        <v>2522</v>
      </c>
      <c r="T110" s="372"/>
      <c r="U110" s="92"/>
      <c r="V110" s="373"/>
      <c r="W110" s="373"/>
      <c r="X110" s="373"/>
      <c r="Y110" s="373"/>
      <c r="Z110" s="373"/>
      <c r="AA110" s="373"/>
      <c r="AB110" s="373"/>
      <c r="AC110" s="373"/>
      <c r="AD110" s="363"/>
      <c r="AE110" s="363"/>
      <c r="AF110" s="363"/>
      <c r="AG110" s="363"/>
      <c r="AH110" s="363"/>
      <c r="AI110" s="363"/>
      <c r="AJ110" s="363"/>
      <c r="AK110" s="363"/>
      <c r="AL110" s="363"/>
      <c r="AM110" s="363"/>
      <c r="AN110" s="363"/>
      <c r="AO110" s="363"/>
      <c r="AP110" s="363"/>
      <c r="AQ110" s="363"/>
      <c r="AR110" s="363"/>
      <c r="AS110" s="363"/>
      <c r="AT110" s="363"/>
      <c r="AU110" s="363"/>
      <c r="AV110" s="363"/>
      <c r="AW110" s="363"/>
      <c r="AX110" s="363"/>
      <c r="AY110" s="363"/>
      <c r="AZ110" s="363"/>
      <c r="BA110" s="363"/>
      <c r="BB110" s="363"/>
      <c r="BC110" s="363"/>
      <c r="BD110" s="363"/>
      <c r="BE110" s="363"/>
      <c r="BF110" s="363"/>
      <c r="BG110" s="363"/>
      <c r="BH110" s="363"/>
      <c r="BI110" s="363"/>
      <c r="BJ110" s="363"/>
      <c r="BK110" s="363"/>
      <c r="BL110" s="363"/>
      <c r="BM110" s="363"/>
      <c r="BN110" s="363"/>
      <c r="BO110" s="363"/>
      <c r="BP110" s="363"/>
      <c r="BQ110" s="363"/>
      <c r="BR110" s="363"/>
      <c r="BS110" s="363"/>
      <c r="BT110" s="363"/>
      <c r="BU110" s="363"/>
      <c r="BV110" s="363"/>
      <c r="BW110" s="363"/>
      <c r="BX110" s="363"/>
      <c r="BY110" s="363"/>
      <c r="BZ110" s="363"/>
      <c r="CA110" s="363"/>
      <c r="CB110" s="363"/>
      <c r="CC110" s="363"/>
      <c r="CD110" s="363"/>
      <c r="CE110" s="363"/>
      <c r="CF110" s="363"/>
      <c r="CG110" s="363"/>
      <c r="CH110" s="363"/>
      <c r="CI110" s="363"/>
      <c r="CJ110" s="363"/>
      <c r="CK110" s="363"/>
      <c r="CL110" s="363"/>
      <c r="CM110" s="363"/>
      <c r="CN110" s="363"/>
      <c r="CO110" s="363"/>
      <c r="CP110" s="363"/>
      <c r="CQ110" s="363"/>
      <c r="CR110" s="363"/>
      <c r="CS110" s="363"/>
      <c r="CT110" s="363"/>
      <c r="CU110" s="363"/>
      <c r="CV110" s="363"/>
      <c r="CW110" s="363"/>
      <c r="CX110" s="363"/>
      <c r="CY110" s="363"/>
      <c r="CZ110" s="363"/>
      <c r="DA110" s="363"/>
      <c r="DB110" s="363"/>
      <c r="DC110" s="363"/>
      <c r="DD110" s="363"/>
      <c r="DE110" s="363"/>
      <c r="DF110" s="363"/>
      <c r="DG110" s="363"/>
      <c r="DH110" s="363"/>
      <c r="DI110" s="363"/>
      <c r="DJ110" s="363"/>
      <c r="DK110" s="363"/>
      <c r="DL110" s="363"/>
      <c r="DM110" s="363"/>
      <c r="DN110" s="363"/>
      <c r="DO110" s="363"/>
      <c r="DP110" s="363"/>
      <c r="DQ110" s="363"/>
      <c r="DR110" s="363"/>
      <c r="DS110" s="363"/>
      <c r="DT110" s="363"/>
      <c r="DU110" s="363"/>
      <c r="DV110" s="363"/>
      <c r="DW110" s="363"/>
      <c r="DX110" s="363"/>
      <c r="DY110" s="363"/>
      <c r="DZ110" s="363"/>
      <c r="EA110" s="363"/>
      <c r="EB110" s="363"/>
      <c r="EC110" s="363"/>
      <c r="ED110" s="363"/>
      <c r="EE110" s="363"/>
      <c r="EF110" s="363"/>
    </row>
    <row r="111" spans="1:136" ht="15" x14ac:dyDescent="0.25">
      <c r="A111" s="192"/>
      <c r="B111" s="207"/>
      <c r="C111" s="113" t="s">
        <v>1321</v>
      </c>
      <c r="D111" s="113" t="s">
        <v>1558</v>
      </c>
      <c r="E111" s="238"/>
      <c r="F111" s="697">
        <v>21.254355400696863</v>
      </c>
      <c r="G111" s="705"/>
      <c r="H111" s="697">
        <v>76.655052264808361</v>
      </c>
      <c r="I111" s="705"/>
      <c r="J111" s="697">
        <v>2.0905923344947737</v>
      </c>
      <c r="K111" s="705"/>
      <c r="L111" s="697">
        <v>82.47126436781609</v>
      </c>
      <c r="M111" s="697">
        <v>10.488505747126437</v>
      </c>
      <c r="N111" s="697">
        <v>7.0402298850574709</v>
      </c>
      <c r="O111" s="224"/>
      <c r="P111" s="696">
        <v>682</v>
      </c>
      <c r="Q111" s="696">
        <v>562</v>
      </c>
      <c r="R111" s="697">
        <v>82.404692082111438</v>
      </c>
      <c r="S111" s="697" t="s">
        <v>2523</v>
      </c>
      <c r="T111" s="372"/>
      <c r="U111" s="92"/>
      <c r="V111" s="373"/>
      <c r="W111" s="373"/>
      <c r="X111" s="373"/>
      <c r="Y111" s="373"/>
      <c r="Z111" s="373"/>
      <c r="AA111" s="373"/>
      <c r="AB111" s="373"/>
      <c r="AC111" s="373"/>
      <c r="AD111" s="363"/>
      <c r="AE111" s="363"/>
      <c r="AF111" s="363"/>
      <c r="AG111" s="363"/>
      <c r="AH111" s="363"/>
      <c r="AI111" s="363"/>
      <c r="AJ111" s="363"/>
      <c r="AK111" s="363"/>
      <c r="AL111" s="363"/>
      <c r="AM111" s="363"/>
      <c r="AN111" s="363"/>
      <c r="AO111" s="363"/>
      <c r="AP111" s="363"/>
      <c r="AQ111" s="363"/>
      <c r="AR111" s="363"/>
      <c r="AS111" s="363"/>
      <c r="AT111" s="363"/>
      <c r="AU111" s="363"/>
      <c r="AV111" s="363"/>
      <c r="AW111" s="363"/>
      <c r="AX111" s="363"/>
      <c r="AY111" s="363"/>
      <c r="AZ111" s="363"/>
      <c r="BA111" s="363"/>
      <c r="BB111" s="363"/>
      <c r="BC111" s="363"/>
      <c r="BD111" s="363"/>
      <c r="BE111" s="363"/>
      <c r="BF111" s="363"/>
      <c r="BG111" s="363"/>
      <c r="BH111" s="363"/>
      <c r="BI111" s="363"/>
      <c r="BJ111" s="363"/>
      <c r="BK111" s="363"/>
      <c r="BL111" s="363"/>
      <c r="BM111" s="363"/>
      <c r="BN111" s="363"/>
      <c r="BO111" s="363"/>
      <c r="BP111" s="363"/>
      <c r="BQ111" s="363"/>
      <c r="BR111" s="363"/>
      <c r="BS111" s="363"/>
      <c r="BT111" s="363"/>
      <c r="BU111" s="363"/>
      <c r="BV111" s="363"/>
      <c r="BW111" s="363"/>
      <c r="BX111" s="363"/>
      <c r="BY111" s="363"/>
      <c r="BZ111" s="363"/>
      <c r="CA111" s="363"/>
      <c r="CB111" s="363"/>
      <c r="CC111" s="363"/>
      <c r="CD111" s="363"/>
      <c r="CE111" s="363"/>
      <c r="CF111" s="363"/>
      <c r="CG111" s="363"/>
      <c r="CH111" s="363"/>
      <c r="CI111" s="363"/>
      <c r="CJ111" s="363"/>
      <c r="CK111" s="363"/>
      <c r="CL111" s="363"/>
      <c r="CM111" s="363"/>
      <c r="CN111" s="363"/>
      <c r="CO111" s="363"/>
      <c r="CP111" s="363"/>
      <c r="CQ111" s="363"/>
      <c r="CR111" s="363"/>
      <c r="CS111" s="363"/>
      <c r="CT111" s="363"/>
      <c r="CU111" s="363"/>
      <c r="CV111" s="363"/>
      <c r="CW111" s="363"/>
      <c r="CX111" s="363"/>
      <c r="CY111" s="363"/>
      <c r="CZ111" s="363"/>
      <c r="DA111" s="363"/>
      <c r="DB111" s="363"/>
      <c r="DC111" s="363"/>
      <c r="DD111" s="363"/>
      <c r="DE111" s="363"/>
      <c r="DF111" s="363"/>
      <c r="DG111" s="363"/>
      <c r="DH111" s="363"/>
      <c r="DI111" s="363"/>
      <c r="DJ111" s="363"/>
      <c r="DK111" s="363"/>
      <c r="DL111" s="363"/>
      <c r="DM111" s="363"/>
      <c r="DN111" s="363"/>
      <c r="DO111" s="363"/>
      <c r="DP111" s="363"/>
      <c r="DQ111" s="363"/>
      <c r="DR111" s="363"/>
      <c r="DS111" s="363"/>
      <c r="DT111" s="363"/>
      <c r="DU111" s="363"/>
      <c r="DV111" s="363"/>
      <c r="DW111" s="363"/>
      <c r="DX111" s="363"/>
      <c r="DY111" s="363"/>
      <c r="DZ111" s="363"/>
      <c r="EA111" s="363"/>
      <c r="EB111" s="363"/>
      <c r="EC111" s="363"/>
      <c r="ED111" s="363"/>
      <c r="EE111" s="363"/>
      <c r="EF111" s="363"/>
    </row>
    <row r="112" spans="1:136" ht="15" x14ac:dyDescent="0.25">
      <c r="A112" s="192"/>
      <c r="B112" s="207"/>
      <c r="C112" s="113" t="s">
        <v>1322</v>
      </c>
      <c r="D112" s="113" t="s">
        <v>1323</v>
      </c>
      <c r="E112" s="238"/>
      <c r="F112" s="697">
        <v>6.8771138669673046</v>
      </c>
      <c r="G112" s="705"/>
      <c r="H112" s="697">
        <v>91.770011273957167</v>
      </c>
      <c r="I112" s="705"/>
      <c r="J112" s="697">
        <v>1.3528748590755355</v>
      </c>
      <c r="K112" s="705"/>
      <c r="L112" s="697">
        <v>81.902123730378577</v>
      </c>
      <c r="M112" s="697">
        <v>9.510618651892889</v>
      </c>
      <c r="N112" s="697">
        <v>8.5872576177285325</v>
      </c>
      <c r="O112" s="224"/>
      <c r="P112" s="696">
        <v>1069</v>
      </c>
      <c r="Q112" s="696">
        <v>875</v>
      </c>
      <c r="R112" s="697">
        <v>81.852198316183348</v>
      </c>
      <c r="S112" s="697" t="s">
        <v>2361</v>
      </c>
      <c r="T112" s="372"/>
      <c r="U112" s="92"/>
      <c r="V112" s="373"/>
      <c r="W112" s="373"/>
      <c r="X112" s="373"/>
      <c r="Y112" s="373"/>
      <c r="Z112" s="373"/>
      <c r="AA112" s="373"/>
      <c r="AB112" s="373"/>
      <c r="AC112" s="373"/>
      <c r="AD112" s="363"/>
      <c r="AE112" s="363"/>
      <c r="AF112" s="363"/>
      <c r="AG112" s="363"/>
      <c r="AH112" s="363"/>
      <c r="AI112" s="363"/>
      <c r="AJ112" s="363"/>
      <c r="AK112" s="363"/>
      <c r="AL112" s="363"/>
      <c r="AM112" s="363"/>
      <c r="AN112" s="363"/>
      <c r="AO112" s="363"/>
      <c r="AP112" s="363"/>
      <c r="AQ112" s="363"/>
      <c r="AR112" s="363"/>
      <c r="AS112" s="363"/>
      <c r="AT112" s="363"/>
      <c r="AU112" s="363"/>
      <c r="AV112" s="363"/>
      <c r="AW112" s="363"/>
      <c r="AX112" s="363"/>
      <c r="AY112" s="363"/>
      <c r="AZ112" s="363"/>
      <c r="BA112" s="363"/>
      <c r="BB112" s="363"/>
      <c r="BC112" s="363"/>
      <c r="BD112" s="363"/>
      <c r="BE112" s="363"/>
      <c r="BF112" s="363"/>
      <c r="BG112" s="363"/>
      <c r="BH112" s="363"/>
      <c r="BI112" s="363"/>
      <c r="BJ112" s="363"/>
      <c r="BK112" s="363"/>
      <c r="BL112" s="363"/>
      <c r="BM112" s="363"/>
      <c r="BN112" s="363"/>
      <c r="BO112" s="363"/>
      <c r="BP112" s="363"/>
      <c r="BQ112" s="363"/>
      <c r="BR112" s="363"/>
      <c r="BS112" s="363"/>
      <c r="BT112" s="363"/>
      <c r="BU112" s="363"/>
      <c r="BV112" s="363"/>
      <c r="BW112" s="363"/>
      <c r="BX112" s="363"/>
      <c r="BY112" s="363"/>
      <c r="BZ112" s="363"/>
      <c r="CA112" s="363"/>
      <c r="CB112" s="363"/>
      <c r="CC112" s="363"/>
      <c r="CD112" s="363"/>
      <c r="CE112" s="363"/>
      <c r="CF112" s="363"/>
      <c r="CG112" s="363"/>
      <c r="CH112" s="363"/>
      <c r="CI112" s="363"/>
      <c r="CJ112" s="363"/>
      <c r="CK112" s="363"/>
      <c r="CL112" s="363"/>
      <c r="CM112" s="363"/>
      <c r="CN112" s="363"/>
      <c r="CO112" s="363"/>
      <c r="CP112" s="363"/>
      <c r="CQ112" s="363"/>
      <c r="CR112" s="363"/>
      <c r="CS112" s="363"/>
      <c r="CT112" s="363"/>
      <c r="CU112" s="363"/>
      <c r="CV112" s="363"/>
      <c r="CW112" s="363"/>
      <c r="CX112" s="363"/>
      <c r="CY112" s="363"/>
      <c r="CZ112" s="363"/>
      <c r="DA112" s="363"/>
      <c r="DB112" s="363"/>
      <c r="DC112" s="363"/>
      <c r="DD112" s="363"/>
      <c r="DE112" s="363"/>
      <c r="DF112" s="363"/>
      <c r="DG112" s="363"/>
      <c r="DH112" s="363"/>
      <c r="DI112" s="363"/>
      <c r="DJ112" s="363"/>
      <c r="DK112" s="363"/>
      <c r="DL112" s="363"/>
      <c r="DM112" s="363"/>
      <c r="DN112" s="363"/>
      <c r="DO112" s="363"/>
      <c r="DP112" s="363"/>
      <c r="DQ112" s="363"/>
      <c r="DR112" s="363"/>
      <c r="DS112" s="363"/>
      <c r="DT112" s="363"/>
      <c r="DU112" s="363"/>
      <c r="DV112" s="363"/>
      <c r="DW112" s="363"/>
      <c r="DX112" s="363"/>
      <c r="DY112" s="363"/>
      <c r="DZ112" s="363"/>
      <c r="EA112" s="363"/>
      <c r="EB112" s="363"/>
      <c r="EC112" s="363"/>
      <c r="ED112" s="363"/>
      <c r="EE112" s="363"/>
      <c r="EF112" s="363"/>
    </row>
    <row r="113" spans="1:136" ht="15" x14ac:dyDescent="0.25">
      <c r="A113" s="192"/>
      <c r="B113" s="207"/>
      <c r="C113" s="113" t="s">
        <v>1324</v>
      </c>
      <c r="D113" s="113" t="s">
        <v>1504</v>
      </c>
      <c r="E113" s="238"/>
      <c r="F113" s="697">
        <v>52.883031301482696</v>
      </c>
      <c r="G113" s="705"/>
      <c r="H113" s="697">
        <v>46.29324546952224</v>
      </c>
      <c r="I113" s="705"/>
      <c r="J113" s="697">
        <v>0.82372322899505768</v>
      </c>
      <c r="K113" s="705"/>
      <c r="L113" s="697">
        <v>80.50397877984085</v>
      </c>
      <c r="M113" s="697">
        <v>12.46684350132626</v>
      </c>
      <c r="N113" s="697">
        <v>7.0291777188328908</v>
      </c>
      <c r="O113" s="224"/>
      <c r="P113" s="696">
        <v>747</v>
      </c>
      <c r="Q113" s="696">
        <v>602</v>
      </c>
      <c r="R113" s="697">
        <v>80.589022757697464</v>
      </c>
      <c r="S113" s="697" t="s">
        <v>2524</v>
      </c>
      <c r="T113" s="372"/>
      <c r="U113" s="92"/>
      <c r="V113" s="373"/>
      <c r="W113" s="373"/>
      <c r="X113" s="373"/>
      <c r="Y113" s="373"/>
      <c r="Z113" s="373"/>
      <c r="AA113" s="373"/>
      <c r="AB113" s="373"/>
      <c r="AC113" s="373"/>
      <c r="AD113" s="363"/>
      <c r="AE113" s="363"/>
      <c r="AF113" s="363"/>
      <c r="AG113" s="363"/>
      <c r="AH113" s="363"/>
      <c r="AI113" s="363"/>
      <c r="AJ113" s="363"/>
      <c r="AK113" s="363"/>
      <c r="AL113" s="363"/>
      <c r="AM113" s="363"/>
      <c r="AN113" s="363"/>
      <c r="AO113" s="363"/>
      <c r="AP113" s="363"/>
      <c r="AQ113" s="363"/>
      <c r="AR113" s="363"/>
      <c r="AS113" s="363"/>
      <c r="AT113" s="363"/>
      <c r="AU113" s="363"/>
      <c r="AV113" s="363"/>
      <c r="AW113" s="363"/>
      <c r="AX113" s="363"/>
      <c r="AY113" s="363"/>
      <c r="AZ113" s="363"/>
      <c r="BA113" s="363"/>
      <c r="BB113" s="363"/>
      <c r="BC113" s="363"/>
      <c r="BD113" s="363"/>
      <c r="BE113" s="363"/>
      <c r="BF113" s="363"/>
      <c r="BG113" s="363"/>
      <c r="BH113" s="363"/>
      <c r="BI113" s="363"/>
      <c r="BJ113" s="363"/>
      <c r="BK113" s="363"/>
      <c r="BL113" s="363"/>
      <c r="BM113" s="363"/>
      <c r="BN113" s="363"/>
      <c r="BO113" s="363"/>
      <c r="BP113" s="363"/>
      <c r="BQ113" s="363"/>
      <c r="BR113" s="363"/>
      <c r="BS113" s="363"/>
      <c r="BT113" s="363"/>
      <c r="BU113" s="363"/>
      <c r="BV113" s="363"/>
      <c r="BW113" s="363"/>
      <c r="BX113" s="363"/>
      <c r="BY113" s="363"/>
      <c r="BZ113" s="363"/>
      <c r="CA113" s="363"/>
      <c r="CB113" s="363"/>
      <c r="CC113" s="363"/>
      <c r="CD113" s="363"/>
      <c r="CE113" s="363"/>
      <c r="CF113" s="363"/>
      <c r="CG113" s="363"/>
      <c r="CH113" s="363"/>
      <c r="CI113" s="363"/>
      <c r="CJ113" s="363"/>
      <c r="CK113" s="363"/>
      <c r="CL113" s="363"/>
      <c r="CM113" s="363"/>
      <c r="CN113" s="363"/>
      <c r="CO113" s="363"/>
      <c r="CP113" s="363"/>
      <c r="CQ113" s="363"/>
      <c r="CR113" s="363"/>
      <c r="CS113" s="363"/>
      <c r="CT113" s="363"/>
      <c r="CU113" s="363"/>
      <c r="CV113" s="363"/>
      <c r="CW113" s="363"/>
      <c r="CX113" s="363"/>
      <c r="CY113" s="363"/>
      <c r="CZ113" s="363"/>
      <c r="DA113" s="363"/>
      <c r="DB113" s="363"/>
      <c r="DC113" s="363"/>
      <c r="DD113" s="363"/>
      <c r="DE113" s="363"/>
      <c r="DF113" s="363"/>
      <c r="DG113" s="363"/>
      <c r="DH113" s="363"/>
      <c r="DI113" s="363"/>
      <c r="DJ113" s="363"/>
      <c r="DK113" s="363"/>
      <c r="DL113" s="363"/>
      <c r="DM113" s="363"/>
      <c r="DN113" s="363"/>
      <c r="DO113" s="363"/>
      <c r="DP113" s="363"/>
      <c r="DQ113" s="363"/>
      <c r="DR113" s="363"/>
      <c r="DS113" s="363"/>
      <c r="DT113" s="363"/>
      <c r="DU113" s="363"/>
      <c r="DV113" s="363"/>
      <c r="DW113" s="363"/>
      <c r="DX113" s="363"/>
      <c r="DY113" s="363"/>
      <c r="DZ113" s="363"/>
      <c r="EA113" s="363"/>
      <c r="EB113" s="363"/>
      <c r="EC113" s="363"/>
      <c r="ED113" s="363"/>
      <c r="EE113" s="363"/>
      <c r="EF113" s="363"/>
    </row>
    <row r="114" spans="1:136" ht="15" x14ac:dyDescent="0.25">
      <c r="A114" s="192"/>
      <c r="B114" s="207"/>
      <c r="C114" s="113" t="s">
        <v>1325</v>
      </c>
      <c r="D114" s="113" t="s">
        <v>1505</v>
      </c>
      <c r="E114" s="238"/>
      <c r="F114" s="697">
        <v>41.880341880341881</v>
      </c>
      <c r="G114" s="705"/>
      <c r="H114" s="697">
        <v>55.769230769230774</v>
      </c>
      <c r="I114" s="705"/>
      <c r="J114" s="697">
        <v>2.3504273504273505</v>
      </c>
      <c r="K114" s="705"/>
      <c r="L114" s="697">
        <v>81.961471103327497</v>
      </c>
      <c r="M114" s="697">
        <v>8.5814360770577931</v>
      </c>
      <c r="N114" s="697">
        <v>9.4570928196147115</v>
      </c>
      <c r="O114" s="224"/>
      <c r="P114" s="696">
        <v>560</v>
      </c>
      <c r="Q114" s="696">
        <v>457</v>
      </c>
      <c r="R114" s="697">
        <v>81.607142857142861</v>
      </c>
      <c r="S114" s="697" t="s">
        <v>2353</v>
      </c>
      <c r="T114" s="372"/>
      <c r="U114" s="92"/>
      <c r="V114" s="373"/>
      <c r="W114" s="373"/>
      <c r="X114" s="373"/>
      <c r="Y114" s="373"/>
      <c r="Z114" s="373"/>
      <c r="AA114" s="373"/>
      <c r="AB114" s="373"/>
      <c r="AC114" s="373"/>
      <c r="AD114" s="363"/>
      <c r="AE114" s="363"/>
      <c r="AF114" s="363"/>
      <c r="AG114" s="363"/>
      <c r="AH114" s="363"/>
      <c r="AI114" s="363"/>
      <c r="AJ114" s="363"/>
      <c r="AK114" s="363"/>
      <c r="AL114" s="363"/>
      <c r="AM114" s="363"/>
      <c r="AN114" s="363"/>
      <c r="AO114" s="363"/>
      <c r="AP114" s="363"/>
      <c r="AQ114" s="363"/>
      <c r="AR114" s="363"/>
      <c r="AS114" s="363"/>
      <c r="AT114" s="363"/>
      <c r="AU114" s="363"/>
      <c r="AV114" s="363"/>
      <c r="AW114" s="363"/>
      <c r="AX114" s="363"/>
      <c r="AY114" s="363"/>
      <c r="AZ114" s="363"/>
      <c r="BA114" s="363"/>
      <c r="BB114" s="363"/>
      <c r="BC114" s="363"/>
      <c r="BD114" s="363"/>
      <c r="BE114" s="363"/>
      <c r="BF114" s="363"/>
      <c r="BG114" s="363"/>
      <c r="BH114" s="363"/>
      <c r="BI114" s="363"/>
      <c r="BJ114" s="363"/>
      <c r="BK114" s="363"/>
      <c r="BL114" s="363"/>
      <c r="BM114" s="363"/>
      <c r="BN114" s="363"/>
      <c r="BO114" s="363"/>
      <c r="BP114" s="363"/>
      <c r="BQ114" s="363"/>
      <c r="BR114" s="363"/>
      <c r="BS114" s="363"/>
      <c r="BT114" s="363"/>
      <c r="BU114" s="363"/>
      <c r="BV114" s="363"/>
      <c r="BW114" s="363"/>
      <c r="BX114" s="363"/>
      <c r="BY114" s="363"/>
      <c r="BZ114" s="363"/>
      <c r="CA114" s="363"/>
      <c r="CB114" s="363"/>
      <c r="CC114" s="363"/>
      <c r="CD114" s="363"/>
      <c r="CE114" s="363"/>
      <c r="CF114" s="363"/>
      <c r="CG114" s="363"/>
      <c r="CH114" s="363"/>
      <c r="CI114" s="363"/>
      <c r="CJ114" s="363"/>
      <c r="CK114" s="363"/>
      <c r="CL114" s="363"/>
      <c r="CM114" s="363"/>
      <c r="CN114" s="363"/>
      <c r="CO114" s="363"/>
      <c r="CP114" s="363"/>
      <c r="CQ114" s="363"/>
      <c r="CR114" s="363"/>
      <c r="CS114" s="363"/>
      <c r="CT114" s="363"/>
      <c r="CU114" s="363"/>
      <c r="CV114" s="363"/>
      <c r="CW114" s="363"/>
      <c r="CX114" s="363"/>
      <c r="CY114" s="363"/>
      <c r="CZ114" s="363"/>
      <c r="DA114" s="363"/>
      <c r="DB114" s="363"/>
      <c r="DC114" s="363"/>
      <c r="DD114" s="363"/>
      <c r="DE114" s="363"/>
      <c r="DF114" s="363"/>
      <c r="DG114" s="363"/>
      <c r="DH114" s="363"/>
      <c r="DI114" s="363"/>
      <c r="DJ114" s="363"/>
      <c r="DK114" s="363"/>
      <c r="DL114" s="363"/>
      <c r="DM114" s="363"/>
      <c r="DN114" s="363"/>
      <c r="DO114" s="363"/>
      <c r="DP114" s="363"/>
      <c r="DQ114" s="363"/>
      <c r="DR114" s="363"/>
      <c r="DS114" s="363"/>
      <c r="DT114" s="363"/>
      <c r="DU114" s="363"/>
      <c r="DV114" s="363"/>
      <c r="DW114" s="363"/>
      <c r="DX114" s="363"/>
      <c r="DY114" s="363"/>
      <c r="DZ114" s="363"/>
      <c r="EA114" s="363"/>
      <c r="EB114" s="363"/>
      <c r="EC114" s="363"/>
      <c r="ED114" s="363"/>
      <c r="EE114" s="363"/>
      <c r="EF114" s="363"/>
    </row>
    <row r="115" spans="1:136" ht="15" x14ac:dyDescent="0.25">
      <c r="A115" s="192"/>
      <c r="B115" s="207"/>
      <c r="C115" s="113" t="s">
        <v>1326</v>
      </c>
      <c r="D115" s="113" t="s">
        <v>1506</v>
      </c>
      <c r="E115" s="238"/>
      <c r="F115" s="697">
        <v>11.394557823129253</v>
      </c>
      <c r="G115" s="705"/>
      <c r="H115" s="697">
        <v>87.244897959183675</v>
      </c>
      <c r="I115" s="705"/>
      <c r="J115" s="697">
        <v>1.3605442176870748</v>
      </c>
      <c r="K115" s="705"/>
      <c r="L115" s="697">
        <v>80.327868852459019</v>
      </c>
      <c r="M115" s="697">
        <v>10.792349726775956</v>
      </c>
      <c r="N115" s="697">
        <v>8.8797814207650276</v>
      </c>
      <c r="O115" s="224"/>
      <c r="P115" s="696">
        <v>722</v>
      </c>
      <c r="Q115" s="696">
        <v>580</v>
      </c>
      <c r="R115" s="697">
        <v>80.332409972299175</v>
      </c>
      <c r="S115" s="697" t="s">
        <v>2354</v>
      </c>
      <c r="T115" s="372"/>
      <c r="U115" s="92"/>
      <c r="V115" s="373"/>
      <c r="W115" s="373"/>
      <c r="X115" s="373"/>
      <c r="Y115" s="373"/>
      <c r="Z115" s="373"/>
      <c r="AA115" s="373"/>
      <c r="AB115" s="373"/>
      <c r="AC115" s="373"/>
      <c r="AD115" s="363"/>
      <c r="AE115" s="363"/>
      <c r="AF115" s="363"/>
      <c r="AG115" s="363"/>
      <c r="AH115" s="363"/>
      <c r="AI115" s="363"/>
      <c r="AJ115" s="363"/>
      <c r="AK115" s="363"/>
      <c r="AL115" s="363"/>
      <c r="AM115" s="363"/>
      <c r="AN115" s="363"/>
      <c r="AO115" s="363"/>
      <c r="AP115" s="363"/>
      <c r="AQ115" s="363"/>
      <c r="AR115" s="363"/>
      <c r="AS115" s="363"/>
      <c r="AT115" s="363"/>
      <c r="AU115" s="363"/>
      <c r="AV115" s="363"/>
      <c r="AW115" s="363"/>
      <c r="AX115" s="363"/>
      <c r="AY115" s="363"/>
      <c r="AZ115" s="363"/>
      <c r="BA115" s="363"/>
      <c r="BB115" s="363"/>
      <c r="BC115" s="363"/>
      <c r="BD115" s="363"/>
      <c r="BE115" s="363"/>
      <c r="BF115" s="363"/>
      <c r="BG115" s="363"/>
      <c r="BH115" s="363"/>
      <c r="BI115" s="363"/>
      <c r="BJ115" s="363"/>
      <c r="BK115" s="363"/>
      <c r="BL115" s="363"/>
      <c r="BM115" s="363"/>
      <c r="BN115" s="363"/>
      <c r="BO115" s="363"/>
      <c r="BP115" s="363"/>
      <c r="BQ115" s="363"/>
      <c r="BR115" s="363"/>
      <c r="BS115" s="363"/>
      <c r="BT115" s="363"/>
      <c r="BU115" s="363"/>
      <c r="BV115" s="363"/>
      <c r="BW115" s="363"/>
      <c r="BX115" s="363"/>
      <c r="BY115" s="363"/>
      <c r="BZ115" s="363"/>
      <c r="CA115" s="363"/>
      <c r="CB115" s="363"/>
      <c r="CC115" s="363"/>
      <c r="CD115" s="363"/>
      <c r="CE115" s="363"/>
      <c r="CF115" s="363"/>
      <c r="CG115" s="363"/>
      <c r="CH115" s="363"/>
      <c r="CI115" s="363"/>
      <c r="CJ115" s="363"/>
      <c r="CK115" s="363"/>
      <c r="CL115" s="363"/>
      <c r="CM115" s="363"/>
      <c r="CN115" s="363"/>
      <c r="CO115" s="363"/>
      <c r="CP115" s="363"/>
      <c r="CQ115" s="363"/>
      <c r="CR115" s="363"/>
      <c r="CS115" s="363"/>
      <c r="CT115" s="363"/>
      <c r="CU115" s="363"/>
      <c r="CV115" s="363"/>
      <c r="CW115" s="363"/>
      <c r="CX115" s="363"/>
      <c r="CY115" s="363"/>
      <c r="CZ115" s="363"/>
      <c r="DA115" s="363"/>
      <c r="DB115" s="363"/>
      <c r="DC115" s="363"/>
      <c r="DD115" s="363"/>
      <c r="DE115" s="363"/>
      <c r="DF115" s="363"/>
      <c r="DG115" s="363"/>
      <c r="DH115" s="363"/>
      <c r="DI115" s="363"/>
      <c r="DJ115" s="363"/>
      <c r="DK115" s="363"/>
      <c r="DL115" s="363"/>
      <c r="DM115" s="363"/>
      <c r="DN115" s="363"/>
      <c r="DO115" s="363"/>
      <c r="DP115" s="363"/>
      <c r="DQ115" s="363"/>
      <c r="DR115" s="363"/>
      <c r="DS115" s="363"/>
      <c r="DT115" s="363"/>
      <c r="DU115" s="363"/>
      <c r="DV115" s="363"/>
      <c r="DW115" s="363"/>
      <c r="DX115" s="363"/>
      <c r="DY115" s="363"/>
      <c r="DZ115" s="363"/>
      <c r="EA115" s="363"/>
      <c r="EB115" s="363"/>
      <c r="EC115" s="363"/>
      <c r="ED115" s="363"/>
      <c r="EE115" s="363"/>
      <c r="EF115" s="363"/>
    </row>
    <row r="116" spans="1:136" ht="15" x14ac:dyDescent="0.25">
      <c r="A116" s="206"/>
      <c r="B116" s="207"/>
      <c r="C116" s="113" t="s">
        <v>1440</v>
      </c>
      <c r="D116" s="113" t="s">
        <v>1507</v>
      </c>
      <c r="E116" s="238"/>
      <c r="F116" s="697">
        <v>73.93117831074035</v>
      </c>
      <c r="G116" s="705"/>
      <c r="H116" s="697">
        <v>24.087591240875913</v>
      </c>
      <c r="I116" s="705"/>
      <c r="J116" s="697">
        <v>1.9812304483837331</v>
      </c>
      <c r="K116" s="705"/>
      <c r="L116" s="697">
        <v>74.514374514374509</v>
      </c>
      <c r="M116" s="697">
        <v>13.364413364413362</v>
      </c>
      <c r="N116" s="697">
        <v>12.121212121212121</v>
      </c>
      <c r="O116" s="224"/>
      <c r="P116" s="696">
        <v>1260</v>
      </c>
      <c r="Q116" s="696">
        <v>940</v>
      </c>
      <c r="R116" s="697">
        <v>74.603174603174608</v>
      </c>
      <c r="S116" s="697" t="s">
        <v>2525</v>
      </c>
      <c r="T116" s="372"/>
      <c r="U116" s="92"/>
      <c r="V116" s="373"/>
      <c r="W116" s="373"/>
      <c r="X116" s="373"/>
      <c r="Y116" s="373"/>
      <c r="Z116" s="373"/>
      <c r="AA116" s="373"/>
      <c r="AB116" s="373"/>
      <c r="AC116" s="373"/>
      <c r="AD116" s="363"/>
      <c r="AE116" s="363"/>
      <c r="AF116" s="363"/>
      <c r="AG116" s="363"/>
      <c r="AH116" s="363"/>
      <c r="AI116" s="363"/>
      <c r="AJ116" s="363"/>
      <c r="AK116" s="363"/>
      <c r="AL116" s="363"/>
      <c r="AM116" s="363"/>
      <c r="AN116" s="363"/>
      <c r="AO116" s="363"/>
      <c r="AP116" s="363"/>
      <c r="AQ116" s="363"/>
      <c r="AR116" s="363"/>
      <c r="AS116" s="363"/>
      <c r="AT116" s="363"/>
      <c r="AU116" s="363"/>
      <c r="AV116" s="363"/>
      <c r="AW116" s="363"/>
      <c r="AX116" s="363"/>
      <c r="AY116" s="363"/>
      <c r="AZ116" s="363"/>
      <c r="BA116" s="363"/>
      <c r="BB116" s="363"/>
      <c r="BC116" s="363"/>
      <c r="BD116" s="363"/>
      <c r="BE116" s="363"/>
      <c r="BF116" s="363"/>
      <c r="BG116" s="363"/>
      <c r="BH116" s="363"/>
      <c r="BI116" s="363"/>
      <c r="BJ116" s="363"/>
      <c r="BK116" s="363"/>
      <c r="BL116" s="363"/>
      <c r="BM116" s="363"/>
      <c r="BN116" s="363"/>
      <c r="BO116" s="363"/>
      <c r="BP116" s="363"/>
      <c r="BQ116" s="363"/>
      <c r="BR116" s="363"/>
      <c r="BS116" s="363"/>
      <c r="BT116" s="363"/>
      <c r="BU116" s="363"/>
      <c r="BV116" s="363"/>
      <c r="BW116" s="363"/>
      <c r="BX116" s="363"/>
      <c r="BY116" s="363"/>
      <c r="BZ116" s="363"/>
      <c r="CA116" s="363"/>
      <c r="CB116" s="363"/>
      <c r="CC116" s="363"/>
      <c r="CD116" s="363"/>
      <c r="CE116" s="363"/>
      <c r="CF116" s="363"/>
      <c r="CG116" s="363"/>
      <c r="CH116" s="363"/>
      <c r="CI116" s="363"/>
      <c r="CJ116" s="363"/>
      <c r="CK116" s="363"/>
      <c r="CL116" s="363"/>
      <c r="CM116" s="363"/>
      <c r="CN116" s="363"/>
      <c r="CO116" s="363"/>
      <c r="CP116" s="363"/>
      <c r="CQ116" s="363"/>
      <c r="CR116" s="363"/>
      <c r="CS116" s="363"/>
      <c r="CT116" s="363"/>
      <c r="CU116" s="363"/>
      <c r="CV116" s="363"/>
      <c r="CW116" s="363"/>
      <c r="CX116" s="363"/>
      <c r="CY116" s="363"/>
      <c r="CZ116" s="363"/>
      <c r="DA116" s="363"/>
      <c r="DB116" s="363"/>
      <c r="DC116" s="363"/>
      <c r="DD116" s="363"/>
      <c r="DE116" s="363"/>
      <c r="DF116" s="363"/>
      <c r="DG116" s="363"/>
      <c r="DH116" s="363"/>
      <c r="DI116" s="363"/>
      <c r="DJ116" s="363"/>
      <c r="DK116" s="363"/>
      <c r="DL116" s="363"/>
      <c r="DM116" s="363"/>
      <c r="DN116" s="363"/>
      <c r="DO116" s="363"/>
      <c r="DP116" s="363"/>
      <c r="DQ116" s="363"/>
      <c r="DR116" s="363"/>
      <c r="DS116" s="363"/>
      <c r="DT116" s="363"/>
      <c r="DU116" s="363"/>
      <c r="DV116" s="363"/>
      <c r="DW116" s="363"/>
      <c r="DX116" s="363"/>
      <c r="DY116" s="363"/>
      <c r="DZ116" s="363"/>
      <c r="EA116" s="363"/>
      <c r="EB116" s="363"/>
      <c r="EC116" s="363"/>
      <c r="ED116" s="363"/>
      <c r="EE116" s="363"/>
      <c r="EF116" s="363"/>
    </row>
    <row r="117" spans="1:136" ht="15" x14ac:dyDescent="0.25">
      <c r="A117" s="192"/>
      <c r="B117" s="207"/>
      <c r="C117" s="113" t="s">
        <v>1446</v>
      </c>
      <c r="D117" s="113" t="s">
        <v>798</v>
      </c>
      <c r="E117" s="238"/>
      <c r="F117" s="697">
        <v>29.916640938561283</v>
      </c>
      <c r="G117" s="705"/>
      <c r="H117" s="697">
        <v>68.076566841617776</v>
      </c>
      <c r="I117" s="705"/>
      <c r="J117" s="697">
        <v>2.006792219820932</v>
      </c>
      <c r="K117" s="705"/>
      <c r="L117" s="697">
        <v>82.062325817076271</v>
      </c>
      <c r="M117" s="697">
        <v>10.919685837344819</v>
      </c>
      <c r="N117" s="697">
        <v>7.0179883455789209</v>
      </c>
      <c r="O117" s="224"/>
      <c r="P117" s="696">
        <v>3874</v>
      </c>
      <c r="Q117" s="696">
        <v>3174</v>
      </c>
      <c r="R117" s="697">
        <v>81.930820856995354</v>
      </c>
      <c r="S117" s="697" t="s">
        <v>2526</v>
      </c>
      <c r="T117" s="372"/>
      <c r="U117" s="92"/>
      <c r="V117" s="373"/>
      <c r="W117" s="373"/>
      <c r="X117" s="373"/>
      <c r="Y117" s="373"/>
      <c r="Z117" s="373"/>
      <c r="AA117" s="373"/>
      <c r="AB117" s="373"/>
      <c r="AC117" s="373"/>
      <c r="AD117" s="363"/>
      <c r="AE117" s="363"/>
      <c r="AF117" s="363"/>
      <c r="AG117" s="363"/>
      <c r="AH117" s="363"/>
      <c r="AI117" s="363"/>
      <c r="AJ117" s="363"/>
      <c r="AK117" s="363"/>
      <c r="AL117" s="363"/>
      <c r="AM117" s="363"/>
      <c r="AN117" s="363"/>
      <c r="AO117" s="363"/>
      <c r="AP117" s="363"/>
      <c r="AQ117" s="363"/>
      <c r="AR117" s="363"/>
      <c r="AS117" s="363"/>
      <c r="AT117" s="363"/>
      <c r="AU117" s="363"/>
      <c r="AV117" s="363"/>
      <c r="AW117" s="363"/>
      <c r="AX117" s="363"/>
      <c r="AY117" s="363"/>
      <c r="AZ117" s="363"/>
      <c r="BA117" s="363"/>
      <c r="BB117" s="363"/>
      <c r="BC117" s="363"/>
      <c r="BD117" s="363"/>
      <c r="BE117" s="363"/>
      <c r="BF117" s="363"/>
      <c r="BG117" s="363"/>
      <c r="BH117" s="363"/>
      <c r="BI117" s="363"/>
      <c r="BJ117" s="363"/>
      <c r="BK117" s="363"/>
      <c r="BL117" s="363"/>
      <c r="BM117" s="363"/>
      <c r="BN117" s="363"/>
      <c r="BO117" s="363"/>
      <c r="BP117" s="363"/>
      <c r="BQ117" s="363"/>
      <c r="BR117" s="363"/>
      <c r="BS117" s="363"/>
      <c r="BT117" s="363"/>
      <c r="BU117" s="363"/>
      <c r="BV117" s="363"/>
      <c r="BW117" s="363"/>
      <c r="BX117" s="363"/>
      <c r="BY117" s="363"/>
      <c r="BZ117" s="363"/>
      <c r="CA117" s="363"/>
      <c r="CB117" s="363"/>
      <c r="CC117" s="363"/>
      <c r="CD117" s="363"/>
      <c r="CE117" s="363"/>
      <c r="CF117" s="363"/>
      <c r="CG117" s="363"/>
      <c r="CH117" s="363"/>
      <c r="CI117" s="363"/>
      <c r="CJ117" s="363"/>
      <c r="CK117" s="363"/>
      <c r="CL117" s="363"/>
      <c r="CM117" s="363"/>
      <c r="CN117" s="363"/>
      <c r="CO117" s="363"/>
      <c r="CP117" s="363"/>
      <c r="CQ117" s="363"/>
      <c r="CR117" s="363"/>
      <c r="CS117" s="363"/>
      <c r="CT117" s="363"/>
      <c r="CU117" s="363"/>
      <c r="CV117" s="363"/>
      <c r="CW117" s="363"/>
      <c r="CX117" s="363"/>
      <c r="CY117" s="363"/>
      <c r="CZ117" s="363"/>
      <c r="DA117" s="363"/>
      <c r="DB117" s="363"/>
      <c r="DC117" s="363"/>
      <c r="DD117" s="363"/>
      <c r="DE117" s="363"/>
      <c r="DF117" s="363"/>
      <c r="DG117" s="363"/>
      <c r="DH117" s="363"/>
      <c r="DI117" s="363"/>
      <c r="DJ117" s="363"/>
      <c r="DK117" s="363"/>
      <c r="DL117" s="363"/>
      <c r="DM117" s="363"/>
      <c r="DN117" s="363"/>
      <c r="DO117" s="363"/>
      <c r="DP117" s="363"/>
      <c r="DQ117" s="363"/>
      <c r="DR117" s="363"/>
      <c r="DS117" s="363"/>
      <c r="DT117" s="363"/>
      <c r="DU117" s="363"/>
      <c r="DV117" s="363"/>
      <c r="DW117" s="363"/>
      <c r="DX117" s="363"/>
      <c r="DY117" s="363"/>
      <c r="DZ117" s="363"/>
      <c r="EA117" s="363"/>
      <c r="EB117" s="363"/>
      <c r="EC117" s="363"/>
      <c r="ED117" s="363"/>
      <c r="EE117" s="363"/>
      <c r="EF117" s="363"/>
    </row>
    <row r="118" spans="1:136" ht="15" x14ac:dyDescent="0.25">
      <c r="A118" s="192"/>
      <c r="B118" s="207"/>
      <c r="C118" s="113" t="s">
        <v>1449</v>
      </c>
      <c r="D118" s="113" t="s">
        <v>1508</v>
      </c>
      <c r="E118" s="238"/>
      <c r="F118" s="697">
        <v>2.8240898264715888</v>
      </c>
      <c r="G118" s="705"/>
      <c r="H118" s="697">
        <v>95.236474991493708</v>
      </c>
      <c r="I118" s="705"/>
      <c r="J118" s="697">
        <v>1.9394351820347058</v>
      </c>
      <c r="K118" s="705"/>
      <c r="L118" s="697">
        <v>83.187093121992632</v>
      </c>
      <c r="M118" s="697">
        <v>8.8876309085762806</v>
      </c>
      <c r="N118" s="697">
        <v>7.9252759694310786</v>
      </c>
      <c r="O118" s="224"/>
      <c r="P118" s="696">
        <v>3466</v>
      </c>
      <c r="Q118" s="696">
        <v>2882</v>
      </c>
      <c r="R118" s="697">
        <v>83.150605885747268</v>
      </c>
      <c r="S118" s="697" t="s">
        <v>2527</v>
      </c>
      <c r="T118" s="372"/>
      <c r="U118" s="92"/>
      <c r="V118" s="373"/>
      <c r="W118" s="373"/>
      <c r="X118" s="373"/>
      <c r="Y118" s="373"/>
      <c r="Z118" s="373"/>
      <c r="AA118" s="373"/>
      <c r="AB118" s="373"/>
      <c r="AC118" s="373"/>
      <c r="AD118" s="363"/>
      <c r="AE118" s="363"/>
      <c r="AF118" s="363"/>
      <c r="AG118" s="363"/>
      <c r="AH118" s="363"/>
      <c r="AI118" s="363"/>
      <c r="AJ118" s="363"/>
      <c r="AK118" s="363"/>
      <c r="AL118" s="363"/>
      <c r="AM118" s="363"/>
      <c r="AN118" s="363"/>
      <c r="AO118" s="363"/>
      <c r="AP118" s="363"/>
      <c r="AQ118" s="363"/>
      <c r="AR118" s="363"/>
      <c r="AS118" s="363"/>
      <c r="AT118" s="363"/>
      <c r="AU118" s="363"/>
      <c r="AV118" s="363"/>
      <c r="AW118" s="363"/>
      <c r="AX118" s="363"/>
      <c r="AY118" s="363"/>
      <c r="AZ118" s="363"/>
      <c r="BA118" s="363"/>
      <c r="BB118" s="363"/>
      <c r="BC118" s="363"/>
      <c r="BD118" s="363"/>
      <c r="BE118" s="363"/>
      <c r="BF118" s="363"/>
      <c r="BG118" s="363"/>
      <c r="BH118" s="363"/>
      <c r="BI118" s="363"/>
      <c r="BJ118" s="363"/>
      <c r="BK118" s="363"/>
      <c r="BL118" s="363"/>
      <c r="BM118" s="363"/>
      <c r="BN118" s="363"/>
      <c r="BO118" s="363"/>
      <c r="BP118" s="363"/>
      <c r="BQ118" s="363"/>
      <c r="BR118" s="363"/>
      <c r="BS118" s="363"/>
      <c r="BT118" s="363"/>
      <c r="BU118" s="363"/>
      <c r="BV118" s="363"/>
      <c r="BW118" s="363"/>
      <c r="BX118" s="363"/>
      <c r="BY118" s="363"/>
      <c r="BZ118" s="363"/>
      <c r="CA118" s="363"/>
      <c r="CB118" s="363"/>
      <c r="CC118" s="363"/>
      <c r="CD118" s="363"/>
      <c r="CE118" s="363"/>
      <c r="CF118" s="363"/>
      <c r="CG118" s="363"/>
      <c r="CH118" s="363"/>
      <c r="CI118" s="363"/>
      <c r="CJ118" s="363"/>
      <c r="CK118" s="363"/>
      <c r="CL118" s="363"/>
      <c r="CM118" s="363"/>
      <c r="CN118" s="363"/>
      <c r="CO118" s="363"/>
      <c r="CP118" s="363"/>
      <c r="CQ118" s="363"/>
      <c r="CR118" s="363"/>
      <c r="CS118" s="363"/>
      <c r="CT118" s="363"/>
      <c r="CU118" s="363"/>
      <c r="CV118" s="363"/>
      <c r="CW118" s="363"/>
      <c r="CX118" s="363"/>
      <c r="CY118" s="363"/>
      <c r="CZ118" s="363"/>
      <c r="DA118" s="363"/>
      <c r="DB118" s="363"/>
      <c r="DC118" s="363"/>
      <c r="DD118" s="363"/>
      <c r="DE118" s="363"/>
      <c r="DF118" s="363"/>
      <c r="DG118" s="363"/>
      <c r="DH118" s="363"/>
      <c r="DI118" s="363"/>
      <c r="DJ118" s="363"/>
      <c r="DK118" s="363"/>
      <c r="DL118" s="363"/>
      <c r="DM118" s="363"/>
      <c r="DN118" s="363"/>
      <c r="DO118" s="363"/>
      <c r="DP118" s="363"/>
      <c r="DQ118" s="363"/>
      <c r="DR118" s="363"/>
      <c r="DS118" s="363"/>
      <c r="DT118" s="363"/>
      <c r="DU118" s="363"/>
      <c r="DV118" s="363"/>
      <c r="DW118" s="363"/>
      <c r="DX118" s="363"/>
      <c r="DY118" s="363"/>
      <c r="DZ118" s="363"/>
      <c r="EA118" s="363"/>
      <c r="EB118" s="363"/>
      <c r="EC118" s="363"/>
      <c r="ED118" s="363"/>
      <c r="EE118" s="363"/>
      <c r="EF118" s="363"/>
    </row>
    <row r="119" spans="1:136" ht="15" x14ac:dyDescent="0.25">
      <c r="A119" s="192"/>
      <c r="B119" s="207"/>
      <c r="C119" s="113" t="s">
        <v>1454</v>
      </c>
      <c r="D119" s="113" t="s">
        <v>1509</v>
      </c>
      <c r="E119" s="238"/>
      <c r="F119" s="697">
        <v>18.985395849346656</v>
      </c>
      <c r="G119" s="705"/>
      <c r="H119" s="697">
        <v>80.092236740968474</v>
      </c>
      <c r="I119" s="705"/>
      <c r="J119" s="697">
        <v>0.92236740968485775</v>
      </c>
      <c r="K119" s="705"/>
      <c r="L119" s="697">
        <v>74.985590778097986</v>
      </c>
      <c r="M119" s="697">
        <v>14.582132564841499</v>
      </c>
      <c r="N119" s="697">
        <v>10.432276657060518</v>
      </c>
      <c r="O119" s="224"/>
      <c r="P119" s="696">
        <v>1723</v>
      </c>
      <c r="Q119" s="696">
        <v>1289</v>
      </c>
      <c r="R119" s="697">
        <v>74.81137550783518</v>
      </c>
      <c r="S119" s="697" t="s">
        <v>2528</v>
      </c>
      <c r="T119" s="372"/>
      <c r="U119" s="92"/>
      <c r="V119" s="373"/>
      <c r="W119" s="373"/>
      <c r="X119" s="373"/>
      <c r="Y119" s="373"/>
      <c r="Z119" s="373"/>
      <c r="AA119" s="373"/>
      <c r="AB119" s="373"/>
      <c r="AC119" s="373"/>
      <c r="AD119" s="363"/>
      <c r="AE119" s="363"/>
      <c r="AF119" s="363"/>
      <c r="AG119" s="363"/>
      <c r="AH119" s="363"/>
      <c r="AI119" s="363"/>
      <c r="AJ119" s="363"/>
      <c r="AK119" s="363"/>
      <c r="AL119" s="363"/>
      <c r="AM119" s="363"/>
      <c r="AN119" s="363"/>
      <c r="AO119" s="363"/>
      <c r="AP119" s="363"/>
      <c r="AQ119" s="363"/>
      <c r="AR119" s="363"/>
      <c r="AS119" s="363"/>
      <c r="AT119" s="363"/>
      <c r="AU119" s="363"/>
      <c r="AV119" s="363"/>
      <c r="AW119" s="363"/>
      <c r="AX119" s="363"/>
      <c r="AY119" s="363"/>
      <c r="AZ119" s="363"/>
      <c r="BA119" s="363"/>
      <c r="BB119" s="363"/>
      <c r="BC119" s="363"/>
      <c r="BD119" s="363"/>
      <c r="BE119" s="363"/>
      <c r="BF119" s="363"/>
      <c r="BG119" s="363"/>
      <c r="BH119" s="363"/>
      <c r="BI119" s="363"/>
      <c r="BJ119" s="363"/>
      <c r="BK119" s="363"/>
      <c r="BL119" s="363"/>
      <c r="BM119" s="363"/>
      <c r="BN119" s="363"/>
      <c r="BO119" s="363"/>
      <c r="BP119" s="363"/>
      <c r="BQ119" s="363"/>
      <c r="BR119" s="363"/>
      <c r="BS119" s="363"/>
      <c r="BT119" s="363"/>
      <c r="BU119" s="363"/>
      <c r="BV119" s="363"/>
      <c r="BW119" s="363"/>
      <c r="BX119" s="363"/>
      <c r="BY119" s="363"/>
      <c r="BZ119" s="363"/>
      <c r="CA119" s="363"/>
      <c r="CB119" s="363"/>
      <c r="CC119" s="363"/>
      <c r="CD119" s="363"/>
      <c r="CE119" s="363"/>
      <c r="CF119" s="363"/>
      <c r="CG119" s="363"/>
      <c r="CH119" s="363"/>
      <c r="CI119" s="363"/>
      <c r="CJ119" s="363"/>
      <c r="CK119" s="363"/>
      <c r="CL119" s="363"/>
      <c r="CM119" s="363"/>
      <c r="CN119" s="363"/>
      <c r="CO119" s="363"/>
      <c r="CP119" s="363"/>
      <c r="CQ119" s="363"/>
      <c r="CR119" s="363"/>
      <c r="CS119" s="363"/>
      <c r="CT119" s="363"/>
      <c r="CU119" s="363"/>
      <c r="CV119" s="363"/>
      <c r="CW119" s="363"/>
      <c r="CX119" s="363"/>
      <c r="CY119" s="363"/>
      <c r="CZ119" s="363"/>
      <c r="DA119" s="363"/>
      <c r="DB119" s="363"/>
      <c r="DC119" s="363"/>
      <c r="DD119" s="363"/>
      <c r="DE119" s="363"/>
      <c r="DF119" s="363"/>
      <c r="DG119" s="363"/>
      <c r="DH119" s="363"/>
      <c r="DI119" s="363"/>
      <c r="DJ119" s="363"/>
      <c r="DK119" s="363"/>
      <c r="DL119" s="363"/>
      <c r="DM119" s="363"/>
      <c r="DN119" s="363"/>
      <c r="DO119" s="363"/>
      <c r="DP119" s="363"/>
      <c r="DQ119" s="363"/>
      <c r="DR119" s="363"/>
      <c r="DS119" s="363"/>
      <c r="DT119" s="363"/>
      <c r="DU119" s="363"/>
      <c r="DV119" s="363"/>
      <c r="DW119" s="363"/>
      <c r="DX119" s="363"/>
      <c r="DY119" s="363"/>
      <c r="DZ119" s="363"/>
      <c r="EA119" s="363"/>
      <c r="EB119" s="363"/>
      <c r="EC119" s="363"/>
      <c r="ED119" s="363"/>
      <c r="EE119" s="363"/>
      <c r="EF119" s="363"/>
    </row>
    <row r="120" spans="1:136" ht="15" x14ac:dyDescent="0.25">
      <c r="A120" s="192"/>
      <c r="B120" s="207"/>
      <c r="C120" s="113" t="s">
        <v>1461</v>
      </c>
      <c r="D120" s="113" t="s">
        <v>1510</v>
      </c>
      <c r="E120" s="238"/>
      <c r="F120" s="697">
        <v>93.351063829787222</v>
      </c>
      <c r="G120" s="705"/>
      <c r="H120" s="697">
        <v>2.6595744680851063</v>
      </c>
      <c r="I120" s="705"/>
      <c r="J120" s="697">
        <v>3.9893617021276597</v>
      </c>
      <c r="K120" s="705"/>
      <c r="L120" s="697">
        <v>75.755540631296171</v>
      </c>
      <c r="M120" s="697">
        <v>17.595701813297516</v>
      </c>
      <c r="N120" s="697">
        <v>6.6487575554063136</v>
      </c>
      <c r="O120" s="224"/>
      <c r="P120" s="696">
        <v>1431</v>
      </c>
      <c r="Q120" s="696">
        <v>1083</v>
      </c>
      <c r="R120" s="697">
        <v>75.681341719077565</v>
      </c>
      <c r="S120" s="697" t="s">
        <v>2529</v>
      </c>
      <c r="T120" s="372"/>
      <c r="U120" s="92"/>
      <c r="V120" s="373"/>
      <c r="W120" s="373"/>
      <c r="X120" s="373"/>
      <c r="Y120" s="373"/>
      <c r="Z120" s="373"/>
      <c r="AA120" s="373"/>
      <c r="AB120" s="373"/>
      <c r="AC120" s="373"/>
      <c r="AD120" s="363"/>
      <c r="AE120" s="363"/>
      <c r="AF120" s="363"/>
      <c r="AG120" s="363"/>
      <c r="AH120" s="363"/>
      <c r="AI120" s="363"/>
      <c r="AJ120" s="363"/>
      <c r="AK120" s="363"/>
      <c r="AL120" s="363"/>
      <c r="AM120" s="363"/>
      <c r="AN120" s="363"/>
      <c r="AO120" s="363"/>
      <c r="AP120" s="363"/>
      <c r="AQ120" s="363"/>
      <c r="AR120" s="363"/>
      <c r="AS120" s="363"/>
      <c r="AT120" s="363"/>
      <c r="AU120" s="363"/>
      <c r="AV120" s="363"/>
      <c r="AW120" s="363"/>
      <c r="AX120" s="363"/>
      <c r="AY120" s="363"/>
      <c r="AZ120" s="363"/>
      <c r="BA120" s="363"/>
      <c r="BB120" s="363"/>
      <c r="BC120" s="363"/>
      <c r="BD120" s="363"/>
      <c r="BE120" s="363"/>
      <c r="BF120" s="363"/>
      <c r="BG120" s="363"/>
      <c r="BH120" s="363"/>
      <c r="BI120" s="363"/>
      <c r="BJ120" s="363"/>
      <c r="BK120" s="363"/>
      <c r="BL120" s="363"/>
      <c r="BM120" s="363"/>
      <c r="BN120" s="363"/>
      <c r="BO120" s="363"/>
      <c r="BP120" s="363"/>
      <c r="BQ120" s="363"/>
      <c r="BR120" s="363"/>
      <c r="BS120" s="363"/>
      <c r="BT120" s="363"/>
      <c r="BU120" s="363"/>
      <c r="BV120" s="363"/>
      <c r="BW120" s="363"/>
      <c r="BX120" s="363"/>
      <c r="BY120" s="363"/>
      <c r="BZ120" s="363"/>
      <c r="CA120" s="363"/>
      <c r="CB120" s="363"/>
      <c r="CC120" s="363"/>
      <c r="CD120" s="363"/>
      <c r="CE120" s="363"/>
      <c r="CF120" s="363"/>
      <c r="CG120" s="363"/>
      <c r="CH120" s="363"/>
      <c r="CI120" s="363"/>
      <c r="CJ120" s="363"/>
      <c r="CK120" s="363"/>
      <c r="CL120" s="363"/>
      <c r="CM120" s="363"/>
      <c r="CN120" s="363"/>
      <c r="CO120" s="363"/>
      <c r="CP120" s="363"/>
      <c r="CQ120" s="363"/>
      <c r="CR120" s="363"/>
      <c r="CS120" s="363"/>
      <c r="CT120" s="363"/>
      <c r="CU120" s="363"/>
      <c r="CV120" s="363"/>
      <c r="CW120" s="363"/>
      <c r="CX120" s="363"/>
      <c r="CY120" s="363"/>
      <c r="CZ120" s="363"/>
      <c r="DA120" s="363"/>
      <c r="DB120" s="363"/>
      <c r="DC120" s="363"/>
      <c r="DD120" s="363"/>
      <c r="DE120" s="363"/>
      <c r="DF120" s="363"/>
      <c r="DG120" s="363"/>
      <c r="DH120" s="363"/>
      <c r="DI120" s="363"/>
      <c r="DJ120" s="363"/>
      <c r="DK120" s="363"/>
      <c r="DL120" s="363"/>
      <c r="DM120" s="363"/>
      <c r="DN120" s="363"/>
      <c r="DO120" s="363"/>
      <c r="DP120" s="363"/>
      <c r="DQ120" s="363"/>
      <c r="DR120" s="363"/>
      <c r="DS120" s="363"/>
      <c r="DT120" s="363"/>
      <c r="DU120" s="363"/>
      <c r="DV120" s="363"/>
      <c r="DW120" s="363"/>
      <c r="DX120" s="363"/>
      <c r="DY120" s="363"/>
      <c r="DZ120" s="363"/>
      <c r="EA120" s="363"/>
      <c r="EB120" s="363"/>
      <c r="EC120" s="363"/>
      <c r="ED120" s="363"/>
      <c r="EE120" s="363"/>
      <c r="EF120" s="363"/>
    </row>
    <row r="121" spans="1:136" ht="15" x14ac:dyDescent="0.25">
      <c r="A121" s="192"/>
      <c r="B121" s="207"/>
      <c r="C121" s="113"/>
      <c r="D121" s="113"/>
      <c r="E121" s="238"/>
      <c r="F121" s="697"/>
      <c r="G121" s="705"/>
      <c r="H121" s="697"/>
      <c r="I121" s="705"/>
      <c r="J121" s="697"/>
      <c r="K121" s="705"/>
      <c r="L121" s="697"/>
      <c r="M121" s="697"/>
      <c r="N121" s="697"/>
      <c r="O121" s="224"/>
      <c r="P121" s="696"/>
      <c r="Q121" s="696"/>
      <c r="R121" s="697"/>
      <c r="S121" s="697" t="s">
        <v>1241</v>
      </c>
      <c r="T121" s="378"/>
      <c r="U121" s="92"/>
      <c r="V121" s="373"/>
      <c r="W121" s="373"/>
      <c r="X121" s="373"/>
      <c r="Y121" s="373"/>
      <c r="Z121" s="373"/>
      <c r="AA121" s="373"/>
      <c r="AB121" s="373"/>
      <c r="AC121" s="373"/>
    </row>
    <row r="122" spans="1:136" ht="15" x14ac:dyDescent="0.25">
      <c r="A122" s="192"/>
      <c r="B122" s="207" t="s">
        <v>897</v>
      </c>
      <c r="C122" s="113"/>
      <c r="D122" s="113" t="s">
        <v>1241</v>
      </c>
      <c r="E122" s="238"/>
      <c r="F122" s="691">
        <v>15.064006332396213</v>
      </c>
      <c r="G122" s="706"/>
      <c r="H122" s="691">
        <v>81.436798864535859</v>
      </c>
      <c r="I122" s="706"/>
      <c r="J122" s="691">
        <v>3.4991948030679372</v>
      </c>
      <c r="K122" s="706"/>
      <c r="L122" s="691">
        <v>83.720664518635317</v>
      </c>
      <c r="M122" s="691">
        <v>8.8206393820982143</v>
      </c>
      <c r="N122" s="691">
        <v>7.4586960992664704</v>
      </c>
      <c r="O122" s="224"/>
      <c r="P122" s="708">
        <v>42262</v>
      </c>
      <c r="Q122" s="708">
        <v>35355</v>
      </c>
      <c r="R122" s="691">
        <v>83.656712886280815</v>
      </c>
      <c r="S122" s="691" t="s">
        <v>2381</v>
      </c>
      <c r="T122" s="366"/>
      <c r="U122" s="92"/>
      <c r="V122" s="373"/>
      <c r="W122" s="373"/>
      <c r="X122" s="373"/>
      <c r="Y122" s="373"/>
      <c r="Z122" s="373"/>
      <c r="AA122" s="373"/>
      <c r="AB122" s="373"/>
      <c r="AC122" s="373"/>
    </row>
    <row r="123" spans="1:136" ht="15" x14ac:dyDescent="0.25">
      <c r="A123" s="192"/>
      <c r="B123" s="207"/>
      <c r="C123" s="113"/>
      <c r="D123" s="113"/>
      <c r="E123" s="238"/>
      <c r="F123" s="697"/>
      <c r="G123" s="705"/>
      <c r="H123" s="697"/>
      <c r="I123" s="705"/>
      <c r="J123" s="697"/>
      <c r="K123" s="705"/>
      <c r="L123" s="697"/>
      <c r="M123" s="697"/>
      <c r="N123" s="697"/>
      <c r="O123" s="224"/>
      <c r="P123" s="696"/>
      <c r="Q123" s="696"/>
      <c r="R123" s="697"/>
      <c r="S123" s="697" t="s">
        <v>1241</v>
      </c>
      <c r="T123" s="378"/>
      <c r="U123" s="92"/>
      <c r="V123" s="373"/>
      <c r="W123" s="373"/>
      <c r="X123" s="373"/>
      <c r="Y123" s="373"/>
      <c r="Z123" s="373"/>
      <c r="AA123" s="373"/>
      <c r="AB123" s="373"/>
      <c r="AC123" s="373"/>
    </row>
    <row r="124" spans="1:136" ht="15" x14ac:dyDescent="0.25">
      <c r="A124" s="192"/>
      <c r="B124" s="207"/>
      <c r="C124" s="113" t="s">
        <v>1327</v>
      </c>
      <c r="D124" s="113" t="s">
        <v>1511</v>
      </c>
      <c r="E124" s="238"/>
      <c r="F124" s="697">
        <v>1.678445229681979</v>
      </c>
      <c r="G124" s="705"/>
      <c r="H124" s="697">
        <v>96.554770318021198</v>
      </c>
      <c r="I124" s="705"/>
      <c r="J124" s="697">
        <v>1.7667844522968199</v>
      </c>
      <c r="K124" s="705"/>
      <c r="L124" s="697">
        <v>81.732851985559563</v>
      </c>
      <c r="M124" s="697">
        <v>8.8086642599277987</v>
      </c>
      <c r="N124" s="697">
        <v>9.4584837545126348</v>
      </c>
      <c r="O124" s="224"/>
      <c r="P124" s="696">
        <v>1360</v>
      </c>
      <c r="Q124" s="696">
        <v>1112</v>
      </c>
      <c r="R124" s="697">
        <v>81.764705882352942</v>
      </c>
      <c r="S124" s="697" t="s">
        <v>2382</v>
      </c>
      <c r="T124" s="372"/>
      <c r="U124" s="92"/>
      <c r="V124" s="373"/>
      <c r="W124" s="373"/>
      <c r="X124" s="373"/>
      <c r="Y124" s="373"/>
      <c r="Z124" s="373"/>
      <c r="AA124" s="373"/>
      <c r="AB124" s="373"/>
      <c r="AC124" s="373"/>
    </row>
    <row r="125" spans="1:136" ht="15" x14ac:dyDescent="0.25">
      <c r="A125" s="192"/>
      <c r="B125" s="207"/>
      <c r="C125" s="113" t="s">
        <v>1328</v>
      </c>
      <c r="D125" s="113" t="s">
        <v>1329</v>
      </c>
      <c r="E125" s="238"/>
      <c r="F125" s="697">
        <v>1.7312448474855728</v>
      </c>
      <c r="G125" s="705"/>
      <c r="H125" s="697">
        <v>95.218466611706503</v>
      </c>
      <c r="I125" s="705"/>
      <c r="J125" s="697">
        <v>3.0502885408079146</v>
      </c>
      <c r="K125" s="705"/>
      <c r="L125" s="697">
        <v>84.353268428372743</v>
      </c>
      <c r="M125" s="697">
        <v>9.1794158553546605</v>
      </c>
      <c r="N125" s="697">
        <v>6.4673157162726005</v>
      </c>
      <c r="O125" s="224"/>
      <c r="P125" s="696">
        <v>1398</v>
      </c>
      <c r="Q125" s="696">
        <v>1176</v>
      </c>
      <c r="R125" s="697">
        <v>84.12017167381974</v>
      </c>
      <c r="S125" s="697" t="s">
        <v>2383</v>
      </c>
      <c r="T125" s="372"/>
      <c r="U125" s="92"/>
      <c r="V125" s="373"/>
      <c r="W125" s="373"/>
      <c r="X125" s="373"/>
      <c r="Y125" s="373"/>
      <c r="Z125" s="373"/>
      <c r="AA125" s="373"/>
      <c r="AB125" s="373"/>
      <c r="AC125" s="373"/>
    </row>
    <row r="126" spans="1:136" ht="15" x14ac:dyDescent="0.25">
      <c r="A126" s="192"/>
      <c r="B126" s="207"/>
      <c r="C126" s="113" t="s">
        <v>1330</v>
      </c>
      <c r="D126" s="113" t="s">
        <v>1331</v>
      </c>
      <c r="E126" s="238"/>
      <c r="F126" s="697">
        <v>0.49751243781094528</v>
      </c>
      <c r="G126" s="705"/>
      <c r="H126" s="697">
        <v>98.383084577114431</v>
      </c>
      <c r="I126" s="705"/>
      <c r="J126" s="697">
        <v>1.1194029850746268</v>
      </c>
      <c r="K126" s="705"/>
      <c r="L126" s="697">
        <v>82.546201232032857</v>
      </c>
      <c r="M126" s="697">
        <v>9.3429158110882948</v>
      </c>
      <c r="N126" s="697">
        <v>8.1108829568788501</v>
      </c>
      <c r="O126" s="224"/>
      <c r="P126" s="696">
        <v>963</v>
      </c>
      <c r="Q126" s="696">
        <v>795</v>
      </c>
      <c r="R126" s="697">
        <v>82.554517133956381</v>
      </c>
      <c r="S126" s="697" t="s">
        <v>2402</v>
      </c>
      <c r="T126" s="372"/>
      <c r="U126" s="92"/>
      <c r="V126" s="373"/>
      <c r="W126" s="373"/>
      <c r="X126" s="373"/>
      <c r="Y126" s="373"/>
      <c r="Z126" s="373"/>
      <c r="AA126" s="373"/>
      <c r="AB126" s="373"/>
      <c r="AC126" s="373"/>
    </row>
    <row r="127" spans="1:136" ht="15" x14ac:dyDescent="0.25">
      <c r="A127" s="192"/>
      <c r="B127" s="207"/>
      <c r="C127" s="113" t="s">
        <v>1332</v>
      </c>
      <c r="D127" s="113" t="s">
        <v>1333</v>
      </c>
      <c r="E127" s="238"/>
      <c r="F127" s="697">
        <v>4.2595019659239846</v>
      </c>
      <c r="G127" s="705"/>
      <c r="H127" s="697">
        <v>92.922673656618613</v>
      </c>
      <c r="I127" s="705"/>
      <c r="J127" s="697">
        <v>2.8178243774574048</v>
      </c>
      <c r="K127" s="705"/>
      <c r="L127" s="697">
        <v>83.800109829763869</v>
      </c>
      <c r="M127" s="697">
        <v>8.5667215815486006</v>
      </c>
      <c r="N127" s="697">
        <v>7.6331685886875347</v>
      </c>
      <c r="O127" s="224"/>
      <c r="P127" s="696">
        <v>1767</v>
      </c>
      <c r="Q127" s="696">
        <v>1483</v>
      </c>
      <c r="R127" s="697">
        <v>83.927560837577815</v>
      </c>
      <c r="S127" s="697" t="s">
        <v>2394</v>
      </c>
      <c r="T127" s="372"/>
      <c r="U127" s="92"/>
      <c r="V127" s="373"/>
      <c r="W127" s="373"/>
      <c r="X127" s="373"/>
      <c r="Y127" s="373"/>
      <c r="Z127" s="373"/>
      <c r="AA127" s="373"/>
      <c r="AB127" s="373"/>
      <c r="AC127" s="373"/>
    </row>
    <row r="128" spans="1:136" ht="15" x14ac:dyDescent="0.25">
      <c r="A128" s="192"/>
      <c r="B128" s="207"/>
      <c r="C128" s="113" t="s">
        <v>1334</v>
      </c>
      <c r="D128" s="113" t="s">
        <v>1335</v>
      </c>
      <c r="E128" s="238"/>
      <c r="F128" s="697">
        <v>1.4462809917355373</v>
      </c>
      <c r="G128" s="705"/>
      <c r="H128" s="697">
        <v>96.487603305785115</v>
      </c>
      <c r="I128" s="705"/>
      <c r="J128" s="697">
        <v>2.0661157024793391</v>
      </c>
      <c r="K128" s="705"/>
      <c r="L128" s="697">
        <v>85.211267605633793</v>
      </c>
      <c r="M128" s="697">
        <v>7.482394366197183</v>
      </c>
      <c r="N128" s="697">
        <v>7.306338028169014</v>
      </c>
      <c r="O128" s="224"/>
      <c r="P128" s="696">
        <v>1112</v>
      </c>
      <c r="Q128" s="696">
        <v>948</v>
      </c>
      <c r="R128" s="697">
        <v>85.251798561151077</v>
      </c>
      <c r="S128" s="697" t="s">
        <v>1650</v>
      </c>
      <c r="T128" s="372"/>
      <c r="U128" s="92"/>
      <c r="V128" s="373"/>
      <c r="W128" s="373"/>
      <c r="X128" s="373"/>
      <c r="Y128" s="373"/>
      <c r="Z128" s="373"/>
      <c r="AA128" s="373"/>
      <c r="AB128" s="373"/>
      <c r="AC128" s="373"/>
    </row>
    <row r="129" spans="1:29" ht="15" x14ac:dyDescent="0.25">
      <c r="A129" s="192"/>
      <c r="B129" s="207"/>
      <c r="C129" s="113" t="s">
        <v>1336</v>
      </c>
      <c r="D129" s="113" t="s">
        <v>1337</v>
      </c>
      <c r="E129" s="238"/>
      <c r="F129" s="697">
        <v>14.769647696476964</v>
      </c>
      <c r="G129" s="705"/>
      <c r="H129" s="697">
        <v>77.506775067750681</v>
      </c>
      <c r="I129" s="705"/>
      <c r="J129" s="697">
        <v>7.7235772357723578</v>
      </c>
      <c r="K129" s="705"/>
      <c r="L129" s="697">
        <v>82.274247491638803</v>
      </c>
      <c r="M129" s="697">
        <v>9.3645484949832767</v>
      </c>
      <c r="N129" s="697">
        <v>8.3612040133779271</v>
      </c>
      <c r="O129" s="224"/>
      <c r="P129" s="696">
        <v>826</v>
      </c>
      <c r="Q129" s="696">
        <v>681</v>
      </c>
      <c r="R129" s="697">
        <v>82.445520581113811</v>
      </c>
      <c r="S129" s="697" t="s">
        <v>2384</v>
      </c>
      <c r="T129" s="372"/>
      <c r="U129" s="92"/>
      <c r="V129" s="373"/>
      <c r="W129" s="373"/>
      <c r="X129" s="373"/>
      <c r="Y129" s="373"/>
      <c r="Z129" s="373"/>
      <c r="AA129" s="373"/>
      <c r="AB129" s="373"/>
      <c r="AC129" s="373"/>
    </row>
    <row r="130" spans="1:29" ht="15" x14ac:dyDescent="0.25">
      <c r="A130" s="192"/>
      <c r="B130" s="207"/>
      <c r="C130" s="113" t="s">
        <v>1338</v>
      </c>
      <c r="D130" s="113" t="s">
        <v>1512</v>
      </c>
      <c r="E130" s="238"/>
      <c r="F130" s="697">
        <v>24</v>
      </c>
      <c r="G130" s="705"/>
      <c r="H130" s="697">
        <v>44</v>
      </c>
      <c r="I130" s="705"/>
      <c r="J130" s="697">
        <v>32</v>
      </c>
      <c r="K130" s="705"/>
      <c r="L130" s="697">
        <v>96.15384615384616</v>
      </c>
      <c r="M130" s="697">
        <v>3.8461538461538463</v>
      </c>
      <c r="N130" s="697">
        <v>0</v>
      </c>
      <c r="O130" s="224"/>
      <c r="P130" s="696">
        <v>18</v>
      </c>
      <c r="Q130" s="696">
        <v>17</v>
      </c>
      <c r="R130" s="697">
        <v>94.444444444444443</v>
      </c>
      <c r="S130" s="697" t="s">
        <v>2530</v>
      </c>
      <c r="T130" s="372"/>
      <c r="U130" s="92"/>
      <c r="V130" s="373"/>
      <c r="W130" s="373"/>
      <c r="X130" s="373"/>
      <c r="Y130" s="373"/>
      <c r="Z130" s="373"/>
      <c r="AA130" s="373"/>
      <c r="AB130" s="373"/>
      <c r="AC130" s="373"/>
    </row>
    <row r="131" spans="1:29" ht="15" x14ac:dyDescent="0.25">
      <c r="A131" s="192"/>
      <c r="B131" s="207"/>
      <c r="C131" s="113" t="s">
        <v>1339</v>
      </c>
      <c r="D131" s="113" t="s">
        <v>1340</v>
      </c>
      <c r="E131" s="238"/>
      <c r="F131" s="697">
        <v>1.5499425947187142</v>
      </c>
      <c r="G131" s="705"/>
      <c r="H131" s="697">
        <v>97.12973593570608</v>
      </c>
      <c r="I131" s="705"/>
      <c r="J131" s="697">
        <v>1.320321469575201</v>
      </c>
      <c r="K131" s="705"/>
      <c r="L131" s="697">
        <v>82.873453853472881</v>
      </c>
      <c r="M131" s="697">
        <v>9.1341579448144632</v>
      </c>
      <c r="N131" s="697">
        <v>7.9923882017126555</v>
      </c>
      <c r="O131" s="224"/>
      <c r="P131" s="696">
        <v>2074</v>
      </c>
      <c r="Q131" s="696">
        <v>1719</v>
      </c>
      <c r="R131" s="697">
        <v>82.88331726133076</v>
      </c>
      <c r="S131" s="697" t="s">
        <v>2403</v>
      </c>
      <c r="T131" s="372"/>
      <c r="U131" s="92"/>
      <c r="V131" s="373"/>
      <c r="W131" s="373"/>
      <c r="X131" s="373"/>
      <c r="Y131" s="373"/>
      <c r="Z131" s="373"/>
      <c r="AA131" s="373"/>
      <c r="AB131" s="373"/>
      <c r="AC131" s="373"/>
    </row>
    <row r="132" spans="1:29" ht="15" x14ac:dyDescent="0.25">
      <c r="A132" s="192"/>
      <c r="B132" s="207"/>
      <c r="C132" s="113" t="s">
        <v>1341</v>
      </c>
      <c r="D132" s="113" t="s">
        <v>1342</v>
      </c>
      <c r="E132" s="238"/>
      <c r="F132" s="697">
        <v>1.2414649286157666</v>
      </c>
      <c r="G132" s="705"/>
      <c r="H132" s="697">
        <v>95.965238981998752</v>
      </c>
      <c r="I132" s="705"/>
      <c r="J132" s="697">
        <v>2.7932960893854748</v>
      </c>
      <c r="K132" s="705"/>
      <c r="L132" s="697">
        <v>86.195826645264845</v>
      </c>
      <c r="M132" s="697">
        <v>6.6880684858212955</v>
      </c>
      <c r="N132" s="697">
        <v>7.1161048689138573</v>
      </c>
      <c r="O132" s="224"/>
      <c r="P132" s="696">
        <v>1815</v>
      </c>
      <c r="Q132" s="696">
        <v>1566</v>
      </c>
      <c r="R132" s="697">
        <v>86.280991735537199</v>
      </c>
      <c r="S132" s="697" t="s">
        <v>2396</v>
      </c>
      <c r="T132" s="372"/>
      <c r="U132" s="92"/>
      <c r="V132" s="373"/>
      <c r="W132" s="373"/>
      <c r="X132" s="373"/>
      <c r="Y132" s="373"/>
      <c r="Z132" s="373"/>
      <c r="AA132" s="373"/>
      <c r="AB132" s="373"/>
      <c r="AC132" s="373"/>
    </row>
    <row r="133" spans="1:29" ht="15" x14ac:dyDescent="0.25">
      <c r="A133" s="192"/>
      <c r="B133" s="207"/>
      <c r="C133" s="113" t="s">
        <v>1343</v>
      </c>
      <c r="D133" s="113" t="s">
        <v>1344</v>
      </c>
      <c r="E133" s="238"/>
      <c r="F133" s="697">
        <v>0.8727272727272728</v>
      </c>
      <c r="G133" s="705"/>
      <c r="H133" s="697">
        <v>97.309090909090912</v>
      </c>
      <c r="I133" s="705"/>
      <c r="J133" s="697">
        <v>1.8181818181818181</v>
      </c>
      <c r="K133" s="705"/>
      <c r="L133" s="697">
        <v>82.78145695364239</v>
      </c>
      <c r="M133" s="697">
        <v>9.5725466586393733</v>
      </c>
      <c r="N133" s="697">
        <v>7.6459963877182417</v>
      </c>
      <c r="O133" s="224"/>
      <c r="P133" s="696">
        <v>1633</v>
      </c>
      <c r="Q133" s="696">
        <v>1350</v>
      </c>
      <c r="R133" s="697">
        <v>82.66993263931414</v>
      </c>
      <c r="S133" s="697" t="s">
        <v>2386</v>
      </c>
      <c r="T133" s="372"/>
      <c r="U133" s="92"/>
      <c r="V133" s="373"/>
      <c r="W133" s="373"/>
      <c r="X133" s="373"/>
      <c r="Y133" s="373"/>
      <c r="Z133" s="373"/>
      <c r="AA133" s="373"/>
      <c r="AB133" s="373"/>
      <c r="AC133" s="373"/>
    </row>
    <row r="134" spans="1:29" ht="15" x14ac:dyDescent="0.25">
      <c r="A134" s="192"/>
      <c r="B134" s="207"/>
      <c r="C134" s="113" t="s">
        <v>1345</v>
      </c>
      <c r="D134" s="113" t="s">
        <v>1346</v>
      </c>
      <c r="E134" s="238"/>
      <c r="F134" s="697">
        <v>2.210759027266028</v>
      </c>
      <c r="G134" s="705"/>
      <c r="H134" s="697">
        <v>95.504789977892415</v>
      </c>
      <c r="I134" s="705"/>
      <c r="J134" s="697">
        <v>2.2844509948415621</v>
      </c>
      <c r="K134" s="705"/>
      <c r="L134" s="697">
        <v>85.507246376811594</v>
      </c>
      <c r="M134" s="697">
        <v>6.9313169502205421</v>
      </c>
      <c r="N134" s="697">
        <v>7.5614366729678641</v>
      </c>
      <c r="O134" s="224"/>
      <c r="P134" s="696">
        <v>1551</v>
      </c>
      <c r="Q134" s="696">
        <v>1326</v>
      </c>
      <c r="R134" s="697">
        <v>85.493230174081233</v>
      </c>
      <c r="S134" s="697" t="s">
        <v>2404</v>
      </c>
      <c r="T134" s="372"/>
      <c r="U134" s="92"/>
      <c r="V134" s="373"/>
      <c r="W134" s="373"/>
      <c r="X134" s="373"/>
      <c r="Y134" s="373"/>
      <c r="Z134" s="373"/>
      <c r="AA134" s="373"/>
      <c r="AB134" s="373"/>
      <c r="AC134" s="373"/>
    </row>
    <row r="135" spans="1:29" ht="15" x14ac:dyDescent="0.25">
      <c r="A135" s="192"/>
      <c r="B135" s="207"/>
      <c r="C135" s="113" t="s">
        <v>1347</v>
      </c>
      <c r="D135" s="113" t="s">
        <v>1348</v>
      </c>
      <c r="E135" s="238"/>
      <c r="F135" s="697">
        <v>80.218068535825552</v>
      </c>
      <c r="G135" s="705"/>
      <c r="H135" s="697">
        <v>14.875389408099688</v>
      </c>
      <c r="I135" s="705"/>
      <c r="J135" s="697">
        <v>4.9065420560747661</v>
      </c>
      <c r="K135" s="705"/>
      <c r="L135" s="697">
        <v>83.976455199476788</v>
      </c>
      <c r="M135" s="697">
        <v>10.202746893394375</v>
      </c>
      <c r="N135" s="697">
        <v>5.8207979071288429</v>
      </c>
      <c r="O135" s="224"/>
      <c r="P135" s="696">
        <v>1459</v>
      </c>
      <c r="Q135" s="696">
        <v>1221</v>
      </c>
      <c r="R135" s="697">
        <v>83.687457162440026</v>
      </c>
      <c r="S135" s="697" t="s">
        <v>2531</v>
      </c>
      <c r="T135" s="372"/>
      <c r="U135" s="92"/>
      <c r="V135" s="373"/>
      <c r="W135" s="373"/>
      <c r="X135" s="373"/>
      <c r="Y135" s="373"/>
      <c r="Z135" s="373"/>
      <c r="AA135" s="373"/>
      <c r="AB135" s="373"/>
      <c r="AC135" s="373"/>
    </row>
    <row r="136" spans="1:29" ht="15" x14ac:dyDescent="0.25">
      <c r="A136" s="192"/>
      <c r="B136" s="207"/>
      <c r="C136" s="113" t="s">
        <v>1349</v>
      </c>
      <c r="D136" s="113" t="s">
        <v>1513</v>
      </c>
      <c r="E136" s="238"/>
      <c r="F136" s="697">
        <v>9.3714285714285701</v>
      </c>
      <c r="G136" s="705"/>
      <c r="H136" s="697">
        <v>85.371428571428581</v>
      </c>
      <c r="I136" s="705"/>
      <c r="J136" s="697">
        <v>5.2571428571428571</v>
      </c>
      <c r="K136" s="705"/>
      <c r="L136" s="697">
        <v>86.122047244094489</v>
      </c>
      <c r="M136" s="697">
        <v>7.4803149606299222</v>
      </c>
      <c r="N136" s="697">
        <v>6.3976377952755907</v>
      </c>
      <c r="O136" s="224"/>
      <c r="P136" s="696">
        <v>960</v>
      </c>
      <c r="Q136" s="696">
        <v>829</v>
      </c>
      <c r="R136" s="697">
        <v>86.354166666666671</v>
      </c>
      <c r="S136" s="697" t="s">
        <v>2397</v>
      </c>
      <c r="T136" s="372"/>
      <c r="U136" s="92"/>
      <c r="V136" s="373"/>
      <c r="W136" s="373"/>
      <c r="X136" s="373"/>
      <c r="Y136" s="373"/>
      <c r="Z136" s="373"/>
      <c r="AA136" s="373"/>
      <c r="AB136" s="373"/>
      <c r="AC136" s="373"/>
    </row>
    <row r="137" spans="1:29" ht="15" x14ac:dyDescent="0.25">
      <c r="A137" s="192"/>
      <c r="B137" s="207"/>
      <c r="C137" s="113" t="s">
        <v>1350</v>
      </c>
      <c r="D137" s="113" t="s">
        <v>1351</v>
      </c>
      <c r="E137" s="238"/>
      <c r="F137" s="697">
        <v>3.5383319292333613</v>
      </c>
      <c r="G137" s="705"/>
      <c r="H137" s="697">
        <v>94.271272114574558</v>
      </c>
      <c r="I137" s="705"/>
      <c r="J137" s="697">
        <v>2.1903959561920807</v>
      </c>
      <c r="K137" s="705"/>
      <c r="L137" s="697">
        <v>81.412894375857334</v>
      </c>
      <c r="M137" s="697">
        <v>10.905349794238683</v>
      </c>
      <c r="N137" s="697">
        <v>7.6817558299039783</v>
      </c>
      <c r="O137" s="224"/>
      <c r="P137" s="696">
        <v>1428</v>
      </c>
      <c r="Q137" s="696">
        <v>1161</v>
      </c>
      <c r="R137" s="697">
        <v>81.30252100840336</v>
      </c>
      <c r="S137" s="697" t="s">
        <v>2387</v>
      </c>
      <c r="T137" s="372"/>
      <c r="U137" s="92"/>
      <c r="V137" s="373"/>
      <c r="W137" s="373"/>
      <c r="X137" s="373"/>
      <c r="Y137" s="373"/>
      <c r="Z137" s="373"/>
      <c r="AA137" s="373"/>
      <c r="AB137" s="373"/>
      <c r="AC137" s="373"/>
    </row>
    <row r="138" spans="1:29" ht="15" x14ac:dyDescent="0.25">
      <c r="A138" s="192"/>
      <c r="B138" s="207"/>
      <c r="C138" s="113" t="s">
        <v>1352</v>
      </c>
      <c r="D138" s="113" t="s">
        <v>1353</v>
      </c>
      <c r="E138" s="238"/>
      <c r="F138" s="697">
        <v>1.4460511679644048</v>
      </c>
      <c r="G138" s="705"/>
      <c r="H138" s="697">
        <v>96.662958843159061</v>
      </c>
      <c r="I138" s="705"/>
      <c r="J138" s="697">
        <v>1.8909899888765296</v>
      </c>
      <c r="K138" s="705"/>
      <c r="L138" s="697">
        <v>86.028708133971293</v>
      </c>
      <c r="M138" s="697">
        <v>7.5598086124401913</v>
      </c>
      <c r="N138" s="697">
        <v>6.4114832535885169</v>
      </c>
      <c r="O138" s="224"/>
      <c r="P138" s="696">
        <v>1028</v>
      </c>
      <c r="Q138" s="696">
        <v>882</v>
      </c>
      <c r="R138" s="697">
        <v>85.797665369649806</v>
      </c>
      <c r="S138" s="697" t="s">
        <v>2398</v>
      </c>
      <c r="T138" s="372"/>
      <c r="U138" s="92"/>
      <c r="V138" s="373"/>
      <c r="W138" s="373"/>
      <c r="X138" s="373"/>
      <c r="Y138" s="373"/>
      <c r="Z138" s="373"/>
      <c r="AA138" s="373"/>
      <c r="AB138" s="373"/>
      <c r="AC138" s="373"/>
    </row>
    <row r="139" spans="1:29" ht="15" x14ac:dyDescent="0.25">
      <c r="A139" s="192"/>
      <c r="B139" s="207"/>
      <c r="C139" s="113" t="s">
        <v>1354</v>
      </c>
      <c r="D139" s="113" t="s">
        <v>1355</v>
      </c>
      <c r="E139" s="238"/>
      <c r="F139" s="697">
        <v>0.44742729306487694</v>
      </c>
      <c r="G139" s="705"/>
      <c r="H139" s="697">
        <v>98.098434004474271</v>
      </c>
      <c r="I139" s="705"/>
      <c r="J139" s="697">
        <v>1.4541387024608501</v>
      </c>
      <c r="K139" s="705"/>
      <c r="L139" s="697">
        <v>84.578997161778631</v>
      </c>
      <c r="M139" s="697">
        <v>8.0416272469252608</v>
      </c>
      <c r="N139" s="697">
        <v>7.379375591296121</v>
      </c>
      <c r="O139" s="224"/>
      <c r="P139" s="696">
        <v>1041</v>
      </c>
      <c r="Q139" s="696">
        <v>881</v>
      </c>
      <c r="R139" s="697">
        <v>84.630163304514895</v>
      </c>
      <c r="S139" s="697" t="s">
        <v>2388</v>
      </c>
      <c r="T139" s="372"/>
      <c r="U139" s="92"/>
      <c r="V139" s="373"/>
      <c r="W139" s="373"/>
      <c r="X139" s="373"/>
      <c r="Y139" s="373"/>
      <c r="Z139" s="373"/>
      <c r="AA139" s="373"/>
      <c r="AB139" s="373"/>
      <c r="AC139" s="373"/>
    </row>
    <row r="140" spans="1:29" ht="15" x14ac:dyDescent="0.25">
      <c r="A140" s="192"/>
      <c r="B140" s="207"/>
      <c r="C140" s="113" t="s">
        <v>1356</v>
      </c>
      <c r="D140" s="113" t="s">
        <v>1357</v>
      </c>
      <c r="E140" s="238"/>
      <c r="F140" s="697">
        <v>0.8964955175224123</v>
      </c>
      <c r="G140" s="705"/>
      <c r="H140" s="697">
        <v>97.473512632436837</v>
      </c>
      <c r="I140" s="705"/>
      <c r="J140" s="697">
        <v>1.6299918500407498</v>
      </c>
      <c r="K140" s="705"/>
      <c r="L140" s="697">
        <v>82.570659488559897</v>
      </c>
      <c r="M140" s="697">
        <v>8.6810228802153429</v>
      </c>
      <c r="N140" s="697">
        <v>8.7483176312247632</v>
      </c>
      <c r="O140" s="224"/>
      <c r="P140" s="696">
        <v>1462</v>
      </c>
      <c r="Q140" s="696">
        <v>1207</v>
      </c>
      <c r="R140" s="697">
        <v>82.558139534883722</v>
      </c>
      <c r="S140" s="697" t="s">
        <v>2399</v>
      </c>
      <c r="T140" s="372"/>
      <c r="U140" s="92"/>
      <c r="V140" s="373"/>
      <c r="W140" s="373"/>
      <c r="X140" s="373"/>
      <c r="Y140" s="373"/>
      <c r="Z140" s="373"/>
      <c r="AA140" s="373"/>
      <c r="AB140" s="373"/>
      <c r="AC140" s="373"/>
    </row>
    <row r="141" spans="1:29" ht="15" x14ac:dyDescent="0.25">
      <c r="A141" s="192"/>
      <c r="B141" s="207"/>
      <c r="C141" s="113" t="s">
        <v>1358</v>
      </c>
      <c r="D141" s="113" t="s">
        <v>1359</v>
      </c>
      <c r="E141" s="238"/>
      <c r="F141" s="697">
        <v>1.4820592823712948</v>
      </c>
      <c r="G141" s="705"/>
      <c r="H141" s="697">
        <v>97.113884555382214</v>
      </c>
      <c r="I141" s="705"/>
      <c r="J141" s="697">
        <v>1.40405616224649</v>
      </c>
      <c r="K141" s="705"/>
      <c r="L141" s="697">
        <v>85.296074517631411</v>
      </c>
      <c r="M141" s="697">
        <v>7.4517631403858946</v>
      </c>
      <c r="N141" s="697">
        <v>7.252162341982701</v>
      </c>
      <c r="O141" s="224"/>
      <c r="P141" s="696">
        <v>1479</v>
      </c>
      <c r="Q141" s="696">
        <v>1264</v>
      </c>
      <c r="R141" s="697">
        <v>85.4631507775524</v>
      </c>
      <c r="S141" s="697" t="s">
        <v>2400</v>
      </c>
      <c r="T141" s="372"/>
      <c r="U141" s="92"/>
      <c r="V141" s="373"/>
      <c r="W141" s="373"/>
      <c r="X141" s="373"/>
      <c r="Y141" s="373"/>
      <c r="Z141" s="373"/>
      <c r="AA141" s="373"/>
      <c r="AB141" s="373"/>
      <c r="AC141" s="373"/>
    </row>
    <row r="142" spans="1:29" ht="15" x14ac:dyDescent="0.25">
      <c r="A142" s="192"/>
      <c r="B142" s="207"/>
      <c r="C142" s="113" t="s">
        <v>1360</v>
      </c>
      <c r="D142" s="113" t="s">
        <v>1361</v>
      </c>
      <c r="E142" s="238"/>
      <c r="F142" s="697">
        <v>7.4921956295525494</v>
      </c>
      <c r="G142" s="705"/>
      <c r="H142" s="697">
        <v>88.761706555671168</v>
      </c>
      <c r="I142" s="705"/>
      <c r="J142" s="697">
        <v>3.7460978147762747</v>
      </c>
      <c r="K142" s="705"/>
      <c r="L142" s="697">
        <v>82.560137457044675</v>
      </c>
      <c r="M142" s="697">
        <v>9.7938144329896915</v>
      </c>
      <c r="N142" s="697">
        <v>7.6460481099656361</v>
      </c>
      <c r="O142" s="224"/>
      <c r="P142" s="696">
        <v>1124</v>
      </c>
      <c r="Q142" s="696">
        <v>925</v>
      </c>
      <c r="R142" s="697">
        <v>82.295373665480426</v>
      </c>
      <c r="S142" s="697" t="s">
        <v>2389</v>
      </c>
      <c r="T142" s="372"/>
      <c r="U142" s="92"/>
      <c r="V142" s="373"/>
      <c r="W142" s="373"/>
      <c r="X142" s="373"/>
      <c r="Y142" s="373"/>
      <c r="Z142" s="373"/>
      <c r="AA142" s="373"/>
      <c r="AB142" s="373"/>
      <c r="AC142" s="373"/>
    </row>
    <row r="143" spans="1:29" ht="15" x14ac:dyDescent="0.25">
      <c r="A143" s="192"/>
      <c r="B143" s="207"/>
      <c r="C143" s="113" t="s">
        <v>1362</v>
      </c>
      <c r="D143" s="113" t="s">
        <v>1514</v>
      </c>
      <c r="E143" s="238"/>
      <c r="F143" s="697">
        <v>44.306049822064061</v>
      </c>
      <c r="G143" s="705"/>
      <c r="H143" s="697">
        <v>40.92526690391459</v>
      </c>
      <c r="I143" s="705"/>
      <c r="J143" s="697">
        <v>14.768683274021353</v>
      </c>
      <c r="K143" s="705"/>
      <c r="L143" s="697">
        <v>83.382789317507417</v>
      </c>
      <c r="M143" s="697">
        <v>8.3086053412462899</v>
      </c>
      <c r="N143" s="697">
        <v>8.3086053412462899</v>
      </c>
      <c r="O143" s="224"/>
      <c r="P143" s="696">
        <v>581</v>
      </c>
      <c r="Q143" s="696">
        <v>479</v>
      </c>
      <c r="R143" s="697">
        <v>82.444061962134256</v>
      </c>
      <c r="S143" s="697" t="s">
        <v>2532</v>
      </c>
      <c r="T143" s="372"/>
      <c r="U143" s="92"/>
      <c r="V143" s="373"/>
      <c r="W143" s="373"/>
      <c r="X143" s="373"/>
      <c r="Y143" s="373"/>
      <c r="Z143" s="373"/>
      <c r="AA143" s="373"/>
      <c r="AB143" s="373"/>
      <c r="AC143" s="373"/>
    </row>
    <row r="144" spans="1:29" ht="15" x14ac:dyDescent="0.25">
      <c r="A144" s="192"/>
      <c r="B144" s="207"/>
      <c r="C144" s="113" t="s">
        <v>1363</v>
      </c>
      <c r="D144" s="113" t="s">
        <v>1515</v>
      </c>
      <c r="E144" s="238"/>
      <c r="F144" s="697">
        <v>1.4084507042253522</v>
      </c>
      <c r="G144" s="705"/>
      <c r="H144" s="697">
        <v>95.372233400402422</v>
      </c>
      <c r="I144" s="705"/>
      <c r="J144" s="697">
        <v>3.2193158953722336</v>
      </c>
      <c r="K144" s="705"/>
      <c r="L144" s="697">
        <v>86.434782608695642</v>
      </c>
      <c r="M144" s="697">
        <v>7.4782608695652177</v>
      </c>
      <c r="N144" s="697">
        <v>6.0869565217391308</v>
      </c>
      <c r="O144" s="224"/>
      <c r="P144" s="696">
        <v>558</v>
      </c>
      <c r="Q144" s="696">
        <v>481</v>
      </c>
      <c r="R144" s="697">
        <v>86.200716845878134</v>
      </c>
      <c r="S144" s="697" t="s">
        <v>2405</v>
      </c>
      <c r="T144" s="372"/>
      <c r="U144" s="92"/>
      <c r="V144" s="373"/>
      <c r="W144" s="373"/>
      <c r="X144" s="373"/>
      <c r="Y144" s="373"/>
      <c r="Z144" s="373"/>
      <c r="AA144" s="373"/>
      <c r="AB144" s="373"/>
      <c r="AC144" s="373"/>
    </row>
    <row r="145" spans="1:29" ht="15" x14ac:dyDescent="0.25">
      <c r="A145" s="192"/>
      <c r="B145" s="207"/>
      <c r="C145" s="113" t="s">
        <v>1364</v>
      </c>
      <c r="D145" s="113" t="s">
        <v>1365</v>
      </c>
      <c r="E145" s="238"/>
      <c r="F145" s="697">
        <v>5.0115207373271886</v>
      </c>
      <c r="G145" s="705"/>
      <c r="H145" s="697">
        <v>93.087557603686633</v>
      </c>
      <c r="I145" s="705"/>
      <c r="J145" s="697">
        <v>1.9009216589861753</v>
      </c>
      <c r="K145" s="705"/>
      <c r="L145" s="697">
        <v>83.22147651006712</v>
      </c>
      <c r="M145" s="697">
        <v>8.2933844678811131</v>
      </c>
      <c r="N145" s="697">
        <v>8.4851390220517739</v>
      </c>
      <c r="O145" s="224"/>
      <c r="P145" s="696">
        <v>2044</v>
      </c>
      <c r="Q145" s="696">
        <v>1703</v>
      </c>
      <c r="R145" s="697">
        <v>83.317025440313103</v>
      </c>
      <c r="S145" s="697" t="s">
        <v>2406</v>
      </c>
      <c r="T145" s="372"/>
      <c r="U145" s="92"/>
      <c r="V145" s="373"/>
      <c r="W145" s="373"/>
      <c r="X145" s="373"/>
      <c r="Y145" s="373"/>
      <c r="Z145" s="373"/>
      <c r="AA145" s="373"/>
      <c r="AB145" s="373"/>
      <c r="AC145" s="373"/>
    </row>
    <row r="146" spans="1:29" ht="15" x14ac:dyDescent="0.25">
      <c r="A146" s="192"/>
      <c r="B146" s="207"/>
      <c r="C146" s="113" t="s">
        <v>1366</v>
      </c>
      <c r="D146" s="113" t="s">
        <v>1367</v>
      </c>
      <c r="E146" s="238"/>
      <c r="F146" s="697">
        <v>14.749661705006767</v>
      </c>
      <c r="G146" s="705"/>
      <c r="H146" s="697">
        <v>83.152909336941818</v>
      </c>
      <c r="I146" s="705"/>
      <c r="J146" s="697">
        <v>2.0974289580514212</v>
      </c>
      <c r="K146" s="705"/>
      <c r="L146" s="697">
        <v>83.314543404735062</v>
      </c>
      <c r="M146" s="697">
        <v>9.8647125140924476</v>
      </c>
      <c r="N146" s="697">
        <v>6.8207440811724922</v>
      </c>
      <c r="O146" s="224"/>
      <c r="P146" s="696">
        <v>1736</v>
      </c>
      <c r="Q146" s="696">
        <v>1447</v>
      </c>
      <c r="R146" s="697">
        <v>83.352534562211972</v>
      </c>
      <c r="S146" s="697" t="s">
        <v>2407</v>
      </c>
      <c r="T146" s="372"/>
      <c r="U146" s="92"/>
      <c r="V146" s="373"/>
      <c r="W146" s="373"/>
      <c r="X146" s="373"/>
      <c r="Y146" s="373"/>
      <c r="Z146" s="373"/>
      <c r="AA146" s="373"/>
      <c r="AB146" s="373"/>
      <c r="AC146" s="373"/>
    </row>
    <row r="147" spans="1:29" ht="15" x14ac:dyDescent="0.25">
      <c r="A147" s="192"/>
      <c r="B147" s="207"/>
      <c r="C147" s="113" t="s">
        <v>1368</v>
      </c>
      <c r="D147" s="113" t="s">
        <v>1369</v>
      </c>
      <c r="E147" s="238"/>
      <c r="F147" s="697">
        <v>30.630630630630627</v>
      </c>
      <c r="G147" s="705"/>
      <c r="H147" s="697">
        <v>66.409266409266408</v>
      </c>
      <c r="I147" s="705"/>
      <c r="J147" s="697">
        <v>2.9601029601029603</v>
      </c>
      <c r="K147" s="705"/>
      <c r="L147" s="697">
        <v>85.667034178610805</v>
      </c>
      <c r="M147" s="697">
        <v>8.0485115766262396</v>
      </c>
      <c r="N147" s="697">
        <v>6.284454244762955</v>
      </c>
      <c r="O147" s="224"/>
      <c r="P147" s="696">
        <v>879</v>
      </c>
      <c r="Q147" s="696">
        <v>754</v>
      </c>
      <c r="R147" s="697">
        <v>85.779294653014787</v>
      </c>
      <c r="S147" s="697" t="s">
        <v>2408</v>
      </c>
      <c r="T147" s="372"/>
      <c r="U147" s="92"/>
      <c r="V147" s="373"/>
      <c r="W147" s="373"/>
      <c r="X147" s="373"/>
      <c r="Y147" s="373"/>
      <c r="Z147" s="373"/>
      <c r="AA147" s="373"/>
      <c r="AB147" s="373"/>
      <c r="AC147" s="373"/>
    </row>
    <row r="148" spans="1:29" ht="15" x14ac:dyDescent="0.25">
      <c r="A148" s="192"/>
      <c r="B148" s="207"/>
      <c r="C148" s="113" t="s">
        <v>1370</v>
      </c>
      <c r="D148" s="113" t="s">
        <v>1371</v>
      </c>
      <c r="E148" s="238"/>
      <c r="F148" s="697">
        <v>66.199649737302977</v>
      </c>
      <c r="G148" s="705"/>
      <c r="H148" s="697">
        <v>30.239346176298891</v>
      </c>
      <c r="I148" s="705"/>
      <c r="J148" s="697">
        <v>3.5610040863981318</v>
      </c>
      <c r="K148" s="705"/>
      <c r="L148" s="697">
        <v>82.079540009583127</v>
      </c>
      <c r="M148" s="697">
        <v>10.972688068998563</v>
      </c>
      <c r="N148" s="697">
        <v>6.9477719214183038</v>
      </c>
      <c r="O148" s="224"/>
      <c r="P148" s="696">
        <v>2014</v>
      </c>
      <c r="Q148" s="696">
        <v>1652</v>
      </c>
      <c r="R148" s="697">
        <v>82.025819265143994</v>
      </c>
      <c r="S148" s="697" t="s">
        <v>2390</v>
      </c>
      <c r="T148" s="372"/>
      <c r="U148" s="92"/>
      <c r="V148" s="373"/>
      <c r="W148" s="373"/>
      <c r="X148" s="373"/>
      <c r="Y148" s="373"/>
      <c r="Z148" s="373"/>
      <c r="AA148" s="373"/>
      <c r="AB148" s="373"/>
      <c r="AC148" s="373"/>
    </row>
    <row r="149" spans="1:29" ht="15" x14ac:dyDescent="0.25">
      <c r="A149" s="192"/>
      <c r="B149" s="207"/>
      <c r="C149" s="113" t="s">
        <v>1372</v>
      </c>
      <c r="D149" s="113" t="s">
        <v>1373</v>
      </c>
      <c r="E149" s="238"/>
      <c r="F149" s="697">
        <v>1.9302152932442462</v>
      </c>
      <c r="G149" s="705"/>
      <c r="H149" s="697">
        <v>95.991091314031181</v>
      </c>
      <c r="I149" s="705"/>
      <c r="J149" s="697">
        <v>2.0786933927245732</v>
      </c>
      <c r="K149" s="705"/>
      <c r="L149" s="697">
        <v>85.415345592897907</v>
      </c>
      <c r="M149" s="697">
        <v>7.7996195307545975</v>
      </c>
      <c r="N149" s="697">
        <v>6.7850348763474955</v>
      </c>
      <c r="O149" s="224"/>
      <c r="P149" s="696">
        <v>1545</v>
      </c>
      <c r="Q149" s="696">
        <v>1319</v>
      </c>
      <c r="R149" s="697">
        <v>85.372168284789637</v>
      </c>
      <c r="S149" s="697" t="s">
        <v>2391</v>
      </c>
      <c r="T149" s="372"/>
      <c r="U149" s="92"/>
      <c r="V149" s="373"/>
      <c r="W149" s="373"/>
      <c r="X149" s="373"/>
      <c r="Y149" s="373"/>
      <c r="Z149" s="373"/>
      <c r="AA149" s="373"/>
      <c r="AB149" s="373"/>
      <c r="AC149" s="373"/>
    </row>
    <row r="150" spans="1:29" ht="15" x14ac:dyDescent="0.25">
      <c r="A150" s="192"/>
      <c r="B150" s="207"/>
      <c r="C150" s="113" t="s">
        <v>1374</v>
      </c>
      <c r="D150" s="113" t="s">
        <v>1516</v>
      </c>
      <c r="E150" s="238"/>
      <c r="F150" s="697">
        <v>20.123203285420946</v>
      </c>
      <c r="G150" s="705"/>
      <c r="H150" s="697">
        <v>74.332648870636547</v>
      </c>
      <c r="I150" s="705"/>
      <c r="J150" s="697">
        <v>5.5441478439425058</v>
      </c>
      <c r="K150" s="705"/>
      <c r="L150" s="697">
        <v>87.119856887298752</v>
      </c>
      <c r="M150" s="697">
        <v>4.4722719141323797</v>
      </c>
      <c r="N150" s="697">
        <v>8.4078711985688734</v>
      </c>
      <c r="O150" s="224"/>
      <c r="P150" s="696">
        <v>526</v>
      </c>
      <c r="Q150" s="696">
        <v>460</v>
      </c>
      <c r="R150" s="697">
        <v>87.452471482889734</v>
      </c>
      <c r="S150" s="697" t="s">
        <v>2409</v>
      </c>
      <c r="T150" s="372"/>
      <c r="U150" s="92"/>
      <c r="V150" s="373"/>
      <c r="W150" s="373"/>
      <c r="X150" s="373"/>
      <c r="Y150" s="373"/>
      <c r="Z150" s="373"/>
      <c r="AA150" s="373"/>
      <c r="AB150" s="373"/>
      <c r="AC150" s="373"/>
    </row>
    <row r="151" spans="1:29" ht="15" x14ac:dyDescent="0.25">
      <c r="A151" s="192"/>
      <c r="B151" s="207"/>
      <c r="C151" s="113" t="s">
        <v>1375</v>
      </c>
      <c r="D151" s="113" t="s">
        <v>1376</v>
      </c>
      <c r="E151" s="238"/>
      <c r="F151" s="697">
        <v>10.089020771513352</v>
      </c>
      <c r="G151" s="705"/>
      <c r="H151" s="697">
        <v>86.943620178041542</v>
      </c>
      <c r="I151" s="705"/>
      <c r="J151" s="697">
        <v>2.9673590504451042</v>
      </c>
      <c r="K151" s="705"/>
      <c r="L151" s="697">
        <v>83.789159622078571</v>
      </c>
      <c r="M151" s="697">
        <v>8.1551466931874685</v>
      </c>
      <c r="N151" s="697">
        <v>8.0556936847339635</v>
      </c>
      <c r="O151" s="224"/>
      <c r="P151" s="696">
        <v>1950</v>
      </c>
      <c r="Q151" s="696">
        <v>1635</v>
      </c>
      <c r="R151" s="697">
        <v>83.846153846153854</v>
      </c>
      <c r="S151" s="697" t="s">
        <v>2410</v>
      </c>
      <c r="T151" s="372"/>
      <c r="U151" s="92"/>
      <c r="V151" s="373"/>
      <c r="W151" s="373"/>
      <c r="X151" s="373"/>
      <c r="Y151" s="373"/>
      <c r="Z151" s="373"/>
      <c r="AA151" s="373"/>
      <c r="AB151" s="373"/>
      <c r="AC151" s="373"/>
    </row>
    <row r="152" spans="1:29" ht="15" x14ac:dyDescent="0.25">
      <c r="A152" s="192"/>
      <c r="B152" s="207"/>
      <c r="C152" s="113" t="s">
        <v>1377</v>
      </c>
      <c r="D152" s="113" t="s">
        <v>1378</v>
      </c>
      <c r="E152" s="238"/>
      <c r="F152" s="697">
        <v>29.249617151607964</v>
      </c>
      <c r="G152" s="705"/>
      <c r="H152" s="697">
        <v>69.831546707503833</v>
      </c>
      <c r="I152" s="705"/>
      <c r="J152" s="697">
        <v>0.91883614088820831</v>
      </c>
      <c r="K152" s="705"/>
      <c r="L152" s="697">
        <v>88.124156545209175</v>
      </c>
      <c r="M152" s="697">
        <v>6.4777327935222671</v>
      </c>
      <c r="N152" s="697">
        <v>5.3981106612685563</v>
      </c>
      <c r="O152" s="224"/>
      <c r="P152" s="696">
        <v>732</v>
      </c>
      <c r="Q152" s="696">
        <v>647</v>
      </c>
      <c r="R152" s="697">
        <v>88.387978142076506</v>
      </c>
      <c r="S152" s="697" t="s">
        <v>2411</v>
      </c>
      <c r="T152" s="372"/>
      <c r="U152" s="92"/>
      <c r="V152" s="373"/>
      <c r="W152" s="373"/>
      <c r="X152" s="373"/>
      <c r="Y152" s="373"/>
      <c r="Z152" s="373"/>
      <c r="AA152" s="373"/>
      <c r="AB152" s="373"/>
      <c r="AC152" s="373"/>
    </row>
    <row r="153" spans="1:29" ht="15" x14ac:dyDescent="0.25">
      <c r="A153" s="192"/>
      <c r="B153" s="207"/>
      <c r="C153" s="113" t="s">
        <v>1379</v>
      </c>
      <c r="D153" s="113" t="s">
        <v>1380</v>
      </c>
      <c r="E153" s="238"/>
      <c r="F153" s="697">
        <v>76.350752878653665</v>
      </c>
      <c r="G153" s="705"/>
      <c r="H153" s="697">
        <v>11.2488928255093</v>
      </c>
      <c r="I153" s="705"/>
      <c r="J153" s="697">
        <v>12.400354295837024</v>
      </c>
      <c r="K153" s="705"/>
      <c r="L153" s="697">
        <v>74.570673712021147</v>
      </c>
      <c r="M153" s="697">
        <v>16.380449141347427</v>
      </c>
      <c r="N153" s="697">
        <v>9.0488771466314404</v>
      </c>
      <c r="O153" s="224"/>
      <c r="P153" s="696">
        <v>1358</v>
      </c>
      <c r="Q153" s="696">
        <v>989</v>
      </c>
      <c r="R153" s="697">
        <v>72.827687776141374</v>
      </c>
      <c r="S153" s="697" t="s">
        <v>2392</v>
      </c>
      <c r="T153" s="372"/>
      <c r="U153" s="92"/>
      <c r="V153" s="373"/>
      <c r="W153" s="373"/>
      <c r="X153" s="373"/>
      <c r="Y153" s="373"/>
      <c r="Z153" s="373"/>
      <c r="AA153" s="373"/>
      <c r="AB153" s="373"/>
      <c r="AC153" s="373"/>
    </row>
    <row r="154" spans="1:29" ht="15" x14ac:dyDescent="0.25">
      <c r="A154" s="192"/>
      <c r="B154" s="207"/>
      <c r="C154" s="113" t="s">
        <v>1381</v>
      </c>
      <c r="D154" s="113" t="s">
        <v>1382</v>
      </c>
      <c r="E154" s="238"/>
      <c r="F154" s="697">
        <v>2.8044280442804426</v>
      </c>
      <c r="G154" s="705"/>
      <c r="H154" s="697">
        <v>95.055350553505534</v>
      </c>
      <c r="I154" s="705"/>
      <c r="J154" s="697">
        <v>2.1402214022140225</v>
      </c>
      <c r="K154" s="705"/>
      <c r="L154" s="697">
        <v>83.026960784313729</v>
      </c>
      <c r="M154" s="697">
        <v>9.007352941176471</v>
      </c>
      <c r="N154" s="697">
        <v>7.9656862745098032</v>
      </c>
      <c r="O154" s="224"/>
      <c r="P154" s="696">
        <v>1599</v>
      </c>
      <c r="Q154" s="696">
        <v>1326</v>
      </c>
      <c r="R154" s="697">
        <v>82.926829268292678</v>
      </c>
      <c r="S154" s="697" t="s">
        <v>2393</v>
      </c>
      <c r="T154" s="372"/>
      <c r="U154" s="92"/>
      <c r="V154" s="373"/>
      <c r="W154" s="373"/>
      <c r="X154" s="373"/>
      <c r="Y154" s="373"/>
      <c r="Z154" s="373"/>
      <c r="AA154" s="373"/>
      <c r="AB154" s="373"/>
      <c r="AC154" s="373"/>
    </row>
    <row r="155" spans="1:29" ht="15" x14ac:dyDescent="0.25">
      <c r="A155" s="192"/>
      <c r="B155" s="207"/>
      <c r="C155" s="113" t="s">
        <v>1383</v>
      </c>
      <c r="D155" s="113" t="s">
        <v>1384</v>
      </c>
      <c r="E155" s="238"/>
      <c r="F155" s="697">
        <v>25.232198142414862</v>
      </c>
      <c r="G155" s="705"/>
      <c r="H155" s="697">
        <v>67.492260061919509</v>
      </c>
      <c r="I155" s="705"/>
      <c r="J155" s="697">
        <v>7.2755417956656343</v>
      </c>
      <c r="K155" s="705"/>
      <c r="L155" s="697">
        <v>85.961410512308717</v>
      </c>
      <c r="M155" s="697">
        <v>7.4517631403858946</v>
      </c>
      <c r="N155" s="697">
        <v>6.5868263473053901</v>
      </c>
      <c r="O155" s="224"/>
      <c r="P155" s="696">
        <v>1399</v>
      </c>
      <c r="Q155" s="696">
        <v>1198</v>
      </c>
      <c r="R155" s="697">
        <v>85.632594710507504</v>
      </c>
      <c r="S155" s="697" t="s">
        <v>2412</v>
      </c>
      <c r="T155" s="372"/>
      <c r="U155" s="92"/>
      <c r="V155" s="373"/>
      <c r="W155" s="373"/>
      <c r="X155" s="373"/>
      <c r="Y155" s="373"/>
      <c r="Z155" s="373"/>
      <c r="AA155" s="373"/>
      <c r="AB155" s="373"/>
      <c r="AC155" s="373"/>
    </row>
    <row r="156" spans="1:29" ht="15" x14ac:dyDescent="0.25">
      <c r="A156" s="192"/>
      <c r="B156" s="207"/>
      <c r="C156" s="113" t="s">
        <v>1385</v>
      </c>
      <c r="D156" s="113" t="s">
        <v>1386</v>
      </c>
      <c r="E156" s="238"/>
      <c r="F156" s="697">
        <v>33.292978208232441</v>
      </c>
      <c r="G156" s="705"/>
      <c r="H156" s="697">
        <v>54.116222760290555</v>
      </c>
      <c r="I156" s="705"/>
      <c r="J156" s="697">
        <v>12.590799031476999</v>
      </c>
      <c r="K156" s="705"/>
      <c r="L156" s="697">
        <v>85.41882109617373</v>
      </c>
      <c r="M156" s="697">
        <v>7.9627714581178903</v>
      </c>
      <c r="N156" s="697">
        <v>6.6184074457083772</v>
      </c>
      <c r="O156" s="224"/>
      <c r="P156" s="696">
        <v>843</v>
      </c>
      <c r="Q156" s="696">
        <v>722</v>
      </c>
      <c r="R156" s="697">
        <v>85.646500593119811</v>
      </c>
      <c r="S156" s="697" t="s">
        <v>2533</v>
      </c>
      <c r="T156" s="372"/>
      <c r="U156" s="92"/>
      <c r="V156" s="373"/>
      <c r="W156" s="373"/>
      <c r="X156" s="373"/>
      <c r="Y156" s="373"/>
      <c r="Z156" s="373"/>
      <c r="AA156" s="373"/>
      <c r="AB156" s="373"/>
      <c r="AC156" s="373"/>
    </row>
    <row r="157" spans="1:29" ht="15" x14ac:dyDescent="0.25">
      <c r="A157" s="192"/>
      <c r="B157" s="207"/>
      <c r="C157" s="113"/>
      <c r="D157" s="113"/>
      <c r="E157" s="238"/>
      <c r="F157" s="697"/>
      <c r="G157" s="705"/>
      <c r="H157" s="697"/>
      <c r="I157" s="705"/>
      <c r="J157" s="697"/>
      <c r="K157" s="705"/>
      <c r="L157" s="697"/>
      <c r="M157" s="697"/>
      <c r="N157" s="697"/>
      <c r="O157" s="224"/>
      <c r="P157" s="696"/>
      <c r="Q157" s="696"/>
      <c r="R157" s="697"/>
      <c r="S157" s="697" t="s">
        <v>1241</v>
      </c>
      <c r="T157" s="378"/>
      <c r="U157" s="92"/>
      <c r="V157" s="373"/>
      <c r="W157" s="373"/>
      <c r="X157" s="373"/>
      <c r="Y157" s="373"/>
      <c r="Z157" s="373"/>
      <c r="AA157" s="373"/>
      <c r="AB157" s="373"/>
      <c r="AC157" s="373"/>
    </row>
    <row r="158" spans="1:29" ht="15" x14ac:dyDescent="0.25">
      <c r="A158" s="192"/>
      <c r="B158" s="207" t="s">
        <v>1387</v>
      </c>
      <c r="C158" s="113"/>
      <c r="D158" s="113"/>
      <c r="E158" s="238"/>
      <c r="F158" s="691">
        <v>1.5294353625513992</v>
      </c>
      <c r="G158" s="706"/>
      <c r="H158" s="691">
        <v>96.941129274897193</v>
      </c>
      <c r="I158" s="706"/>
      <c r="J158" s="691">
        <v>1.5294353625513992</v>
      </c>
      <c r="K158" s="706"/>
      <c r="L158" s="691">
        <v>80.661731990454228</v>
      </c>
      <c r="M158" s="691">
        <v>10.904825466165109</v>
      </c>
      <c r="N158" s="691">
        <v>8.4334425433806572</v>
      </c>
      <c r="O158" s="224"/>
      <c r="P158" s="708">
        <v>24359</v>
      </c>
      <c r="Q158" s="708">
        <v>19637</v>
      </c>
      <c r="R158" s="691">
        <v>80.614967773718135</v>
      </c>
      <c r="S158" s="691" t="s">
        <v>2534</v>
      </c>
      <c r="T158" s="378"/>
      <c r="U158" s="92"/>
      <c r="V158" s="373"/>
      <c r="W158" s="373"/>
      <c r="X158" s="373"/>
      <c r="Y158" s="373"/>
      <c r="Z158" s="373"/>
      <c r="AA158" s="373"/>
      <c r="AB158" s="373"/>
      <c r="AC158" s="373"/>
    </row>
    <row r="159" spans="1:29" ht="15" x14ac:dyDescent="0.25">
      <c r="A159" s="192"/>
      <c r="B159" s="207"/>
      <c r="C159" s="113"/>
      <c r="D159" s="113"/>
      <c r="E159" s="238"/>
      <c r="F159" s="691"/>
      <c r="G159" s="706"/>
      <c r="H159" s="691"/>
      <c r="I159" s="706"/>
      <c r="J159" s="691"/>
      <c r="K159" s="706"/>
      <c r="L159" s="691"/>
      <c r="M159" s="691"/>
      <c r="N159" s="691"/>
      <c r="O159" s="224"/>
      <c r="P159" s="709"/>
      <c r="Q159" s="374"/>
      <c r="R159" s="691"/>
      <c r="S159" s="691" t="s">
        <v>1241</v>
      </c>
      <c r="T159" s="378"/>
      <c r="U159" s="92"/>
      <c r="V159" s="373"/>
      <c r="W159" s="373"/>
      <c r="X159" s="373"/>
      <c r="Y159" s="373"/>
      <c r="Z159" s="373"/>
      <c r="AA159" s="373"/>
      <c r="AB159" s="373"/>
      <c r="AC159" s="373"/>
    </row>
    <row r="160" spans="1:29" ht="15" x14ac:dyDescent="0.25">
      <c r="A160" s="192"/>
      <c r="B160" s="207"/>
      <c r="C160" s="113" t="s">
        <v>1388</v>
      </c>
      <c r="D160" s="113" t="s">
        <v>1517</v>
      </c>
      <c r="E160" s="238"/>
      <c r="F160" s="697">
        <v>1.079136690647482</v>
      </c>
      <c r="G160" s="705"/>
      <c r="H160" s="697">
        <v>96.762589928057551</v>
      </c>
      <c r="I160" s="705"/>
      <c r="J160" s="697">
        <v>2.1582733812949639</v>
      </c>
      <c r="K160" s="705"/>
      <c r="L160" s="697">
        <v>81.286549707602347</v>
      </c>
      <c r="M160" s="697">
        <v>10.526315789473683</v>
      </c>
      <c r="N160" s="697">
        <v>8.1871345029239766</v>
      </c>
      <c r="O160" s="224"/>
      <c r="P160" s="696">
        <v>336</v>
      </c>
      <c r="Q160" s="696">
        <v>272</v>
      </c>
      <c r="R160" s="697">
        <v>80.952380952380949</v>
      </c>
      <c r="S160" s="697" t="s">
        <v>2535</v>
      </c>
      <c r="T160" s="372"/>
      <c r="U160" s="92"/>
      <c r="V160" s="373"/>
      <c r="W160" s="373"/>
      <c r="X160" s="373"/>
      <c r="Y160" s="373"/>
      <c r="Z160" s="373"/>
      <c r="AA160" s="373"/>
      <c r="AB160" s="373"/>
      <c r="AC160" s="373"/>
    </row>
    <row r="161" spans="1:29" ht="15" x14ac:dyDescent="0.25">
      <c r="A161" s="192"/>
      <c r="B161" s="207"/>
      <c r="C161" s="113" t="s">
        <v>1389</v>
      </c>
      <c r="D161" s="113" t="s">
        <v>1518</v>
      </c>
      <c r="E161" s="238"/>
      <c r="F161" s="697">
        <v>0.45558086560364464</v>
      </c>
      <c r="G161" s="705"/>
      <c r="H161" s="697">
        <v>98.747152619589968</v>
      </c>
      <c r="I161" s="705"/>
      <c r="J161" s="697">
        <v>0.79726651480637822</v>
      </c>
      <c r="K161" s="705"/>
      <c r="L161" s="697">
        <v>81.82665424044734</v>
      </c>
      <c r="M161" s="697">
        <v>9.1332712022367186</v>
      </c>
      <c r="N161" s="697">
        <v>9.040074557315938</v>
      </c>
      <c r="O161" s="224"/>
      <c r="P161" s="696">
        <v>1063</v>
      </c>
      <c r="Q161" s="696">
        <v>871</v>
      </c>
      <c r="R161" s="697">
        <v>81.937911571025396</v>
      </c>
      <c r="S161" s="697" t="s">
        <v>2436</v>
      </c>
      <c r="T161" s="372"/>
      <c r="U161" s="92"/>
      <c r="V161" s="373"/>
      <c r="W161" s="373"/>
      <c r="X161" s="373"/>
      <c r="Y161" s="373"/>
      <c r="Z161" s="373"/>
      <c r="AA161" s="373"/>
      <c r="AB161" s="373"/>
      <c r="AC161" s="373"/>
    </row>
    <row r="162" spans="1:29" ht="15" x14ac:dyDescent="0.25">
      <c r="A162" s="192"/>
      <c r="B162" s="207"/>
      <c r="C162" s="113" t="s">
        <v>1390</v>
      </c>
      <c r="D162" s="113" t="s">
        <v>1519</v>
      </c>
      <c r="E162" s="238"/>
      <c r="F162" s="697">
        <v>95.930232558139537</v>
      </c>
      <c r="G162" s="705"/>
      <c r="H162" s="697">
        <v>3.4883720930232558</v>
      </c>
      <c r="I162" s="705"/>
      <c r="J162" s="697">
        <v>0.58139534883720934</v>
      </c>
      <c r="K162" s="705"/>
      <c r="L162" s="697">
        <v>73.819742489270396</v>
      </c>
      <c r="M162" s="697">
        <v>17.596566523605151</v>
      </c>
      <c r="N162" s="697">
        <v>8.5836909871244629</v>
      </c>
      <c r="O162" s="224"/>
      <c r="P162" s="696">
        <v>232</v>
      </c>
      <c r="Q162" s="696">
        <v>171</v>
      </c>
      <c r="R162" s="697">
        <v>73.706896551724128</v>
      </c>
      <c r="S162" s="697" t="s">
        <v>2460</v>
      </c>
      <c r="T162" s="372"/>
      <c r="U162" s="92"/>
      <c r="V162" s="373"/>
      <c r="W162" s="373"/>
      <c r="X162" s="373"/>
      <c r="Y162" s="373"/>
      <c r="Z162" s="373"/>
      <c r="AA162" s="373"/>
      <c r="AB162" s="373"/>
      <c r="AC162" s="373"/>
    </row>
    <row r="163" spans="1:29" ht="15" x14ac:dyDescent="0.25">
      <c r="A163" s="192"/>
      <c r="B163" s="207"/>
      <c r="C163" s="113" t="s">
        <v>1391</v>
      </c>
      <c r="D163" s="113" t="s">
        <v>1392</v>
      </c>
      <c r="E163" s="238"/>
      <c r="F163" s="697">
        <v>1.0285714285714285</v>
      </c>
      <c r="G163" s="705"/>
      <c r="H163" s="697">
        <v>98.05714285714285</v>
      </c>
      <c r="I163" s="705"/>
      <c r="J163" s="697">
        <v>0.91428571428571437</v>
      </c>
      <c r="K163" s="705"/>
      <c r="L163" s="697">
        <v>83.174904942965782</v>
      </c>
      <c r="M163" s="697">
        <v>9.5057034220532319</v>
      </c>
      <c r="N163" s="697">
        <v>7.3193916349809891</v>
      </c>
      <c r="O163" s="224"/>
      <c r="P163" s="696">
        <v>1043</v>
      </c>
      <c r="Q163" s="696">
        <v>867</v>
      </c>
      <c r="R163" s="697">
        <v>83.125599232981784</v>
      </c>
      <c r="S163" s="697" t="s">
        <v>2431</v>
      </c>
      <c r="T163" s="372"/>
      <c r="U163" s="92"/>
      <c r="V163" s="373"/>
      <c r="W163" s="373"/>
      <c r="X163" s="373"/>
      <c r="Y163" s="373"/>
      <c r="Z163" s="373"/>
      <c r="AA163" s="373"/>
      <c r="AB163" s="373"/>
      <c r="AC163" s="373"/>
    </row>
    <row r="164" spans="1:29" ht="15" x14ac:dyDescent="0.25">
      <c r="A164" s="192"/>
      <c r="B164" s="207"/>
      <c r="C164" s="113" t="s">
        <v>1393</v>
      </c>
      <c r="D164" s="113" t="s">
        <v>1520</v>
      </c>
      <c r="E164" s="238"/>
      <c r="F164" s="697">
        <v>0.64350064350064351</v>
      </c>
      <c r="G164" s="705"/>
      <c r="H164" s="697">
        <v>97.168597168597174</v>
      </c>
      <c r="I164" s="705"/>
      <c r="J164" s="697">
        <v>2.1879021879021878</v>
      </c>
      <c r="K164" s="705"/>
      <c r="L164" s="697">
        <v>83.728448275862064</v>
      </c>
      <c r="M164" s="697">
        <v>9.6982758620689662</v>
      </c>
      <c r="N164" s="697">
        <v>6.5732758620689653</v>
      </c>
      <c r="O164" s="224"/>
      <c r="P164" s="696">
        <v>910</v>
      </c>
      <c r="Q164" s="696">
        <v>760</v>
      </c>
      <c r="R164" s="697">
        <v>83.516483516483518</v>
      </c>
      <c r="S164" s="697" t="s">
        <v>2536</v>
      </c>
      <c r="T164" s="372"/>
      <c r="U164" s="92"/>
      <c r="V164" s="373"/>
      <c r="W164" s="373"/>
      <c r="X164" s="373"/>
      <c r="Y164" s="373"/>
      <c r="Z164" s="373"/>
      <c r="AA164" s="373"/>
      <c r="AB164" s="373"/>
      <c r="AC164" s="373"/>
    </row>
    <row r="165" spans="1:29" ht="15" x14ac:dyDescent="0.25">
      <c r="A165" s="192"/>
      <c r="B165" s="207"/>
      <c r="C165" s="113" t="s">
        <v>1394</v>
      </c>
      <c r="D165" s="113" t="s">
        <v>1521</v>
      </c>
      <c r="E165" s="238"/>
      <c r="F165" s="697">
        <v>0.45454545454545453</v>
      </c>
      <c r="G165" s="705"/>
      <c r="H165" s="697">
        <v>99.242424242424249</v>
      </c>
      <c r="I165" s="705"/>
      <c r="J165" s="697">
        <v>0.30303030303030304</v>
      </c>
      <c r="K165" s="705"/>
      <c r="L165" s="697">
        <v>82.5</v>
      </c>
      <c r="M165" s="697">
        <v>11.375</v>
      </c>
      <c r="N165" s="697">
        <v>6.125</v>
      </c>
      <c r="O165" s="224"/>
      <c r="P165" s="696">
        <v>798</v>
      </c>
      <c r="Q165" s="696">
        <v>658</v>
      </c>
      <c r="R165" s="697">
        <v>82.456140350877192</v>
      </c>
      <c r="S165" s="697" t="s">
        <v>2384</v>
      </c>
      <c r="T165" s="372"/>
      <c r="U165" s="92"/>
      <c r="V165" s="373"/>
      <c r="W165" s="373"/>
      <c r="X165" s="373"/>
      <c r="Y165" s="373"/>
      <c r="Z165" s="373"/>
      <c r="AA165" s="373"/>
      <c r="AB165" s="373"/>
      <c r="AC165" s="373"/>
    </row>
    <row r="166" spans="1:29" ht="15" x14ac:dyDescent="0.25">
      <c r="A166" s="192"/>
      <c r="B166" s="207"/>
      <c r="C166" s="113" t="s">
        <v>1395</v>
      </c>
      <c r="D166" s="113" t="s">
        <v>1522</v>
      </c>
      <c r="E166" s="238"/>
      <c r="F166" s="697">
        <v>0.7836990595611284</v>
      </c>
      <c r="G166" s="705"/>
      <c r="H166" s="697">
        <v>97.17868338557993</v>
      </c>
      <c r="I166" s="705"/>
      <c r="J166" s="697">
        <v>2.0376175548589339</v>
      </c>
      <c r="K166" s="705"/>
      <c r="L166" s="697">
        <v>84.391534391534393</v>
      </c>
      <c r="M166" s="697">
        <v>9.5238095238095237</v>
      </c>
      <c r="N166" s="697">
        <v>6.0846560846560847</v>
      </c>
      <c r="O166" s="224"/>
      <c r="P166" s="696">
        <v>741</v>
      </c>
      <c r="Q166" s="696">
        <v>625</v>
      </c>
      <c r="R166" s="697">
        <v>84.345479082321191</v>
      </c>
      <c r="S166" s="697" t="s">
        <v>2537</v>
      </c>
      <c r="T166" s="372"/>
      <c r="U166" s="92"/>
      <c r="V166" s="373"/>
      <c r="W166" s="373"/>
      <c r="X166" s="373"/>
      <c r="Y166" s="373"/>
      <c r="Z166" s="373"/>
      <c r="AA166" s="373"/>
      <c r="AB166" s="373"/>
      <c r="AC166" s="373"/>
    </row>
    <row r="167" spans="1:29" ht="15" x14ac:dyDescent="0.25">
      <c r="A167" s="192"/>
      <c r="B167" s="207"/>
      <c r="C167" s="113" t="s">
        <v>1396</v>
      </c>
      <c r="D167" s="113" t="s">
        <v>1523</v>
      </c>
      <c r="E167" s="238"/>
      <c r="F167" s="697">
        <v>0.3436426116838488</v>
      </c>
      <c r="G167" s="705"/>
      <c r="H167" s="697">
        <v>96.56357388316151</v>
      </c>
      <c r="I167" s="705"/>
      <c r="J167" s="697">
        <v>3.0927835051546393</v>
      </c>
      <c r="K167" s="705"/>
      <c r="L167" s="697">
        <v>82.319660537482321</v>
      </c>
      <c r="M167" s="697">
        <v>8.3451202263083442</v>
      </c>
      <c r="N167" s="697">
        <v>9.3352192362093351</v>
      </c>
      <c r="O167" s="224"/>
      <c r="P167" s="696">
        <v>685</v>
      </c>
      <c r="Q167" s="696">
        <v>564</v>
      </c>
      <c r="R167" s="697">
        <v>82.335766423357654</v>
      </c>
      <c r="S167" s="697" t="s">
        <v>2454</v>
      </c>
      <c r="T167" s="372"/>
      <c r="U167" s="92"/>
      <c r="V167" s="373"/>
      <c r="W167" s="373"/>
      <c r="X167" s="373"/>
      <c r="Y167" s="373"/>
      <c r="Z167" s="373"/>
      <c r="AA167" s="373"/>
      <c r="AB167" s="373"/>
      <c r="AC167" s="373"/>
    </row>
    <row r="168" spans="1:29" ht="15" x14ac:dyDescent="0.25">
      <c r="A168" s="192"/>
      <c r="B168" s="207"/>
      <c r="C168" s="113" t="s">
        <v>1397</v>
      </c>
      <c r="D168" s="113" t="s">
        <v>1524</v>
      </c>
      <c r="E168" s="238"/>
      <c r="F168" s="697">
        <v>1.0233918128654971</v>
      </c>
      <c r="G168" s="705"/>
      <c r="H168" s="697">
        <v>98.538011695906434</v>
      </c>
      <c r="I168" s="705"/>
      <c r="J168" s="697">
        <v>0.43859649122807015</v>
      </c>
      <c r="K168" s="705"/>
      <c r="L168" s="697">
        <v>75.58011049723757</v>
      </c>
      <c r="M168" s="697">
        <v>15.359116022099448</v>
      </c>
      <c r="N168" s="697">
        <v>9.0607734806629825</v>
      </c>
      <c r="O168" s="224"/>
      <c r="P168" s="696">
        <v>899</v>
      </c>
      <c r="Q168" s="696">
        <v>681</v>
      </c>
      <c r="R168" s="697">
        <v>75.75083426028921</v>
      </c>
      <c r="S168" s="697" t="s">
        <v>2464</v>
      </c>
      <c r="T168" s="372"/>
      <c r="U168" s="92"/>
      <c r="V168" s="373"/>
      <c r="W168" s="373"/>
      <c r="X168" s="373"/>
      <c r="Y168" s="373"/>
      <c r="Z168" s="373"/>
      <c r="AA168" s="373"/>
      <c r="AB168" s="373"/>
      <c r="AC168" s="373"/>
    </row>
    <row r="169" spans="1:29" ht="15" x14ac:dyDescent="0.25">
      <c r="A169" s="192"/>
      <c r="B169" s="207"/>
      <c r="C169" s="113" t="s">
        <v>1398</v>
      </c>
      <c r="D169" s="113" t="s">
        <v>1525</v>
      </c>
      <c r="E169" s="238"/>
      <c r="F169" s="697">
        <v>0.68027210884353739</v>
      </c>
      <c r="G169" s="705"/>
      <c r="H169" s="697">
        <v>96.938775510204081</v>
      </c>
      <c r="I169" s="705"/>
      <c r="J169" s="697">
        <v>2.3809523809523809</v>
      </c>
      <c r="K169" s="705"/>
      <c r="L169" s="697">
        <v>83.522727272727266</v>
      </c>
      <c r="M169" s="697">
        <v>9.9431818181818183</v>
      </c>
      <c r="N169" s="697">
        <v>6.5340909090909092</v>
      </c>
      <c r="O169" s="224"/>
      <c r="P169" s="696">
        <v>345</v>
      </c>
      <c r="Q169" s="696">
        <v>287</v>
      </c>
      <c r="R169" s="697">
        <v>83.188405797101453</v>
      </c>
      <c r="S169" s="697" t="s">
        <v>2538</v>
      </c>
      <c r="T169" s="372"/>
      <c r="U169" s="92"/>
      <c r="V169" s="373"/>
      <c r="W169" s="373"/>
      <c r="X169" s="373"/>
      <c r="Y169" s="373"/>
      <c r="Z169" s="373"/>
      <c r="AA169" s="373"/>
      <c r="AB169" s="373"/>
      <c r="AC169" s="373"/>
    </row>
    <row r="170" spans="1:29" ht="15" x14ac:dyDescent="0.25">
      <c r="A170" s="192"/>
      <c r="B170" s="207"/>
      <c r="C170" s="113" t="s">
        <v>1399</v>
      </c>
      <c r="D170" s="113" t="s">
        <v>1526</v>
      </c>
      <c r="E170" s="238"/>
      <c r="F170" s="697">
        <v>1.3114754098360655</v>
      </c>
      <c r="G170" s="705"/>
      <c r="H170" s="697">
        <v>96.721311475409834</v>
      </c>
      <c r="I170" s="705"/>
      <c r="J170" s="697">
        <v>1.9672131147540985</v>
      </c>
      <c r="K170" s="705"/>
      <c r="L170" s="697">
        <v>81.989247311827967</v>
      </c>
      <c r="M170" s="697">
        <v>7.795698924731183</v>
      </c>
      <c r="N170" s="697">
        <v>10.21505376344086</v>
      </c>
      <c r="O170" s="224"/>
      <c r="P170" s="696">
        <v>361</v>
      </c>
      <c r="Q170" s="696">
        <v>299</v>
      </c>
      <c r="R170" s="697">
        <v>82.825484764542935</v>
      </c>
      <c r="S170" s="697" t="s">
        <v>2539</v>
      </c>
      <c r="T170" s="372"/>
      <c r="U170" s="92"/>
      <c r="V170" s="373"/>
      <c r="W170" s="373"/>
      <c r="X170" s="373"/>
      <c r="Y170" s="373"/>
      <c r="Z170" s="373"/>
      <c r="AA170" s="373"/>
      <c r="AB170" s="373"/>
      <c r="AC170" s="373"/>
    </row>
    <row r="171" spans="1:29" ht="15" x14ac:dyDescent="0.25">
      <c r="A171" s="192"/>
      <c r="B171" s="207"/>
      <c r="C171" s="113" t="s">
        <v>1400</v>
      </c>
      <c r="D171" s="113" t="s">
        <v>1527</v>
      </c>
      <c r="E171" s="238"/>
      <c r="F171" s="697">
        <v>0.64516129032258063</v>
      </c>
      <c r="G171" s="705"/>
      <c r="H171" s="697">
        <v>98.064516129032256</v>
      </c>
      <c r="I171" s="705"/>
      <c r="J171" s="697">
        <v>1.2903225806451613</v>
      </c>
      <c r="K171" s="705"/>
      <c r="L171" s="697">
        <v>84.010840108401084</v>
      </c>
      <c r="M171" s="697">
        <v>9.7560975609756095</v>
      </c>
      <c r="N171" s="697">
        <v>6.2330623306233059</v>
      </c>
      <c r="O171" s="224"/>
      <c r="P171" s="696">
        <v>363</v>
      </c>
      <c r="Q171" s="696">
        <v>306</v>
      </c>
      <c r="R171" s="697">
        <v>84.297520661157023</v>
      </c>
      <c r="S171" s="697" t="s">
        <v>2457</v>
      </c>
      <c r="T171" s="372"/>
      <c r="U171" s="92"/>
      <c r="V171" s="373"/>
      <c r="W171" s="373"/>
      <c r="X171" s="373"/>
      <c r="Y171" s="373"/>
      <c r="Z171" s="373"/>
      <c r="AA171" s="373"/>
      <c r="AB171" s="373"/>
      <c r="AC171" s="373"/>
    </row>
    <row r="172" spans="1:29" ht="15" x14ac:dyDescent="0.25">
      <c r="A172" s="192"/>
      <c r="B172" s="207"/>
      <c r="C172" s="113" t="s">
        <v>1439</v>
      </c>
      <c r="D172" s="113" t="s">
        <v>1528</v>
      </c>
      <c r="E172" s="238"/>
      <c r="F172" s="697" t="s">
        <v>1556</v>
      </c>
      <c r="G172" s="705"/>
      <c r="H172" s="697" t="s">
        <v>1556</v>
      </c>
      <c r="I172" s="705"/>
      <c r="J172" s="697" t="s">
        <v>1556</v>
      </c>
      <c r="K172" s="705"/>
      <c r="L172" s="697" t="s">
        <v>1556</v>
      </c>
      <c r="M172" s="697" t="s">
        <v>1556</v>
      </c>
      <c r="N172" s="697" t="s">
        <v>1556</v>
      </c>
      <c r="O172" s="224"/>
      <c r="P172" s="707" t="s">
        <v>1556</v>
      </c>
      <c r="Q172" s="707" t="s">
        <v>1556</v>
      </c>
      <c r="R172" s="697" t="s">
        <v>1556</v>
      </c>
      <c r="S172" s="697" t="s">
        <v>1556</v>
      </c>
      <c r="T172" s="372"/>
      <c r="U172" s="92"/>
      <c r="V172" s="373"/>
      <c r="W172" s="373"/>
      <c r="X172" s="373"/>
      <c r="Y172" s="373"/>
      <c r="Z172" s="373"/>
      <c r="AA172" s="373"/>
      <c r="AB172" s="373"/>
      <c r="AC172" s="373"/>
    </row>
    <row r="173" spans="1:29" ht="15" x14ac:dyDescent="0.25">
      <c r="A173" s="192"/>
      <c r="B173" s="207"/>
      <c r="C173" s="113" t="s">
        <v>1445</v>
      </c>
      <c r="D173" s="113" t="s">
        <v>1529</v>
      </c>
      <c r="E173" s="238"/>
      <c r="F173" s="697">
        <v>0.38204393505253104</v>
      </c>
      <c r="G173" s="705"/>
      <c r="H173" s="697">
        <v>97.994269340974213</v>
      </c>
      <c r="I173" s="705"/>
      <c r="J173" s="697">
        <v>1.6236867239732569</v>
      </c>
      <c r="K173" s="705"/>
      <c r="L173" s="697">
        <v>79.619771863117876</v>
      </c>
      <c r="M173" s="697">
        <v>12.243346007604563</v>
      </c>
      <c r="N173" s="697">
        <v>8.1368821292775664</v>
      </c>
      <c r="O173" s="224"/>
      <c r="P173" s="696">
        <v>1294</v>
      </c>
      <c r="Q173" s="696">
        <v>1030</v>
      </c>
      <c r="R173" s="697">
        <v>79.59814528593509</v>
      </c>
      <c r="S173" s="697" t="s">
        <v>2540</v>
      </c>
      <c r="T173" s="372"/>
      <c r="U173" s="92"/>
      <c r="V173" s="373"/>
      <c r="W173" s="373"/>
      <c r="X173" s="373"/>
      <c r="Y173" s="373"/>
      <c r="Z173" s="373"/>
      <c r="AA173" s="373"/>
      <c r="AB173" s="373"/>
      <c r="AC173" s="373"/>
    </row>
    <row r="174" spans="1:29" ht="15" x14ac:dyDescent="0.25">
      <c r="A174" s="192"/>
      <c r="B174" s="207"/>
      <c r="C174" s="113" t="s">
        <v>1448</v>
      </c>
      <c r="D174" s="113" t="s">
        <v>1530</v>
      </c>
      <c r="E174" s="238"/>
      <c r="F174" s="697">
        <v>0.3582802547770701</v>
      </c>
      <c r="G174" s="705"/>
      <c r="H174" s="697">
        <v>98.288216560509554</v>
      </c>
      <c r="I174" s="705"/>
      <c r="J174" s="697">
        <v>1.3535031847133758</v>
      </c>
      <c r="K174" s="705"/>
      <c r="L174" s="697">
        <v>78.377535101404064</v>
      </c>
      <c r="M174" s="697">
        <v>12.698907956318253</v>
      </c>
      <c r="N174" s="697">
        <v>8.9235569422776919</v>
      </c>
      <c r="O174" s="224"/>
      <c r="P174" s="696">
        <v>3162</v>
      </c>
      <c r="Q174" s="696">
        <v>2478</v>
      </c>
      <c r="R174" s="697">
        <v>78.368121442125243</v>
      </c>
      <c r="S174" s="697" t="s">
        <v>2541</v>
      </c>
      <c r="T174" s="372"/>
      <c r="U174" s="92"/>
      <c r="V174" s="373"/>
      <c r="W174" s="373"/>
      <c r="X174" s="373"/>
      <c r="Y174" s="373"/>
      <c r="Z174" s="373"/>
      <c r="AA174" s="373"/>
      <c r="AB174" s="373"/>
      <c r="AC174" s="373"/>
    </row>
    <row r="175" spans="1:29" ht="15" x14ac:dyDescent="0.25">
      <c r="A175" s="192"/>
      <c r="B175" s="207"/>
      <c r="C175" s="113" t="s">
        <v>1450</v>
      </c>
      <c r="D175" s="113" t="s">
        <v>1531</v>
      </c>
      <c r="E175" s="238"/>
      <c r="F175" s="697">
        <v>0.95990965556182939</v>
      </c>
      <c r="G175" s="705"/>
      <c r="H175" s="697">
        <v>98.108413325804634</v>
      </c>
      <c r="I175" s="705"/>
      <c r="J175" s="697">
        <v>0.93167701863354035</v>
      </c>
      <c r="K175" s="705"/>
      <c r="L175" s="697">
        <v>81.933842239185751</v>
      </c>
      <c r="M175" s="697">
        <v>10.54823039555864</v>
      </c>
      <c r="N175" s="697">
        <v>7.51792736525561</v>
      </c>
      <c r="O175" s="224"/>
      <c r="P175" s="696">
        <v>4283</v>
      </c>
      <c r="Q175" s="696">
        <v>3509</v>
      </c>
      <c r="R175" s="697">
        <v>81.928554751342517</v>
      </c>
      <c r="S175" s="697" t="s">
        <v>2526</v>
      </c>
      <c r="T175" s="372"/>
      <c r="U175" s="92"/>
      <c r="V175" s="373"/>
      <c r="W175" s="373"/>
      <c r="X175" s="373"/>
      <c r="Y175" s="373"/>
      <c r="Z175" s="373"/>
      <c r="AA175" s="373"/>
      <c r="AB175" s="373"/>
      <c r="AC175" s="373"/>
    </row>
    <row r="176" spans="1:29" ht="15" x14ac:dyDescent="0.25">
      <c r="A176" s="192"/>
      <c r="B176" s="207"/>
      <c r="C176" s="113" t="s">
        <v>1458</v>
      </c>
      <c r="D176" s="113" t="s">
        <v>1532</v>
      </c>
      <c r="E176" s="238"/>
      <c r="F176" s="697">
        <v>0.94637223974763407</v>
      </c>
      <c r="G176" s="705"/>
      <c r="H176" s="697">
        <v>95.977917981072551</v>
      </c>
      <c r="I176" s="705"/>
      <c r="J176" s="697">
        <v>3.0757097791798107</v>
      </c>
      <c r="K176" s="705"/>
      <c r="L176" s="697">
        <v>76.570048309178745</v>
      </c>
      <c r="M176" s="697">
        <v>12.681159420289855</v>
      </c>
      <c r="N176" s="697">
        <v>10.748792270531402</v>
      </c>
      <c r="O176" s="224"/>
      <c r="P176" s="707">
        <v>1612</v>
      </c>
      <c r="Q176" s="707">
        <v>1229</v>
      </c>
      <c r="R176" s="697">
        <v>76.240694789081886</v>
      </c>
      <c r="S176" s="697" t="s">
        <v>2542</v>
      </c>
      <c r="T176" s="372"/>
      <c r="U176" s="92"/>
      <c r="V176" s="373"/>
      <c r="W176" s="373"/>
      <c r="X176" s="373"/>
      <c r="Y176" s="373"/>
      <c r="Z176" s="373"/>
      <c r="AA176" s="373"/>
      <c r="AB176" s="373"/>
      <c r="AC176" s="373"/>
    </row>
    <row r="177" spans="1:29" ht="15" x14ac:dyDescent="0.25">
      <c r="A177" s="192"/>
      <c r="B177" s="207"/>
      <c r="C177" s="113" t="s">
        <v>1462</v>
      </c>
      <c r="D177" s="113" t="s">
        <v>1533</v>
      </c>
      <c r="E177" s="238"/>
      <c r="F177" s="697">
        <v>0.97165991902834015</v>
      </c>
      <c r="G177" s="705"/>
      <c r="H177" s="697">
        <v>97.489878542510127</v>
      </c>
      <c r="I177" s="705"/>
      <c r="J177" s="697">
        <v>1.5384615384615385</v>
      </c>
      <c r="K177" s="705"/>
      <c r="L177" s="697">
        <v>82.415749082415743</v>
      </c>
      <c r="M177" s="697">
        <v>8.875542208875542</v>
      </c>
      <c r="N177" s="697">
        <v>8.7087087087087074</v>
      </c>
      <c r="O177" s="224"/>
      <c r="P177" s="696">
        <v>2953</v>
      </c>
      <c r="Q177" s="696">
        <v>2432</v>
      </c>
      <c r="R177" s="697">
        <v>82.356925160853365</v>
      </c>
      <c r="S177" s="697" t="s">
        <v>2543</v>
      </c>
      <c r="T177" s="372"/>
      <c r="U177" s="92"/>
      <c r="V177" s="373"/>
      <c r="W177" s="373"/>
      <c r="X177" s="373"/>
      <c r="Y177" s="373"/>
      <c r="Z177" s="373"/>
      <c r="AA177" s="373"/>
      <c r="AB177" s="373"/>
      <c r="AC177" s="373"/>
    </row>
    <row r="178" spans="1:29" ht="15" x14ac:dyDescent="0.25">
      <c r="A178" s="192"/>
      <c r="B178" s="207"/>
      <c r="C178" s="113" t="s">
        <v>1464</v>
      </c>
      <c r="D178" s="113" t="s">
        <v>1534</v>
      </c>
      <c r="E178" s="238"/>
      <c r="F178" s="697" t="s">
        <v>1556</v>
      </c>
      <c r="G178" s="705"/>
      <c r="H178" s="697" t="s">
        <v>1556</v>
      </c>
      <c r="I178" s="705"/>
      <c r="J178" s="697" t="s">
        <v>1556</v>
      </c>
      <c r="K178" s="705"/>
      <c r="L178" s="697" t="s">
        <v>1556</v>
      </c>
      <c r="M178" s="697" t="s">
        <v>1556</v>
      </c>
      <c r="N178" s="697" t="s">
        <v>1556</v>
      </c>
      <c r="O178" s="224"/>
      <c r="P178" s="707" t="s">
        <v>1556</v>
      </c>
      <c r="Q178" s="707" t="s">
        <v>1556</v>
      </c>
      <c r="R178" s="697" t="s">
        <v>1556</v>
      </c>
      <c r="S178" s="697" t="s">
        <v>1556</v>
      </c>
      <c r="T178" s="372"/>
      <c r="U178" s="92"/>
      <c r="V178" s="373"/>
      <c r="W178" s="373"/>
      <c r="X178" s="373"/>
      <c r="Y178" s="373"/>
      <c r="Z178" s="373"/>
      <c r="AA178" s="373"/>
      <c r="AB178" s="373"/>
      <c r="AC178" s="373"/>
    </row>
    <row r="179" spans="1:29" ht="15" x14ac:dyDescent="0.25">
      <c r="A179" s="361"/>
      <c r="B179" s="207"/>
      <c r="C179" s="113"/>
      <c r="D179" s="113"/>
      <c r="E179" s="238"/>
      <c r="F179" s="697"/>
      <c r="G179" s="705"/>
      <c r="H179" s="697"/>
      <c r="I179" s="705"/>
      <c r="J179" s="697"/>
      <c r="K179" s="705"/>
      <c r="L179" s="697"/>
      <c r="M179" s="697"/>
      <c r="N179" s="697"/>
      <c r="O179" s="224"/>
      <c r="P179" s="696"/>
      <c r="Q179" s="696"/>
      <c r="R179" s="697"/>
      <c r="S179" s="697"/>
      <c r="T179" s="378"/>
      <c r="U179" s="92"/>
      <c r="V179" s="373"/>
      <c r="W179" s="373"/>
      <c r="X179" s="373"/>
      <c r="Y179" s="373"/>
      <c r="Z179" s="373"/>
      <c r="AA179" s="373"/>
      <c r="AB179" s="373"/>
      <c r="AC179" s="373"/>
    </row>
    <row r="180" spans="1:29" ht="15" x14ac:dyDescent="0.25">
      <c r="A180" s="361"/>
      <c r="B180" s="207" t="s">
        <v>1401</v>
      </c>
      <c r="C180" s="113"/>
      <c r="D180" s="113"/>
      <c r="E180" s="238"/>
      <c r="F180" s="691">
        <v>47.56720939038243</v>
      </c>
      <c r="G180" s="706"/>
      <c r="H180" s="691">
        <v>51.438848920863315</v>
      </c>
      <c r="I180" s="706"/>
      <c r="J180" s="691">
        <v>0.99394168875425981</v>
      </c>
      <c r="K180" s="706"/>
      <c r="L180" s="691">
        <v>80.340710320176427</v>
      </c>
      <c r="M180" s="691">
        <v>12.016122899079779</v>
      </c>
      <c r="N180" s="691">
        <v>7.6431667807437833</v>
      </c>
      <c r="O180" s="224"/>
      <c r="P180" s="708">
        <v>13017</v>
      </c>
      <c r="Q180" s="708">
        <v>10459</v>
      </c>
      <c r="R180" s="691">
        <v>80.348774679265574</v>
      </c>
      <c r="S180" s="691" t="s">
        <v>2544</v>
      </c>
      <c r="T180" s="378"/>
      <c r="U180" s="92"/>
      <c r="V180" s="373"/>
      <c r="W180" s="373"/>
      <c r="X180" s="373"/>
      <c r="Y180" s="373"/>
      <c r="Z180" s="373"/>
      <c r="AA180" s="373"/>
      <c r="AB180" s="373"/>
      <c r="AC180" s="373"/>
    </row>
    <row r="181" spans="1:29" ht="15" x14ac:dyDescent="0.25">
      <c r="A181" s="361"/>
      <c r="B181" s="207"/>
      <c r="C181" s="113"/>
      <c r="D181" s="113"/>
      <c r="E181" s="238"/>
      <c r="F181" s="691"/>
      <c r="G181" s="706"/>
      <c r="H181" s="691"/>
      <c r="I181" s="706"/>
      <c r="J181" s="691"/>
      <c r="K181" s="706"/>
      <c r="L181" s="691"/>
      <c r="M181" s="691"/>
      <c r="N181" s="691"/>
      <c r="O181" s="224"/>
      <c r="P181" s="709"/>
      <c r="Q181" s="374"/>
      <c r="R181" s="691"/>
      <c r="S181" s="691"/>
      <c r="T181" s="378"/>
      <c r="U181" s="92"/>
      <c r="V181" s="373"/>
      <c r="W181" s="373"/>
      <c r="X181" s="373"/>
      <c r="Y181" s="373"/>
      <c r="Z181" s="373"/>
      <c r="AA181" s="373"/>
      <c r="AB181" s="373"/>
      <c r="AC181" s="373"/>
    </row>
    <row r="182" spans="1:29" ht="15" x14ac:dyDescent="0.25">
      <c r="A182" s="361"/>
      <c r="B182" s="207"/>
      <c r="C182" s="113" t="s">
        <v>1402</v>
      </c>
      <c r="D182" s="113" t="s">
        <v>1535</v>
      </c>
      <c r="E182" s="238"/>
      <c r="F182" s="697">
        <v>50.162866449511398</v>
      </c>
      <c r="G182" s="705"/>
      <c r="H182" s="697">
        <v>49.185667752442995</v>
      </c>
      <c r="I182" s="705"/>
      <c r="J182" s="697">
        <v>0.65146579804560267</v>
      </c>
      <c r="K182" s="705"/>
      <c r="L182" s="697">
        <v>79.740259740259745</v>
      </c>
      <c r="M182" s="697">
        <v>14.025974025974024</v>
      </c>
      <c r="N182" s="697">
        <v>6.2337662337662341</v>
      </c>
      <c r="O182" s="224"/>
      <c r="P182" s="696">
        <v>382</v>
      </c>
      <c r="Q182" s="696">
        <v>305</v>
      </c>
      <c r="R182" s="697">
        <v>79.842931937172779</v>
      </c>
      <c r="S182" s="697" t="s">
        <v>2415</v>
      </c>
      <c r="T182" s="372"/>
      <c r="U182" s="92"/>
      <c r="V182" s="373"/>
      <c r="W182" s="373"/>
      <c r="X182" s="373"/>
      <c r="Y182" s="373"/>
      <c r="Z182" s="373"/>
      <c r="AA182" s="373"/>
      <c r="AB182" s="373"/>
      <c r="AC182" s="373"/>
    </row>
    <row r="183" spans="1:29" ht="15" x14ac:dyDescent="0.25">
      <c r="A183" s="361"/>
      <c r="B183" s="207"/>
      <c r="C183" s="113" t="s">
        <v>1403</v>
      </c>
      <c r="D183" s="113" t="s">
        <v>1536</v>
      </c>
      <c r="E183" s="238"/>
      <c r="F183" s="697">
        <v>20.557491289198605</v>
      </c>
      <c r="G183" s="705"/>
      <c r="H183" s="697">
        <v>79.094076655052277</v>
      </c>
      <c r="I183" s="705"/>
      <c r="J183" s="697">
        <v>0.34843205574912894</v>
      </c>
      <c r="K183" s="705"/>
      <c r="L183" s="697">
        <v>82.708933717579242</v>
      </c>
      <c r="M183" s="697">
        <v>11.671469740634006</v>
      </c>
      <c r="N183" s="697">
        <v>5.6195965417867439</v>
      </c>
      <c r="O183" s="224"/>
      <c r="P183" s="696">
        <v>692</v>
      </c>
      <c r="Q183" s="696">
        <v>572</v>
      </c>
      <c r="R183" s="697">
        <v>82.658959537572258</v>
      </c>
      <c r="S183" s="697" t="s">
        <v>2417</v>
      </c>
      <c r="T183" s="372"/>
      <c r="U183" s="92"/>
      <c r="V183" s="373"/>
      <c r="W183" s="373"/>
      <c r="X183" s="373"/>
      <c r="Y183" s="373"/>
      <c r="Z183" s="373"/>
      <c r="AA183" s="373"/>
      <c r="AB183" s="373"/>
      <c r="AC183" s="373"/>
    </row>
    <row r="184" spans="1:29" ht="15" x14ac:dyDescent="0.25">
      <c r="A184" s="361"/>
      <c r="B184" s="207"/>
      <c r="C184" s="113" t="s">
        <v>1404</v>
      </c>
      <c r="D184" s="113" t="s">
        <v>1537</v>
      </c>
      <c r="E184" s="238"/>
      <c r="F184" s="697">
        <v>43.117870722433459</v>
      </c>
      <c r="G184" s="705"/>
      <c r="H184" s="697">
        <v>56.197718631178702</v>
      </c>
      <c r="I184" s="705"/>
      <c r="J184" s="697">
        <v>0.68441064638783278</v>
      </c>
      <c r="K184" s="705"/>
      <c r="L184" s="697">
        <v>82.445141065830711</v>
      </c>
      <c r="M184" s="697">
        <v>9.1536050156739801</v>
      </c>
      <c r="N184" s="697">
        <v>8.4012539184952981</v>
      </c>
      <c r="O184" s="224"/>
      <c r="P184" s="696">
        <v>1584</v>
      </c>
      <c r="Q184" s="696">
        <v>1306</v>
      </c>
      <c r="R184" s="697">
        <v>82.449494949494948</v>
      </c>
      <c r="S184" s="697" t="s">
        <v>2420</v>
      </c>
      <c r="T184" s="372"/>
      <c r="U184" s="92"/>
      <c r="V184" s="373"/>
      <c r="W184" s="373"/>
      <c r="X184" s="373"/>
      <c r="Y184" s="373"/>
      <c r="Z184" s="373"/>
      <c r="AA184" s="373"/>
      <c r="AB184" s="373"/>
      <c r="AC184" s="373"/>
    </row>
    <row r="185" spans="1:29" ht="15" x14ac:dyDescent="0.25">
      <c r="A185" s="361"/>
      <c r="B185" s="207"/>
      <c r="C185" s="113" t="s">
        <v>1405</v>
      </c>
      <c r="D185" s="113" t="s">
        <v>1559</v>
      </c>
      <c r="E185" s="238"/>
      <c r="F185" s="697" t="s">
        <v>1556</v>
      </c>
      <c r="G185" s="705"/>
      <c r="H185" s="697" t="s">
        <v>1556</v>
      </c>
      <c r="I185" s="705"/>
      <c r="J185" s="697" t="s">
        <v>1556</v>
      </c>
      <c r="K185" s="705"/>
      <c r="L185" s="697" t="s">
        <v>1556</v>
      </c>
      <c r="M185" s="697" t="s">
        <v>1556</v>
      </c>
      <c r="N185" s="697" t="s">
        <v>1556</v>
      </c>
      <c r="O185" s="224"/>
      <c r="P185" s="707" t="s">
        <v>1556</v>
      </c>
      <c r="Q185" s="707" t="s">
        <v>1556</v>
      </c>
      <c r="R185" s="697" t="s">
        <v>1556</v>
      </c>
      <c r="S185" s="697" t="s">
        <v>1556</v>
      </c>
      <c r="T185" s="372"/>
      <c r="U185" s="92"/>
      <c r="V185" s="373"/>
      <c r="W185" s="373"/>
      <c r="X185" s="373"/>
      <c r="Y185" s="373"/>
      <c r="Z185" s="373"/>
      <c r="AA185" s="373"/>
      <c r="AB185" s="373"/>
      <c r="AC185" s="373"/>
    </row>
    <row r="186" spans="1:29" ht="15" x14ac:dyDescent="0.25">
      <c r="A186" s="361"/>
      <c r="B186" s="207"/>
      <c r="C186" s="113" t="s">
        <v>1406</v>
      </c>
      <c r="D186" s="113" t="s">
        <v>1560</v>
      </c>
      <c r="E186" s="238"/>
      <c r="F186" s="697" t="s">
        <v>1556</v>
      </c>
      <c r="G186" s="705"/>
      <c r="H186" s="697" t="s">
        <v>1556</v>
      </c>
      <c r="I186" s="705"/>
      <c r="J186" s="697" t="s">
        <v>1556</v>
      </c>
      <c r="K186" s="705"/>
      <c r="L186" s="697" t="s">
        <v>1556</v>
      </c>
      <c r="M186" s="697" t="s">
        <v>1556</v>
      </c>
      <c r="N186" s="697" t="s">
        <v>1556</v>
      </c>
      <c r="O186" s="224"/>
      <c r="P186" s="707" t="s">
        <v>1556</v>
      </c>
      <c r="Q186" s="707" t="s">
        <v>1556</v>
      </c>
      <c r="R186" s="697" t="s">
        <v>1556</v>
      </c>
      <c r="S186" s="697" t="s">
        <v>1556</v>
      </c>
      <c r="T186" s="372"/>
      <c r="U186" s="92"/>
      <c r="V186" s="373"/>
      <c r="W186" s="373"/>
      <c r="X186" s="373"/>
      <c r="Y186" s="373"/>
      <c r="Z186" s="373"/>
      <c r="AA186" s="373"/>
      <c r="AB186" s="373"/>
      <c r="AC186" s="373"/>
    </row>
    <row r="187" spans="1:29" ht="15" x14ac:dyDescent="0.25">
      <c r="A187" s="361"/>
      <c r="B187" s="207"/>
      <c r="C187" s="113" t="s">
        <v>1407</v>
      </c>
      <c r="D187" s="113" t="s">
        <v>1408</v>
      </c>
      <c r="E187" s="238"/>
      <c r="F187" s="697">
        <v>26.139088729016784</v>
      </c>
      <c r="G187" s="705"/>
      <c r="H187" s="697">
        <v>72.661870503597129</v>
      </c>
      <c r="I187" s="705"/>
      <c r="J187" s="697">
        <v>1.1990407673860912</v>
      </c>
      <c r="K187" s="705"/>
      <c r="L187" s="697">
        <v>84.412955465587046</v>
      </c>
      <c r="M187" s="697">
        <v>10.323886639676113</v>
      </c>
      <c r="N187" s="697">
        <v>5.2631578947368416</v>
      </c>
      <c r="O187" s="224"/>
      <c r="P187" s="696">
        <v>489</v>
      </c>
      <c r="Q187" s="696">
        <v>412</v>
      </c>
      <c r="R187" s="697">
        <v>84.253578732106334</v>
      </c>
      <c r="S187" s="697" t="s">
        <v>2421</v>
      </c>
      <c r="T187" s="372"/>
      <c r="U187" s="92"/>
      <c r="V187" s="373"/>
      <c r="W187" s="373"/>
      <c r="X187" s="373"/>
      <c r="Y187" s="373"/>
      <c r="Z187" s="373"/>
      <c r="AA187" s="373"/>
      <c r="AB187" s="373"/>
      <c r="AC187" s="373"/>
    </row>
    <row r="188" spans="1:29" ht="15" x14ac:dyDescent="0.25">
      <c r="A188" s="361"/>
      <c r="B188" s="207"/>
      <c r="C188" s="113" t="s">
        <v>1409</v>
      </c>
      <c r="D188" s="113" t="s">
        <v>1540</v>
      </c>
      <c r="E188" s="238"/>
      <c r="F188" s="697">
        <v>83.2</v>
      </c>
      <c r="G188" s="705"/>
      <c r="H188" s="697">
        <v>16.32</v>
      </c>
      <c r="I188" s="705"/>
      <c r="J188" s="697">
        <v>0.48</v>
      </c>
      <c r="K188" s="705"/>
      <c r="L188" s="697">
        <v>78.715365239294712</v>
      </c>
      <c r="M188" s="697">
        <v>13.350125944584383</v>
      </c>
      <c r="N188" s="697">
        <v>7.934508816120907</v>
      </c>
      <c r="O188" s="224"/>
      <c r="P188" s="696">
        <v>790</v>
      </c>
      <c r="Q188" s="696">
        <v>622</v>
      </c>
      <c r="R188" s="697">
        <v>78.734177215189874</v>
      </c>
      <c r="S188" s="697" t="s">
        <v>2545</v>
      </c>
      <c r="T188" s="372"/>
      <c r="U188" s="92"/>
      <c r="V188" s="373"/>
      <c r="W188" s="373"/>
      <c r="X188" s="373"/>
      <c r="Y188" s="373"/>
      <c r="Z188" s="373"/>
      <c r="AA188" s="373"/>
      <c r="AB188" s="373"/>
      <c r="AC188" s="373"/>
    </row>
    <row r="189" spans="1:29" ht="15" x14ac:dyDescent="0.25">
      <c r="A189" s="361"/>
      <c r="B189" s="207"/>
      <c r="C189" s="113" t="s">
        <v>1410</v>
      </c>
      <c r="D189" s="113" t="s">
        <v>1541</v>
      </c>
      <c r="E189" s="238"/>
      <c r="F189" s="697">
        <v>22.507122507122507</v>
      </c>
      <c r="G189" s="705"/>
      <c r="H189" s="697">
        <v>76.353276353276357</v>
      </c>
      <c r="I189" s="705"/>
      <c r="J189" s="697">
        <v>1.1396011396011396</v>
      </c>
      <c r="K189" s="705"/>
      <c r="L189" s="697">
        <v>82.588235294117652</v>
      </c>
      <c r="M189" s="697">
        <v>10.352941176470589</v>
      </c>
      <c r="N189" s="697">
        <v>7.0588235294117645</v>
      </c>
      <c r="O189" s="224"/>
      <c r="P189" s="696">
        <v>420</v>
      </c>
      <c r="Q189" s="696">
        <v>347</v>
      </c>
      <c r="R189" s="697">
        <v>82.61904761904762</v>
      </c>
      <c r="S189" s="697" t="s">
        <v>2546</v>
      </c>
      <c r="T189" s="372"/>
      <c r="U189" s="92"/>
      <c r="V189" s="373"/>
      <c r="W189" s="373"/>
      <c r="X189" s="373"/>
      <c r="Y189" s="373"/>
      <c r="Z189" s="373"/>
      <c r="AA189" s="373"/>
      <c r="AB189" s="373"/>
      <c r="AC189" s="373"/>
    </row>
    <row r="190" spans="1:29" ht="15" x14ac:dyDescent="0.25">
      <c r="A190" s="361"/>
      <c r="B190" s="207"/>
      <c r="C190" s="113" t="s">
        <v>1411</v>
      </c>
      <c r="D190" s="113" t="s">
        <v>1542</v>
      </c>
      <c r="E190" s="238"/>
      <c r="F190" s="697">
        <v>31.881188118811881</v>
      </c>
      <c r="G190" s="705"/>
      <c r="H190" s="697">
        <v>67.32673267326733</v>
      </c>
      <c r="I190" s="705"/>
      <c r="J190" s="697">
        <v>0.79207920792079212</v>
      </c>
      <c r="K190" s="705"/>
      <c r="L190" s="697">
        <v>83.05921052631578</v>
      </c>
      <c r="M190" s="697">
        <v>8.7171052631578938</v>
      </c>
      <c r="N190" s="697">
        <v>8.2236842105263168</v>
      </c>
      <c r="O190" s="224"/>
      <c r="P190" s="696">
        <v>603</v>
      </c>
      <c r="Q190" s="696">
        <v>501</v>
      </c>
      <c r="R190" s="697">
        <v>83.084577114427859</v>
      </c>
      <c r="S190" s="697" t="s">
        <v>1648</v>
      </c>
      <c r="T190" s="372"/>
      <c r="U190" s="92"/>
      <c r="V190" s="373"/>
      <c r="W190" s="373"/>
      <c r="X190" s="373"/>
      <c r="Y190" s="373"/>
      <c r="Z190" s="373"/>
      <c r="AA190" s="373"/>
      <c r="AB190" s="373"/>
      <c r="AC190" s="373"/>
    </row>
    <row r="191" spans="1:29" ht="15" x14ac:dyDescent="0.25">
      <c r="A191" s="361"/>
      <c r="B191" s="207"/>
      <c r="C191" s="113" t="s">
        <v>1412</v>
      </c>
      <c r="D191" s="113" t="s">
        <v>1543</v>
      </c>
      <c r="E191" s="238"/>
      <c r="F191" s="697">
        <v>0.34482758620689657</v>
      </c>
      <c r="G191" s="705"/>
      <c r="H191" s="697">
        <v>98.793103448275872</v>
      </c>
      <c r="I191" s="705"/>
      <c r="J191" s="697">
        <v>0.86206896551724133</v>
      </c>
      <c r="K191" s="705"/>
      <c r="L191" s="697">
        <v>82.621082621082621</v>
      </c>
      <c r="M191" s="697">
        <v>11.111111111111111</v>
      </c>
      <c r="N191" s="697">
        <v>6.267806267806268</v>
      </c>
      <c r="O191" s="224"/>
      <c r="P191" s="696">
        <v>696</v>
      </c>
      <c r="Q191" s="696">
        <v>575</v>
      </c>
      <c r="R191" s="697">
        <v>82.614942528735639</v>
      </c>
      <c r="S191" s="697" t="s">
        <v>2547</v>
      </c>
      <c r="T191" s="372"/>
      <c r="U191" s="92"/>
      <c r="V191" s="373"/>
      <c r="W191" s="373"/>
      <c r="X191" s="373"/>
      <c r="Y191" s="373"/>
      <c r="Z191" s="373"/>
      <c r="AA191" s="373"/>
      <c r="AB191" s="373"/>
      <c r="AC191" s="373"/>
    </row>
    <row r="192" spans="1:29" ht="15" x14ac:dyDescent="0.25">
      <c r="A192" s="361"/>
      <c r="B192" s="207"/>
      <c r="C192" s="113" t="s">
        <v>1413</v>
      </c>
      <c r="D192" s="113" t="s">
        <v>1414</v>
      </c>
      <c r="E192" s="238"/>
      <c r="F192" s="697">
        <v>94.277108433734938</v>
      </c>
      <c r="G192" s="705"/>
      <c r="H192" s="697">
        <v>5.7228915662650603</v>
      </c>
      <c r="I192" s="705"/>
      <c r="J192" s="697">
        <v>0</v>
      </c>
      <c r="K192" s="705"/>
      <c r="L192" s="697">
        <v>78.486997635933804</v>
      </c>
      <c r="M192" s="697">
        <v>15.130023640661939</v>
      </c>
      <c r="N192" s="697">
        <v>6.3829787234042552</v>
      </c>
      <c r="O192" s="224"/>
      <c r="P192" s="696">
        <v>422</v>
      </c>
      <c r="Q192" s="696">
        <v>332</v>
      </c>
      <c r="R192" s="697">
        <v>78.672985781990519</v>
      </c>
      <c r="S192" s="697" t="s">
        <v>2548</v>
      </c>
      <c r="T192" s="372"/>
      <c r="U192" s="92"/>
      <c r="V192" s="373"/>
      <c r="W192" s="373"/>
      <c r="X192" s="373"/>
      <c r="Y192" s="373"/>
      <c r="Z192" s="373"/>
      <c r="AA192" s="373"/>
      <c r="AB192" s="373"/>
      <c r="AC192" s="373"/>
    </row>
    <row r="193" spans="1:29" ht="15" x14ac:dyDescent="0.25">
      <c r="A193" s="361"/>
      <c r="B193" s="207"/>
      <c r="C193" s="113" t="s">
        <v>1415</v>
      </c>
      <c r="D193" s="113" t="s">
        <v>1544</v>
      </c>
      <c r="E193" s="238"/>
      <c r="F193" s="697">
        <v>6.25</v>
      </c>
      <c r="G193" s="705"/>
      <c r="H193" s="697">
        <v>92.892156862745097</v>
      </c>
      <c r="I193" s="705"/>
      <c r="J193" s="697">
        <v>0.85784313725490202</v>
      </c>
      <c r="K193" s="705"/>
      <c r="L193" s="697">
        <v>81.599999999999994</v>
      </c>
      <c r="M193" s="697">
        <v>11.4</v>
      </c>
      <c r="N193" s="697">
        <v>7.0000000000000009</v>
      </c>
      <c r="O193" s="224"/>
      <c r="P193" s="696">
        <v>992</v>
      </c>
      <c r="Q193" s="696">
        <v>809</v>
      </c>
      <c r="R193" s="697">
        <v>81.552419354838719</v>
      </c>
      <c r="S193" s="697" t="s">
        <v>2418</v>
      </c>
      <c r="T193" s="372"/>
      <c r="U193" s="92"/>
      <c r="V193" s="373"/>
      <c r="W193" s="373"/>
      <c r="X193" s="373"/>
      <c r="Y193" s="373"/>
      <c r="Z193" s="373"/>
      <c r="AA193" s="373"/>
      <c r="AB193" s="373"/>
      <c r="AC193" s="373"/>
    </row>
    <row r="194" spans="1:29" ht="15" x14ac:dyDescent="0.25">
      <c r="A194" s="361"/>
      <c r="B194" s="207"/>
      <c r="C194" s="113" t="s">
        <v>1443</v>
      </c>
      <c r="D194" s="113" t="s">
        <v>1545</v>
      </c>
      <c r="E194" s="238"/>
      <c r="F194" s="697">
        <v>85.825242718446603</v>
      </c>
      <c r="G194" s="705"/>
      <c r="H194" s="697">
        <v>12.815533980582524</v>
      </c>
      <c r="I194" s="705"/>
      <c r="J194" s="697">
        <v>1.3592233009708738</v>
      </c>
      <c r="K194" s="705"/>
      <c r="L194" s="697">
        <v>71.577484364141768</v>
      </c>
      <c r="M194" s="697">
        <v>19.457956914523976</v>
      </c>
      <c r="N194" s="697">
        <v>8.9645587213342601</v>
      </c>
      <c r="O194" s="224"/>
      <c r="P194" s="696">
        <v>1418</v>
      </c>
      <c r="Q194" s="696">
        <v>1016</v>
      </c>
      <c r="R194" s="697">
        <v>71.650211565585337</v>
      </c>
      <c r="S194" s="697" t="s">
        <v>2549</v>
      </c>
      <c r="T194" s="372"/>
      <c r="U194" s="92"/>
      <c r="V194" s="373"/>
      <c r="W194" s="373"/>
      <c r="X194" s="373"/>
      <c r="Y194" s="373"/>
      <c r="Z194" s="373"/>
      <c r="AA194" s="373"/>
      <c r="AB194" s="373"/>
      <c r="AC194" s="373"/>
    </row>
    <row r="195" spans="1:29" ht="15" x14ac:dyDescent="0.25">
      <c r="A195" s="361"/>
      <c r="B195" s="207"/>
      <c r="C195" s="113" t="s">
        <v>1444</v>
      </c>
      <c r="D195" s="113" t="s">
        <v>1546</v>
      </c>
      <c r="E195" s="238"/>
      <c r="F195" s="697">
        <v>6.9767441860465116</v>
      </c>
      <c r="G195" s="705"/>
      <c r="H195" s="697">
        <v>92.732558139534888</v>
      </c>
      <c r="I195" s="705"/>
      <c r="J195" s="697">
        <v>0.29069767441860467</v>
      </c>
      <c r="K195" s="705"/>
      <c r="L195" s="697">
        <v>80</v>
      </c>
      <c r="M195" s="697">
        <v>12.209302325581394</v>
      </c>
      <c r="N195" s="697">
        <v>7.7906976744186052</v>
      </c>
      <c r="O195" s="224"/>
      <c r="P195" s="696">
        <v>858</v>
      </c>
      <c r="Q195" s="696">
        <v>686</v>
      </c>
      <c r="R195" s="697">
        <v>79.953379953379951</v>
      </c>
      <c r="S195" s="697" t="s">
        <v>2550</v>
      </c>
      <c r="T195" s="372"/>
      <c r="U195" s="92"/>
      <c r="V195" s="373"/>
      <c r="W195" s="373"/>
      <c r="X195" s="373"/>
      <c r="Y195" s="373"/>
      <c r="Z195" s="373"/>
      <c r="AA195" s="373"/>
      <c r="AB195" s="373"/>
      <c r="AC195" s="373"/>
    </row>
    <row r="196" spans="1:29" ht="15" x14ac:dyDescent="0.25">
      <c r="A196" s="361"/>
      <c r="B196" s="207"/>
      <c r="C196" s="113" t="s">
        <v>1447</v>
      </c>
      <c r="D196" s="113" t="s">
        <v>1547</v>
      </c>
      <c r="E196" s="238"/>
      <c r="F196" s="697">
        <v>93.233082706766908</v>
      </c>
      <c r="G196" s="705"/>
      <c r="H196" s="697">
        <v>3.2894736842105261</v>
      </c>
      <c r="I196" s="705"/>
      <c r="J196" s="697">
        <v>3.477443609022556</v>
      </c>
      <c r="K196" s="705"/>
      <c r="L196" s="697">
        <v>78.698224852071007</v>
      </c>
      <c r="M196" s="697">
        <v>12.795857988165679</v>
      </c>
      <c r="N196" s="697">
        <v>8.5059171597633139</v>
      </c>
      <c r="O196" s="224"/>
      <c r="P196" s="696">
        <v>1308</v>
      </c>
      <c r="Q196" s="696">
        <v>1027</v>
      </c>
      <c r="R196" s="697">
        <v>78.516819571865454</v>
      </c>
      <c r="S196" s="697" t="s">
        <v>2416</v>
      </c>
      <c r="T196" s="372"/>
      <c r="U196" s="92"/>
      <c r="V196" s="373"/>
      <c r="W196" s="373"/>
      <c r="X196" s="373"/>
      <c r="Y196" s="373"/>
      <c r="Z196" s="373"/>
      <c r="AA196" s="373"/>
      <c r="AB196" s="373"/>
      <c r="AC196" s="373"/>
    </row>
    <row r="197" spans="1:29" ht="15" x14ac:dyDescent="0.25">
      <c r="A197" s="361"/>
      <c r="B197" s="207"/>
      <c r="C197" s="113" t="s">
        <v>1459</v>
      </c>
      <c r="D197" s="113" t="s">
        <v>1548</v>
      </c>
      <c r="E197" s="238"/>
      <c r="F197" s="697">
        <v>16.18217054263566</v>
      </c>
      <c r="G197" s="705"/>
      <c r="H197" s="697">
        <v>83.527131782945744</v>
      </c>
      <c r="I197" s="705"/>
      <c r="J197" s="697">
        <v>0.29069767441860467</v>
      </c>
      <c r="K197" s="705"/>
      <c r="L197" s="697">
        <v>84.313725490196077</v>
      </c>
      <c r="M197" s="697">
        <v>8.5784313725490193</v>
      </c>
      <c r="N197" s="697">
        <v>7.1078431372549016</v>
      </c>
      <c r="O197" s="224"/>
      <c r="P197" s="696">
        <v>1220</v>
      </c>
      <c r="Q197" s="696">
        <v>1029</v>
      </c>
      <c r="R197" s="697">
        <v>84.344262295081961</v>
      </c>
      <c r="S197" s="697" t="s">
        <v>2422</v>
      </c>
      <c r="T197" s="372"/>
      <c r="U197" s="92"/>
      <c r="V197" s="373"/>
      <c r="W197" s="373"/>
      <c r="X197" s="373"/>
      <c r="Y197" s="373"/>
      <c r="Z197" s="373"/>
      <c r="AA197" s="373"/>
      <c r="AB197" s="373"/>
      <c r="AC197" s="373"/>
    </row>
    <row r="198" spans="1:29" x14ac:dyDescent="0.2">
      <c r="A198" s="367"/>
      <c r="B198" s="367"/>
      <c r="C198" s="367"/>
      <c r="D198" s="367"/>
      <c r="E198" s="368"/>
      <c r="F198" s="217"/>
      <c r="G198" s="217"/>
      <c r="H198" s="118"/>
      <c r="I198" s="118"/>
      <c r="J198" s="218"/>
      <c r="K198" s="118"/>
      <c r="L198" s="218"/>
      <c r="M198" s="118"/>
      <c r="N198" s="218"/>
      <c r="O198" s="118"/>
      <c r="P198" s="367"/>
      <c r="Q198" s="375"/>
      <c r="R198" s="367"/>
      <c r="S198" s="367"/>
      <c r="T198" s="378"/>
      <c r="U198" s="378"/>
    </row>
    <row r="199" spans="1:29" x14ac:dyDescent="0.2">
      <c r="A199" s="361"/>
      <c r="B199" s="361"/>
      <c r="C199" s="361"/>
      <c r="D199" s="361"/>
      <c r="E199" s="238"/>
      <c r="F199" s="196"/>
      <c r="G199" s="196"/>
      <c r="H199" s="441"/>
      <c r="I199" s="441"/>
      <c r="J199" s="199"/>
      <c r="K199" s="441"/>
      <c r="L199" s="199"/>
      <c r="M199" s="441"/>
      <c r="N199" s="199"/>
      <c r="O199" s="441"/>
      <c r="P199" s="199"/>
      <c r="Q199" s="441"/>
      <c r="R199" s="378"/>
      <c r="S199" s="378"/>
      <c r="T199" s="378"/>
      <c r="U199" s="378"/>
    </row>
    <row r="200" spans="1:29" x14ac:dyDescent="0.2">
      <c r="A200" s="361"/>
      <c r="B200" s="361"/>
      <c r="C200" s="359" t="s">
        <v>1562</v>
      </c>
      <c r="D200" s="361"/>
      <c r="E200" s="238"/>
      <c r="F200" s="374"/>
      <c r="G200" s="361"/>
      <c r="H200" s="224"/>
      <c r="I200" s="224"/>
      <c r="J200" s="361"/>
      <c r="K200" s="224"/>
      <c r="L200" s="361"/>
      <c r="M200" s="224"/>
      <c r="N200" s="361"/>
      <c r="O200" s="224"/>
      <c r="P200" s="361"/>
      <c r="Q200" s="224"/>
      <c r="R200" s="378"/>
      <c r="S200" s="378"/>
      <c r="T200" s="378"/>
      <c r="U200" s="378"/>
    </row>
    <row r="201" spans="1:29" x14ac:dyDescent="0.2">
      <c r="A201" s="361"/>
      <c r="B201" s="361"/>
      <c r="C201" s="361"/>
      <c r="D201" s="361"/>
      <c r="E201" s="238"/>
      <c r="F201" s="374"/>
      <c r="G201" s="361"/>
      <c r="H201" s="224"/>
      <c r="I201" s="224"/>
      <c r="J201" s="361"/>
      <c r="K201" s="224"/>
      <c r="L201" s="361"/>
      <c r="M201" s="224"/>
      <c r="N201" s="361"/>
      <c r="O201" s="224"/>
      <c r="P201" s="361"/>
      <c r="Q201" s="224"/>
      <c r="R201" s="378"/>
      <c r="S201" s="378"/>
      <c r="T201" s="378"/>
      <c r="U201" s="378"/>
    </row>
  </sheetData>
  <mergeCells count="3">
    <mergeCell ref="F9:H9"/>
    <mergeCell ref="F7:J7"/>
    <mergeCell ref="P7:S7"/>
  </mergeCells>
  <pageMargins left="0.70866141732283472" right="0.70866141732283472" top="0.74803149606299213" bottom="0.74803149606299213" header="0.31496062992125984" footer="0.31496062992125984"/>
  <pageSetup paperSize="9" scale="42" fitToHeight="2" orientation="portrait" r:id="rId1"/>
  <rowBreaks count="1" manualBreakCount="1">
    <brk id="12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81"/>
  <sheetViews>
    <sheetView showGridLines="0" topLeftCell="A49" workbookViewId="0">
      <selection activeCell="M72" sqref="M72"/>
    </sheetView>
  </sheetViews>
  <sheetFormatPr defaultColWidth="9.140625" defaultRowHeight="12.75" x14ac:dyDescent="0.2"/>
  <cols>
    <col min="1" max="1" width="6.7109375" style="3" customWidth="1"/>
    <col min="2" max="2" width="1.42578125" style="3" customWidth="1"/>
    <col min="3" max="3" width="9.140625" style="3"/>
    <col min="4" max="4" width="1.7109375" style="3" customWidth="1"/>
    <col min="5" max="5" width="9.140625" style="3"/>
    <col min="6" max="6" width="1.85546875" style="3" customWidth="1"/>
    <col min="7" max="7" width="8.140625" style="3" customWidth="1"/>
    <col min="8" max="8" width="1.28515625" style="3" customWidth="1"/>
    <col min="9" max="9" width="9.140625" style="3"/>
    <col min="10" max="10" width="1.42578125" style="3" customWidth="1"/>
    <col min="11" max="11" width="9.140625" style="3"/>
    <col min="12" max="12" width="2.140625" style="3" customWidth="1"/>
    <col min="13" max="13" width="9.140625" style="3"/>
    <col min="14" max="14" width="1.85546875" style="3" customWidth="1"/>
    <col min="15" max="15" width="9.140625" style="3"/>
    <col min="16" max="16" width="2" style="3" customWidth="1"/>
    <col min="17" max="17" width="14.85546875" style="3" customWidth="1"/>
    <col min="18" max="16384" width="9.140625" style="3"/>
  </cols>
  <sheetData>
    <row r="1" spans="1:17" ht="15.75" customHeight="1" x14ac:dyDescent="0.25">
      <c r="A1" s="44" t="s">
        <v>1681</v>
      </c>
    </row>
    <row r="2" spans="1:17" ht="9.75" customHeight="1" x14ac:dyDescent="0.2">
      <c r="Q2" s="443"/>
    </row>
    <row r="3" spans="1:17" x14ac:dyDescent="0.2">
      <c r="A3" s="444" t="s">
        <v>0</v>
      </c>
      <c r="B3" s="444"/>
      <c r="C3" s="445"/>
      <c r="D3" s="445"/>
      <c r="E3" s="445"/>
      <c r="F3" s="445"/>
      <c r="G3" s="445"/>
      <c r="H3" s="445"/>
      <c r="Q3" s="443"/>
    </row>
    <row r="4" spans="1:17" ht="6.75" customHeight="1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446"/>
    </row>
    <row r="5" spans="1:17" ht="6.75" customHeight="1" x14ac:dyDescent="0.2"/>
    <row r="6" spans="1:17" x14ac:dyDescent="0.2">
      <c r="A6" s="3" t="s">
        <v>1</v>
      </c>
      <c r="C6" s="443" t="s">
        <v>2</v>
      </c>
      <c r="E6" s="3" t="s">
        <v>3</v>
      </c>
      <c r="Q6" s="443" t="s">
        <v>4</v>
      </c>
    </row>
    <row r="7" spans="1:17" ht="6.75" customHeight="1" x14ac:dyDescent="0.2">
      <c r="D7" s="445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Q7" s="446"/>
    </row>
    <row r="8" spans="1:17" ht="6.75" customHeight="1" x14ac:dyDescent="0.2">
      <c r="A8" s="445"/>
      <c r="B8" s="445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</row>
    <row r="9" spans="1:17" x14ac:dyDescent="0.2">
      <c r="K9" s="35" t="s">
        <v>294</v>
      </c>
      <c r="M9" s="738" t="s">
        <v>291</v>
      </c>
      <c r="N9" s="738"/>
      <c r="O9" s="738"/>
    </row>
    <row r="10" spans="1:17" x14ac:dyDescent="0.2">
      <c r="F10" s="443"/>
      <c r="G10" s="738" t="s">
        <v>288</v>
      </c>
      <c r="H10" s="738"/>
      <c r="I10" s="738"/>
      <c r="J10" s="443"/>
      <c r="K10" s="35" t="s">
        <v>295</v>
      </c>
      <c r="M10" s="738" t="s">
        <v>292</v>
      </c>
      <c r="N10" s="738"/>
      <c r="O10" s="738"/>
    </row>
    <row r="11" spans="1:17" ht="5.25" customHeight="1" x14ac:dyDescent="0.2">
      <c r="F11" s="443"/>
      <c r="G11" s="741"/>
      <c r="H11" s="741"/>
      <c r="I11" s="741"/>
      <c r="J11" s="443"/>
      <c r="M11" s="36"/>
      <c r="N11" s="36"/>
      <c r="O11" s="36"/>
    </row>
    <row r="12" spans="1:17" ht="4.5" customHeight="1" x14ac:dyDescent="0.2">
      <c r="E12" s="443"/>
      <c r="F12" s="443"/>
      <c r="G12" s="443"/>
      <c r="H12" s="443"/>
      <c r="I12" s="443"/>
      <c r="J12" s="443"/>
      <c r="Q12" s="443"/>
    </row>
    <row r="13" spans="1:17" ht="12.75" customHeight="1" x14ac:dyDescent="0.2">
      <c r="E13" s="443" t="s">
        <v>2</v>
      </c>
      <c r="F13" s="443"/>
      <c r="G13" s="443" t="s">
        <v>5</v>
      </c>
      <c r="H13" s="443"/>
      <c r="I13" s="443" t="s">
        <v>289</v>
      </c>
      <c r="J13" s="443"/>
      <c r="M13" s="447" t="s">
        <v>1620</v>
      </c>
      <c r="Q13" s="443" t="s">
        <v>2</v>
      </c>
    </row>
    <row r="14" spans="1:17" ht="14.25" x14ac:dyDescent="0.2">
      <c r="E14" s="443"/>
      <c r="F14" s="443"/>
      <c r="G14" s="443" t="s">
        <v>299</v>
      </c>
      <c r="H14" s="443"/>
      <c r="I14" s="443" t="s">
        <v>309</v>
      </c>
      <c r="J14" s="443"/>
      <c r="M14" s="443" t="s">
        <v>312</v>
      </c>
      <c r="N14" s="443"/>
      <c r="O14" s="443" t="s">
        <v>6</v>
      </c>
    </row>
    <row r="15" spans="1:17" ht="6.75" customHeight="1" x14ac:dyDescent="0.2">
      <c r="A15" s="36"/>
      <c r="B15" s="445"/>
      <c r="C15" s="36"/>
      <c r="E15" s="36"/>
      <c r="G15" s="36"/>
      <c r="I15" s="36"/>
      <c r="K15" s="448"/>
      <c r="L15" s="445"/>
      <c r="M15" s="446"/>
      <c r="N15" s="449"/>
      <c r="O15" s="446"/>
      <c r="Q15" s="36"/>
    </row>
    <row r="17" spans="1:17" ht="14.25" x14ac:dyDescent="0.2">
      <c r="A17" s="450" t="s">
        <v>311</v>
      </c>
      <c r="B17" s="451"/>
      <c r="C17" s="33">
        <v>23641</v>
      </c>
      <c r="D17" s="33"/>
      <c r="E17" s="452">
        <v>22332</v>
      </c>
      <c r="F17" s="452"/>
      <c r="G17" s="452">
        <v>14492</v>
      </c>
      <c r="H17" s="452"/>
      <c r="I17" s="443" t="s">
        <v>7</v>
      </c>
      <c r="J17" s="443"/>
      <c r="K17" s="452">
        <v>7840</v>
      </c>
      <c r="L17" s="452"/>
      <c r="M17" s="443" t="s">
        <v>7</v>
      </c>
      <c r="N17" s="443"/>
      <c r="O17" s="443" t="s">
        <v>7</v>
      </c>
      <c r="Q17" s="452">
        <v>1309</v>
      </c>
    </row>
    <row r="18" spans="1:17" x14ac:dyDescent="0.2">
      <c r="A18" s="451">
        <v>1969</v>
      </c>
      <c r="B18" s="451"/>
      <c r="C18" s="33">
        <v>54819</v>
      </c>
      <c r="D18" s="33"/>
      <c r="E18" s="452">
        <v>49829</v>
      </c>
      <c r="F18" s="452"/>
      <c r="G18" s="452">
        <v>33562</v>
      </c>
      <c r="H18" s="452"/>
      <c r="I18" s="443" t="s">
        <v>7</v>
      </c>
      <c r="J18" s="443"/>
      <c r="K18" s="452">
        <v>16267</v>
      </c>
      <c r="L18" s="452"/>
      <c r="M18" s="83">
        <v>5.1456635187612028</v>
      </c>
      <c r="N18" s="83"/>
      <c r="O18" s="83">
        <v>5.3</v>
      </c>
      <c r="Q18" s="452">
        <v>4990</v>
      </c>
    </row>
    <row r="19" spans="1:17" x14ac:dyDescent="0.2">
      <c r="A19" s="451">
        <v>1970</v>
      </c>
      <c r="B19" s="451"/>
      <c r="C19" s="33">
        <v>86565</v>
      </c>
      <c r="D19" s="33"/>
      <c r="E19" s="452">
        <v>75962</v>
      </c>
      <c r="F19" s="452"/>
      <c r="G19" s="452">
        <v>47370</v>
      </c>
      <c r="H19" s="452"/>
      <c r="I19" s="443" t="s">
        <v>7</v>
      </c>
      <c r="J19" s="443"/>
      <c r="K19" s="452">
        <v>28592</v>
      </c>
      <c r="L19" s="452"/>
      <c r="M19" s="83">
        <v>7.7805638253780716</v>
      </c>
      <c r="N19" s="83"/>
      <c r="O19" s="83">
        <v>8.1</v>
      </c>
      <c r="Q19" s="452">
        <v>10603</v>
      </c>
    </row>
    <row r="20" spans="1:17" x14ac:dyDescent="0.2">
      <c r="A20" s="451"/>
      <c r="B20" s="451"/>
      <c r="E20" s="443"/>
      <c r="F20" s="443"/>
      <c r="G20" s="443"/>
      <c r="H20" s="443"/>
      <c r="I20" s="443"/>
      <c r="J20" s="443"/>
      <c r="K20" s="443"/>
      <c r="L20" s="443"/>
      <c r="M20" s="83"/>
      <c r="N20" s="83"/>
      <c r="O20" s="83"/>
      <c r="Q20" s="443"/>
    </row>
    <row r="21" spans="1:17" x14ac:dyDescent="0.2">
      <c r="A21" s="451">
        <v>1971</v>
      </c>
      <c r="B21" s="451"/>
      <c r="C21" s="33">
        <v>126777</v>
      </c>
      <c r="D21" s="33"/>
      <c r="E21" s="452">
        <v>94570</v>
      </c>
      <c r="F21" s="452"/>
      <c r="G21" s="452">
        <v>53455</v>
      </c>
      <c r="H21" s="452"/>
      <c r="I21" s="443" t="s">
        <v>7</v>
      </c>
      <c r="J21" s="443"/>
      <c r="K21" s="452">
        <v>41115</v>
      </c>
      <c r="L21" s="452"/>
      <c r="M21" s="83">
        <v>9.5966061429088771</v>
      </c>
      <c r="N21" s="83"/>
      <c r="O21" s="83">
        <v>10.1</v>
      </c>
      <c r="Q21" s="452">
        <v>32207</v>
      </c>
    </row>
    <row r="22" spans="1:17" x14ac:dyDescent="0.2">
      <c r="A22" s="451">
        <v>1972</v>
      </c>
      <c r="B22" s="451"/>
      <c r="C22" s="33">
        <v>159884</v>
      </c>
      <c r="D22" s="33"/>
      <c r="E22" s="452">
        <v>108565</v>
      </c>
      <c r="F22" s="452"/>
      <c r="G22" s="452">
        <v>56861</v>
      </c>
      <c r="H22" s="452"/>
      <c r="I22" s="443" t="s">
        <v>7</v>
      </c>
      <c r="J22" s="443"/>
      <c r="K22" s="452">
        <v>51704</v>
      </c>
      <c r="L22" s="452"/>
      <c r="M22" s="83">
        <v>10.952119713575261</v>
      </c>
      <c r="N22" s="83"/>
      <c r="O22" s="83">
        <v>11.5</v>
      </c>
      <c r="Q22" s="452">
        <v>51319</v>
      </c>
    </row>
    <row r="23" spans="1:17" x14ac:dyDescent="0.2">
      <c r="A23" s="451">
        <v>1973</v>
      </c>
      <c r="B23" s="451"/>
      <c r="C23" s="33">
        <v>167149</v>
      </c>
      <c r="D23" s="33"/>
      <c r="E23" s="452">
        <v>110568</v>
      </c>
      <c r="F23" s="452"/>
      <c r="G23" s="452">
        <v>55456</v>
      </c>
      <c r="H23" s="452"/>
      <c r="I23" s="443" t="s">
        <v>7</v>
      </c>
      <c r="J23" s="443"/>
      <c r="K23" s="452">
        <v>55112</v>
      </c>
      <c r="L23" s="452"/>
      <c r="M23" s="83">
        <v>11.039738048364006</v>
      </c>
      <c r="N23" s="83"/>
      <c r="O23" s="83">
        <v>11.7</v>
      </c>
      <c r="Q23" s="452">
        <v>56581</v>
      </c>
    </row>
    <row r="24" spans="1:17" x14ac:dyDescent="0.2">
      <c r="A24" s="451">
        <v>1974</v>
      </c>
      <c r="B24" s="451"/>
      <c r="C24" s="33">
        <v>162940</v>
      </c>
      <c r="D24" s="33"/>
      <c r="E24" s="452">
        <v>109445</v>
      </c>
      <c r="F24" s="452"/>
      <c r="G24" s="452">
        <v>56076</v>
      </c>
      <c r="H24" s="452"/>
      <c r="I24" s="443" t="s">
        <v>7</v>
      </c>
      <c r="J24" s="443"/>
      <c r="K24" s="452">
        <v>53369</v>
      </c>
      <c r="L24" s="452"/>
      <c r="M24" s="83">
        <v>10.822013239048944</v>
      </c>
      <c r="N24" s="83"/>
      <c r="O24" s="83">
        <v>11.5</v>
      </c>
      <c r="Q24" s="452">
        <v>53495</v>
      </c>
    </row>
    <row r="25" spans="1:17" x14ac:dyDescent="0.2">
      <c r="A25" s="451">
        <v>1975</v>
      </c>
      <c r="B25" s="451"/>
      <c r="C25" s="33">
        <v>139702</v>
      </c>
      <c r="D25" s="33"/>
      <c r="E25" s="452">
        <v>106224</v>
      </c>
      <c r="F25" s="452"/>
      <c r="G25" s="452">
        <v>50941</v>
      </c>
      <c r="H25" s="452"/>
      <c r="I25" s="443" t="s">
        <v>7</v>
      </c>
      <c r="J25" s="443"/>
      <c r="K25" s="452">
        <v>55283</v>
      </c>
      <c r="L25" s="452"/>
      <c r="M25" s="83">
        <v>10.396657774374262</v>
      </c>
      <c r="N25" s="83"/>
      <c r="O25" s="83">
        <v>11.1</v>
      </c>
      <c r="Q25" s="452">
        <v>33478</v>
      </c>
    </row>
    <row r="26" spans="1:17" x14ac:dyDescent="0.2">
      <c r="A26" s="451"/>
      <c r="B26" s="451"/>
      <c r="E26" s="443"/>
      <c r="F26" s="443"/>
      <c r="G26" s="443"/>
      <c r="H26" s="443"/>
      <c r="I26" s="443"/>
      <c r="J26" s="443"/>
      <c r="K26" s="443"/>
      <c r="L26" s="443"/>
      <c r="M26" s="83"/>
      <c r="N26" s="83"/>
      <c r="O26" s="83"/>
      <c r="Q26" s="443"/>
    </row>
    <row r="27" spans="1:17" x14ac:dyDescent="0.2">
      <c r="A27" s="451">
        <v>1976</v>
      </c>
      <c r="B27" s="451"/>
      <c r="C27" s="33">
        <v>129673</v>
      </c>
      <c r="D27" s="33"/>
      <c r="E27" s="452">
        <v>101912</v>
      </c>
      <c r="F27" s="452"/>
      <c r="G27" s="452">
        <v>50569</v>
      </c>
      <c r="H27" s="452"/>
      <c r="I27" s="443" t="s">
        <v>7</v>
      </c>
      <c r="J27" s="443"/>
      <c r="K27" s="452">
        <v>51343</v>
      </c>
      <c r="L27" s="452"/>
      <c r="M27" s="83">
        <v>9.8323556672346424</v>
      </c>
      <c r="N27" s="83"/>
      <c r="O27" s="83">
        <v>10.5</v>
      </c>
      <c r="Q27" s="452">
        <v>27761</v>
      </c>
    </row>
    <row r="28" spans="1:17" x14ac:dyDescent="0.2">
      <c r="A28" s="451">
        <v>1977</v>
      </c>
      <c r="B28" s="451"/>
      <c r="C28" s="33">
        <v>133004</v>
      </c>
      <c r="D28" s="33"/>
      <c r="E28" s="452">
        <v>102677</v>
      </c>
      <c r="F28" s="452"/>
      <c r="G28" s="452">
        <v>52530</v>
      </c>
      <c r="H28" s="452"/>
      <c r="I28" s="443" t="s">
        <v>7</v>
      </c>
      <c r="J28" s="443"/>
      <c r="K28" s="452">
        <v>50147</v>
      </c>
      <c r="L28" s="452"/>
      <c r="M28" s="83">
        <v>9.7765001496551509</v>
      </c>
      <c r="N28" s="83"/>
      <c r="O28" s="83">
        <v>10.5</v>
      </c>
      <c r="Q28" s="452">
        <v>30327</v>
      </c>
    </row>
    <row r="29" spans="1:17" x14ac:dyDescent="0.2">
      <c r="A29" s="451">
        <v>1978</v>
      </c>
      <c r="B29" s="451"/>
      <c r="C29" s="33">
        <v>141558</v>
      </c>
      <c r="D29" s="33"/>
      <c r="E29" s="452">
        <v>111851</v>
      </c>
      <c r="F29" s="452"/>
      <c r="G29" s="452">
        <v>55040</v>
      </c>
      <c r="H29" s="452"/>
      <c r="I29" s="443" t="s">
        <v>7</v>
      </c>
      <c r="J29" s="443"/>
      <c r="K29" s="452">
        <v>56811</v>
      </c>
      <c r="L29" s="452"/>
      <c r="M29" s="83">
        <v>10.521997227952829</v>
      </c>
      <c r="N29" s="83"/>
      <c r="O29" s="83">
        <v>11.3</v>
      </c>
      <c r="Q29" s="452">
        <v>29707</v>
      </c>
    </row>
    <row r="30" spans="1:17" x14ac:dyDescent="0.2">
      <c r="A30" s="451">
        <v>1979</v>
      </c>
      <c r="B30" s="451"/>
      <c r="C30" s="33">
        <v>149746</v>
      </c>
      <c r="D30" s="33"/>
      <c r="E30" s="452">
        <v>120611</v>
      </c>
      <c r="F30" s="452"/>
      <c r="G30" s="452">
        <v>55558</v>
      </c>
      <c r="H30" s="452"/>
      <c r="I30" s="443" t="s">
        <v>7</v>
      </c>
      <c r="J30" s="443"/>
      <c r="K30" s="452">
        <v>65053</v>
      </c>
      <c r="L30" s="452"/>
      <c r="M30" s="83">
        <v>11.157149169884846</v>
      </c>
      <c r="N30" s="83"/>
      <c r="O30" s="83">
        <v>12</v>
      </c>
      <c r="Q30" s="452">
        <v>29135</v>
      </c>
    </row>
    <row r="31" spans="1:17" x14ac:dyDescent="0.2">
      <c r="A31" s="451">
        <v>1980</v>
      </c>
      <c r="B31" s="451"/>
      <c r="C31" s="33">
        <v>160903</v>
      </c>
      <c r="D31" s="33"/>
      <c r="E31" s="452">
        <v>128927</v>
      </c>
      <c r="F31" s="452"/>
      <c r="G31" s="452">
        <v>60594</v>
      </c>
      <c r="H31" s="452"/>
      <c r="I31" s="443" t="s">
        <v>7</v>
      </c>
      <c r="J31" s="443"/>
      <c r="K31" s="452">
        <v>68333</v>
      </c>
      <c r="L31" s="452"/>
      <c r="M31" s="83">
        <v>11.722722722852941</v>
      </c>
      <c r="N31" s="83"/>
      <c r="O31" s="83">
        <v>12.6</v>
      </c>
      <c r="Q31" s="452">
        <v>31976</v>
      </c>
    </row>
    <row r="32" spans="1:17" x14ac:dyDescent="0.2">
      <c r="A32" s="451"/>
      <c r="B32" s="451"/>
      <c r="E32" s="443"/>
      <c r="F32" s="443"/>
      <c r="G32" s="443"/>
      <c r="H32" s="443"/>
      <c r="I32" s="443"/>
      <c r="J32" s="443"/>
      <c r="K32" s="443"/>
      <c r="L32" s="443"/>
      <c r="M32" s="83"/>
      <c r="N32" s="83"/>
      <c r="O32" s="83"/>
      <c r="Q32" s="443"/>
    </row>
    <row r="33" spans="1:17" x14ac:dyDescent="0.2">
      <c r="A33" s="451">
        <v>1981</v>
      </c>
      <c r="B33" s="451"/>
      <c r="C33" s="33">
        <v>162480</v>
      </c>
      <c r="D33" s="33"/>
      <c r="E33" s="452">
        <v>128581</v>
      </c>
      <c r="F33" s="452"/>
      <c r="G33" s="452">
        <v>61103</v>
      </c>
      <c r="H33" s="452"/>
      <c r="I33" s="452">
        <v>2343</v>
      </c>
      <c r="J33" s="452"/>
      <c r="K33" s="452">
        <v>65135</v>
      </c>
      <c r="L33" s="452"/>
      <c r="M33" s="83">
        <v>11.504706762963941</v>
      </c>
      <c r="N33" s="83"/>
      <c r="O33" s="83">
        <v>12.4</v>
      </c>
      <c r="Q33" s="452">
        <v>33899</v>
      </c>
    </row>
    <row r="34" spans="1:17" x14ac:dyDescent="0.2">
      <c r="A34" s="451">
        <v>1982</v>
      </c>
      <c r="B34" s="451"/>
      <c r="C34" s="33">
        <v>163045</v>
      </c>
      <c r="D34" s="33"/>
      <c r="E34" s="33">
        <v>128553</v>
      </c>
      <c r="F34" s="33"/>
      <c r="G34" s="33">
        <v>62409</v>
      </c>
      <c r="H34" s="33"/>
      <c r="I34" s="33">
        <v>4425</v>
      </c>
      <c r="J34" s="33"/>
      <c r="K34" s="33">
        <v>61719</v>
      </c>
      <c r="L34" s="33"/>
      <c r="M34" s="83">
        <v>11.377123700710911</v>
      </c>
      <c r="N34" s="83"/>
      <c r="O34" s="83">
        <v>12.3</v>
      </c>
      <c r="Q34" s="33">
        <v>34492</v>
      </c>
    </row>
    <row r="35" spans="1:17" x14ac:dyDescent="0.2">
      <c r="A35" s="451">
        <v>1983</v>
      </c>
      <c r="B35" s="451"/>
      <c r="C35" s="33">
        <v>162161</v>
      </c>
      <c r="D35" s="33"/>
      <c r="E35" s="33">
        <v>127375</v>
      </c>
      <c r="F35" s="33"/>
      <c r="G35" s="33">
        <v>62609</v>
      </c>
      <c r="H35" s="33"/>
      <c r="I35" s="33">
        <v>4614</v>
      </c>
      <c r="J35" s="33"/>
      <c r="K35" s="33">
        <v>60152</v>
      </c>
      <c r="L35" s="33"/>
      <c r="M35" s="83">
        <v>11.152815325729119</v>
      </c>
      <c r="N35" s="83"/>
      <c r="O35" s="83">
        <v>12.1</v>
      </c>
      <c r="Q35" s="33">
        <v>34786</v>
      </c>
    </row>
    <row r="36" spans="1:17" x14ac:dyDescent="0.2">
      <c r="A36" s="451">
        <v>1984</v>
      </c>
      <c r="B36" s="451"/>
      <c r="C36" s="33">
        <v>169993</v>
      </c>
      <c r="D36" s="33"/>
      <c r="E36" s="33">
        <v>136388</v>
      </c>
      <c r="F36" s="33"/>
      <c r="G36" s="33">
        <v>64823</v>
      </c>
      <c r="H36" s="33"/>
      <c r="I36" s="33">
        <v>4912</v>
      </c>
      <c r="J36" s="33"/>
      <c r="K36" s="33">
        <v>66653</v>
      </c>
      <c r="L36" s="33"/>
      <c r="M36" s="83">
        <v>11.797758466555781</v>
      </c>
      <c r="N36" s="83"/>
      <c r="O36" s="83">
        <v>12.8</v>
      </c>
      <c r="Q36" s="33">
        <v>33605</v>
      </c>
    </row>
    <row r="37" spans="1:17" x14ac:dyDescent="0.2">
      <c r="A37" s="451">
        <v>1985</v>
      </c>
      <c r="B37" s="451"/>
      <c r="C37" s="33">
        <v>171873</v>
      </c>
      <c r="D37" s="33"/>
      <c r="E37" s="33">
        <v>141101</v>
      </c>
      <c r="F37" s="33"/>
      <c r="G37" s="33">
        <v>65176</v>
      </c>
      <c r="H37" s="33"/>
      <c r="I37" s="33">
        <v>5929</v>
      </c>
      <c r="J37" s="33"/>
      <c r="K37" s="33">
        <v>69996</v>
      </c>
      <c r="L37" s="33"/>
      <c r="M37" s="83">
        <v>12.073121007374564</v>
      </c>
      <c r="N37" s="83"/>
      <c r="O37" s="83">
        <v>13.1</v>
      </c>
      <c r="Q37" s="33">
        <v>30772</v>
      </c>
    </row>
    <row r="38" spans="1:17" x14ac:dyDescent="0.2">
      <c r="A38" s="451"/>
      <c r="B38" s="451"/>
      <c r="M38" s="83"/>
      <c r="N38" s="83"/>
      <c r="O38" s="83"/>
    </row>
    <row r="39" spans="1:17" x14ac:dyDescent="0.2">
      <c r="A39" s="451">
        <v>1986</v>
      </c>
      <c r="B39" s="451"/>
      <c r="C39" s="33">
        <v>172286</v>
      </c>
      <c r="D39" s="33"/>
      <c r="E39" s="33">
        <v>147619</v>
      </c>
      <c r="F39" s="33"/>
      <c r="G39" s="33">
        <v>67451</v>
      </c>
      <c r="H39" s="33"/>
      <c r="I39" s="33">
        <v>6819</v>
      </c>
      <c r="J39" s="33"/>
      <c r="K39" s="33">
        <v>73349</v>
      </c>
      <c r="L39" s="33"/>
      <c r="M39" s="83">
        <v>12.515284102406152</v>
      </c>
      <c r="N39" s="83"/>
      <c r="O39" s="83">
        <v>13.5</v>
      </c>
      <c r="Q39" s="33">
        <v>24667</v>
      </c>
    </row>
    <row r="40" spans="1:17" x14ac:dyDescent="0.2">
      <c r="A40" s="451">
        <v>1987</v>
      </c>
      <c r="B40" s="451"/>
      <c r="C40" s="33">
        <v>174276</v>
      </c>
      <c r="D40" s="33"/>
      <c r="E40" s="33">
        <v>156191</v>
      </c>
      <c r="F40" s="33"/>
      <c r="G40" s="33">
        <v>69442</v>
      </c>
      <c r="H40" s="33"/>
      <c r="I40" s="33">
        <v>8041</v>
      </c>
      <c r="J40" s="33"/>
      <c r="K40" s="33">
        <v>78708</v>
      </c>
      <c r="L40" s="33"/>
      <c r="M40" s="83">
        <v>13.20159917297174</v>
      </c>
      <c r="N40" s="83"/>
      <c r="O40" s="83">
        <v>14.2</v>
      </c>
      <c r="Q40" s="33">
        <v>18085</v>
      </c>
    </row>
    <row r="41" spans="1:17" x14ac:dyDescent="0.2">
      <c r="A41" s="451">
        <v>1988</v>
      </c>
      <c r="B41" s="451"/>
      <c r="C41" s="33">
        <v>183798</v>
      </c>
      <c r="D41" s="33"/>
      <c r="E41" s="33">
        <v>168298</v>
      </c>
      <c r="F41" s="33"/>
      <c r="G41" s="33">
        <v>69103</v>
      </c>
      <c r="H41" s="33"/>
      <c r="I41" s="33">
        <v>9357</v>
      </c>
      <c r="J41" s="33"/>
      <c r="K41" s="33">
        <v>89838</v>
      </c>
      <c r="L41" s="33"/>
      <c r="M41" s="83">
        <v>14.237019028508938</v>
      </c>
      <c r="N41" s="83"/>
      <c r="O41" s="83">
        <v>15.3</v>
      </c>
      <c r="Q41" s="33">
        <v>15500</v>
      </c>
    </row>
    <row r="42" spans="1:17" x14ac:dyDescent="0.2">
      <c r="A42" s="451">
        <v>1989</v>
      </c>
      <c r="B42" s="451"/>
      <c r="C42" s="33">
        <v>183974</v>
      </c>
      <c r="D42" s="33"/>
      <c r="E42" s="33">
        <v>170463</v>
      </c>
      <c r="F42" s="33"/>
      <c r="G42" s="33">
        <v>70722</v>
      </c>
      <c r="H42" s="33"/>
      <c r="I42" s="33">
        <v>9200</v>
      </c>
      <c r="J42" s="33"/>
      <c r="K42" s="33">
        <v>90541</v>
      </c>
      <c r="L42" s="33"/>
      <c r="M42" s="83">
        <v>14.510398638045341</v>
      </c>
      <c r="N42" s="83"/>
      <c r="O42" s="83">
        <v>15.5</v>
      </c>
      <c r="Q42" s="33">
        <v>13511</v>
      </c>
    </row>
    <row r="43" spans="1:17" x14ac:dyDescent="0.2">
      <c r="A43" s="451">
        <v>1990</v>
      </c>
      <c r="B43" s="451"/>
      <c r="C43" s="33">
        <v>186912</v>
      </c>
      <c r="D43" s="33"/>
      <c r="E43" s="33">
        <v>173900</v>
      </c>
      <c r="F43" s="33"/>
      <c r="G43" s="33">
        <v>73517</v>
      </c>
      <c r="H43" s="33"/>
      <c r="I43" s="33">
        <v>9582</v>
      </c>
      <c r="J43" s="33"/>
      <c r="K43" s="33">
        <v>90801</v>
      </c>
      <c r="L43" s="33"/>
      <c r="M43" s="83">
        <v>14.921139078602145</v>
      </c>
      <c r="N43" s="83"/>
      <c r="O43" s="83">
        <v>15.8</v>
      </c>
      <c r="Q43" s="33">
        <v>13012</v>
      </c>
    </row>
    <row r="44" spans="1:17" x14ac:dyDescent="0.2">
      <c r="A44" s="451"/>
      <c r="B44" s="451"/>
      <c r="M44" s="83"/>
      <c r="N44" s="83"/>
      <c r="O44" s="83"/>
    </row>
    <row r="45" spans="1:17" x14ac:dyDescent="0.2">
      <c r="A45" s="451">
        <v>1991</v>
      </c>
      <c r="B45" s="451"/>
      <c r="C45" s="33">
        <v>179522</v>
      </c>
      <c r="D45" s="33"/>
      <c r="E45" s="33">
        <v>167376</v>
      </c>
      <c r="F45" s="33"/>
      <c r="G45" s="33">
        <v>75172</v>
      </c>
      <c r="H45" s="33"/>
      <c r="I45" s="33">
        <v>9197</v>
      </c>
      <c r="J45" s="33"/>
      <c r="K45" s="33">
        <v>83007</v>
      </c>
      <c r="L45" s="33"/>
      <c r="M45" s="83">
        <v>14.477343701686255</v>
      </c>
      <c r="N45" s="83"/>
      <c r="O45" s="83">
        <v>15.2</v>
      </c>
      <c r="Q45" s="33">
        <v>12146</v>
      </c>
    </row>
    <row r="46" spans="1:17" x14ac:dyDescent="0.2">
      <c r="A46" s="451">
        <v>1992</v>
      </c>
      <c r="B46" s="451"/>
      <c r="C46" s="33">
        <v>172069</v>
      </c>
      <c r="D46" s="33"/>
      <c r="E46" s="33">
        <v>160501</v>
      </c>
      <c r="F46" s="33"/>
      <c r="G46" s="33">
        <v>79543</v>
      </c>
      <c r="H46" s="33"/>
      <c r="I46" s="33">
        <v>11982</v>
      </c>
      <c r="J46" s="33"/>
      <c r="K46" s="33">
        <v>68976</v>
      </c>
      <c r="L46" s="33"/>
      <c r="M46" s="83">
        <v>14.067835029356775</v>
      </c>
      <c r="N46" s="83"/>
      <c r="O46" s="83">
        <v>14.8</v>
      </c>
      <c r="Q46" s="33">
        <v>11568</v>
      </c>
    </row>
    <row r="47" spans="1:17" x14ac:dyDescent="0.2">
      <c r="A47" s="451">
        <v>1993</v>
      </c>
      <c r="B47" s="451"/>
      <c r="C47" s="33">
        <v>168714</v>
      </c>
      <c r="D47" s="33"/>
      <c r="E47" s="33">
        <v>157846</v>
      </c>
      <c r="F47" s="33"/>
      <c r="G47" s="33">
        <v>84071</v>
      </c>
      <c r="H47" s="33"/>
      <c r="I47" s="33">
        <v>14835</v>
      </c>
      <c r="J47" s="33"/>
      <c r="K47" s="33">
        <v>58940</v>
      </c>
      <c r="L47" s="33"/>
      <c r="M47" s="83">
        <v>14.021224836953094</v>
      </c>
      <c r="N47" s="83"/>
      <c r="O47" s="83">
        <v>14.7</v>
      </c>
      <c r="Q47" s="33">
        <v>10868</v>
      </c>
    </row>
    <row r="48" spans="1:17" x14ac:dyDescent="0.2">
      <c r="A48" s="451">
        <v>1994</v>
      </c>
      <c r="B48" s="451"/>
      <c r="C48" s="33">
        <v>166876</v>
      </c>
      <c r="D48" s="33"/>
      <c r="E48" s="33">
        <v>156539</v>
      </c>
      <c r="F48" s="33"/>
      <c r="G48" s="33">
        <v>85243</v>
      </c>
      <c r="H48" s="33"/>
      <c r="I48" s="33">
        <v>19551</v>
      </c>
      <c r="J48" s="33"/>
      <c r="K48" s="33">
        <v>51745</v>
      </c>
      <c r="L48" s="33"/>
      <c r="M48" s="83">
        <v>14.020566976115353</v>
      </c>
      <c r="N48" s="83"/>
      <c r="O48" s="83">
        <v>14.6</v>
      </c>
      <c r="Q48" s="33">
        <v>10337</v>
      </c>
    </row>
    <row r="49" spans="1:17" x14ac:dyDescent="0.2">
      <c r="A49" s="451">
        <v>1995</v>
      </c>
      <c r="B49" s="451"/>
      <c r="C49" s="33">
        <v>163638</v>
      </c>
      <c r="D49" s="33"/>
      <c r="E49" s="33">
        <v>154315</v>
      </c>
      <c r="F49" s="33"/>
      <c r="G49" s="33">
        <v>84478</v>
      </c>
      <c r="H49" s="33"/>
      <c r="I49" s="33">
        <v>24363</v>
      </c>
      <c r="J49" s="33"/>
      <c r="K49" s="33">
        <v>45474</v>
      </c>
      <c r="L49" s="33"/>
      <c r="M49" s="83">
        <v>13.909927007652072</v>
      </c>
      <c r="N49" s="83"/>
      <c r="O49" s="83">
        <v>14.4</v>
      </c>
      <c r="Q49" s="33">
        <v>9323</v>
      </c>
    </row>
    <row r="50" spans="1:17" x14ac:dyDescent="0.2">
      <c r="A50" s="451"/>
      <c r="B50" s="451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83"/>
      <c r="N50" s="83"/>
      <c r="O50" s="83"/>
      <c r="Q50" s="33"/>
    </row>
    <row r="51" spans="1:17" x14ac:dyDescent="0.2">
      <c r="A51" s="451">
        <v>1996</v>
      </c>
      <c r="B51" s="451"/>
      <c r="C51" s="33">
        <v>177495</v>
      </c>
      <c r="D51" s="33"/>
      <c r="E51" s="33">
        <v>167916</v>
      </c>
      <c r="F51" s="33"/>
      <c r="G51" s="33">
        <v>88410</v>
      </c>
      <c r="H51" s="33"/>
      <c r="I51" s="33">
        <v>33255</v>
      </c>
      <c r="J51" s="33"/>
      <c r="K51" s="33">
        <v>46251</v>
      </c>
      <c r="L51" s="33"/>
      <c r="M51" s="83">
        <v>15.263337491155673</v>
      </c>
      <c r="N51" s="83"/>
      <c r="O51" s="83">
        <v>15.7</v>
      </c>
      <c r="Q51" s="33">
        <v>9579</v>
      </c>
    </row>
    <row r="52" spans="1:17" x14ac:dyDescent="0.2">
      <c r="A52" s="451">
        <v>1997</v>
      </c>
      <c r="B52" s="451"/>
      <c r="C52" s="33">
        <v>179746</v>
      </c>
      <c r="D52" s="33"/>
      <c r="E52" s="33">
        <v>170145</v>
      </c>
      <c r="F52" s="33"/>
      <c r="G52" s="33">
        <v>86414</v>
      </c>
      <c r="H52" s="33"/>
      <c r="I52" s="33">
        <v>37472</v>
      </c>
      <c r="J52" s="33"/>
      <c r="K52" s="33">
        <v>46259</v>
      </c>
      <c r="L52" s="33"/>
      <c r="M52" s="83">
        <v>15.602644983229977</v>
      </c>
      <c r="N52" s="83"/>
      <c r="O52" s="83">
        <v>15.9</v>
      </c>
      <c r="Q52" s="33">
        <v>9601</v>
      </c>
    </row>
    <row r="53" spans="1:17" x14ac:dyDescent="0.2">
      <c r="A53" s="451">
        <v>1998</v>
      </c>
      <c r="B53" s="451"/>
      <c r="C53" s="33">
        <v>187402</v>
      </c>
      <c r="D53" s="33"/>
      <c r="E53" s="33">
        <v>177871</v>
      </c>
      <c r="F53" s="33"/>
      <c r="G53" s="33">
        <v>87568</v>
      </c>
      <c r="H53" s="33"/>
      <c r="I53" s="33">
        <v>44332</v>
      </c>
      <c r="J53" s="33"/>
      <c r="K53" s="33">
        <v>45971</v>
      </c>
      <c r="L53" s="33"/>
      <c r="M53" s="83">
        <v>16.448454645788768</v>
      </c>
      <c r="N53" s="83"/>
      <c r="O53" s="83">
        <v>16.600000000000001</v>
      </c>
      <c r="Q53" s="33">
        <v>9531</v>
      </c>
    </row>
    <row r="54" spans="1:17" x14ac:dyDescent="0.2">
      <c r="A54" s="451">
        <v>1999</v>
      </c>
      <c r="B54" s="451"/>
      <c r="C54" s="33">
        <v>183250</v>
      </c>
      <c r="D54" s="33"/>
      <c r="E54" s="33">
        <v>173701</v>
      </c>
      <c r="F54" s="33"/>
      <c r="G54" s="33">
        <v>84992</v>
      </c>
      <c r="H54" s="33"/>
      <c r="I54" s="33">
        <v>43266</v>
      </c>
      <c r="J54" s="33"/>
      <c r="K54" s="33">
        <v>45443</v>
      </c>
      <c r="L54" s="33"/>
      <c r="M54" s="83">
        <v>16.118941185654759</v>
      </c>
      <c r="N54" s="83"/>
      <c r="O54" s="83">
        <v>16.2</v>
      </c>
      <c r="Q54" s="33">
        <v>9549</v>
      </c>
    </row>
    <row r="55" spans="1:17" x14ac:dyDescent="0.2">
      <c r="A55" s="451">
        <v>2000</v>
      </c>
      <c r="B55" s="451"/>
      <c r="C55" s="33">
        <v>185375</v>
      </c>
      <c r="D55" s="33"/>
      <c r="E55" s="33">
        <v>175542</v>
      </c>
      <c r="F55" s="33"/>
      <c r="G55" s="33">
        <v>81074</v>
      </c>
      <c r="H55" s="33"/>
      <c r="I55" s="33">
        <v>50400</v>
      </c>
      <c r="J55" s="33"/>
      <c r="K55" s="33">
        <v>44068</v>
      </c>
      <c r="L55" s="33"/>
      <c r="M55" s="83">
        <v>16.304648242682141</v>
      </c>
      <c r="N55" s="83"/>
      <c r="O55" s="83">
        <v>16.3</v>
      </c>
      <c r="Q55" s="33">
        <v>9833</v>
      </c>
    </row>
    <row r="56" spans="1:17" x14ac:dyDescent="0.2">
      <c r="A56" s="451"/>
      <c r="B56" s="451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83"/>
      <c r="N56" s="83"/>
      <c r="O56" s="83"/>
      <c r="Q56" s="33"/>
    </row>
    <row r="57" spans="1:17" x14ac:dyDescent="0.2">
      <c r="A57" s="451">
        <v>2001</v>
      </c>
      <c r="B57" s="451"/>
      <c r="C57" s="33">
        <v>186274</v>
      </c>
      <c r="D57" s="33"/>
      <c r="E57" s="33">
        <v>176364</v>
      </c>
      <c r="F57" s="33"/>
      <c r="G57" s="33">
        <v>76166</v>
      </c>
      <c r="H57" s="33"/>
      <c r="I57" s="33">
        <v>58445</v>
      </c>
      <c r="J57" s="33"/>
      <c r="K57" s="33">
        <v>41753</v>
      </c>
      <c r="L57" s="33"/>
      <c r="M57" s="83">
        <v>16.30302822680407</v>
      </c>
      <c r="N57" s="83"/>
      <c r="O57" s="83">
        <v>16.3</v>
      </c>
      <c r="Q57" s="33">
        <v>9910</v>
      </c>
    </row>
    <row r="58" spans="1:17" x14ac:dyDescent="0.2">
      <c r="A58" s="451">
        <v>2002</v>
      </c>
      <c r="B58" s="451"/>
      <c r="C58" s="41">
        <v>185385</v>
      </c>
      <c r="D58" s="41"/>
      <c r="E58" s="41">
        <v>175932</v>
      </c>
      <c r="F58" s="41"/>
      <c r="G58" s="41">
        <v>73544</v>
      </c>
      <c r="H58" s="41"/>
      <c r="I58" s="41">
        <v>63938</v>
      </c>
      <c r="J58" s="41"/>
      <c r="K58" s="41">
        <v>38450</v>
      </c>
      <c r="L58" s="33"/>
      <c r="M58" s="83">
        <v>16.255156206755164</v>
      </c>
      <c r="N58" s="83"/>
      <c r="O58" s="83">
        <v>16.2</v>
      </c>
      <c r="Q58" s="41">
        <f>C58-E58</f>
        <v>9453</v>
      </c>
    </row>
    <row r="59" spans="1:17" x14ac:dyDescent="0.2">
      <c r="A59" s="451">
        <v>2003</v>
      </c>
      <c r="B59" s="451"/>
      <c r="C59" s="41">
        <v>190660</v>
      </c>
      <c r="D59" s="41"/>
      <c r="E59" s="41">
        <v>181582</v>
      </c>
      <c r="F59" s="41"/>
      <c r="G59" s="41">
        <v>75791</v>
      </c>
      <c r="H59" s="41"/>
      <c r="I59" s="41">
        <v>69133</v>
      </c>
      <c r="J59" s="41"/>
      <c r="K59" s="41">
        <v>36658</v>
      </c>
      <c r="L59" s="33"/>
      <c r="M59" s="83">
        <v>16.733112770978387</v>
      </c>
      <c r="N59" s="83"/>
      <c r="O59" s="83">
        <v>16.600000000000001</v>
      </c>
      <c r="Q59" s="41">
        <v>9078</v>
      </c>
    </row>
    <row r="60" spans="1:17" ht="14.25" x14ac:dyDescent="0.2">
      <c r="A60" s="450">
        <v>2004</v>
      </c>
      <c r="B60" s="451"/>
      <c r="C60" s="41">
        <v>194498</v>
      </c>
      <c r="D60" s="41"/>
      <c r="E60" s="41">
        <v>185713</v>
      </c>
      <c r="F60" s="453">
        <v>4</v>
      </c>
      <c r="G60" s="41">
        <v>75328</v>
      </c>
      <c r="H60" s="41"/>
      <c r="I60" s="41">
        <v>77289</v>
      </c>
      <c r="J60" s="41"/>
      <c r="K60" s="41">
        <v>33096</v>
      </c>
      <c r="L60" s="33"/>
      <c r="M60" s="83">
        <v>17.113881941617247</v>
      </c>
      <c r="N60" s="83"/>
      <c r="O60" s="83">
        <v>16.899999999999999</v>
      </c>
      <c r="Q60" s="41">
        <v>8785</v>
      </c>
    </row>
    <row r="61" spans="1:17" x14ac:dyDescent="0.2">
      <c r="A61" s="451">
        <v>2005</v>
      </c>
      <c r="B61" s="451"/>
      <c r="C61" s="41">
        <v>194353</v>
      </c>
      <c r="D61" s="41"/>
      <c r="E61" s="41">
        <v>186416</v>
      </c>
      <c r="F61" s="41"/>
      <c r="G61" s="41">
        <v>74744</v>
      </c>
      <c r="H61" s="41"/>
      <c r="I61" s="41">
        <v>82518</v>
      </c>
      <c r="J61" s="41"/>
      <c r="K61" s="41">
        <v>29154</v>
      </c>
      <c r="L61" s="33"/>
      <c r="M61" s="83">
        <v>17.123963146738582</v>
      </c>
      <c r="N61" s="83"/>
      <c r="O61" s="83">
        <v>17</v>
      </c>
      <c r="Q61" s="41">
        <v>7937</v>
      </c>
    </row>
    <row r="62" spans="1:17" x14ac:dyDescent="0.2">
      <c r="A62" s="451"/>
      <c r="B62" s="451"/>
      <c r="C62" s="41"/>
      <c r="D62" s="41"/>
      <c r="E62" s="41"/>
      <c r="F62" s="41"/>
      <c r="G62" s="41"/>
      <c r="H62" s="41"/>
      <c r="I62" s="41"/>
      <c r="J62" s="41"/>
      <c r="K62" s="41"/>
      <c r="L62" s="33"/>
      <c r="M62" s="83"/>
      <c r="N62" s="83"/>
      <c r="O62" s="83"/>
      <c r="Q62" s="41"/>
    </row>
    <row r="63" spans="1:17" x14ac:dyDescent="0.2">
      <c r="A63" s="451">
        <v>2006</v>
      </c>
      <c r="B63" s="451"/>
      <c r="C63" s="41">
        <v>201173</v>
      </c>
      <c r="D63" s="41"/>
      <c r="E63" s="41">
        <v>193737</v>
      </c>
      <c r="F63" s="41"/>
      <c r="G63" s="41">
        <v>75328</v>
      </c>
      <c r="H63" s="41"/>
      <c r="I63" s="41">
        <v>92494</v>
      </c>
      <c r="J63" s="41"/>
      <c r="K63" s="41">
        <v>25915</v>
      </c>
      <c r="L63" s="33"/>
      <c r="M63" s="83">
        <v>17.61779396799075</v>
      </c>
      <c r="N63" s="83"/>
      <c r="O63" s="83">
        <v>17.52</v>
      </c>
      <c r="Q63" s="41">
        <v>7436</v>
      </c>
    </row>
    <row r="64" spans="1:17" x14ac:dyDescent="0.2">
      <c r="A64" s="451">
        <v>2007</v>
      </c>
      <c r="B64" s="451"/>
      <c r="C64" s="41">
        <v>205598</v>
      </c>
      <c r="D64" s="41"/>
      <c r="E64" s="41">
        <v>198499</v>
      </c>
      <c r="F64" s="41"/>
      <c r="G64" s="41">
        <v>75518</v>
      </c>
      <c r="H64" s="41"/>
      <c r="I64" s="41">
        <v>100195</v>
      </c>
      <c r="J64" s="41"/>
      <c r="K64" s="41">
        <v>22786</v>
      </c>
      <c r="L64" s="33"/>
      <c r="M64" s="83">
        <v>17.856409048025345</v>
      </c>
      <c r="N64" s="83"/>
      <c r="O64" s="83">
        <v>17.899999999999999</v>
      </c>
      <c r="Q64" s="41">
        <v>7099</v>
      </c>
    </row>
    <row r="65" spans="1:19" x14ac:dyDescent="0.2">
      <c r="A65" s="451">
        <v>2008</v>
      </c>
      <c r="B65" s="451"/>
      <c r="C65" s="41">
        <v>202158</v>
      </c>
      <c r="D65" s="41"/>
      <c r="E65" s="41">
        <v>195296</v>
      </c>
      <c r="F65" s="41"/>
      <c r="G65" s="41">
        <v>74433</v>
      </c>
      <c r="H65" s="41"/>
      <c r="I65" s="41">
        <v>103905</v>
      </c>
      <c r="J65" s="41"/>
      <c r="K65" s="41">
        <v>16958</v>
      </c>
      <c r="L65" s="33"/>
      <c r="M65" s="83">
        <v>17.483790405290719</v>
      </c>
      <c r="N65" s="83"/>
      <c r="O65" s="83">
        <v>17.600000000000001</v>
      </c>
      <c r="Q65" s="41">
        <v>6862</v>
      </c>
    </row>
    <row r="66" spans="1:19" x14ac:dyDescent="0.2">
      <c r="A66" s="451">
        <v>2009</v>
      </c>
      <c r="B66" s="451"/>
      <c r="C66" s="41">
        <v>195743</v>
      </c>
      <c r="D66" s="41"/>
      <c r="E66" s="41">
        <v>189100</v>
      </c>
      <c r="F66" s="41"/>
      <c r="G66" s="41">
        <v>71477</v>
      </c>
      <c r="I66" s="41">
        <v>106161</v>
      </c>
      <c r="K66" s="41">
        <v>11462</v>
      </c>
      <c r="L66" s="33"/>
      <c r="M66" s="83">
        <v>16.87849823152419</v>
      </c>
      <c r="O66" s="83">
        <v>17</v>
      </c>
      <c r="Q66" s="41">
        <v>6643</v>
      </c>
      <c r="R66" s="33"/>
    </row>
    <row r="67" spans="1:19" x14ac:dyDescent="0.2">
      <c r="A67" s="451">
        <v>2010</v>
      </c>
      <c r="B67" s="451"/>
      <c r="C67" s="41">
        <v>196109</v>
      </c>
      <c r="D67" s="41"/>
      <c r="E67" s="41">
        <v>189574</v>
      </c>
      <c r="F67" s="41"/>
      <c r="G67" s="41">
        <v>69529</v>
      </c>
      <c r="I67" s="41">
        <v>111775</v>
      </c>
      <c r="K67" s="41">
        <v>8270</v>
      </c>
      <c r="L67" s="33"/>
      <c r="M67" s="83">
        <v>16.910192575133365</v>
      </c>
      <c r="O67" s="83">
        <v>17.100000000000001</v>
      </c>
      <c r="Q67" s="41">
        <v>6535</v>
      </c>
    </row>
    <row r="68" spans="1:19" x14ac:dyDescent="0.2">
      <c r="A68" s="451"/>
      <c r="B68" s="451"/>
      <c r="C68" s="41"/>
      <c r="D68" s="41"/>
      <c r="E68" s="41"/>
      <c r="F68" s="41"/>
      <c r="G68" s="41"/>
      <c r="I68" s="41"/>
      <c r="K68" s="41"/>
      <c r="L68" s="33"/>
      <c r="M68" s="83"/>
      <c r="O68" s="83"/>
      <c r="Q68" s="41"/>
    </row>
    <row r="69" spans="1:19" x14ac:dyDescent="0.2">
      <c r="A69" s="451">
        <v>2011</v>
      </c>
      <c r="B69" s="451"/>
      <c r="C69" s="41">
        <v>196082</v>
      </c>
      <c r="D69" s="41"/>
      <c r="E69" s="41">
        <v>189931</v>
      </c>
      <c r="F69" s="41"/>
      <c r="G69" s="41">
        <v>66470</v>
      </c>
      <c r="I69" s="41">
        <v>116582</v>
      </c>
      <c r="K69" s="41">
        <v>6879</v>
      </c>
      <c r="L69" s="33"/>
      <c r="M69" s="83">
        <v>16.929047057379503</v>
      </c>
      <c r="O69" s="83">
        <v>17.2</v>
      </c>
      <c r="Q69" s="41">
        <v>6151</v>
      </c>
    </row>
    <row r="70" spans="1:19" x14ac:dyDescent="0.2">
      <c r="A70" s="451">
        <v>2012</v>
      </c>
      <c r="B70" s="451"/>
      <c r="C70" s="41">
        <v>190972</v>
      </c>
      <c r="D70" s="41"/>
      <c r="E70" s="41">
        <v>185122</v>
      </c>
      <c r="F70" s="41"/>
      <c r="G70" s="41">
        <v>64399</v>
      </c>
      <c r="I70" s="41">
        <v>114999</v>
      </c>
      <c r="K70" s="41">
        <v>5724</v>
      </c>
      <c r="L70" s="33"/>
      <c r="M70" s="83">
        <v>16.066812411423911</v>
      </c>
      <c r="O70" s="83">
        <v>16.38</v>
      </c>
      <c r="Q70" s="41">
        <v>5850</v>
      </c>
    </row>
    <row r="71" spans="1:19" x14ac:dyDescent="0.2">
      <c r="A71" s="451">
        <v>2013</v>
      </c>
      <c r="C71" s="41">
        <v>190800</v>
      </c>
      <c r="E71" s="41">
        <v>185331</v>
      </c>
      <c r="G71" s="41">
        <v>62195</v>
      </c>
      <c r="I71" s="41">
        <v>118711</v>
      </c>
      <c r="K71" s="41">
        <v>4425</v>
      </c>
      <c r="M71" s="83">
        <v>15.94</v>
      </c>
      <c r="O71" s="83">
        <v>16.45</v>
      </c>
      <c r="Q71" s="41">
        <v>5469</v>
      </c>
      <c r="R71" s="57"/>
      <c r="S71" s="57"/>
    </row>
    <row r="72" spans="1:19" x14ac:dyDescent="0.2">
      <c r="A72" s="451">
        <v>2014</v>
      </c>
      <c r="C72" s="41">
        <v>190092</v>
      </c>
      <c r="E72" s="41">
        <v>184571</v>
      </c>
      <c r="G72" s="41">
        <v>58168</v>
      </c>
      <c r="I72" s="41">
        <v>122754</v>
      </c>
      <c r="K72" s="41">
        <v>3649</v>
      </c>
      <c r="M72" s="83">
        <v>15.91</v>
      </c>
      <c r="O72" s="83">
        <v>16.489999999999998</v>
      </c>
      <c r="Q72" s="41">
        <v>5521</v>
      </c>
      <c r="R72" s="57"/>
      <c r="S72" s="57"/>
    </row>
    <row r="73" spans="1:19" ht="6" customHeight="1" x14ac:dyDescent="0.2">
      <c r="A73" s="454"/>
      <c r="B73" s="454"/>
      <c r="C73" s="455"/>
      <c r="D73" s="455"/>
      <c r="E73" s="455"/>
      <c r="F73" s="455"/>
      <c r="G73" s="455"/>
      <c r="H73" s="455"/>
      <c r="I73" s="455"/>
      <c r="J73" s="455"/>
      <c r="K73" s="455"/>
      <c r="L73" s="455"/>
      <c r="M73" s="456"/>
      <c r="N73" s="456"/>
      <c r="O73" s="456"/>
      <c r="P73" s="36"/>
      <c r="Q73" s="455"/>
    </row>
    <row r="74" spans="1:19" ht="6" customHeight="1" x14ac:dyDescent="0.2">
      <c r="A74" s="451"/>
      <c r="B74" s="451"/>
    </row>
    <row r="75" spans="1:19" s="42" customFormat="1" ht="13.5" x14ac:dyDescent="0.2">
      <c r="A75" s="740" t="s">
        <v>310</v>
      </c>
      <c r="B75" s="740"/>
      <c r="C75" s="740"/>
      <c r="D75" s="740"/>
      <c r="E75" s="740"/>
      <c r="F75" s="740"/>
      <c r="G75" s="740"/>
      <c r="H75" s="740"/>
      <c r="I75" s="740"/>
      <c r="J75" s="740"/>
      <c r="K75" s="740"/>
      <c r="L75" s="740"/>
      <c r="M75" s="740"/>
      <c r="N75" s="740"/>
      <c r="O75" s="740"/>
      <c r="P75" s="740"/>
      <c r="Q75" s="740"/>
    </row>
    <row r="76" spans="1:19" s="42" customFormat="1" ht="13.5" x14ac:dyDescent="0.2">
      <c r="A76" s="740" t="s">
        <v>1425</v>
      </c>
      <c r="B76" s="740"/>
      <c r="C76" s="740"/>
      <c r="D76" s="740"/>
      <c r="E76" s="740"/>
      <c r="F76" s="740"/>
      <c r="G76" s="740"/>
      <c r="H76" s="740"/>
      <c r="I76" s="740"/>
      <c r="J76" s="740"/>
      <c r="K76" s="740"/>
      <c r="L76" s="740"/>
      <c r="M76" s="740"/>
      <c r="N76" s="740"/>
      <c r="O76" s="740"/>
      <c r="P76" s="740"/>
      <c r="Q76" s="740"/>
    </row>
    <row r="77" spans="1:19" s="42" customFormat="1" ht="13.5" x14ac:dyDescent="0.2">
      <c r="A77" s="739" t="s">
        <v>1619</v>
      </c>
      <c r="B77" s="739"/>
      <c r="C77" s="739"/>
      <c r="D77" s="739"/>
      <c r="E77" s="739"/>
      <c r="F77" s="739"/>
      <c r="G77" s="739"/>
      <c r="H77" s="739"/>
      <c r="I77" s="739"/>
      <c r="J77" s="739"/>
      <c r="K77" s="739"/>
      <c r="L77" s="739"/>
      <c r="M77" s="739"/>
      <c r="N77" s="739"/>
      <c r="O77" s="739"/>
      <c r="P77" s="739"/>
      <c r="Q77" s="739"/>
    </row>
    <row r="78" spans="1:19" s="42" customFormat="1" ht="13.5" x14ac:dyDescent="0.2">
      <c r="A78" s="50" t="s">
        <v>1621</v>
      </c>
      <c r="B78" s="457"/>
      <c r="C78" s="457"/>
      <c r="D78" s="457"/>
      <c r="E78" s="457"/>
      <c r="F78" s="457"/>
      <c r="G78" s="457"/>
      <c r="H78" s="457"/>
      <c r="I78" s="457"/>
      <c r="J78" s="457"/>
      <c r="K78" s="457"/>
      <c r="L78" s="457"/>
      <c r="M78" s="457"/>
      <c r="N78" s="457"/>
      <c r="O78" s="457"/>
      <c r="P78" s="457"/>
      <c r="Q78" s="457"/>
    </row>
    <row r="79" spans="1:19" s="42" customFormat="1" ht="13.5" customHeight="1" x14ac:dyDescent="0.2">
      <c r="A79" s="43" t="s">
        <v>1426</v>
      </c>
      <c r="B79" s="20"/>
      <c r="C79" s="20"/>
      <c r="D79" s="20"/>
      <c r="E79" s="20"/>
      <c r="F79" s="20"/>
      <c r="G79" s="20"/>
    </row>
    <row r="80" spans="1:19" x14ac:dyDescent="0.2">
      <c r="A80" s="50" t="s">
        <v>343</v>
      </c>
      <c r="B80" s="50"/>
      <c r="C80" s="20"/>
      <c r="D80" s="20"/>
      <c r="E80" s="20"/>
      <c r="F80" s="20"/>
      <c r="G80" s="20"/>
    </row>
    <row r="81" spans="1:1" x14ac:dyDescent="0.2">
      <c r="A81" s="54"/>
    </row>
  </sheetData>
  <mergeCells count="7">
    <mergeCell ref="G10:I10"/>
    <mergeCell ref="M9:O9"/>
    <mergeCell ref="M10:O10"/>
    <mergeCell ref="A77:Q77"/>
    <mergeCell ref="A76:Q76"/>
    <mergeCell ref="A75:Q75"/>
    <mergeCell ref="G11:I1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>
    <oddFooter>&amp;R18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198"/>
  <sheetViews>
    <sheetView view="pageBreakPreview" topLeftCell="A91" zoomScaleNormal="100" zoomScaleSheetLayoutView="100" workbookViewId="0">
      <selection activeCell="E4" sqref="E4"/>
    </sheetView>
  </sheetViews>
  <sheetFormatPr defaultRowHeight="12.75" x14ac:dyDescent="0.2"/>
  <cols>
    <col min="1" max="2" width="2" customWidth="1"/>
    <col min="3" max="3" width="14.28515625" customWidth="1"/>
    <col min="5" max="5" width="20.5703125" customWidth="1"/>
    <col min="6" max="6" width="3" customWidth="1"/>
    <col min="7" max="7" width="11.5703125" bestFit="1" customWidth="1"/>
    <col min="8" max="8" width="1.42578125" customWidth="1"/>
    <col min="10" max="10" width="1.28515625" customWidth="1"/>
    <col min="12" max="12" width="2.7109375" customWidth="1"/>
    <col min="13" max="13" width="11.85546875" customWidth="1"/>
    <col min="14" max="14" width="1.42578125" customWidth="1"/>
    <col min="15" max="15" width="11.85546875" customWidth="1"/>
    <col min="16" max="16" width="1.85546875" customWidth="1"/>
    <col min="17" max="17" width="11.85546875" customWidth="1"/>
  </cols>
  <sheetData>
    <row r="1" spans="1:161" s="68" customFormat="1" ht="15.75" x14ac:dyDescent="0.25">
      <c r="A1" s="135" t="s">
        <v>1646</v>
      </c>
      <c r="B1" s="192"/>
      <c r="C1" s="192"/>
      <c r="D1" s="192"/>
      <c r="E1" s="192"/>
      <c r="F1" s="192"/>
      <c r="G1" s="193"/>
      <c r="H1" s="192"/>
      <c r="I1" s="193"/>
      <c r="J1" s="193"/>
      <c r="K1" s="192"/>
      <c r="L1" s="192"/>
      <c r="M1" s="192"/>
      <c r="N1" s="192"/>
      <c r="O1" s="192"/>
      <c r="P1" s="192"/>
      <c r="Q1" s="192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/>
      <c r="ER1" s="160"/>
      <c r="ES1" s="160"/>
      <c r="ET1" s="160"/>
      <c r="EU1" s="160"/>
      <c r="EV1" s="160"/>
      <c r="EW1" s="160"/>
      <c r="EX1" s="160"/>
      <c r="EY1" s="160"/>
      <c r="EZ1" s="160"/>
      <c r="FA1" s="160"/>
      <c r="FB1" s="160"/>
    </row>
    <row r="2" spans="1:161" s="54" customFormat="1" ht="15.75" x14ac:dyDescent="0.25">
      <c r="A2" s="79" t="s">
        <v>1703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S2"/>
      <c r="T2"/>
      <c r="U2"/>
      <c r="V2"/>
      <c r="W2"/>
      <c r="X2"/>
    </row>
    <row r="3" spans="1:161" s="3" customFormat="1" x14ac:dyDescent="0.2">
      <c r="A3" s="80"/>
      <c r="B3" s="80"/>
      <c r="C3" s="96"/>
      <c r="D3" s="96"/>
      <c r="E3" s="80"/>
      <c r="F3" s="80"/>
      <c r="G3" s="80"/>
      <c r="H3" s="92"/>
      <c r="I3" s="92"/>
      <c r="J3" s="92"/>
      <c r="K3" s="92"/>
      <c r="L3" s="92"/>
      <c r="M3" s="92"/>
      <c r="N3" s="92"/>
      <c r="O3" s="92"/>
      <c r="P3" s="92"/>
      <c r="Q3" s="92"/>
      <c r="S3"/>
      <c r="T3"/>
      <c r="U3"/>
      <c r="V3"/>
      <c r="W3"/>
      <c r="X3"/>
    </row>
    <row r="4" spans="1:161" s="48" customFormat="1" ht="14.25" x14ac:dyDescent="0.2">
      <c r="A4" s="233" t="s">
        <v>1197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5" t="s">
        <v>37</v>
      </c>
      <c r="S4"/>
      <c r="T4"/>
      <c r="U4"/>
      <c r="V4"/>
      <c r="W4"/>
      <c r="X4"/>
    </row>
    <row r="5" spans="1:161" s="48" customFormat="1" ht="14.25" x14ac:dyDescent="0.2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S5"/>
      <c r="T5"/>
      <c r="U5"/>
      <c r="V5"/>
      <c r="W5"/>
      <c r="X5"/>
    </row>
    <row r="6" spans="1:161" s="48" customFormat="1" ht="14.25" x14ac:dyDescent="0.2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S6"/>
      <c r="T6"/>
      <c r="U6"/>
      <c r="V6"/>
      <c r="W6"/>
      <c r="X6"/>
    </row>
    <row r="7" spans="1:161" s="48" customFormat="1" ht="14.25" x14ac:dyDescent="0.2">
      <c r="A7" s="113"/>
      <c r="B7" s="113"/>
      <c r="C7" s="113"/>
      <c r="D7" s="113"/>
      <c r="E7" s="113"/>
      <c r="F7" s="113"/>
      <c r="G7" s="23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68"/>
      <c r="S7" s="326"/>
      <c r="T7"/>
      <c r="U7"/>
      <c r="V7"/>
      <c r="W7"/>
      <c r="X7"/>
    </row>
    <row r="8" spans="1:161" s="48" customFormat="1" ht="14.25" x14ac:dyDescent="0.2">
      <c r="A8" s="113"/>
      <c r="B8" s="113"/>
      <c r="C8" s="113"/>
      <c r="D8" s="113"/>
      <c r="E8" s="123"/>
      <c r="F8" s="123"/>
      <c r="G8" s="297"/>
      <c r="H8" s="297"/>
      <c r="I8" s="297"/>
      <c r="J8" s="297"/>
      <c r="K8" s="297"/>
      <c r="L8" s="113"/>
      <c r="M8" s="297" t="s">
        <v>307</v>
      </c>
      <c r="N8" s="200"/>
      <c r="O8" s="297" t="s">
        <v>307</v>
      </c>
      <c r="P8" s="200"/>
      <c r="Q8" s="297" t="s">
        <v>1213</v>
      </c>
      <c r="R8" s="68"/>
      <c r="S8" s="326"/>
      <c r="T8"/>
      <c r="U8"/>
      <c r="V8"/>
      <c r="W8"/>
      <c r="X8"/>
    </row>
    <row r="9" spans="1:161" s="48" customFormat="1" ht="14.25" x14ac:dyDescent="0.2">
      <c r="A9" s="233" t="s">
        <v>1199</v>
      </c>
      <c r="B9" s="113"/>
      <c r="C9" s="113"/>
      <c r="D9" s="113"/>
      <c r="E9" s="113"/>
      <c r="F9" s="113"/>
      <c r="G9" s="236"/>
      <c r="H9" s="236"/>
      <c r="I9" s="752" t="s">
        <v>1183</v>
      </c>
      <c r="J9" s="752"/>
      <c r="K9" s="752"/>
      <c r="L9" s="236"/>
      <c r="M9" s="297" t="s">
        <v>111</v>
      </c>
      <c r="N9" s="297"/>
      <c r="O9" s="297" t="s">
        <v>111</v>
      </c>
      <c r="P9" s="297"/>
      <c r="Q9" s="297" t="s">
        <v>1212</v>
      </c>
      <c r="R9" s="68"/>
      <c r="S9" s="326"/>
      <c r="T9"/>
      <c r="U9"/>
      <c r="V9"/>
      <c r="W9"/>
      <c r="X9"/>
    </row>
    <row r="10" spans="1:161" s="48" customFormat="1" ht="14.25" x14ac:dyDescent="0.2">
      <c r="A10" s="113"/>
      <c r="B10" s="113"/>
      <c r="C10" s="211"/>
      <c r="D10" s="113"/>
      <c r="E10" s="297"/>
      <c r="F10" s="357"/>
      <c r="G10" s="236"/>
      <c r="H10" s="236"/>
      <c r="I10" s="117"/>
      <c r="J10" s="117"/>
      <c r="K10" s="117"/>
      <c r="L10" s="236"/>
      <c r="M10" s="200" t="s">
        <v>62</v>
      </c>
      <c r="N10" s="200"/>
      <c r="O10" s="200" t="s">
        <v>221</v>
      </c>
      <c r="P10" s="200"/>
      <c r="Q10" s="200" t="s">
        <v>221</v>
      </c>
      <c r="R10" s="68"/>
      <c r="S10" s="326"/>
      <c r="T10"/>
      <c r="U10"/>
      <c r="V10"/>
      <c r="W10"/>
      <c r="X10"/>
    </row>
    <row r="11" spans="1:161" s="48" customFormat="1" ht="14.25" x14ac:dyDescent="0.2">
      <c r="A11" s="113"/>
      <c r="B11" s="113"/>
      <c r="C11" s="113"/>
      <c r="D11" s="113"/>
      <c r="E11" s="297"/>
      <c r="F11" s="357"/>
      <c r="G11" s="113"/>
      <c r="H11" s="113"/>
      <c r="I11" s="113"/>
      <c r="J11" s="113"/>
      <c r="K11" s="113"/>
      <c r="L11" s="236"/>
      <c r="M11" s="297" t="s">
        <v>1182</v>
      </c>
      <c r="N11" s="297"/>
      <c r="O11" s="297" t="s">
        <v>207</v>
      </c>
      <c r="P11" s="297"/>
      <c r="Q11" s="297" t="s">
        <v>207</v>
      </c>
      <c r="R11" s="68"/>
      <c r="S11" s="326"/>
      <c r="T11"/>
      <c r="U11"/>
      <c r="V11"/>
      <c r="W11"/>
      <c r="X11"/>
    </row>
    <row r="12" spans="1:161" s="48" customFormat="1" ht="14.25" x14ac:dyDescent="0.2">
      <c r="A12" s="113"/>
      <c r="B12" s="113"/>
      <c r="C12" s="114"/>
      <c r="D12" s="113"/>
      <c r="E12" s="297"/>
      <c r="F12" s="357"/>
      <c r="G12" s="199" t="s">
        <v>2</v>
      </c>
      <c r="H12" s="199"/>
      <c r="I12" s="199" t="s">
        <v>27</v>
      </c>
      <c r="J12" s="199"/>
      <c r="K12" s="199" t="s">
        <v>26</v>
      </c>
      <c r="L12" s="236"/>
      <c r="M12" s="199"/>
      <c r="N12" s="297"/>
      <c r="O12" s="199" t="s">
        <v>308</v>
      </c>
      <c r="P12" s="297"/>
      <c r="Q12" s="199" t="s">
        <v>1214</v>
      </c>
      <c r="R12" s="68"/>
      <c r="S12" s="326"/>
      <c r="T12"/>
      <c r="U12"/>
      <c r="V12"/>
      <c r="W12"/>
      <c r="X12"/>
    </row>
    <row r="13" spans="1:161" s="48" customFormat="1" ht="14.25" x14ac:dyDescent="0.2">
      <c r="A13" s="117"/>
      <c r="B13" s="117"/>
      <c r="C13" s="116"/>
      <c r="D13" s="117"/>
      <c r="E13" s="118"/>
      <c r="F13" s="356"/>
      <c r="G13" s="117"/>
      <c r="H13" s="123"/>
      <c r="I13" s="117"/>
      <c r="J13" s="123"/>
      <c r="K13" s="117"/>
      <c r="L13" s="123"/>
      <c r="M13" s="118"/>
      <c r="N13" s="200"/>
      <c r="O13" s="118"/>
      <c r="P13" s="200"/>
      <c r="Q13" s="118"/>
      <c r="R13" s="68"/>
      <c r="S13" s="326"/>
      <c r="T13"/>
      <c r="U13"/>
      <c r="V13"/>
      <c r="W13"/>
      <c r="X13"/>
    </row>
    <row r="14" spans="1:161" s="48" customFormat="1" ht="14.25" x14ac:dyDescent="0.2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23"/>
      <c r="O14" s="113"/>
      <c r="P14" s="123"/>
      <c r="Q14" s="113"/>
      <c r="R14" s="68"/>
      <c r="S14" s="326"/>
      <c r="T14"/>
      <c r="U14"/>
      <c r="V14"/>
      <c r="W14"/>
      <c r="X14"/>
    </row>
    <row r="15" spans="1:161" s="169" customFormat="1" ht="15" x14ac:dyDescent="0.25">
      <c r="A15" s="204"/>
      <c r="B15" s="207" t="s">
        <v>450</v>
      </c>
      <c r="C15" s="206"/>
      <c r="D15" s="113"/>
      <c r="E15" s="208"/>
      <c r="F15" s="208"/>
      <c r="G15" s="416">
        <v>176238</v>
      </c>
      <c r="H15" s="686"/>
      <c r="I15" s="687">
        <v>50.111780660243532</v>
      </c>
      <c r="J15" s="688"/>
      <c r="K15" s="687">
        <v>49.888219339756468</v>
      </c>
      <c r="L15" s="689"/>
      <c r="M15" s="687">
        <v>37.554329940194506</v>
      </c>
      <c r="N15" s="690"/>
      <c r="O15" s="687">
        <v>26.995169589415102</v>
      </c>
      <c r="P15" s="690"/>
      <c r="Q15" s="687">
        <v>45.594379035320927</v>
      </c>
      <c r="R15"/>
      <c r="S15"/>
      <c r="T15" s="325"/>
      <c r="U15"/>
      <c r="V15"/>
      <c r="W15"/>
      <c r="X15"/>
      <c r="Y15"/>
      <c r="Z15"/>
      <c r="AA15" s="17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160"/>
      <c r="DT15" s="160"/>
      <c r="DU15" s="160"/>
      <c r="DV15" s="160"/>
      <c r="DW15" s="160"/>
      <c r="DX15" s="160"/>
      <c r="DY15" s="160"/>
      <c r="DZ15" s="160"/>
      <c r="EA15" s="160"/>
      <c r="EB15" s="160"/>
      <c r="EC15" s="160"/>
      <c r="ED15" s="160"/>
      <c r="EE15" s="160"/>
      <c r="EF15" s="160"/>
      <c r="EG15" s="160"/>
      <c r="EH15" s="160"/>
      <c r="EI15" s="160"/>
      <c r="EJ15" s="160"/>
      <c r="EK15" s="160"/>
      <c r="EL15" s="160"/>
      <c r="EM15" s="160"/>
      <c r="EN15" s="160"/>
      <c r="EO15" s="160"/>
      <c r="EP15" s="160"/>
      <c r="EQ15" s="160"/>
      <c r="ER15" s="160"/>
      <c r="ES15" s="160"/>
      <c r="ET15" s="160"/>
      <c r="EU15" s="160"/>
      <c r="EV15" s="160"/>
      <c r="EW15" s="160"/>
      <c r="EX15" s="160"/>
      <c r="EY15" s="160"/>
      <c r="EZ15" s="160"/>
      <c r="FA15" s="160"/>
      <c r="FB15" s="160"/>
    </row>
    <row r="16" spans="1:161" s="173" customFormat="1" ht="15" x14ac:dyDescent="0.25">
      <c r="A16" s="206"/>
      <c r="B16" s="207"/>
      <c r="C16" s="113"/>
      <c r="D16" s="113"/>
      <c r="E16" s="211"/>
      <c r="F16" s="211"/>
      <c r="G16" s="416"/>
      <c r="H16" s="686"/>
      <c r="I16" s="691"/>
      <c r="J16" s="692"/>
      <c r="K16" s="691"/>
      <c r="L16" s="693"/>
      <c r="M16" s="691"/>
      <c r="N16" s="694"/>
      <c r="O16" s="691"/>
      <c r="P16" s="694"/>
      <c r="Q16" s="691"/>
      <c r="R16"/>
      <c r="S16"/>
      <c r="T16"/>
      <c r="U16"/>
      <c r="V16"/>
      <c r="W16"/>
      <c r="X16"/>
      <c r="Y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0"/>
      <c r="DN16" s="160"/>
      <c r="DO16" s="160"/>
      <c r="DP16" s="160"/>
      <c r="DQ16" s="160"/>
      <c r="DR16" s="160"/>
      <c r="DS16" s="160"/>
      <c r="DT16" s="160"/>
      <c r="DU16" s="160"/>
      <c r="DV16" s="160"/>
      <c r="DW16" s="160"/>
      <c r="DX16" s="160"/>
      <c r="DY16" s="160"/>
      <c r="DZ16" s="160"/>
      <c r="EA16" s="160"/>
      <c r="EB16" s="160"/>
      <c r="EC16" s="160"/>
      <c r="ED16" s="160"/>
      <c r="EE16" s="160"/>
      <c r="EF16" s="160"/>
      <c r="EG16" s="160"/>
      <c r="EH16" s="160"/>
      <c r="EI16" s="160"/>
      <c r="EJ16" s="160"/>
      <c r="EK16" s="160"/>
      <c r="EL16" s="160"/>
      <c r="EM16" s="160"/>
      <c r="EN16" s="160"/>
      <c r="EO16" s="160"/>
      <c r="EP16" s="160"/>
      <c r="EQ16" s="160"/>
      <c r="ER16" s="160"/>
      <c r="ES16" s="160"/>
      <c r="ET16" s="160"/>
      <c r="EU16" s="160"/>
      <c r="EV16" s="160"/>
      <c r="EW16" s="160"/>
      <c r="EX16" s="160"/>
      <c r="EY16" s="160"/>
      <c r="EZ16" s="160"/>
      <c r="FA16" s="160"/>
      <c r="FB16" s="160"/>
      <c r="FC16" s="160"/>
      <c r="FD16" s="160"/>
      <c r="FE16" s="160"/>
    </row>
    <row r="17" spans="1:161" s="169" customFormat="1" ht="15" x14ac:dyDescent="0.25">
      <c r="A17" s="192"/>
      <c r="B17" s="207" t="s">
        <v>1216</v>
      </c>
      <c r="C17" s="113"/>
      <c r="D17" s="113"/>
      <c r="E17" s="211"/>
      <c r="F17" s="211"/>
      <c r="G17" s="416">
        <v>14976</v>
      </c>
      <c r="H17" s="686"/>
      <c r="I17" s="691">
        <v>61.251335470085465</v>
      </c>
      <c r="J17" s="692"/>
      <c r="K17" s="691">
        <v>38.748664529914528</v>
      </c>
      <c r="L17" s="693"/>
      <c r="M17" s="691">
        <v>35.209668803418801</v>
      </c>
      <c r="N17" s="695"/>
      <c r="O17" s="691">
        <v>24.93274812402662</v>
      </c>
      <c r="P17" s="695"/>
      <c r="Q17" s="691">
        <v>44.382661443194742</v>
      </c>
      <c r="R17"/>
      <c r="S17"/>
      <c r="T17"/>
      <c r="U17"/>
      <c r="V17"/>
      <c r="W17"/>
      <c r="X17"/>
      <c r="Y17"/>
      <c r="AB17"/>
      <c r="AC17"/>
      <c r="AD17"/>
      <c r="AE17" s="91"/>
      <c r="AF17" s="91"/>
      <c r="AG17" s="91"/>
      <c r="AH17" s="91"/>
      <c r="AI17" s="91"/>
      <c r="AJ17" s="91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0"/>
      <c r="DN17" s="160"/>
      <c r="DO17" s="160"/>
      <c r="DP17" s="160"/>
      <c r="DQ17" s="160"/>
      <c r="DR17" s="160"/>
      <c r="DS17" s="160"/>
      <c r="DT17" s="160"/>
      <c r="DU17" s="160"/>
      <c r="DV17" s="160"/>
      <c r="DW17" s="160"/>
      <c r="DX17" s="160"/>
      <c r="DY17" s="160"/>
      <c r="DZ17" s="160"/>
      <c r="EA17" s="160"/>
      <c r="EB17" s="160"/>
      <c r="EC17" s="160"/>
      <c r="ED17" s="160"/>
      <c r="EE17" s="160"/>
      <c r="EF17" s="160"/>
      <c r="EG17" s="160"/>
      <c r="EH17" s="160"/>
      <c r="EI17" s="160"/>
      <c r="EJ17" s="160"/>
      <c r="EK17" s="160"/>
      <c r="EL17" s="160"/>
      <c r="EM17" s="160"/>
      <c r="EN17" s="160"/>
      <c r="EO17" s="160"/>
      <c r="EP17" s="160"/>
      <c r="EQ17" s="160"/>
      <c r="ER17" s="160"/>
      <c r="ES17" s="160"/>
      <c r="ET17" s="160"/>
      <c r="EU17" s="160"/>
      <c r="EV17" s="160"/>
      <c r="EW17" s="160"/>
      <c r="EX17" s="160"/>
      <c r="EY17" s="160"/>
      <c r="EZ17" s="160"/>
      <c r="FA17" s="160"/>
      <c r="FB17" s="160"/>
      <c r="FC17" s="160"/>
      <c r="FD17" s="160"/>
      <c r="FE17" s="160"/>
    </row>
    <row r="18" spans="1:161" s="169" customFormat="1" ht="15" x14ac:dyDescent="0.25">
      <c r="A18" s="192"/>
      <c r="B18" s="207"/>
      <c r="C18" s="113"/>
      <c r="D18" s="113"/>
      <c r="E18" s="211"/>
      <c r="F18" s="211"/>
      <c r="G18" s="196"/>
      <c r="H18" s="696"/>
      <c r="I18" s="697"/>
      <c r="J18" s="698"/>
      <c r="K18" s="697"/>
      <c r="L18" s="699"/>
      <c r="M18" s="697"/>
      <c r="N18" s="695"/>
      <c r="O18" s="697"/>
      <c r="P18" s="695"/>
      <c r="Q18" s="697"/>
      <c r="R18"/>
      <c r="S18"/>
      <c r="T18"/>
      <c r="U18"/>
      <c r="V18"/>
      <c r="W18"/>
      <c r="X18"/>
      <c r="Y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160"/>
      <c r="DH18" s="160"/>
      <c r="DI18" s="160"/>
      <c r="DJ18" s="160"/>
      <c r="DK18" s="160"/>
      <c r="DL18" s="160"/>
      <c r="DM18" s="160"/>
      <c r="DN18" s="160"/>
      <c r="DO18" s="160"/>
      <c r="DP18" s="160"/>
      <c r="DQ18" s="160"/>
      <c r="DR18" s="160"/>
      <c r="DS18" s="160"/>
      <c r="DT18" s="160"/>
      <c r="DU18" s="160"/>
      <c r="DV18" s="160"/>
      <c r="DW18" s="160"/>
      <c r="DX18" s="160"/>
      <c r="DY18" s="160"/>
      <c r="DZ18" s="160"/>
      <c r="EA18" s="160"/>
      <c r="EB18" s="160"/>
      <c r="EC18" s="160"/>
      <c r="ED18" s="160"/>
      <c r="EE18" s="160"/>
      <c r="EF18" s="160"/>
      <c r="EG18" s="160"/>
      <c r="EH18" s="160"/>
      <c r="EI18" s="160"/>
      <c r="EJ18" s="160"/>
      <c r="EK18" s="160"/>
      <c r="EL18" s="160"/>
      <c r="EM18" s="160"/>
      <c r="EN18" s="160"/>
      <c r="EO18" s="160"/>
      <c r="EP18" s="160"/>
      <c r="EQ18" s="160"/>
      <c r="ER18" s="160"/>
      <c r="ES18" s="160"/>
      <c r="ET18" s="160"/>
      <c r="EU18" s="160"/>
      <c r="EV18" s="160"/>
      <c r="EW18" s="160"/>
      <c r="EX18" s="160"/>
      <c r="EY18" s="160"/>
      <c r="EZ18" s="160"/>
      <c r="FA18" s="160"/>
      <c r="FB18" s="160"/>
      <c r="FC18" s="160"/>
      <c r="FD18" s="160"/>
      <c r="FE18" s="160"/>
    </row>
    <row r="19" spans="1:161" s="169" customFormat="1" ht="15" x14ac:dyDescent="0.25">
      <c r="A19" s="192"/>
      <c r="B19" s="207"/>
      <c r="C19" s="113" t="s">
        <v>1217</v>
      </c>
      <c r="D19" s="113" t="s">
        <v>1218</v>
      </c>
      <c r="E19" s="211"/>
      <c r="F19" s="211"/>
      <c r="G19" s="196">
        <v>633</v>
      </c>
      <c r="H19" s="696"/>
      <c r="I19" s="697">
        <v>72.669826224328588</v>
      </c>
      <c r="J19" s="698"/>
      <c r="K19" s="697">
        <v>27.330173775671408</v>
      </c>
      <c r="L19" s="699"/>
      <c r="M19" s="697">
        <v>37.914691943127963</v>
      </c>
      <c r="N19" s="695"/>
      <c r="O19" s="697">
        <v>25.816993464052292</v>
      </c>
      <c r="P19" s="695"/>
      <c r="Q19" s="697">
        <v>49.235474006116206</v>
      </c>
      <c r="R19"/>
      <c r="S19"/>
      <c r="T19"/>
      <c r="U19"/>
      <c r="V19"/>
      <c r="W19"/>
      <c r="X19"/>
      <c r="Y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M19" s="160"/>
      <c r="DN19" s="160"/>
      <c r="DO19" s="160"/>
      <c r="DP19" s="160"/>
      <c r="DQ19" s="160"/>
      <c r="DR19" s="160"/>
      <c r="DS19" s="160"/>
      <c r="DT19" s="160"/>
      <c r="DU19" s="160"/>
      <c r="DV19" s="160"/>
      <c r="DW19" s="160"/>
      <c r="DX19" s="160"/>
      <c r="DY19" s="160"/>
      <c r="DZ19" s="160"/>
      <c r="EA19" s="160"/>
      <c r="EB19" s="160"/>
      <c r="EC19" s="160"/>
      <c r="ED19" s="160"/>
      <c r="EE19" s="160"/>
      <c r="EF19" s="160"/>
      <c r="EG19" s="160"/>
      <c r="EH19" s="160"/>
      <c r="EI19" s="160"/>
      <c r="EJ19" s="160"/>
      <c r="EK19" s="160"/>
      <c r="EL19" s="160"/>
      <c r="EM19" s="160"/>
      <c r="EN19" s="160"/>
      <c r="EO19" s="160"/>
      <c r="EP19" s="160"/>
      <c r="EQ19" s="160"/>
      <c r="ER19" s="160"/>
      <c r="ES19" s="160"/>
      <c r="ET19" s="160"/>
      <c r="EU19" s="160"/>
      <c r="EV19" s="160"/>
      <c r="EW19" s="160"/>
      <c r="EX19" s="160"/>
      <c r="EY19" s="160"/>
      <c r="EZ19" s="160"/>
      <c r="FA19" s="160"/>
      <c r="FB19" s="160"/>
      <c r="FC19" s="160"/>
      <c r="FD19" s="160"/>
      <c r="FE19" s="160"/>
    </row>
    <row r="20" spans="1:161" s="169" customFormat="1" ht="15" x14ac:dyDescent="0.25">
      <c r="A20" s="192"/>
      <c r="B20" s="207"/>
      <c r="C20" s="113" t="s">
        <v>1219</v>
      </c>
      <c r="D20" s="113" t="s">
        <v>1220</v>
      </c>
      <c r="E20" s="211"/>
      <c r="F20" s="211"/>
      <c r="G20" s="196">
        <v>1792</v>
      </c>
      <c r="H20" s="696"/>
      <c r="I20" s="697">
        <v>63.169642857142861</v>
      </c>
      <c r="J20" s="698"/>
      <c r="K20" s="697">
        <v>36.830357142857146</v>
      </c>
      <c r="L20" s="699"/>
      <c r="M20" s="697">
        <v>35.267857142857146</v>
      </c>
      <c r="N20" s="695"/>
      <c r="O20" s="697">
        <v>25.602027883396705</v>
      </c>
      <c r="P20" s="695"/>
      <c r="Q20" s="697">
        <v>42.871385842472584</v>
      </c>
      <c r="R20"/>
      <c r="S20"/>
      <c r="T20"/>
      <c r="U20"/>
      <c r="V20"/>
      <c r="W20"/>
      <c r="X20"/>
      <c r="Y20"/>
      <c r="AB20"/>
      <c r="AC20"/>
      <c r="AD20"/>
      <c r="AE20" s="91"/>
      <c r="AF20" s="91"/>
      <c r="AG20" s="91"/>
      <c r="AH20" s="91"/>
      <c r="AI20" s="91"/>
      <c r="AJ20" s="91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60"/>
      <c r="DI20" s="160"/>
      <c r="DJ20" s="160"/>
      <c r="DK20" s="160"/>
      <c r="DL20" s="160"/>
      <c r="DM20" s="160"/>
      <c r="DN20" s="160"/>
      <c r="DO20" s="160"/>
      <c r="DP20" s="160"/>
      <c r="DQ20" s="160"/>
      <c r="DR20" s="160"/>
      <c r="DS20" s="160"/>
      <c r="DT20" s="160"/>
      <c r="DU20" s="160"/>
      <c r="DV20" s="160"/>
      <c r="DW20" s="160"/>
      <c r="DX20" s="160"/>
      <c r="DY20" s="160"/>
      <c r="DZ20" s="160"/>
      <c r="EA20" s="160"/>
      <c r="EB20" s="160"/>
      <c r="EC20" s="160"/>
      <c r="ED20" s="160"/>
      <c r="EE20" s="160"/>
      <c r="EF20" s="160"/>
      <c r="EG20" s="160"/>
      <c r="EH20" s="160"/>
      <c r="EI20" s="160"/>
      <c r="EJ20" s="160"/>
      <c r="EK20" s="160"/>
      <c r="EL20" s="160"/>
      <c r="EM20" s="160"/>
      <c r="EN20" s="160"/>
      <c r="EO20" s="160"/>
      <c r="EP20" s="160"/>
      <c r="EQ20" s="160"/>
      <c r="ER20" s="160"/>
      <c r="ES20" s="160"/>
      <c r="ET20" s="160"/>
      <c r="EU20" s="160"/>
      <c r="EV20" s="160"/>
      <c r="EW20" s="160"/>
      <c r="EX20" s="160"/>
      <c r="EY20" s="160"/>
      <c r="EZ20" s="160"/>
      <c r="FA20" s="160"/>
      <c r="FB20" s="160"/>
      <c r="FC20" s="160"/>
      <c r="FD20" s="160"/>
      <c r="FE20" s="160"/>
    </row>
    <row r="21" spans="1:161" s="169" customFormat="1" ht="15" x14ac:dyDescent="0.25">
      <c r="A21" s="192"/>
      <c r="B21" s="207"/>
      <c r="C21" s="113" t="s">
        <v>1221</v>
      </c>
      <c r="D21" s="113" t="s">
        <v>1222</v>
      </c>
      <c r="E21" s="211"/>
      <c r="F21" s="211"/>
      <c r="G21" s="196">
        <v>617</v>
      </c>
      <c r="H21" s="696"/>
      <c r="I21" s="697">
        <v>90.923824959481365</v>
      </c>
      <c r="J21" s="698"/>
      <c r="K21" s="697">
        <v>9.0761750405186383</v>
      </c>
      <c r="L21" s="699"/>
      <c r="M21" s="697">
        <v>36.142625607779578</v>
      </c>
      <c r="N21" s="695"/>
      <c r="O21" s="697">
        <v>26.501766784452297</v>
      </c>
      <c r="P21" s="695"/>
      <c r="Q21" s="697">
        <v>44.311377245508979</v>
      </c>
      <c r="R21"/>
      <c r="S21"/>
      <c r="T21"/>
      <c r="U21"/>
      <c r="V21"/>
      <c r="W21"/>
      <c r="X21"/>
      <c r="Y21"/>
      <c r="AB21"/>
      <c r="AC21"/>
      <c r="AD21"/>
      <c r="AE21" s="91"/>
      <c r="AF21" s="91"/>
      <c r="AG21" s="91"/>
      <c r="AH21" s="91"/>
      <c r="AI21" s="91"/>
      <c r="AJ21" s="9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160"/>
      <c r="DH21" s="160"/>
      <c r="DI21" s="160"/>
      <c r="DJ21" s="160"/>
      <c r="DK21" s="160"/>
      <c r="DL21" s="160"/>
      <c r="DM21" s="160"/>
      <c r="DN21" s="160"/>
      <c r="DO21" s="160"/>
      <c r="DP21" s="160"/>
      <c r="DQ21" s="160"/>
      <c r="DR21" s="160"/>
      <c r="DS21" s="160"/>
      <c r="DT21" s="160"/>
      <c r="DU21" s="160"/>
      <c r="DV21" s="160"/>
      <c r="DW21" s="160"/>
      <c r="DX21" s="160"/>
      <c r="DY21" s="160"/>
      <c r="DZ21" s="160"/>
      <c r="EA21" s="160"/>
      <c r="EB21" s="160"/>
      <c r="EC21" s="160"/>
      <c r="ED21" s="160"/>
      <c r="EE21" s="160"/>
      <c r="EF21" s="160"/>
      <c r="EG21" s="160"/>
      <c r="EH21" s="160"/>
      <c r="EI21" s="160"/>
      <c r="EJ21" s="160"/>
      <c r="EK21" s="160"/>
      <c r="EL21" s="160"/>
      <c r="EM21" s="160"/>
      <c r="EN21" s="160"/>
      <c r="EO21" s="160"/>
      <c r="EP21" s="160"/>
      <c r="EQ21" s="160"/>
      <c r="ER21" s="160"/>
      <c r="ES21" s="160"/>
      <c r="ET21" s="160"/>
      <c r="EU21" s="160"/>
      <c r="EV21" s="160"/>
      <c r="EW21" s="160"/>
      <c r="EX21" s="160"/>
      <c r="EY21" s="160"/>
      <c r="EZ21" s="160"/>
      <c r="FA21" s="160"/>
      <c r="FB21" s="160"/>
      <c r="FC21" s="160"/>
      <c r="FD21" s="160"/>
      <c r="FE21" s="160"/>
    </row>
    <row r="22" spans="1:161" s="169" customFormat="1" ht="15" x14ac:dyDescent="0.25">
      <c r="A22" s="192"/>
      <c r="B22" s="207"/>
      <c r="C22" s="113" t="s">
        <v>1223</v>
      </c>
      <c r="D22" s="113" t="s">
        <v>1224</v>
      </c>
      <c r="E22" s="211"/>
      <c r="F22" s="211"/>
      <c r="G22" s="196">
        <v>982</v>
      </c>
      <c r="H22" s="696"/>
      <c r="I22" s="697">
        <v>49.592668024439917</v>
      </c>
      <c r="J22" s="698"/>
      <c r="K22" s="697">
        <v>50.407331975560076</v>
      </c>
      <c r="L22" s="699"/>
      <c r="M22" s="697">
        <v>36.150712830957232</v>
      </c>
      <c r="N22" s="695"/>
      <c r="O22" s="697">
        <v>24.305555555555554</v>
      </c>
      <c r="P22" s="695"/>
      <c r="Q22" s="697">
        <v>45.454545454545453</v>
      </c>
      <c r="R22"/>
      <c r="S22"/>
      <c r="T22"/>
      <c r="U22"/>
      <c r="V22"/>
      <c r="W22"/>
      <c r="X22"/>
      <c r="Y22"/>
      <c r="AB22"/>
      <c r="AC22"/>
      <c r="AD22"/>
      <c r="AE22" s="91"/>
      <c r="AF22" s="91"/>
      <c r="AG22" s="91"/>
      <c r="AH22" s="91"/>
      <c r="AI22" s="91"/>
      <c r="AJ22" s="91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  <c r="DP22" s="160"/>
      <c r="DQ22" s="160"/>
      <c r="DR22" s="160"/>
      <c r="DS22" s="160"/>
      <c r="DT22" s="160"/>
      <c r="DU22" s="160"/>
      <c r="DV22" s="160"/>
      <c r="DW22" s="160"/>
      <c r="DX22" s="160"/>
      <c r="DY22" s="160"/>
      <c r="DZ22" s="160"/>
      <c r="EA22" s="160"/>
      <c r="EB22" s="160"/>
      <c r="EC22" s="160"/>
      <c r="ED22" s="160"/>
      <c r="EE22" s="160"/>
      <c r="EF22" s="160"/>
      <c r="EG22" s="160"/>
      <c r="EH22" s="160"/>
      <c r="EI22" s="160"/>
      <c r="EJ22" s="160"/>
      <c r="EK22" s="160"/>
      <c r="EL22" s="160"/>
      <c r="EM22" s="160"/>
      <c r="EN22" s="160"/>
      <c r="EO22" s="160"/>
      <c r="EP22" s="160"/>
      <c r="EQ22" s="160"/>
      <c r="ER22" s="160"/>
      <c r="ES22" s="160"/>
      <c r="ET22" s="160"/>
      <c r="EU22" s="160"/>
      <c r="EV22" s="160"/>
      <c r="EW22" s="160"/>
      <c r="EX22" s="160"/>
      <c r="EY22" s="160"/>
      <c r="EZ22" s="160"/>
      <c r="FA22" s="160"/>
      <c r="FB22" s="160"/>
      <c r="FC22" s="160"/>
      <c r="FD22" s="160"/>
      <c r="FE22" s="160"/>
    </row>
    <row r="23" spans="1:161" s="169" customFormat="1" ht="15" x14ac:dyDescent="0.25">
      <c r="A23" s="192"/>
      <c r="B23" s="207"/>
      <c r="C23" s="113" t="s">
        <v>1225</v>
      </c>
      <c r="D23" s="113" t="s">
        <v>1466</v>
      </c>
      <c r="E23" s="211"/>
      <c r="F23" s="211"/>
      <c r="G23" s="196">
        <v>622</v>
      </c>
      <c r="H23" s="696"/>
      <c r="I23" s="697">
        <v>52.250803858520896</v>
      </c>
      <c r="J23" s="698"/>
      <c r="K23" s="697">
        <v>47.749196141479104</v>
      </c>
      <c r="L23" s="699"/>
      <c r="M23" s="697">
        <v>28.135048231511256</v>
      </c>
      <c r="N23" s="695"/>
      <c r="O23" s="697">
        <v>16.610169491525422</v>
      </c>
      <c r="P23" s="695"/>
      <c r="Q23" s="697">
        <v>38.532110091743121</v>
      </c>
      <c r="R23"/>
      <c r="S23"/>
      <c r="T23"/>
      <c r="U23"/>
      <c r="V23"/>
      <c r="W23"/>
      <c r="X23"/>
      <c r="Y23"/>
      <c r="AB23"/>
      <c r="AC23"/>
      <c r="AD23"/>
      <c r="AE23" s="91"/>
      <c r="AF23" s="91"/>
      <c r="AG23" s="91"/>
      <c r="AH23" s="91"/>
      <c r="AI23" s="91"/>
      <c r="AJ23" s="91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  <c r="DQ23" s="160"/>
      <c r="DR23" s="160"/>
      <c r="DS23" s="160"/>
      <c r="DT23" s="160"/>
      <c r="DU23" s="160"/>
      <c r="DV23" s="160"/>
      <c r="DW23" s="160"/>
      <c r="DX23" s="160"/>
      <c r="DY23" s="160"/>
      <c r="DZ23" s="160"/>
      <c r="EA23" s="160"/>
      <c r="EB23" s="160"/>
      <c r="EC23" s="160"/>
      <c r="ED23" s="160"/>
      <c r="EE23" s="160"/>
      <c r="EF23" s="160"/>
      <c r="EG23" s="160"/>
      <c r="EH23" s="160"/>
      <c r="EI23" s="160"/>
      <c r="EJ23" s="160"/>
      <c r="EK23" s="160"/>
      <c r="EL23" s="160"/>
      <c r="EM23" s="160"/>
      <c r="EN23" s="160"/>
      <c r="EO23" s="160"/>
      <c r="EP23" s="160"/>
      <c r="EQ23" s="160"/>
      <c r="ER23" s="160"/>
      <c r="ES23" s="160"/>
      <c r="ET23" s="160"/>
      <c r="EU23" s="160"/>
      <c r="EV23" s="160"/>
      <c r="EW23" s="160"/>
      <c r="EX23" s="160"/>
      <c r="EY23" s="160"/>
      <c r="EZ23" s="160"/>
      <c r="FA23" s="160"/>
      <c r="FB23" s="160"/>
      <c r="FC23" s="160"/>
      <c r="FD23" s="160"/>
      <c r="FE23" s="160"/>
    </row>
    <row r="24" spans="1:161" s="169" customFormat="1" ht="15" x14ac:dyDescent="0.25">
      <c r="A24" s="192"/>
      <c r="B24" s="207"/>
      <c r="C24" s="113" t="s">
        <v>1226</v>
      </c>
      <c r="D24" s="113" t="s">
        <v>1467</v>
      </c>
      <c r="E24" s="211"/>
      <c r="F24" s="211"/>
      <c r="G24" s="196">
        <v>832</v>
      </c>
      <c r="H24" s="696"/>
      <c r="I24" s="697">
        <v>49.399038461538467</v>
      </c>
      <c r="J24" s="698"/>
      <c r="K24" s="697">
        <v>50.60096153846154</v>
      </c>
      <c r="L24" s="699"/>
      <c r="M24" s="697">
        <v>32.45192307692308</v>
      </c>
      <c r="N24" s="695"/>
      <c r="O24" s="697">
        <v>19.756097560975611</v>
      </c>
      <c r="P24" s="695"/>
      <c r="Q24" s="697">
        <v>44.786729857819907</v>
      </c>
      <c r="R24"/>
      <c r="S24"/>
      <c r="T24"/>
      <c r="U24"/>
      <c r="V24"/>
      <c r="W24"/>
      <c r="X24"/>
      <c r="Y24"/>
      <c r="AB24"/>
      <c r="AC24"/>
      <c r="AD24"/>
      <c r="AE24" s="91"/>
      <c r="AF24" s="91"/>
      <c r="AG24" s="91"/>
      <c r="AH24" s="91"/>
      <c r="AI24" s="91"/>
      <c r="AJ24" s="91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0"/>
      <c r="DN24" s="160"/>
      <c r="DO24" s="160"/>
      <c r="DP24" s="160"/>
      <c r="DQ24" s="160"/>
      <c r="DR24" s="160"/>
      <c r="DS24" s="160"/>
      <c r="DT24" s="160"/>
      <c r="DU24" s="160"/>
      <c r="DV24" s="160"/>
      <c r="DW24" s="160"/>
      <c r="DX24" s="160"/>
      <c r="DY24" s="160"/>
      <c r="DZ24" s="160"/>
      <c r="EA24" s="160"/>
      <c r="EB24" s="160"/>
      <c r="EC24" s="160"/>
      <c r="ED24" s="160"/>
      <c r="EE24" s="160"/>
      <c r="EF24" s="160"/>
      <c r="EG24" s="160"/>
      <c r="EH24" s="160"/>
      <c r="EI24" s="160"/>
      <c r="EJ24" s="160"/>
      <c r="EK24" s="160"/>
      <c r="EL24" s="160"/>
      <c r="EM24" s="160"/>
      <c r="EN24" s="160"/>
      <c r="EO24" s="160"/>
      <c r="EP24" s="160"/>
      <c r="EQ24" s="160"/>
      <c r="ER24" s="160"/>
      <c r="ES24" s="160"/>
      <c r="ET24" s="160"/>
      <c r="EU24" s="160"/>
      <c r="EV24" s="160"/>
      <c r="EW24" s="160"/>
      <c r="EX24" s="160"/>
      <c r="EY24" s="160"/>
      <c r="EZ24" s="160"/>
      <c r="FA24" s="160"/>
      <c r="FB24" s="160"/>
      <c r="FC24" s="160"/>
      <c r="FD24" s="160"/>
      <c r="FE24" s="160"/>
    </row>
    <row r="25" spans="1:161" s="169" customFormat="1" ht="15" x14ac:dyDescent="0.25">
      <c r="A25" s="192"/>
      <c r="B25" s="207"/>
      <c r="C25" s="113" t="s">
        <v>1227</v>
      </c>
      <c r="D25" s="113" t="s">
        <v>1228</v>
      </c>
      <c r="E25" s="211"/>
      <c r="F25" s="211"/>
      <c r="G25" s="196">
        <v>1252</v>
      </c>
      <c r="H25" s="696"/>
      <c r="I25" s="697">
        <v>69.329073482428115</v>
      </c>
      <c r="J25" s="698"/>
      <c r="K25" s="697">
        <v>30.670926517571885</v>
      </c>
      <c r="L25" s="699"/>
      <c r="M25" s="697">
        <v>37.140575079872207</v>
      </c>
      <c r="N25" s="695"/>
      <c r="O25" s="697">
        <v>29.674099485420243</v>
      </c>
      <c r="P25" s="695"/>
      <c r="Q25" s="697">
        <v>43.647234678624812</v>
      </c>
      <c r="R25"/>
      <c r="S25"/>
      <c r="T25"/>
      <c r="U25"/>
      <c r="V25"/>
      <c r="W25"/>
      <c r="X25"/>
      <c r="Y25"/>
      <c r="AB25"/>
      <c r="AC25"/>
      <c r="AD25"/>
      <c r="AE25" s="91"/>
      <c r="AF25" s="91"/>
      <c r="AG25" s="91"/>
      <c r="AH25" s="91"/>
      <c r="AI25" s="91"/>
      <c r="AJ25" s="91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  <c r="DP25" s="160"/>
      <c r="DQ25" s="160"/>
      <c r="DR25" s="160"/>
      <c r="DS25" s="160"/>
      <c r="DT25" s="160"/>
      <c r="DU25" s="160"/>
      <c r="DV25" s="160"/>
      <c r="DW25" s="160"/>
      <c r="DX25" s="160"/>
      <c r="DY25" s="160"/>
      <c r="DZ25" s="160"/>
      <c r="EA25" s="160"/>
      <c r="EB25" s="160"/>
      <c r="EC25" s="160"/>
      <c r="ED25" s="160"/>
      <c r="EE25" s="160"/>
      <c r="EF25" s="160"/>
      <c r="EG25" s="160"/>
      <c r="EH25" s="160"/>
      <c r="EI25" s="160"/>
      <c r="EJ25" s="160"/>
      <c r="EK25" s="160"/>
      <c r="EL25" s="160"/>
      <c r="EM25" s="160"/>
      <c r="EN25" s="160"/>
      <c r="EO25" s="160"/>
      <c r="EP25" s="160"/>
      <c r="EQ25" s="160"/>
      <c r="ER25" s="160"/>
      <c r="ES25" s="160"/>
      <c r="ET25" s="160"/>
      <c r="EU25" s="160"/>
      <c r="EV25" s="160"/>
      <c r="EW25" s="160"/>
      <c r="EX25" s="160"/>
      <c r="EY25" s="160"/>
      <c r="EZ25" s="160"/>
      <c r="FA25" s="160"/>
      <c r="FB25" s="160"/>
      <c r="FC25" s="160"/>
      <c r="FD25" s="160"/>
      <c r="FE25" s="160"/>
    </row>
    <row r="26" spans="1:161" s="169" customFormat="1" ht="15" x14ac:dyDescent="0.25">
      <c r="A26" s="192"/>
      <c r="B26" s="207"/>
      <c r="C26" s="113" t="s">
        <v>1229</v>
      </c>
      <c r="D26" s="113" t="s">
        <v>1230</v>
      </c>
      <c r="E26" s="211"/>
      <c r="F26" s="211"/>
      <c r="G26" s="196">
        <v>2798</v>
      </c>
      <c r="H26" s="696"/>
      <c r="I26" s="697">
        <v>48.463187991422444</v>
      </c>
      <c r="J26" s="698"/>
      <c r="K26" s="697">
        <v>51.536812008577556</v>
      </c>
      <c r="L26" s="699"/>
      <c r="M26" s="697">
        <v>34.06004288777698</v>
      </c>
      <c r="N26" s="695"/>
      <c r="O26" s="697">
        <v>26.002971768202084</v>
      </c>
      <c r="P26" s="695"/>
      <c r="Q26" s="697">
        <v>41.528925619834709</v>
      </c>
      <c r="R26"/>
      <c r="S26"/>
      <c r="T26"/>
      <c r="U26"/>
      <c r="V26"/>
      <c r="W26"/>
      <c r="X26"/>
      <c r="Y26"/>
      <c r="AB26"/>
      <c r="AC26"/>
      <c r="AD26"/>
      <c r="AE26" s="91"/>
      <c r="AF26" s="91"/>
      <c r="AG26" s="91"/>
      <c r="AH26" s="91"/>
      <c r="AI26" s="91"/>
      <c r="AJ26" s="91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B26" s="160"/>
      <c r="DC26" s="160"/>
      <c r="DD26" s="160"/>
      <c r="DE26" s="160"/>
      <c r="DF26" s="160"/>
      <c r="DG26" s="160"/>
      <c r="DH26" s="160"/>
      <c r="DI26" s="160"/>
      <c r="DJ26" s="160"/>
      <c r="DK26" s="160"/>
      <c r="DL26" s="160"/>
      <c r="DM26" s="160"/>
      <c r="DN26" s="160"/>
      <c r="DO26" s="160"/>
      <c r="DP26" s="160"/>
      <c r="DQ26" s="160"/>
      <c r="DR26" s="160"/>
      <c r="DS26" s="160"/>
      <c r="DT26" s="160"/>
      <c r="DU26" s="160"/>
      <c r="DV26" s="160"/>
      <c r="DW26" s="160"/>
      <c r="DX26" s="160"/>
      <c r="DY26" s="160"/>
      <c r="DZ26" s="160"/>
      <c r="EA26" s="160"/>
      <c r="EB26" s="160"/>
      <c r="EC26" s="160"/>
      <c r="ED26" s="160"/>
      <c r="EE26" s="160"/>
      <c r="EF26" s="160"/>
      <c r="EG26" s="160"/>
      <c r="EH26" s="160"/>
      <c r="EI26" s="160"/>
      <c r="EJ26" s="160"/>
      <c r="EK26" s="160"/>
      <c r="EL26" s="160"/>
      <c r="EM26" s="160"/>
      <c r="EN26" s="160"/>
      <c r="EO26" s="160"/>
      <c r="EP26" s="160"/>
      <c r="EQ26" s="160"/>
      <c r="ER26" s="160"/>
      <c r="ES26" s="160"/>
      <c r="ET26" s="160"/>
      <c r="EU26" s="160"/>
      <c r="EV26" s="160"/>
      <c r="EW26" s="160"/>
      <c r="EX26" s="160"/>
      <c r="EY26" s="160"/>
      <c r="EZ26" s="160"/>
      <c r="FA26" s="160"/>
      <c r="FB26" s="160"/>
      <c r="FC26" s="160"/>
      <c r="FD26" s="160"/>
      <c r="FE26" s="160"/>
    </row>
    <row r="27" spans="1:161" s="169" customFormat="1" ht="15" x14ac:dyDescent="0.25">
      <c r="A27" s="192"/>
      <c r="B27" s="207"/>
      <c r="C27" s="113" t="s">
        <v>1231</v>
      </c>
      <c r="D27" s="113" t="s">
        <v>1232</v>
      </c>
      <c r="E27" s="211"/>
      <c r="F27" s="211"/>
      <c r="G27" s="196">
        <v>511</v>
      </c>
      <c r="H27" s="696"/>
      <c r="I27" s="697">
        <v>85.714285714285708</v>
      </c>
      <c r="J27" s="698"/>
      <c r="K27" s="697">
        <v>14.285714285714285</v>
      </c>
      <c r="L27" s="699"/>
      <c r="M27" s="697">
        <v>39.726027397260275</v>
      </c>
      <c r="N27" s="695"/>
      <c r="O27" s="697">
        <v>26.016260162601629</v>
      </c>
      <c r="P27" s="695"/>
      <c r="Q27" s="697">
        <v>52.452830188679243</v>
      </c>
      <c r="R27"/>
      <c r="S27"/>
      <c r="T27"/>
      <c r="U27"/>
      <c r="V27"/>
      <c r="W27"/>
      <c r="X27"/>
      <c r="Y27"/>
      <c r="AB27"/>
      <c r="AC27"/>
      <c r="AD27"/>
      <c r="AE27" s="91"/>
      <c r="AF27" s="91"/>
      <c r="AG27" s="91"/>
      <c r="AH27" s="91"/>
      <c r="AI27" s="91"/>
      <c r="AJ27" s="91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  <c r="DO27" s="160"/>
      <c r="DP27" s="160"/>
      <c r="DQ27" s="160"/>
      <c r="DR27" s="160"/>
      <c r="DS27" s="160"/>
      <c r="DT27" s="160"/>
      <c r="DU27" s="160"/>
      <c r="DV27" s="160"/>
      <c r="DW27" s="160"/>
      <c r="DX27" s="160"/>
      <c r="DY27" s="160"/>
      <c r="DZ27" s="160"/>
      <c r="EA27" s="160"/>
      <c r="EB27" s="160"/>
      <c r="EC27" s="160"/>
      <c r="ED27" s="160"/>
      <c r="EE27" s="160"/>
      <c r="EF27" s="160"/>
      <c r="EG27" s="160"/>
      <c r="EH27" s="160"/>
      <c r="EI27" s="160"/>
      <c r="EJ27" s="160"/>
      <c r="EK27" s="160"/>
      <c r="EL27" s="160"/>
      <c r="EM27" s="160"/>
      <c r="EN27" s="160"/>
      <c r="EO27" s="160"/>
      <c r="EP27" s="160"/>
      <c r="EQ27" s="160"/>
      <c r="ER27" s="160"/>
      <c r="ES27" s="160"/>
      <c r="ET27" s="160"/>
      <c r="EU27" s="160"/>
      <c r="EV27" s="160"/>
      <c r="EW27" s="160"/>
      <c r="EX27" s="160"/>
      <c r="EY27" s="160"/>
      <c r="EZ27" s="160"/>
      <c r="FA27" s="160"/>
      <c r="FB27" s="160"/>
      <c r="FC27" s="160"/>
      <c r="FD27" s="160"/>
      <c r="FE27" s="160"/>
    </row>
    <row r="28" spans="1:161" s="169" customFormat="1" ht="15" x14ac:dyDescent="0.25">
      <c r="A28" s="192"/>
      <c r="B28" s="207"/>
      <c r="C28" s="113" t="s">
        <v>1233</v>
      </c>
      <c r="D28" s="113" t="s">
        <v>1468</v>
      </c>
      <c r="E28" s="211"/>
      <c r="F28" s="211"/>
      <c r="G28" s="196">
        <v>391</v>
      </c>
      <c r="H28" s="696"/>
      <c r="I28" s="697">
        <v>86.956521739130437</v>
      </c>
      <c r="J28" s="698"/>
      <c r="K28" s="697">
        <v>13.043478260869565</v>
      </c>
      <c r="L28" s="699"/>
      <c r="M28" s="697">
        <v>35.294117647058826</v>
      </c>
      <c r="N28" s="695"/>
      <c r="O28" s="697">
        <v>25.139664804469277</v>
      </c>
      <c r="P28" s="695"/>
      <c r="Q28" s="697">
        <v>43.867924528301891</v>
      </c>
      <c r="R28"/>
      <c r="S28"/>
      <c r="T28"/>
      <c r="U28"/>
      <c r="V28"/>
      <c r="W28"/>
      <c r="X28"/>
      <c r="Y28"/>
      <c r="AB28"/>
      <c r="AC28"/>
      <c r="AD28"/>
      <c r="AE28" s="91"/>
      <c r="AF28" s="91"/>
      <c r="AG28" s="91"/>
      <c r="AH28" s="91"/>
      <c r="AI28" s="91"/>
      <c r="AJ28" s="91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0"/>
      <c r="DO28" s="160"/>
      <c r="DP28" s="160"/>
      <c r="DQ28" s="160"/>
      <c r="DR28" s="160"/>
      <c r="DS28" s="160"/>
      <c r="DT28" s="160"/>
      <c r="DU28" s="160"/>
      <c r="DV28" s="160"/>
      <c r="DW28" s="160"/>
      <c r="DX28" s="160"/>
      <c r="DY28" s="160"/>
      <c r="DZ28" s="160"/>
      <c r="EA28" s="160"/>
      <c r="EB28" s="160"/>
      <c r="EC28" s="160"/>
      <c r="ED28" s="160"/>
      <c r="EE28" s="160"/>
      <c r="EF28" s="160"/>
      <c r="EG28" s="160"/>
      <c r="EH28" s="160"/>
      <c r="EI28" s="160"/>
      <c r="EJ28" s="160"/>
      <c r="EK28" s="160"/>
      <c r="EL28" s="160"/>
      <c r="EM28" s="160"/>
      <c r="EN28" s="160"/>
      <c r="EO28" s="160"/>
      <c r="EP28" s="160"/>
      <c r="EQ28" s="160"/>
      <c r="ER28" s="160"/>
      <c r="ES28" s="160"/>
      <c r="ET28" s="160"/>
      <c r="EU28" s="160"/>
      <c r="EV28" s="160"/>
      <c r="EW28" s="160"/>
      <c r="EX28" s="160"/>
      <c r="EY28" s="160"/>
      <c r="EZ28" s="160"/>
      <c r="FA28" s="160"/>
      <c r="FB28" s="160"/>
      <c r="FC28" s="160"/>
      <c r="FD28" s="160"/>
      <c r="FE28" s="160"/>
    </row>
    <row r="29" spans="1:161" s="169" customFormat="1" ht="15" x14ac:dyDescent="0.25">
      <c r="A29" s="192"/>
      <c r="B29" s="207"/>
      <c r="C29" s="113" t="s">
        <v>1234</v>
      </c>
      <c r="D29" s="113" t="s">
        <v>1235</v>
      </c>
      <c r="E29" s="211"/>
      <c r="F29" s="211"/>
      <c r="G29" s="196">
        <v>621</v>
      </c>
      <c r="H29" s="696"/>
      <c r="I29" s="697">
        <v>69.243156199677941</v>
      </c>
      <c r="J29" s="698"/>
      <c r="K29" s="697">
        <v>30.756843800322059</v>
      </c>
      <c r="L29" s="699"/>
      <c r="M29" s="697">
        <v>35.265700483091791</v>
      </c>
      <c r="N29" s="695"/>
      <c r="O29" s="697">
        <v>21.885521885521886</v>
      </c>
      <c r="P29" s="695"/>
      <c r="Q29" s="697">
        <v>47.530864197530867</v>
      </c>
      <c r="R29"/>
      <c r="S29"/>
      <c r="T29"/>
      <c r="U29"/>
      <c r="V29"/>
      <c r="W29"/>
      <c r="X29"/>
      <c r="Y29"/>
      <c r="AB29"/>
      <c r="AC29"/>
      <c r="AD29"/>
      <c r="AE29" s="91"/>
      <c r="AF29" s="91"/>
      <c r="AG29" s="91"/>
      <c r="AH29" s="91"/>
      <c r="AI29" s="91"/>
      <c r="AJ29" s="91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0"/>
      <c r="DO29" s="160"/>
      <c r="DP29" s="160"/>
      <c r="DQ29" s="160"/>
      <c r="DR29" s="160"/>
      <c r="DS29" s="160"/>
      <c r="DT29" s="160"/>
      <c r="DU29" s="160"/>
      <c r="DV29" s="160"/>
      <c r="DW29" s="160"/>
      <c r="DX29" s="160"/>
      <c r="DY29" s="160"/>
      <c r="DZ29" s="160"/>
      <c r="EA29" s="160"/>
      <c r="EB29" s="160"/>
      <c r="EC29" s="160"/>
      <c r="ED29" s="160"/>
      <c r="EE29" s="160"/>
      <c r="EF29" s="160"/>
      <c r="EG29" s="160"/>
      <c r="EH29" s="160"/>
      <c r="EI29" s="160"/>
      <c r="EJ29" s="160"/>
      <c r="EK29" s="160"/>
      <c r="EL29" s="160"/>
      <c r="EM29" s="160"/>
      <c r="EN29" s="160"/>
      <c r="EO29" s="160"/>
      <c r="EP29" s="160"/>
      <c r="EQ29" s="160"/>
      <c r="ER29" s="160"/>
      <c r="ES29" s="160"/>
      <c r="ET29" s="160"/>
      <c r="EU29" s="160"/>
      <c r="EV29" s="160"/>
      <c r="EW29" s="160"/>
      <c r="EX29" s="160"/>
      <c r="EY29" s="160"/>
      <c r="EZ29" s="160"/>
      <c r="FA29" s="160"/>
      <c r="FB29" s="160"/>
      <c r="FC29" s="160"/>
      <c r="FD29" s="160"/>
      <c r="FE29" s="160"/>
    </row>
    <row r="30" spans="1:161" s="169" customFormat="1" ht="15" x14ac:dyDescent="0.25">
      <c r="A30" s="192"/>
      <c r="B30" s="207"/>
      <c r="C30" s="113" t="s">
        <v>1236</v>
      </c>
      <c r="D30" s="113" t="s">
        <v>1237</v>
      </c>
      <c r="E30" s="211"/>
      <c r="F30" s="211"/>
      <c r="G30" s="196">
        <v>1539</v>
      </c>
      <c r="H30" s="696"/>
      <c r="I30" s="697">
        <v>72.449642625081225</v>
      </c>
      <c r="J30" s="698"/>
      <c r="K30" s="697">
        <v>27.550357374918775</v>
      </c>
      <c r="L30" s="699"/>
      <c r="M30" s="697">
        <v>37.491877842755031</v>
      </c>
      <c r="N30" s="695"/>
      <c r="O30" s="697">
        <v>27.904040404040405</v>
      </c>
      <c r="P30" s="695"/>
      <c r="Q30" s="697">
        <v>47.65729585006693</v>
      </c>
      <c r="R30"/>
      <c r="S30"/>
      <c r="T30"/>
      <c r="U30"/>
      <c r="V30"/>
      <c r="W30"/>
      <c r="X30"/>
      <c r="Y30"/>
      <c r="AB30"/>
      <c r="AC30"/>
      <c r="AD30"/>
      <c r="AE30" s="91"/>
      <c r="AF30" s="91"/>
      <c r="AG30" s="91"/>
      <c r="AH30" s="91"/>
      <c r="AI30" s="91"/>
      <c r="AJ30" s="91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0"/>
      <c r="DI30" s="160"/>
      <c r="DJ30" s="160"/>
      <c r="DK30" s="160"/>
      <c r="DL30" s="160"/>
      <c r="DM30" s="160"/>
      <c r="DN30" s="160"/>
      <c r="DO30" s="160"/>
      <c r="DP30" s="160"/>
      <c r="DQ30" s="160"/>
      <c r="DR30" s="160"/>
      <c r="DS30" s="160"/>
      <c r="DT30" s="160"/>
      <c r="DU30" s="160"/>
      <c r="DV30" s="160"/>
      <c r="DW30" s="160"/>
      <c r="DX30" s="160"/>
      <c r="DY30" s="160"/>
      <c r="DZ30" s="160"/>
      <c r="EA30" s="160"/>
      <c r="EB30" s="160"/>
      <c r="EC30" s="160"/>
      <c r="ED30" s="160"/>
      <c r="EE30" s="160"/>
      <c r="EF30" s="160"/>
      <c r="EG30" s="160"/>
      <c r="EH30" s="160"/>
      <c r="EI30" s="160"/>
      <c r="EJ30" s="160"/>
      <c r="EK30" s="160"/>
      <c r="EL30" s="160"/>
      <c r="EM30" s="160"/>
      <c r="EN30" s="160"/>
      <c r="EO30" s="160"/>
      <c r="EP30" s="160"/>
      <c r="EQ30" s="160"/>
      <c r="ER30" s="160"/>
      <c r="ES30" s="160"/>
      <c r="ET30" s="160"/>
      <c r="EU30" s="160"/>
      <c r="EV30" s="160"/>
      <c r="EW30" s="160"/>
      <c r="EX30" s="160"/>
      <c r="EY30" s="160"/>
      <c r="EZ30" s="160"/>
      <c r="FA30" s="160"/>
      <c r="FB30" s="160"/>
      <c r="FC30" s="160"/>
      <c r="FD30" s="160"/>
      <c r="FE30" s="160"/>
    </row>
    <row r="31" spans="1:161" s="169" customFormat="1" ht="15" x14ac:dyDescent="0.25">
      <c r="A31" s="192"/>
      <c r="B31" s="207"/>
      <c r="C31" s="113" t="s">
        <v>1238</v>
      </c>
      <c r="D31" s="113" t="s">
        <v>1239</v>
      </c>
      <c r="E31" s="211"/>
      <c r="F31" s="211"/>
      <c r="G31" s="196">
        <v>877</v>
      </c>
      <c r="H31" s="696"/>
      <c r="I31" s="697">
        <v>50.057012542759402</v>
      </c>
      <c r="J31" s="698"/>
      <c r="K31" s="697">
        <v>49.942987457240598</v>
      </c>
      <c r="L31" s="699"/>
      <c r="M31" s="697">
        <v>38.31242873432155</v>
      </c>
      <c r="N31" s="695"/>
      <c r="O31" s="697">
        <v>26.395939086294419</v>
      </c>
      <c r="P31" s="695"/>
      <c r="Q31" s="697">
        <v>48.033126293995856</v>
      </c>
      <c r="R31"/>
      <c r="S31"/>
      <c r="T31"/>
      <c r="U31"/>
      <c r="V31"/>
      <c r="W31"/>
      <c r="X31"/>
      <c r="Y31"/>
      <c r="AB31"/>
      <c r="AC31"/>
      <c r="AD31"/>
      <c r="AE31" s="91"/>
      <c r="AF31" s="91"/>
      <c r="AG31" s="91"/>
      <c r="AH31" s="91"/>
      <c r="AI31" s="91"/>
      <c r="AJ31" s="9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/>
      <c r="DJ31" s="160"/>
      <c r="DK31" s="160"/>
      <c r="DL31" s="160"/>
      <c r="DM31" s="160"/>
      <c r="DN31" s="160"/>
      <c r="DO31" s="160"/>
      <c r="DP31" s="160"/>
      <c r="DQ31" s="160"/>
      <c r="DR31" s="160"/>
      <c r="DS31" s="160"/>
      <c r="DT31" s="160"/>
      <c r="DU31" s="160"/>
      <c r="DV31" s="160"/>
      <c r="DW31" s="160"/>
      <c r="DX31" s="160"/>
      <c r="DY31" s="160"/>
      <c r="DZ31" s="160"/>
      <c r="EA31" s="160"/>
      <c r="EB31" s="160"/>
      <c r="EC31" s="160"/>
      <c r="ED31" s="160"/>
      <c r="EE31" s="160"/>
      <c r="EF31" s="160"/>
      <c r="EG31" s="160"/>
      <c r="EH31" s="160"/>
      <c r="EI31" s="160"/>
      <c r="EJ31" s="160"/>
      <c r="EK31" s="160"/>
      <c r="EL31" s="160"/>
      <c r="EM31" s="160"/>
      <c r="EN31" s="160"/>
      <c r="EO31" s="160"/>
      <c r="EP31" s="160"/>
      <c r="EQ31" s="160"/>
      <c r="ER31" s="160"/>
      <c r="ES31" s="160"/>
      <c r="ET31" s="160"/>
      <c r="EU31" s="160"/>
      <c r="EV31" s="160"/>
      <c r="EW31" s="160"/>
      <c r="EX31" s="160"/>
      <c r="EY31" s="160"/>
      <c r="EZ31" s="160"/>
      <c r="FA31" s="160"/>
      <c r="FB31" s="160"/>
      <c r="FC31" s="160"/>
      <c r="FD31" s="160"/>
      <c r="FE31" s="160"/>
    </row>
    <row r="32" spans="1:161" s="169" customFormat="1" ht="15" x14ac:dyDescent="0.25">
      <c r="A32" s="192"/>
      <c r="B32" s="207"/>
      <c r="C32" s="113" t="s">
        <v>1240</v>
      </c>
      <c r="D32" s="113" t="s">
        <v>1416</v>
      </c>
      <c r="E32" s="211"/>
      <c r="F32" s="211"/>
      <c r="G32" s="641" t="s">
        <v>1556</v>
      </c>
      <c r="H32" s="696"/>
      <c r="I32" s="638" t="s">
        <v>1556</v>
      </c>
      <c r="J32" s="638"/>
      <c r="K32" s="638" t="s">
        <v>1556</v>
      </c>
      <c r="L32" s="638"/>
      <c r="M32" s="638" t="s">
        <v>1556</v>
      </c>
      <c r="N32" s="638"/>
      <c r="O32" s="638" t="s">
        <v>1556</v>
      </c>
      <c r="P32" s="638"/>
      <c r="Q32" s="638" t="s">
        <v>1556</v>
      </c>
      <c r="R32"/>
      <c r="S32"/>
      <c r="T32"/>
      <c r="U32"/>
      <c r="V32"/>
      <c r="W32"/>
      <c r="X32"/>
      <c r="Y32"/>
      <c r="AB32"/>
      <c r="AC32"/>
      <c r="AD32"/>
      <c r="AE32" s="91"/>
      <c r="AF32" s="91"/>
      <c r="AG32" s="91"/>
      <c r="AH32" s="91"/>
      <c r="AI32" s="91"/>
      <c r="AJ32" s="91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0"/>
      <c r="DJ32" s="160"/>
      <c r="DK32" s="160"/>
      <c r="DL32" s="160"/>
      <c r="DM32" s="160"/>
      <c r="DN32" s="160"/>
      <c r="DO32" s="160"/>
      <c r="DP32" s="160"/>
      <c r="DQ32" s="160"/>
      <c r="DR32" s="160"/>
      <c r="DS32" s="160"/>
      <c r="DT32" s="160"/>
      <c r="DU32" s="160"/>
      <c r="DV32" s="160"/>
      <c r="DW32" s="160"/>
      <c r="DX32" s="160"/>
      <c r="DY32" s="160"/>
      <c r="DZ32" s="160"/>
      <c r="EA32" s="160"/>
      <c r="EB32" s="160"/>
      <c r="EC32" s="160"/>
      <c r="ED32" s="160"/>
      <c r="EE32" s="160"/>
      <c r="EF32" s="160"/>
      <c r="EG32" s="160"/>
      <c r="EH32" s="160"/>
      <c r="EI32" s="160"/>
      <c r="EJ32" s="160"/>
      <c r="EK32" s="160"/>
      <c r="EL32" s="160"/>
      <c r="EM32" s="160"/>
      <c r="EN32" s="160"/>
      <c r="EO32" s="160"/>
      <c r="EP32" s="160"/>
      <c r="EQ32" s="160"/>
      <c r="ER32" s="160"/>
      <c r="ES32" s="160"/>
      <c r="ET32" s="160"/>
      <c r="EU32" s="160"/>
      <c r="EV32" s="160"/>
      <c r="EW32" s="160"/>
      <c r="EX32" s="160"/>
      <c r="EY32" s="160"/>
      <c r="EZ32" s="160"/>
      <c r="FA32" s="160"/>
      <c r="FB32" s="160"/>
      <c r="FC32" s="160"/>
      <c r="FD32" s="160"/>
      <c r="FE32" s="160"/>
    </row>
    <row r="33" spans="1:161" s="169" customFormat="1" ht="15" x14ac:dyDescent="0.25">
      <c r="A33" s="192"/>
      <c r="B33" s="207"/>
      <c r="C33" s="113" t="s">
        <v>1456</v>
      </c>
      <c r="D33" s="113" t="s">
        <v>1469</v>
      </c>
      <c r="E33" s="211"/>
      <c r="F33" s="211"/>
      <c r="G33" s="641" t="s">
        <v>1556</v>
      </c>
      <c r="H33" s="696"/>
      <c r="I33" s="638" t="s">
        <v>1556</v>
      </c>
      <c r="J33" s="638"/>
      <c r="K33" s="638" t="s">
        <v>1556</v>
      </c>
      <c r="L33" s="638"/>
      <c r="M33" s="638" t="s">
        <v>1556</v>
      </c>
      <c r="N33" s="638"/>
      <c r="O33" s="638" t="s">
        <v>1556</v>
      </c>
      <c r="P33" s="638"/>
      <c r="Q33" s="638" t="s">
        <v>1556</v>
      </c>
      <c r="R33"/>
      <c r="S33"/>
      <c r="T33"/>
      <c r="U33"/>
      <c r="V33"/>
      <c r="W33"/>
      <c r="X33"/>
      <c r="Y33"/>
      <c r="AB33"/>
      <c r="AC33"/>
      <c r="AD33"/>
      <c r="AE33" s="91"/>
      <c r="AF33" s="91"/>
      <c r="AG33" s="91"/>
      <c r="AH33" s="91"/>
      <c r="AI33" s="91"/>
      <c r="AJ33" s="91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  <c r="DQ33" s="160"/>
      <c r="DR33" s="160"/>
      <c r="DS33" s="160"/>
      <c r="DT33" s="160"/>
      <c r="DU33" s="160"/>
      <c r="DV33" s="160"/>
      <c r="DW33" s="160"/>
      <c r="DX33" s="160"/>
      <c r="DY33" s="160"/>
      <c r="DZ33" s="160"/>
      <c r="EA33" s="160"/>
      <c r="EB33" s="160"/>
      <c r="EC33" s="160"/>
      <c r="ED33" s="160"/>
      <c r="EE33" s="160"/>
      <c r="EF33" s="160"/>
      <c r="EG33" s="160"/>
      <c r="EH33" s="160"/>
      <c r="EI33" s="160"/>
      <c r="EJ33" s="160"/>
      <c r="EK33" s="160"/>
      <c r="EL33" s="160"/>
      <c r="EM33" s="160"/>
      <c r="EN33" s="160"/>
      <c r="EO33" s="160"/>
      <c r="EP33" s="160"/>
      <c r="EQ33" s="160"/>
      <c r="ER33" s="160"/>
      <c r="ES33" s="160"/>
      <c r="ET33" s="160"/>
      <c r="EU33" s="160"/>
      <c r="EV33" s="160"/>
      <c r="EW33" s="160"/>
      <c r="EX33" s="160"/>
      <c r="EY33" s="160"/>
      <c r="EZ33" s="160"/>
      <c r="FA33" s="160"/>
      <c r="FB33" s="160"/>
      <c r="FC33" s="160"/>
      <c r="FD33" s="160"/>
      <c r="FE33" s="160"/>
    </row>
    <row r="34" spans="1:161" s="169" customFormat="1" ht="15" x14ac:dyDescent="0.25">
      <c r="A34" s="192"/>
      <c r="B34" s="207"/>
      <c r="C34" s="113"/>
      <c r="D34" s="113" t="s">
        <v>1241</v>
      </c>
      <c r="E34" s="211"/>
      <c r="F34" s="211"/>
      <c r="G34" s="196"/>
      <c r="H34" s="696"/>
      <c r="I34" s="697"/>
      <c r="J34" s="698"/>
      <c r="K34" s="697"/>
      <c r="L34" s="699"/>
      <c r="M34" s="697"/>
      <c r="N34" s="695"/>
      <c r="O34" s="697"/>
      <c r="P34" s="695"/>
      <c r="Q34" s="697"/>
      <c r="R34"/>
      <c r="S34"/>
      <c r="T34"/>
      <c r="U34"/>
      <c r="V34"/>
      <c r="W34"/>
      <c r="X34"/>
      <c r="Y34"/>
      <c r="AB34"/>
      <c r="AC34"/>
      <c r="AD34"/>
      <c r="AE34" s="91"/>
      <c r="AF34" s="91"/>
      <c r="AG34" s="91"/>
      <c r="AH34" s="91"/>
      <c r="AI34" s="91"/>
      <c r="AJ34" s="91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0"/>
      <c r="DN34" s="160"/>
      <c r="DO34" s="160"/>
      <c r="DP34" s="160"/>
      <c r="DQ34" s="160"/>
      <c r="DR34" s="160"/>
      <c r="DS34" s="160"/>
      <c r="DT34" s="160"/>
      <c r="DU34" s="160"/>
      <c r="DV34" s="160"/>
      <c r="DW34" s="160"/>
      <c r="DX34" s="160"/>
      <c r="DY34" s="160"/>
      <c r="DZ34" s="160"/>
      <c r="EA34" s="160"/>
      <c r="EB34" s="160"/>
      <c r="EC34" s="160"/>
      <c r="ED34" s="160"/>
      <c r="EE34" s="160"/>
      <c r="EF34" s="160"/>
      <c r="EG34" s="160"/>
      <c r="EH34" s="160"/>
      <c r="EI34" s="160"/>
      <c r="EJ34" s="160"/>
      <c r="EK34" s="160"/>
      <c r="EL34" s="160"/>
      <c r="EM34" s="160"/>
      <c r="EN34" s="160"/>
      <c r="EO34" s="160"/>
      <c r="EP34" s="160"/>
      <c r="EQ34" s="160"/>
      <c r="ER34" s="160"/>
      <c r="ES34" s="160"/>
      <c r="ET34" s="160"/>
      <c r="EU34" s="160"/>
      <c r="EV34" s="160"/>
      <c r="EW34" s="160"/>
      <c r="EX34" s="160"/>
      <c r="EY34" s="160"/>
      <c r="EZ34" s="160"/>
      <c r="FA34" s="160"/>
      <c r="FB34" s="160"/>
      <c r="FC34" s="160"/>
      <c r="FD34" s="160"/>
      <c r="FE34" s="160"/>
    </row>
    <row r="35" spans="1:161" s="169" customFormat="1" ht="15" x14ac:dyDescent="0.25">
      <c r="A35" s="192"/>
      <c r="B35" s="207" t="s">
        <v>1242</v>
      </c>
      <c r="C35" s="113"/>
      <c r="D35" s="113"/>
      <c r="E35" s="211"/>
      <c r="F35" s="211"/>
      <c r="G35" s="196">
        <v>24955</v>
      </c>
      <c r="H35" s="686"/>
      <c r="I35" s="691">
        <v>62.41234221598878</v>
      </c>
      <c r="J35" s="692"/>
      <c r="K35" s="691">
        <v>37.58765778401122</v>
      </c>
      <c r="L35" s="693"/>
      <c r="M35" s="691">
        <v>36.609897816068923</v>
      </c>
      <c r="N35" s="694"/>
      <c r="O35" s="691">
        <v>26.800655568015181</v>
      </c>
      <c r="P35" s="694"/>
      <c r="Q35" s="691">
        <v>45.120490944469395</v>
      </c>
      <c r="R35"/>
      <c r="S35"/>
      <c r="T35"/>
      <c r="U35"/>
      <c r="V35"/>
      <c r="W35"/>
      <c r="X35"/>
      <c r="Y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160"/>
      <c r="DA35" s="160"/>
      <c r="DB35" s="160"/>
      <c r="DC35" s="160"/>
      <c r="DD35" s="160"/>
      <c r="DE35" s="160"/>
      <c r="DF35" s="160"/>
      <c r="DG35" s="160"/>
      <c r="DH35" s="160"/>
      <c r="DI35" s="160"/>
      <c r="DJ35" s="160"/>
      <c r="DK35" s="160"/>
      <c r="DL35" s="160"/>
      <c r="DM35" s="160"/>
      <c r="DN35" s="160"/>
      <c r="DO35" s="160"/>
      <c r="DP35" s="160"/>
      <c r="DQ35" s="160"/>
      <c r="DR35" s="160"/>
      <c r="DS35" s="160"/>
      <c r="DT35" s="160"/>
      <c r="DU35" s="160"/>
      <c r="DV35" s="160"/>
      <c r="DW35" s="160"/>
      <c r="DX35" s="160"/>
      <c r="DY35" s="160"/>
      <c r="DZ35" s="160"/>
      <c r="EA35" s="160"/>
      <c r="EB35" s="160"/>
      <c r="EC35" s="160"/>
      <c r="ED35" s="160"/>
      <c r="EE35" s="160"/>
      <c r="EF35" s="160"/>
      <c r="EG35" s="160"/>
      <c r="EH35" s="160"/>
      <c r="EI35" s="160"/>
      <c r="EJ35" s="160"/>
      <c r="EK35" s="160"/>
      <c r="EL35" s="160"/>
      <c r="EM35" s="160"/>
      <c r="EN35" s="160"/>
      <c r="EO35" s="160"/>
      <c r="EP35" s="160"/>
      <c r="EQ35" s="160"/>
      <c r="ER35" s="160"/>
      <c r="ES35" s="160"/>
      <c r="ET35" s="160"/>
      <c r="EU35" s="160"/>
      <c r="EV35" s="160"/>
      <c r="EW35" s="160"/>
      <c r="EX35" s="160"/>
      <c r="EY35" s="160"/>
      <c r="EZ35" s="160"/>
      <c r="FA35" s="160"/>
      <c r="FB35" s="160"/>
      <c r="FC35" s="160"/>
      <c r="FD35" s="160"/>
      <c r="FE35" s="160"/>
    </row>
    <row r="36" spans="1:161" s="169" customFormat="1" ht="15" x14ac:dyDescent="0.25">
      <c r="A36" s="192"/>
      <c r="B36" s="207"/>
      <c r="C36" s="113"/>
      <c r="D36" s="113"/>
      <c r="E36" s="211"/>
      <c r="F36" s="211"/>
      <c r="G36" s="196"/>
      <c r="H36" s="696"/>
      <c r="I36" s="697"/>
      <c r="J36" s="698"/>
      <c r="K36" s="697"/>
      <c r="L36" s="699"/>
      <c r="M36" s="697"/>
      <c r="N36" s="695"/>
      <c r="O36" s="697"/>
      <c r="P36" s="695"/>
      <c r="Q36" s="697"/>
      <c r="R36"/>
      <c r="S36"/>
      <c r="T36"/>
      <c r="U36"/>
      <c r="V36"/>
      <c r="W36"/>
      <c r="X36"/>
      <c r="Y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60"/>
      <c r="CV36" s="160"/>
      <c r="CW36" s="160"/>
      <c r="CX36" s="160"/>
      <c r="CY36" s="160"/>
      <c r="CZ36" s="160"/>
      <c r="DA36" s="160"/>
      <c r="DB36" s="160"/>
      <c r="DC36" s="160"/>
      <c r="DD36" s="160"/>
      <c r="DE36" s="160"/>
      <c r="DF36" s="160"/>
      <c r="DG36" s="160"/>
      <c r="DH36" s="160"/>
      <c r="DI36" s="160"/>
      <c r="DJ36" s="160"/>
      <c r="DK36" s="160"/>
      <c r="DL36" s="160"/>
      <c r="DM36" s="160"/>
      <c r="DN36" s="160"/>
      <c r="DO36" s="160"/>
      <c r="DP36" s="160"/>
      <c r="DQ36" s="160"/>
      <c r="DR36" s="160"/>
      <c r="DS36" s="160"/>
      <c r="DT36" s="160"/>
      <c r="DU36" s="160"/>
      <c r="DV36" s="160"/>
      <c r="DW36" s="160"/>
      <c r="DX36" s="160"/>
      <c r="DY36" s="160"/>
      <c r="DZ36" s="160"/>
      <c r="EA36" s="160"/>
      <c r="EB36" s="160"/>
      <c r="EC36" s="160"/>
      <c r="ED36" s="160"/>
      <c r="EE36" s="160"/>
      <c r="EF36" s="160"/>
      <c r="EG36" s="160"/>
      <c r="EH36" s="160"/>
      <c r="EI36" s="160"/>
      <c r="EJ36" s="160"/>
      <c r="EK36" s="160"/>
      <c r="EL36" s="160"/>
      <c r="EM36" s="160"/>
      <c r="EN36" s="160"/>
      <c r="EO36" s="160"/>
      <c r="EP36" s="160"/>
      <c r="EQ36" s="160"/>
      <c r="ER36" s="160"/>
      <c r="ES36" s="160"/>
      <c r="ET36" s="160"/>
      <c r="EU36" s="160"/>
      <c r="EV36" s="160"/>
      <c r="EW36" s="160"/>
      <c r="EX36" s="160"/>
      <c r="EY36" s="160"/>
      <c r="EZ36" s="160"/>
      <c r="FA36" s="160"/>
      <c r="FB36" s="160"/>
      <c r="FC36" s="160"/>
      <c r="FD36" s="160"/>
      <c r="FE36" s="160"/>
    </row>
    <row r="37" spans="1:161" s="169" customFormat="1" ht="15" x14ac:dyDescent="0.25">
      <c r="A37" s="192"/>
      <c r="B37" s="207"/>
      <c r="C37" s="113" t="s">
        <v>1243</v>
      </c>
      <c r="D37" s="113" t="s">
        <v>1470</v>
      </c>
      <c r="E37" s="211"/>
      <c r="F37" s="211"/>
      <c r="G37" s="196">
        <v>528</v>
      </c>
      <c r="H37" s="696"/>
      <c r="I37" s="697">
        <v>88.257575757575751</v>
      </c>
      <c r="J37" s="698"/>
      <c r="K37" s="697">
        <v>11.742424242424242</v>
      </c>
      <c r="L37" s="699"/>
      <c r="M37" s="697">
        <v>32.386363636363633</v>
      </c>
      <c r="N37" s="695"/>
      <c r="O37" s="697">
        <v>26.612903225806448</v>
      </c>
      <c r="P37" s="695"/>
      <c r="Q37" s="697">
        <v>37.5</v>
      </c>
      <c r="R37"/>
      <c r="S37"/>
      <c r="T37"/>
      <c r="U37"/>
      <c r="V37"/>
      <c r="W37"/>
      <c r="X37"/>
      <c r="Y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  <c r="CY37" s="160"/>
      <c r="CZ37" s="160"/>
      <c r="DA37" s="160"/>
      <c r="DB37" s="160"/>
      <c r="DC37" s="160"/>
      <c r="DD37" s="160"/>
      <c r="DE37" s="160"/>
      <c r="DF37" s="160"/>
      <c r="DG37" s="160"/>
      <c r="DH37" s="160"/>
      <c r="DI37" s="160"/>
      <c r="DJ37" s="160"/>
      <c r="DK37" s="160"/>
      <c r="DL37" s="160"/>
      <c r="DM37" s="160"/>
      <c r="DN37" s="160"/>
      <c r="DO37" s="160"/>
      <c r="DP37" s="160"/>
      <c r="DQ37" s="160"/>
      <c r="DR37" s="160"/>
      <c r="DS37" s="160"/>
      <c r="DT37" s="160"/>
      <c r="DU37" s="160"/>
      <c r="DV37" s="160"/>
      <c r="DW37" s="160"/>
      <c r="DX37" s="160"/>
      <c r="DY37" s="160"/>
      <c r="DZ37" s="160"/>
      <c r="EA37" s="160"/>
      <c r="EB37" s="160"/>
      <c r="EC37" s="160"/>
      <c r="ED37" s="160"/>
      <c r="EE37" s="160"/>
      <c r="EF37" s="160"/>
      <c r="EG37" s="160"/>
      <c r="EH37" s="160"/>
      <c r="EI37" s="160"/>
      <c r="EJ37" s="160"/>
      <c r="EK37" s="160"/>
      <c r="EL37" s="160"/>
      <c r="EM37" s="160"/>
      <c r="EN37" s="160"/>
      <c r="EO37" s="160"/>
      <c r="EP37" s="160"/>
      <c r="EQ37" s="160"/>
      <c r="ER37" s="160"/>
      <c r="ES37" s="160"/>
      <c r="ET37" s="160"/>
      <c r="EU37" s="160"/>
      <c r="EV37" s="160"/>
      <c r="EW37" s="160"/>
      <c r="EX37" s="160"/>
      <c r="EY37" s="160"/>
      <c r="EZ37" s="160"/>
      <c r="FA37" s="160"/>
      <c r="FB37" s="160"/>
      <c r="FC37" s="160"/>
      <c r="FD37" s="160"/>
      <c r="FE37" s="160"/>
    </row>
    <row r="38" spans="1:161" s="169" customFormat="1" ht="15" x14ac:dyDescent="0.25">
      <c r="A38" s="192"/>
      <c r="B38" s="207"/>
      <c r="C38" s="113" t="s">
        <v>1244</v>
      </c>
      <c r="D38" s="113" t="s">
        <v>1471</v>
      </c>
      <c r="E38" s="211"/>
      <c r="F38" s="211"/>
      <c r="G38" s="196">
        <v>508</v>
      </c>
      <c r="H38" s="696"/>
      <c r="I38" s="697">
        <v>69.881889763779526</v>
      </c>
      <c r="J38" s="698"/>
      <c r="K38" s="697">
        <v>30.118110236220474</v>
      </c>
      <c r="L38" s="699"/>
      <c r="M38" s="697">
        <v>39.763779527559059</v>
      </c>
      <c r="N38" s="695"/>
      <c r="O38" s="697">
        <v>26.400000000000002</v>
      </c>
      <c r="P38" s="695"/>
      <c r="Q38" s="697">
        <v>52.713178294573652</v>
      </c>
      <c r="R38"/>
      <c r="S38"/>
      <c r="T38"/>
      <c r="U38"/>
      <c r="V38"/>
      <c r="W38"/>
      <c r="X38"/>
      <c r="Y38"/>
      <c r="AB38"/>
      <c r="AC38"/>
      <c r="AD38"/>
      <c r="AE38" s="91"/>
      <c r="AF38" s="91"/>
      <c r="AG38" s="91"/>
      <c r="AH38" s="91"/>
      <c r="AI38" s="91"/>
      <c r="AJ38" s="91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  <c r="CY38" s="160"/>
      <c r="CZ38" s="160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0"/>
      <c r="DM38" s="160"/>
      <c r="DN38" s="160"/>
      <c r="DO38" s="160"/>
      <c r="DP38" s="160"/>
      <c r="DQ38" s="160"/>
      <c r="DR38" s="160"/>
      <c r="DS38" s="160"/>
      <c r="DT38" s="160"/>
      <c r="DU38" s="160"/>
      <c r="DV38" s="160"/>
      <c r="DW38" s="160"/>
      <c r="DX38" s="160"/>
      <c r="DY38" s="160"/>
      <c r="DZ38" s="160"/>
      <c r="EA38" s="160"/>
      <c r="EB38" s="160"/>
      <c r="EC38" s="160"/>
      <c r="ED38" s="160"/>
      <c r="EE38" s="160"/>
      <c r="EF38" s="160"/>
      <c r="EG38" s="160"/>
      <c r="EH38" s="160"/>
      <c r="EI38" s="160"/>
      <c r="EJ38" s="160"/>
      <c r="EK38" s="160"/>
      <c r="EL38" s="160"/>
      <c r="EM38" s="160"/>
      <c r="EN38" s="160"/>
      <c r="EO38" s="160"/>
      <c r="EP38" s="160"/>
      <c r="EQ38" s="160"/>
      <c r="ER38" s="160"/>
      <c r="ES38" s="160"/>
      <c r="ET38" s="160"/>
      <c r="EU38" s="160"/>
      <c r="EV38" s="160"/>
      <c r="EW38" s="160"/>
      <c r="EX38" s="160"/>
      <c r="EY38" s="160"/>
      <c r="EZ38" s="160"/>
      <c r="FA38" s="160"/>
      <c r="FB38" s="160"/>
      <c r="FC38" s="160"/>
      <c r="FD38" s="160"/>
      <c r="FE38" s="160"/>
    </row>
    <row r="39" spans="1:161" s="169" customFormat="1" ht="15" x14ac:dyDescent="0.25">
      <c r="A39" s="192"/>
      <c r="B39" s="207"/>
      <c r="C39" s="113" t="s">
        <v>1245</v>
      </c>
      <c r="D39" s="113" t="s">
        <v>1246</v>
      </c>
      <c r="E39" s="211"/>
      <c r="F39" s="211"/>
      <c r="G39" s="196">
        <v>1035</v>
      </c>
      <c r="H39" s="696"/>
      <c r="I39" s="697">
        <v>73.140096618357489</v>
      </c>
      <c r="J39" s="698"/>
      <c r="K39" s="697">
        <v>26.859903381642514</v>
      </c>
      <c r="L39" s="699"/>
      <c r="M39" s="697">
        <v>34.685990338164252</v>
      </c>
      <c r="N39" s="695"/>
      <c r="O39" s="697">
        <v>27.944572748267898</v>
      </c>
      <c r="P39" s="695"/>
      <c r="Q39" s="697">
        <v>39.534883720930232</v>
      </c>
      <c r="R39"/>
      <c r="S39"/>
      <c r="T39"/>
      <c r="U39"/>
      <c r="V39"/>
      <c r="W39"/>
      <c r="X39"/>
      <c r="Y39"/>
      <c r="AB39"/>
      <c r="AC39"/>
      <c r="AD39"/>
      <c r="AE39" s="91"/>
      <c r="AF39" s="91"/>
      <c r="AG39" s="91"/>
      <c r="AH39" s="91"/>
      <c r="AI39" s="91"/>
      <c r="AJ39" s="91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0"/>
      <c r="DK39" s="160"/>
      <c r="DL39" s="160"/>
      <c r="DM39" s="160"/>
      <c r="DN39" s="160"/>
      <c r="DO39" s="160"/>
      <c r="DP39" s="160"/>
      <c r="DQ39" s="160"/>
      <c r="DR39" s="160"/>
      <c r="DS39" s="160"/>
      <c r="DT39" s="160"/>
      <c r="DU39" s="160"/>
      <c r="DV39" s="160"/>
      <c r="DW39" s="160"/>
      <c r="DX39" s="160"/>
      <c r="DY39" s="160"/>
      <c r="DZ39" s="160"/>
      <c r="EA39" s="160"/>
      <c r="EB39" s="160"/>
      <c r="EC39" s="160"/>
      <c r="ED39" s="160"/>
      <c r="EE39" s="160"/>
      <c r="EF39" s="160"/>
      <c r="EG39" s="160"/>
      <c r="EH39" s="160"/>
      <c r="EI39" s="160"/>
      <c r="EJ39" s="160"/>
      <c r="EK39" s="160"/>
      <c r="EL39" s="160"/>
      <c r="EM39" s="160"/>
      <c r="EN39" s="160"/>
      <c r="EO39" s="160"/>
      <c r="EP39" s="160"/>
      <c r="EQ39" s="160"/>
      <c r="ER39" s="160"/>
      <c r="ES39" s="160"/>
      <c r="ET39" s="160"/>
      <c r="EU39" s="160"/>
      <c r="EV39" s="160"/>
      <c r="EW39" s="160"/>
      <c r="EX39" s="160"/>
      <c r="EY39" s="160"/>
      <c r="EZ39" s="160"/>
      <c r="FA39" s="160"/>
      <c r="FB39" s="160"/>
      <c r="FC39" s="160"/>
      <c r="FD39" s="160"/>
      <c r="FE39" s="160"/>
    </row>
    <row r="40" spans="1:161" s="169" customFormat="1" ht="15" x14ac:dyDescent="0.25">
      <c r="A40" s="192"/>
      <c r="B40" s="207"/>
      <c r="C40" s="113" t="s">
        <v>1247</v>
      </c>
      <c r="D40" s="113" t="s">
        <v>1248</v>
      </c>
      <c r="E40" s="211"/>
      <c r="F40" s="211"/>
      <c r="G40" s="196">
        <v>656</v>
      </c>
      <c r="H40" s="696"/>
      <c r="I40" s="697">
        <v>62.34756097560976</v>
      </c>
      <c r="J40" s="698"/>
      <c r="K40" s="697">
        <v>37.652439024390247</v>
      </c>
      <c r="L40" s="699"/>
      <c r="M40" s="697">
        <v>42.073170731707314</v>
      </c>
      <c r="N40" s="695"/>
      <c r="O40" s="697">
        <v>32.129963898916969</v>
      </c>
      <c r="P40" s="695"/>
      <c r="Q40" s="697">
        <v>49.340369393139845</v>
      </c>
      <c r="R40"/>
      <c r="S40"/>
      <c r="T40"/>
      <c r="U40"/>
      <c r="V40"/>
      <c r="W40"/>
      <c r="X40"/>
      <c r="Y40"/>
      <c r="AB40"/>
      <c r="AC40"/>
      <c r="AD40"/>
      <c r="AE40" s="91"/>
      <c r="AF40" s="91"/>
      <c r="AG40" s="91"/>
      <c r="AH40" s="91"/>
      <c r="AI40" s="91"/>
      <c r="AJ40" s="91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0"/>
      <c r="DH40" s="160"/>
      <c r="DI40" s="160"/>
      <c r="DJ40" s="160"/>
      <c r="DK40" s="160"/>
      <c r="DL40" s="160"/>
      <c r="DM40" s="160"/>
      <c r="DN40" s="160"/>
      <c r="DO40" s="160"/>
      <c r="DP40" s="160"/>
      <c r="DQ40" s="160"/>
      <c r="DR40" s="160"/>
      <c r="DS40" s="160"/>
      <c r="DT40" s="160"/>
      <c r="DU40" s="160"/>
      <c r="DV40" s="160"/>
      <c r="DW40" s="160"/>
      <c r="DX40" s="160"/>
      <c r="DY40" s="160"/>
      <c r="DZ40" s="160"/>
      <c r="EA40" s="160"/>
      <c r="EB40" s="160"/>
      <c r="EC40" s="160"/>
      <c r="ED40" s="160"/>
      <c r="EE40" s="160"/>
      <c r="EF40" s="160"/>
      <c r="EG40" s="160"/>
      <c r="EH40" s="160"/>
      <c r="EI40" s="160"/>
      <c r="EJ40" s="160"/>
      <c r="EK40" s="160"/>
      <c r="EL40" s="160"/>
      <c r="EM40" s="160"/>
      <c r="EN40" s="160"/>
      <c r="EO40" s="160"/>
      <c r="EP40" s="160"/>
      <c r="EQ40" s="160"/>
      <c r="ER40" s="160"/>
      <c r="ES40" s="160"/>
      <c r="ET40" s="160"/>
      <c r="EU40" s="160"/>
      <c r="EV40" s="160"/>
      <c r="EW40" s="160"/>
      <c r="EX40" s="160"/>
      <c r="EY40" s="160"/>
      <c r="EZ40" s="160"/>
      <c r="FA40" s="160"/>
      <c r="FB40" s="160"/>
      <c r="FC40" s="160"/>
      <c r="FD40" s="160"/>
      <c r="FE40" s="160"/>
    </row>
    <row r="41" spans="1:161" s="169" customFormat="1" ht="15" x14ac:dyDescent="0.25">
      <c r="A41" s="192"/>
      <c r="B41" s="207"/>
      <c r="C41" s="113" t="s">
        <v>1249</v>
      </c>
      <c r="D41" s="113" t="s">
        <v>1472</v>
      </c>
      <c r="E41" s="211"/>
      <c r="F41" s="211"/>
      <c r="G41" s="196">
        <v>849</v>
      </c>
      <c r="H41" s="696"/>
      <c r="I41" s="697">
        <v>38.162544169611309</v>
      </c>
      <c r="J41" s="698"/>
      <c r="K41" s="697">
        <v>61.837455830388691</v>
      </c>
      <c r="L41" s="699"/>
      <c r="M41" s="697">
        <v>35.80683156654888</v>
      </c>
      <c r="N41" s="695"/>
      <c r="O41" s="697">
        <v>25.188916876574307</v>
      </c>
      <c r="P41" s="695"/>
      <c r="Q41" s="697">
        <v>45.132743362831853</v>
      </c>
      <c r="R41"/>
      <c r="S41"/>
      <c r="T41"/>
      <c r="U41"/>
      <c r="V41"/>
      <c r="W41"/>
      <c r="X41"/>
      <c r="Y41"/>
      <c r="AB41"/>
      <c r="AC41"/>
      <c r="AD41"/>
      <c r="AE41" s="91"/>
      <c r="AF41" s="91"/>
      <c r="AG41" s="91"/>
      <c r="AH41" s="91"/>
      <c r="AI41" s="91"/>
      <c r="AJ41" s="9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160"/>
      <c r="DH41" s="160"/>
      <c r="DI41" s="160"/>
      <c r="DJ41" s="160"/>
      <c r="DK41" s="160"/>
      <c r="DL41" s="160"/>
      <c r="DM41" s="160"/>
      <c r="DN41" s="160"/>
      <c r="DO41" s="160"/>
      <c r="DP41" s="160"/>
      <c r="DQ41" s="160"/>
      <c r="DR41" s="160"/>
      <c r="DS41" s="160"/>
      <c r="DT41" s="160"/>
      <c r="DU41" s="160"/>
      <c r="DV41" s="160"/>
      <c r="DW41" s="160"/>
      <c r="DX41" s="160"/>
      <c r="DY41" s="160"/>
      <c r="DZ41" s="160"/>
      <c r="EA41" s="160"/>
      <c r="EB41" s="160"/>
      <c r="EC41" s="160"/>
      <c r="ED41" s="160"/>
      <c r="EE41" s="160"/>
      <c r="EF41" s="160"/>
      <c r="EG41" s="160"/>
      <c r="EH41" s="160"/>
      <c r="EI41" s="160"/>
      <c r="EJ41" s="160"/>
      <c r="EK41" s="160"/>
      <c r="EL41" s="160"/>
      <c r="EM41" s="160"/>
      <c r="EN41" s="160"/>
      <c r="EO41" s="160"/>
      <c r="EP41" s="160"/>
      <c r="EQ41" s="160"/>
      <c r="ER41" s="160"/>
      <c r="ES41" s="160"/>
      <c r="ET41" s="160"/>
      <c r="EU41" s="160"/>
      <c r="EV41" s="160"/>
      <c r="EW41" s="160"/>
      <c r="EX41" s="160"/>
      <c r="EY41" s="160"/>
      <c r="EZ41" s="160"/>
      <c r="FA41" s="160"/>
      <c r="FB41" s="160"/>
      <c r="FC41" s="160"/>
      <c r="FD41" s="160"/>
      <c r="FE41" s="160"/>
    </row>
    <row r="42" spans="1:161" s="169" customFormat="1" ht="15" x14ac:dyDescent="0.25">
      <c r="A42" s="192"/>
      <c r="B42" s="207"/>
      <c r="C42" s="113" t="s">
        <v>1250</v>
      </c>
      <c r="D42" s="113" t="s">
        <v>1473</v>
      </c>
      <c r="E42" s="211"/>
      <c r="F42" s="211"/>
      <c r="G42" s="196">
        <v>894</v>
      </c>
      <c r="H42" s="696"/>
      <c r="I42" s="697">
        <v>46.420581655480987</v>
      </c>
      <c r="J42" s="698"/>
      <c r="K42" s="697">
        <v>53.579418344519013</v>
      </c>
      <c r="L42" s="699"/>
      <c r="M42" s="697">
        <v>34.116331096196866</v>
      </c>
      <c r="N42" s="695"/>
      <c r="O42" s="697">
        <v>25</v>
      </c>
      <c r="P42" s="695"/>
      <c r="Q42" s="697">
        <v>42.340425531914896</v>
      </c>
      <c r="R42"/>
      <c r="S42"/>
      <c r="T42"/>
      <c r="U42"/>
      <c r="V42"/>
      <c r="W42"/>
      <c r="X42"/>
      <c r="Y42"/>
      <c r="AB42"/>
      <c r="AC42"/>
      <c r="AD42"/>
      <c r="AE42" s="91"/>
      <c r="AF42" s="91"/>
      <c r="AG42" s="91"/>
      <c r="AH42" s="91"/>
      <c r="AI42" s="91"/>
      <c r="AJ42" s="91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  <c r="CO42" s="160"/>
      <c r="CP42" s="160"/>
      <c r="CQ42" s="160"/>
      <c r="CR42" s="160"/>
      <c r="CS42" s="160"/>
      <c r="CT42" s="160"/>
      <c r="CU42" s="160"/>
      <c r="CV42" s="160"/>
      <c r="CW42" s="160"/>
      <c r="CX42" s="160"/>
      <c r="CY42" s="160"/>
      <c r="CZ42" s="160"/>
      <c r="DA42" s="160"/>
      <c r="DB42" s="160"/>
      <c r="DC42" s="160"/>
      <c r="DD42" s="160"/>
      <c r="DE42" s="160"/>
      <c r="DF42" s="160"/>
      <c r="DG42" s="160"/>
      <c r="DH42" s="160"/>
      <c r="DI42" s="160"/>
      <c r="DJ42" s="160"/>
      <c r="DK42" s="160"/>
      <c r="DL42" s="160"/>
      <c r="DM42" s="160"/>
      <c r="DN42" s="160"/>
      <c r="DO42" s="160"/>
      <c r="DP42" s="160"/>
      <c r="DQ42" s="160"/>
      <c r="DR42" s="160"/>
      <c r="DS42" s="160"/>
      <c r="DT42" s="160"/>
      <c r="DU42" s="160"/>
      <c r="DV42" s="160"/>
      <c r="DW42" s="160"/>
      <c r="DX42" s="160"/>
      <c r="DY42" s="160"/>
      <c r="DZ42" s="160"/>
      <c r="EA42" s="160"/>
      <c r="EB42" s="160"/>
      <c r="EC42" s="160"/>
      <c r="ED42" s="160"/>
      <c r="EE42" s="160"/>
      <c r="EF42" s="160"/>
      <c r="EG42" s="160"/>
      <c r="EH42" s="160"/>
      <c r="EI42" s="160"/>
      <c r="EJ42" s="160"/>
      <c r="EK42" s="160"/>
      <c r="EL42" s="160"/>
      <c r="EM42" s="160"/>
      <c r="EN42" s="160"/>
      <c r="EO42" s="160"/>
      <c r="EP42" s="160"/>
      <c r="EQ42" s="160"/>
      <c r="ER42" s="160"/>
      <c r="ES42" s="160"/>
      <c r="ET42" s="160"/>
      <c r="EU42" s="160"/>
      <c r="EV42" s="160"/>
      <c r="EW42" s="160"/>
      <c r="EX42" s="160"/>
      <c r="EY42" s="160"/>
      <c r="EZ42" s="160"/>
      <c r="FA42" s="160"/>
      <c r="FB42" s="160"/>
      <c r="FC42" s="160"/>
      <c r="FD42" s="160"/>
      <c r="FE42" s="160"/>
    </row>
    <row r="43" spans="1:161" s="169" customFormat="1" ht="15" x14ac:dyDescent="0.25">
      <c r="A43" s="192"/>
      <c r="B43" s="207"/>
      <c r="C43" s="113" t="s">
        <v>1251</v>
      </c>
      <c r="D43" s="113" t="s">
        <v>1474</v>
      </c>
      <c r="E43" s="211"/>
      <c r="F43" s="211"/>
      <c r="G43" s="196">
        <v>482</v>
      </c>
      <c r="H43" s="696"/>
      <c r="I43" s="697">
        <v>33.817427385892117</v>
      </c>
      <c r="J43" s="698"/>
      <c r="K43" s="697">
        <v>66.182572614107883</v>
      </c>
      <c r="L43" s="699"/>
      <c r="M43" s="697">
        <v>34.024896265560166</v>
      </c>
      <c r="N43" s="695"/>
      <c r="O43" s="697">
        <v>25</v>
      </c>
      <c r="P43" s="695"/>
      <c r="Q43" s="697">
        <v>43.589743589743591</v>
      </c>
      <c r="R43"/>
      <c r="S43"/>
      <c r="T43"/>
      <c r="U43"/>
      <c r="V43"/>
      <c r="W43"/>
      <c r="X43"/>
      <c r="Y43"/>
      <c r="AB43"/>
      <c r="AC43"/>
      <c r="AD43"/>
      <c r="AE43" s="91"/>
      <c r="AF43" s="91"/>
      <c r="AG43" s="91"/>
      <c r="AH43" s="91"/>
      <c r="AI43" s="91"/>
      <c r="AJ43" s="91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160"/>
      <c r="CO43" s="160"/>
      <c r="CP43" s="160"/>
      <c r="CQ43" s="160"/>
      <c r="CR43" s="160"/>
      <c r="CS43" s="160"/>
      <c r="CT43" s="160"/>
      <c r="CU43" s="160"/>
      <c r="CV43" s="160"/>
      <c r="CW43" s="160"/>
      <c r="CX43" s="160"/>
      <c r="CY43" s="160"/>
      <c r="CZ43" s="160"/>
      <c r="DA43" s="160"/>
      <c r="DB43" s="160"/>
      <c r="DC43" s="160"/>
      <c r="DD43" s="160"/>
      <c r="DE43" s="160"/>
      <c r="DF43" s="160"/>
      <c r="DG43" s="160"/>
      <c r="DH43" s="160"/>
      <c r="DI43" s="160"/>
      <c r="DJ43" s="160"/>
      <c r="DK43" s="160"/>
      <c r="DL43" s="160"/>
      <c r="DM43" s="160"/>
      <c r="DN43" s="160"/>
      <c r="DO43" s="160"/>
      <c r="DP43" s="160"/>
      <c r="DQ43" s="160"/>
      <c r="DR43" s="160"/>
      <c r="DS43" s="160"/>
      <c r="DT43" s="160"/>
      <c r="DU43" s="160"/>
      <c r="DV43" s="160"/>
      <c r="DW43" s="160"/>
      <c r="DX43" s="160"/>
      <c r="DY43" s="160"/>
      <c r="DZ43" s="160"/>
      <c r="EA43" s="160"/>
      <c r="EB43" s="160"/>
      <c r="EC43" s="160"/>
      <c r="ED43" s="160"/>
      <c r="EE43" s="160"/>
      <c r="EF43" s="160"/>
      <c r="EG43" s="160"/>
      <c r="EH43" s="160"/>
      <c r="EI43" s="160"/>
      <c r="EJ43" s="160"/>
      <c r="EK43" s="160"/>
      <c r="EL43" s="160"/>
      <c r="EM43" s="160"/>
      <c r="EN43" s="160"/>
      <c r="EO43" s="160"/>
      <c r="EP43" s="160"/>
      <c r="EQ43" s="160"/>
      <c r="ER43" s="160"/>
      <c r="ES43" s="160"/>
      <c r="ET43" s="160"/>
      <c r="EU43" s="160"/>
      <c r="EV43" s="160"/>
      <c r="EW43" s="160"/>
      <c r="EX43" s="160"/>
      <c r="EY43" s="160"/>
      <c r="EZ43" s="160"/>
      <c r="FA43" s="160"/>
      <c r="FB43" s="160"/>
      <c r="FC43" s="160"/>
      <c r="FD43" s="160"/>
      <c r="FE43" s="160"/>
    </row>
    <row r="44" spans="1:161" s="169" customFormat="1" ht="15" x14ac:dyDescent="0.25">
      <c r="A44" s="192"/>
      <c r="B44" s="207"/>
      <c r="C44" s="113" t="s">
        <v>1252</v>
      </c>
      <c r="D44" s="113" t="s">
        <v>1253</v>
      </c>
      <c r="E44" s="211"/>
      <c r="F44" s="211"/>
      <c r="G44" s="196">
        <v>676</v>
      </c>
      <c r="H44" s="696"/>
      <c r="I44" s="697">
        <v>64.201183431952657</v>
      </c>
      <c r="J44" s="698"/>
      <c r="K44" s="697">
        <v>35.798816568047336</v>
      </c>
      <c r="L44" s="699"/>
      <c r="M44" s="697">
        <v>38.905325443786978</v>
      </c>
      <c r="N44" s="695"/>
      <c r="O44" s="697">
        <v>27.914110429447852</v>
      </c>
      <c r="P44" s="695"/>
      <c r="Q44" s="697">
        <v>49.142857142857146</v>
      </c>
      <c r="R44"/>
      <c r="S44"/>
      <c r="T44"/>
      <c r="U44"/>
      <c r="V44"/>
      <c r="W44"/>
      <c r="X44"/>
      <c r="Y44"/>
      <c r="AB44"/>
      <c r="AC44"/>
      <c r="AD44"/>
      <c r="AE44" s="91"/>
      <c r="AF44" s="91"/>
      <c r="AG44" s="91"/>
      <c r="AH44" s="91"/>
      <c r="AI44" s="91"/>
      <c r="AJ44" s="91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160"/>
      <c r="CM44" s="160"/>
      <c r="CN44" s="160"/>
      <c r="CO44" s="160"/>
      <c r="CP44" s="160"/>
      <c r="CQ44" s="160"/>
      <c r="CR44" s="160"/>
      <c r="CS44" s="160"/>
      <c r="CT44" s="160"/>
      <c r="CU44" s="160"/>
      <c r="CV44" s="160"/>
      <c r="CW44" s="160"/>
      <c r="CX44" s="160"/>
      <c r="CY44" s="160"/>
      <c r="CZ44" s="160"/>
      <c r="DA44" s="160"/>
      <c r="DB44" s="160"/>
      <c r="DC44" s="160"/>
      <c r="DD44" s="160"/>
      <c r="DE44" s="160"/>
      <c r="DF44" s="160"/>
      <c r="DG44" s="160"/>
      <c r="DH44" s="160"/>
      <c r="DI44" s="160"/>
      <c r="DJ44" s="160"/>
      <c r="DK44" s="160"/>
      <c r="DL44" s="160"/>
      <c r="DM44" s="160"/>
      <c r="DN44" s="160"/>
      <c r="DO44" s="160"/>
      <c r="DP44" s="160"/>
      <c r="DQ44" s="160"/>
      <c r="DR44" s="160"/>
      <c r="DS44" s="160"/>
      <c r="DT44" s="160"/>
      <c r="DU44" s="160"/>
      <c r="DV44" s="160"/>
      <c r="DW44" s="160"/>
      <c r="DX44" s="160"/>
      <c r="DY44" s="160"/>
      <c r="DZ44" s="160"/>
      <c r="EA44" s="160"/>
      <c r="EB44" s="160"/>
      <c r="EC44" s="160"/>
      <c r="ED44" s="160"/>
      <c r="EE44" s="160"/>
      <c r="EF44" s="160"/>
      <c r="EG44" s="160"/>
      <c r="EH44" s="160"/>
      <c r="EI44" s="160"/>
      <c r="EJ44" s="160"/>
      <c r="EK44" s="160"/>
      <c r="EL44" s="160"/>
      <c r="EM44" s="160"/>
      <c r="EN44" s="160"/>
      <c r="EO44" s="160"/>
      <c r="EP44" s="160"/>
      <c r="EQ44" s="160"/>
      <c r="ER44" s="160"/>
      <c r="ES44" s="160"/>
      <c r="ET44" s="160"/>
      <c r="EU44" s="160"/>
      <c r="EV44" s="160"/>
      <c r="EW44" s="160"/>
      <c r="EX44" s="160"/>
      <c r="EY44" s="160"/>
      <c r="EZ44" s="160"/>
      <c r="FA44" s="160"/>
      <c r="FB44" s="160"/>
      <c r="FC44" s="160"/>
      <c r="FD44" s="160"/>
      <c r="FE44" s="160"/>
    </row>
    <row r="45" spans="1:161" s="169" customFormat="1" ht="15" x14ac:dyDescent="0.25">
      <c r="A45" s="192"/>
      <c r="B45" s="207"/>
      <c r="C45" s="113" t="s">
        <v>1254</v>
      </c>
      <c r="D45" s="113" t="s">
        <v>1255</v>
      </c>
      <c r="E45" s="211"/>
      <c r="F45" s="211"/>
      <c r="G45" s="196">
        <v>2302</v>
      </c>
      <c r="H45" s="696"/>
      <c r="I45" s="697">
        <v>65.942658557775843</v>
      </c>
      <c r="J45" s="698"/>
      <c r="K45" s="697">
        <v>34.057341442224157</v>
      </c>
      <c r="L45" s="699"/>
      <c r="M45" s="697">
        <v>42.006950477845351</v>
      </c>
      <c r="N45" s="695"/>
      <c r="O45" s="697">
        <v>30.40358744394619</v>
      </c>
      <c r="P45" s="695"/>
      <c r="Q45" s="697">
        <v>52.906486941870256</v>
      </c>
      <c r="R45"/>
      <c r="S45"/>
      <c r="T45"/>
      <c r="U45"/>
      <c r="V45"/>
      <c r="W45"/>
      <c r="X45"/>
      <c r="Y45"/>
      <c r="AB45"/>
      <c r="AC45"/>
      <c r="AD45"/>
      <c r="AE45" s="91"/>
      <c r="AF45" s="91"/>
      <c r="AG45" s="91"/>
      <c r="AH45" s="91"/>
      <c r="AI45" s="91"/>
      <c r="AJ45" s="91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0"/>
      <c r="CL45" s="160"/>
      <c r="CM45" s="160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60"/>
      <c r="DC45" s="160"/>
      <c r="DD45" s="160"/>
      <c r="DE45" s="160"/>
      <c r="DF45" s="160"/>
      <c r="DG45" s="160"/>
      <c r="DH45" s="160"/>
      <c r="DI45" s="160"/>
      <c r="DJ45" s="160"/>
      <c r="DK45" s="160"/>
      <c r="DL45" s="160"/>
      <c r="DM45" s="160"/>
      <c r="DN45" s="160"/>
      <c r="DO45" s="160"/>
      <c r="DP45" s="160"/>
      <c r="DQ45" s="160"/>
      <c r="DR45" s="160"/>
      <c r="DS45" s="160"/>
      <c r="DT45" s="160"/>
      <c r="DU45" s="160"/>
      <c r="DV45" s="160"/>
      <c r="DW45" s="160"/>
      <c r="DX45" s="160"/>
      <c r="DY45" s="160"/>
      <c r="DZ45" s="160"/>
      <c r="EA45" s="160"/>
      <c r="EB45" s="160"/>
      <c r="EC45" s="160"/>
      <c r="ED45" s="160"/>
      <c r="EE45" s="160"/>
      <c r="EF45" s="160"/>
      <c r="EG45" s="160"/>
      <c r="EH45" s="160"/>
      <c r="EI45" s="160"/>
      <c r="EJ45" s="160"/>
      <c r="EK45" s="160"/>
      <c r="EL45" s="160"/>
      <c r="EM45" s="160"/>
      <c r="EN45" s="160"/>
      <c r="EO45" s="160"/>
      <c r="EP45" s="160"/>
      <c r="EQ45" s="160"/>
      <c r="ER45" s="160"/>
      <c r="ES45" s="160"/>
      <c r="ET45" s="160"/>
      <c r="EU45" s="160"/>
      <c r="EV45" s="160"/>
      <c r="EW45" s="160"/>
      <c r="EX45" s="160"/>
      <c r="EY45" s="160"/>
      <c r="EZ45" s="160"/>
      <c r="FA45" s="160"/>
      <c r="FB45" s="160"/>
      <c r="FC45" s="160"/>
      <c r="FD45" s="160"/>
      <c r="FE45" s="160"/>
    </row>
    <row r="46" spans="1:161" s="169" customFormat="1" ht="15" x14ac:dyDescent="0.25">
      <c r="A46" s="192"/>
      <c r="B46" s="207"/>
      <c r="C46" s="113" t="s">
        <v>1256</v>
      </c>
      <c r="D46" s="113" t="s">
        <v>1257</v>
      </c>
      <c r="E46" s="211"/>
      <c r="F46" s="211"/>
      <c r="G46" s="196">
        <v>2878</v>
      </c>
      <c r="H46" s="696"/>
      <c r="I46" s="697">
        <v>61.11883252258513</v>
      </c>
      <c r="J46" s="698"/>
      <c r="K46" s="697">
        <v>38.881167477414877</v>
      </c>
      <c r="L46" s="699"/>
      <c r="M46" s="697">
        <v>37.52605976372481</v>
      </c>
      <c r="N46" s="695"/>
      <c r="O46" s="697">
        <v>26.22820919175911</v>
      </c>
      <c r="P46" s="695"/>
      <c r="Q46" s="697">
        <v>46.349009900990104</v>
      </c>
      <c r="R46"/>
      <c r="S46"/>
      <c r="T46"/>
      <c r="U46"/>
      <c r="V46"/>
      <c r="W46"/>
      <c r="X46"/>
      <c r="Y46"/>
      <c r="AB46"/>
      <c r="AC46"/>
      <c r="AD46"/>
      <c r="AE46" s="91"/>
      <c r="AF46" s="91"/>
      <c r="AG46" s="91"/>
      <c r="AH46" s="91"/>
      <c r="AI46" s="91"/>
      <c r="AJ46" s="91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60"/>
      <c r="BP46" s="160"/>
      <c r="BQ46" s="160"/>
      <c r="BR46" s="160"/>
      <c r="BS46" s="160"/>
      <c r="BT46" s="160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160"/>
      <c r="CI46" s="160"/>
      <c r="CJ46" s="160"/>
      <c r="CK46" s="160"/>
      <c r="CL46" s="160"/>
      <c r="CM46" s="160"/>
      <c r="CN46" s="160"/>
      <c r="CO46" s="160"/>
      <c r="CP46" s="160"/>
      <c r="CQ46" s="160"/>
      <c r="CR46" s="160"/>
      <c r="CS46" s="160"/>
      <c r="CT46" s="160"/>
      <c r="CU46" s="160"/>
      <c r="CV46" s="160"/>
      <c r="CW46" s="160"/>
      <c r="CX46" s="160"/>
      <c r="CY46" s="160"/>
      <c r="CZ46" s="160"/>
      <c r="DA46" s="160"/>
      <c r="DB46" s="160"/>
      <c r="DC46" s="160"/>
      <c r="DD46" s="160"/>
      <c r="DE46" s="160"/>
      <c r="DF46" s="160"/>
      <c r="DG46" s="160"/>
      <c r="DH46" s="160"/>
      <c r="DI46" s="160"/>
      <c r="DJ46" s="160"/>
      <c r="DK46" s="160"/>
      <c r="DL46" s="160"/>
      <c r="DM46" s="160"/>
      <c r="DN46" s="160"/>
      <c r="DO46" s="160"/>
      <c r="DP46" s="160"/>
      <c r="DQ46" s="160"/>
      <c r="DR46" s="160"/>
      <c r="DS46" s="160"/>
      <c r="DT46" s="160"/>
      <c r="DU46" s="160"/>
      <c r="DV46" s="160"/>
      <c r="DW46" s="160"/>
      <c r="DX46" s="160"/>
      <c r="DY46" s="160"/>
      <c r="DZ46" s="160"/>
      <c r="EA46" s="160"/>
      <c r="EB46" s="160"/>
      <c r="EC46" s="160"/>
      <c r="ED46" s="160"/>
      <c r="EE46" s="160"/>
      <c r="EF46" s="160"/>
      <c r="EG46" s="160"/>
      <c r="EH46" s="160"/>
      <c r="EI46" s="160"/>
      <c r="EJ46" s="160"/>
      <c r="EK46" s="160"/>
      <c r="EL46" s="160"/>
      <c r="EM46" s="160"/>
      <c r="EN46" s="160"/>
      <c r="EO46" s="160"/>
      <c r="EP46" s="160"/>
      <c r="EQ46" s="160"/>
      <c r="ER46" s="160"/>
      <c r="ES46" s="160"/>
      <c r="ET46" s="160"/>
      <c r="EU46" s="160"/>
      <c r="EV46" s="160"/>
      <c r="EW46" s="160"/>
      <c r="EX46" s="160"/>
      <c r="EY46" s="160"/>
      <c r="EZ46" s="160"/>
      <c r="FA46" s="160"/>
      <c r="FB46" s="160"/>
      <c r="FC46" s="160"/>
      <c r="FD46" s="160"/>
      <c r="FE46" s="160"/>
    </row>
    <row r="47" spans="1:161" s="169" customFormat="1" ht="15" x14ac:dyDescent="0.25">
      <c r="A47" s="192"/>
      <c r="B47" s="207"/>
      <c r="C47" s="113" t="s">
        <v>1258</v>
      </c>
      <c r="D47" s="113" t="s">
        <v>1259</v>
      </c>
      <c r="E47" s="211"/>
      <c r="F47" s="211"/>
      <c r="G47" s="196">
        <v>919</v>
      </c>
      <c r="H47" s="696"/>
      <c r="I47" s="697">
        <v>67.682263329706203</v>
      </c>
      <c r="J47" s="698"/>
      <c r="K47" s="697">
        <v>32.317736670293797</v>
      </c>
      <c r="L47" s="699"/>
      <c r="M47" s="697">
        <v>33.841131664853101</v>
      </c>
      <c r="N47" s="695"/>
      <c r="O47" s="697">
        <v>24.644549763033176</v>
      </c>
      <c r="P47" s="695"/>
      <c r="Q47" s="697">
        <v>41.649899396378274</v>
      </c>
      <c r="R47"/>
      <c r="S47"/>
      <c r="T47"/>
      <c r="U47"/>
      <c r="V47"/>
      <c r="W47"/>
      <c r="X47"/>
      <c r="Y47"/>
      <c r="AB47"/>
      <c r="AC47"/>
      <c r="AD47"/>
      <c r="AE47" s="91"/>
      <c r="AF47" s="91"/>
      <c r="AG47" s="91"/>
      <c r="AH47" s="91"/>
      <c r="AI47" s="91"/>
      <c r="AJ47" s="91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160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  <c r="DE47" s="160"/>
      <c r="DF47" s="160"/>
      <c r="DG47" s="160"/>
      <c r="DH47" s="160"/>
      <c r="DI47" s="160"/>
      <c r="DJ47" s="160"/>
      <c r="DK47" s="160"/>
      <c r="DL47" s="160"/>
      <c r="DM47" s="160"/>
      <c r="DN47" s="160"/>
      <c r="DO47" s="160"/>
      <c r="DP47" s="160"/>
      <c r="DQ47" s="160"/>
      <c r="DR47" s="160"/>
      <c r="DS47" s="160"/>
      <c r="DT47" s="160"/>
      <c r="DU47" s="160"/>
      <c r="DV47" s="160"/>
      <c r="DW47" s="160"/>
      <c r="DX47" s="160"/>
      <c r="DY47" s="160"/>
      <c r="DZ47" s="160"/>
      <c r="EA47" s="160"/>
      <c r="EB47" s="160"/>
      <c r="EC47" s="160"/>
      <c r="ED47" s="160"/>
      <c r="EE47" s="160"/>
      <c r="EF47" s="160"/>
      <c r="EG47" s="160"/>
      <c r="EH47" s="160"/>
      <c r="EI47" s="160"/>
      <c r="EJ47" s="160"/>
      <c r="EK47" s="160"/>
      <c r="EL47" s="160"/>
      <c r="EM47" s="160"/>
      <c r="EN47" s="160"/>
      <c r="EO47" s="160"/>
      <c r="EP47" s="160"/>
      <c r="EQ47" s="160"/>
      <c r="ER47" s="160"/>
      <c r="ES47" s="160"/>
      <c r="ET47" s="160"/>
      <c r="EU47" s="160"/>
      <c r="EV47" s="160"/>
      <c r="EW47" s="160"/>
      <c r="EX47" s="160"/>
      <c r="EY47" s="160"/>
      <c r="EZ47" s="160"/>
      <c r="FA47" s="160"/>
      <c r="FB47" s="160"/>
      <c r="FC47" s="160"/>
      <c r="FD47" s="160"/>
      <c r="FE47" s="160"/>
    </row>
    <row r="48" spans="1:161" s="169" customFormat="1" ht="15" x14ac:dyDescent="0.25">
      <c r="A48" s="192"/>
      <c r="B48" s="207"/>
      <c r="C48" s="113" t="s">
        <v>1260</v>
      </c>
      <c r="D48" s="113" t="s">
        <v>1261</v>
      </c>
      <c r="E48" s="211"/>
      <c r="F48" s="211"/>
      <c r="G48" s="196">
        <v>788</v>
      </c>
      <c r="H48" s="696"/>
      <c r="I48" s="697">
        <v>68.020304568527919</v>
      </c>
      <c r="J48" s="698"/>
      <c r="K48" s="697">
        <v>31.979695431472084</v>
      </c>
      <c r="L48" s="699"/>
      <c r="M48" s="697">
        <v>32.360406091370557</v>
      </c>
      <c r="N48" s="695"/>
      <c r="O48" s="697">
        <v>25.277777777777779</v>
      </c>
      <c r="P48" s="695"/>
      <c r="Q48" s="697">
        <v>38.31775700934579</v>
      </c>
      <c r="R48"/>
      <c r="S48"/>
      <c r="T48"/>
      <c r="U48"/>
      <c r="V48"/>
      <c r="W48"/>
      <c r="X48"/>
      <c r="Y48"/>
      <c r="AB48"/>
      <c r="AC48"/>
      <c r="AD48"/>
      <c r="AE48" s="91"/>
      <c r="AF48" s="91"/>
      <c r="AG48" s="91"/>
      <c r="AH48" s="91"/>
      <c r="AI48" s="91"/>
      <c r="AJ48" s="91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160"/>
      <c r="CZ48" s="160"/>
      <c r="DA48" s="160"/>
      <c r="DB48" s="160"/>
      <c r="DC48" s="160"/>
      <c r="DD48" s="160"/>
      <c r="DE48" s="160"/>
      <c r="DF48" s="160"/>
      <c r="DG48" s="160"/>
      <c r="DH48" s="160"/>
      <c r="DI48" s="160"/>
      <c r="DJ48" s="160"/>
      <c r="DK48" s="160"/>
      <c r="DL48" s="160"/>
      <c r="DM48" s="160"/>
      <c r="DN48" s="160"/>
      <c r="DO48" s="160"/>
      <c r="DP48" s="160"/>
      <c r="DQ48" s="160"/>
      <c r="DR48" s="160"/>
      <c r="DS48" s="160"/>
      <c r="DT48" s="160"/>
      <c r="DU48" s="160"/>
      <c r="DV48" s="160"/>
      <c r="DW48" s="160"/>
      <c r="DX48" s="160"/>
      <c r="DY48" s="160"/>
      <c r="DZ48" s="160"/>
      <c r="EA48" s="160"/>
      <c r="EB48" s="160"/>
      <c r="EC48" s="160"/>
      <c r="ED48" s="160"/>
      <c r="EE48" s="160"/>
      <c r="EF48" s="160"/>
      <c r="EG48" s="160"/>
      <c r="EH48" s="160"/>
      <c r="EI48" s="160"/>
      <c r="EJ48" s="160"/>
      <c r="EK48" s="160"/>
      <c r="EL48" s="160"/>
      <c r="EM48" s="160"/>
      <c r="EN48" s="160"/>
      <c r="EO48" s="160"/>
      <c r="EP48" s="160"/>
      <c r="EQ48" s="160"/>
      <c r="ER48" s="160"/>
      <c r="ES48" s="160"/>
      <c r="ET48" s="160"/>
      <c r="EU48" s="160"/>
      <c r="EV48" s="160"/>
      <c r="EW48" s="160"/>
      <c r="EX48" s="160"/>
      <c r="EY48" s="160"/>
      <c r="EZ48" s="160"/>
      <c r="FA48" s="160"/>
      <c r="FB48" s="160"/>
      <c r="FC48" s="160"/>
      <c r="FD48" s="160"/>
      <c r="FE48" s="160"/>
    </row>
    <row r="49" spans="1:161" s="169" customFormat="1" ht="15" x14ac:dyDescent="0.25">
      <c r="A49" s="192"/>
      <c r="B49" s="207"/>
      <c r="C49" s="113" t="s">
        <v>1262</v>
      </c>
      <c r="D49" s="113" t="s">
        <v>1263</v>
      </c>
      <c r="E49" s="211"/>
      <c r="F49" s="211"/>
      <c r="G49" s="196">
        <v>1183</v>
      </c>
      <c r="H49" s="696"/>
      <c r="I49" s="697">
        <v>57.988165680473372</v>
      </c>
      <c r="J49" s="698"/>
      <c r="K49" s="697">
        <v>42.011834319526628</v>
      </c>
      <c r="L49" s="699"/>
      <c r="M49" s="697">
        <v>35.841081994928146</v>
      </c>
      <c r="N49" s="695"/>
      <c r="O49" s="697">
        <v>28.241563055062169</v>
      </c>
      <c r="P49" s="695"/>
      <c r="Q49" s="697">
        <v>42.741935483870968</v>
      </c>
      <c r="R49"/>
      <c r="S49"/>
      <c r="T49"/>
      <c r="U49"/>
      <c r="V49"/>
      <c r="W49"/>
      <c r="X49"/>
      <c r="Y49"/>
      <c r="AB49"/>
      <c r="AC49"/>
      <c r="AD49"/>
      <c r="AE49" s="91"/>
      <c r="AF49" s="91"/>
      <c r="AG49" s="91"/>
      <c r="AH49" s="91"/>
      <c r="AI49" s="91"/>
      <c r="AJ49" s="91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0"/>
      <c r="BQ49" s="160"/>
      <c r="BR49" s="160"/>
      <c r="BS49" s="160"/>
      <c r="BT49" s="160"/>
      <c r="BU49" s="160"/>
      <c r="BV49" s="160"/>
      <c r="BW49" s="160"/>
      <c r="BX49" s="160"/>
      <c r="BY49" s="160"/>
      <c r="BZ49" s="160"/>
      <c r="CA49" s="160"/>
      <c r="CB49" s="160"/>
      <c r="CC49" s="160"/>
      <c r="CD49" s="160"/>
      <c r="CE49" s="160"/>
      <c r="CF49" s="160"/>
      <c r="CG49" s="160"/>
      <c r="CH49" s="160"/>
      <c r="CI49" s="160"/>
      <c r="CJ49" s="160"/>
      <c r="CK49" s="160"/>
      <c r="CL49" s="160"/>
      <c r="CM49" s="160"/>
      <c r="CN49" s="160"/>
      <c r="CO49" s="160"/>
      <c r="CP49" s="160"/>
      <c r="CQ49" s="160"/>
      <c r="CR49" s="160"/>
      <c r="CS49" s="160"/>
      <c r="CT49" s="160"/>
      <c r="CU49" s="160"/>
      <c r="CV49" s="160"/>
      <c r="CW49" s="160"/>
      <c r="CX49" s="160"/>
      <c r="CY49" s="160"/>
      <c r="CZ49" s="160"/>
      <c r="DA49" s="160"/>
      <c r="DB49" s="160"/>
      <c r="DC49" s="160"/>
      <c r="DD49" s="160"/>
      <c r="DE49" s="160"/>
      <c r="DF49" s="160"/>
      <c r="DG49" s="160"/>
      <c r="DH49" s="160"/>
      <c r="DI49" s="160"/>
      <c r="DJ49" s="160"/>
      <c r="DK49" s="160"/>
      <c r="DL49" s="160"/>
      <c r="DM49" s="160"/>
      <c r="DN49" s="160"/>
      <c r="DO49" s="160"/>
      <c r="DP49" s="160"/>
      <c r="DQ49" s="160"/>
      <c r="DR49" s="160"/>
      <c r="DS49" s="160"/>
      <c r="DT49" s="160"/>
      <c r="DU49" s="160"/>
      <c r="DV49" s="160"/>
      <c r="DW49" s="160"/>
      <c r="DX49" s="160"/>
      <c r="DY49" s="160"/>
      <c r="DZ49" s="160"/>
      <c r="EA49" s="160"/>
      <c r="EB49" s="160"/>
      <c r="EC49" s="160"/>
      <c r="ED49" s="160"/>
      <c r="EE49" s="160"/>
      <c r="EF49" s="160"/>
      <c r="EG49" s="160"/>
      <c r="EH49" s="160"/>
      <c r="EI49" s="160"/>
      <c r="EJ49" s="160"/>
      <c r="EK49" s="160"/>
      <c r="EL49" s="160"/>
      <c r="EM49" s="160"/>
      <c r="EN49" s="160"/>
      <c r="EO49" s="160"/>
      <c r="EP49" s="160"/>
      <c r="EQ49" s="160"/>
      <c r="ER49" s="160"/>
      <c r="ES49" s="160"/>
      <c r="ET49" s="160"/>
      <c r="EU49" s="160"/>
      <c r="EV49" s="160"/>
      <c r="EW49" s="160"/>
      <c r="EX49" s="160"/>
      <c r="EY49" s="160"/>
      <c r="EZ49" s="160"/>
      <c r="FA49" s="160"/>
      <c r="FB49" s="160"/>
      <c r="FC49" s="160"/>
      <c r="FD49" s="160"/>
      <c r="FE49" s="160"/>
    </row>
    <row r="50" spans="1:161" s="169" customFormat="1" ht="15" x14ac:dyDescent="0.25">
      <c r="A50" s="192"/>
      <c r="B50" s="207"/>
      <c r="C50" s="113" t="s">
        <v>1264</v>
      </c>
      <c r="D50" s="113" t="s">
        <v>1265</v>
      </c>
      <c r="E50" s="211"/>
      <c r="F50" s="211"/>
      <c r="G50" s="196">
        <v>881</v>
      </c>
      <c r="H50" s="696"/>
      <c r="I50" s="697">
        <v>67.990919409761631</v>
      </c>
      <c r="J50" s="698"/>
      <c r="K50" s="697">
        <v>32.009080590238362</v>
      </c>
      <c r="L50" s="699"/>
      <c r="M50" s="697">
        <v>41.089670828603857</v>
      </c>
      <c r="N50" s="695"/>
      <c r="O50" s="697">
        <v>30.434782608695656</v>
      </c>
      <c r="P50" s="695"/>
      <c r="Q50" s="697">
        <v>49.591836734693878</v>
      </c>
      <c r="R50"/>
      <c r="S50"/>
      <c r="T50"/>
      <c r="U50"/>
      <c r="V50"/>
      <c r="W50"/>
      <c r="X50"/>
      <c r="Y50"/>
      <c r="AB50"/>
      <c r="AC50"/>
      <c r="AD50"/>
      <c r="AE50" s="91"/>
      <c r="AF50" s="91"/>
      <c r="AG50" s="91"/>
      <c r="AH50" s="91"/>
      <c r="AI50" s="91"/>
      <c r="AJ50" s="91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160"/>
      <c r="CH50" s="160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0"/>
      <c r="CV50" s="160"/>
      <c r="CW50" s="160"/>
      <c r="CX50" s="160"/>
      <c r="CY50" s="160"/>
      <c r="CZ50" s="160"/>
      <c r="DA50" s="160"/>
      <c r="DB50" s="160"/>
      <c r="DC50" s="160"/>
      <c r="DD50" s="160"/>
      <c r="DE50" s="160"/>
      <c r="DF50" s="160"/>
      <c r="DG50" s="160"/>
      <c r="DH50" s="160"/>
      <c r="DI50" s="160"/>
      <c r="DJ50" s="160"/>
      <c r="DK50" s="160"/>
      <c r="DL50" s="160"/>
      <c r="DM50" s="160"/>
      <c r="DN50" s="160"/>
      <c r="DO50" s="160"/>
      <c r="DP50" s="160"/>
      <c r="DQ50" s="160"/>
      <c r="DR50" s="160"/>
      <c r="DS50" s="160"/>
      <c r="DT50" s="160"/>
      <c r="DU50" s="160"/>
      <c r="DV50" s="160"/>
      <c r="DW50" s="160"/>
      <c r="DX50" s="160"/>
      <c r="DY50" s="160"/>
      <c r="DZ50" s="160"/>
      <c r="EA50" s="160"/>
      <c r="EB50" s="160"/>
      <c r="EC50" s="160"/>
      <c r="ED50" s="160"/>
      <c r="EE50" s="160"/>
      <c r="EF50" s="160"/>
      <c r="EG50" s="160"/>
      <c r="EH50" s="160"/>
      <c r="EI50" s="160"/>
      <c r="EJ50" s="160"/>
      <c r="EK50" s="160"/>
      <c r="EL50" s="160"/>
      <c r="EM50" s="160"/>
      <c r="EN50" s="160"/>
      <c r="EO50" s="160"/>
      <c r="EP50" s="160"/>
      <c r="EQ50" s="160"/>
      <c r="ER50" s="160"/>
      <c r="ES50" s="160"/>
      <c r="ET50" s="160"/>
      <c r="EU50" s="160"/>
      <c r="EV50" s="160"/>
      <c r="EW50" s="160"/>
      <c r="EX50" s="160"/>
      <c r="EY50" s="160"/>
      <c r="EZ50" s="160"/>
      <c r="FA50" s="160"/>
      <c r="FB50" s="160"/>
      <c r="FC50" s="160"/>
      <c r="FD50" s="160"/>
      <c r="FE50" s="160"/>
    </row>
    <row r="51" spans="1:161" s="169" customFormat="1" ht="15" x14ac:dyDescent="0.25">
      <c r="A51" s="192"/>
      <c r="B51" s="207"/>
      <c r="C51" s="113" t="s">
        <v>1266</v>
      </c>
      <c r="D51" s="113" t="s">
        <v>1475</v>
      </c>
      <c r="E51" s="211"/>
      <c r="F51" s="211"/>
      <c r="G51" s="196">
        <v>617</v>
      </c>
      <c r="H51" s="696"/>
      <c r="I51" s="697">
        <v>35.332252836304704</v>
      </c>
      <c r="J51" s="698"/>
      <c r="K51" s="697">
        <v>64.667747163695296</v>
      </c>
      <c r="L51" s="699"/>
      <c r="M51" s="697">
        <v>37.925445705024316</v>
      </c>
      <c r="N51" s="695"/>
      <c r="O51" s="697">
        <v>24.414715719063544</v>
      </c>
      <c r="P51" s="695"/>
      <c r="Q51" s="697">
        <v>50.628930817610062</v>
      </c>
      <c r="R51"/>
      <c r="S51"/>
      <c r="T51"/>
      <c r="U51"/>
      <c r="V51"/>
      <c r="W51"/>
      <c r="X51"/>
      <c r="Y51"/>
      <c r="AB51"/>
      <c r="AC51"/>
      <c r="AD51"/>
      <c r="AE51" s="91"/>
      <c r="AF51" s="91"/>
      <c r="AG51" s="91"/>
      <c r="AH51" s="91"/>
      <c r="AI51" s="91"/>
      <c r="AJ51" s="9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160"/>
      <c r="BU51" s="160"/>
      <c r="BV51" s="160"/>
      <c r="BW51" s="160"/>
      <c r="BX51" s="160"/>
      <c r="BY51" s="160"/>
      <c r="BZ51" s="160"/>
      <c r="CA51" s="160"/>
      <c r="CB51" s="160"/>
      <c r="CC51" s="160"/>
      <c r="CD51" s="160"/>
      <c r="CE51" s="160"/>
      <c r="CF51" s="160"/>
      <c r="CG51" s="160"/>
      <c r="CH51" s="160"/>
      <c r="CI51" s="160"/>
      <c r="CJ51" s="160"/>
      <c r="CK51" s="160"/>
      <c r="CL51" s="160"/>
      <c r="CM51" s="160"/>
      <c r="CN51" s="160"/>
      <c r="CO51" s="160"/>
      <c r="CP51" s="160"/>
      <c r="CQ51" s="160"/>
      <c r="CR51" s="160"/>
      <c r="CS51" s="160"/>
      <c r="CT51" s="160"/>
      <c r="CU51" s="160"/>
      <c r="CV51" s="160"/>
      <c r="CW51" s="160"/>
      <c r="CX51" s="160"/>
      <c r="CY51" s="160"/>
      <c r="CZ51" s="160"/>
      <c r="DA51" s="160"/>
      <c r="DB51" s="160"/>
      <c r="DC51" s="160"/>
      <c r="DD51" s="160"/>
      <c r="DE51" s="160"/>
      <c r="DF51" s="160"/>
      <c r="DG51" s="160"/>
      <c r="DH51" s="160"/>
      <c r="DI51" s="160"/>
      <c r="DJ51" s="160"/>
      <c r="DK51" s="160"/>
      <c r="DL51" s="160"/>
      <c r="DM51" s="160"/>
      <c r="DN51" s="160"/>
      <c r="DO51" s="160"/>
      <c r="DP51" s="160"/>
      <c r="DQ51" s="160"/>
      <c r="DR51" s="160"/>
      <c r="DS51" s="160"/>
      <c r="DT51" s="160"/>
      <c r="DU51" s="160"/>
      <c r="DV51" s="160"/>
      <c r="DW51" s="160"/>
      <c r="DX51" s="160"/>
      <c r="DY51" s="160"/>
      <c r="DZ51" s="160"/>
      <c r="EA51" s="160"/>
      <c r="EB51" s="160"/>
      <c r="EC51" s="160"/>
      <c r="ED51" s="160"/>
      <c r="EE51" s="160"/>
      <c r="EF51" s="160"/>
      <c r="EG51" s="160"/>
      <c r="EH51" s="160"/>
      <c r="EI51" s="160"/>
      <c r="EJ51" s="160"/>
      <c r="EK51" s="160"/>
      <c r="EL51" s="160"/>
      <c r="EM51" s="160"/>
      <c r="EN51" s="160"/>
      <c r="EO51" s="160"/>
      <c r="EP51" s="160"/>
      <c r="EQ51" s="160"/>
      <c r="ER51" s="160"/>
      <c r="ES51" s="160"/>
      <c r="ET51" s="160"/>
      <c r="EU51" s="160"/>
      <c r="EV51" s="160"/>
      <c r="EW51" s="160"/>
      <c r="EX51" s="160"/>
      <c r="EY51" s="160"/>
      <c r="EZ51" s="160"/>
      <c r="FA51" s="160"/>
      <c r="FB51" s="160"/>
      <c r="FC51" s="160"/>
      <c r="FD51" s="160"/>
      <c r="FE51" s="160"/>
    </row>
    <row r="52" spans="1:161" s="169" customFormat="1" ht="15" x14ac:dyDescent="0.25">
      <c r="A52" s="192"/>
      <c r="B52" s="207"/>
      <c r="C52" s="113" t="s">
        <v>1267</v>
      </c>
      <c r="D52" s="113" t="s">
        <v>1268</v>
      </c>
      <c r="E52" s="211"/>
      <c r="F52" s="211"/>
      <c r="G52" s="196">
        <v>847</v>
      </c>
      <c r="H52" s="696"/>
      <c r="I52" s="697">
        <v>48.760330578512395</v>
      </c>
      <c r="J52" s="698"/>
      <c r="K52" s="697">
        <v>51.239669421487598</v>
      </c>
      <c r="L52" s="699"/>
      <c r="M52" s="697">
        <v>34.238488783943325</v>
      </c>
      <c r="N52" s="695"/>
      <c r="O52" s="697">
        <v>24.331550802139038</v>
      </c>
      <c r="P52" s="695"/>
      <c r="Q52" s="697">
        <v>42.071881606765324</v>
      </c>
      <c r="R52"/>
      <c r="S52"/>
      <c r="T52"/>
      <c r="U52"/>
      <c r="V52"/>
      <c r="W52"/>
      <c r="X52"/>
      <c r="Y52"/>
      <c r="AB52"/>
      <c r="AC52"/>
      <c r="AD52"/>
      <c r="AE52" s="91"/>
      <c r="AF52" s="91"/>
      <c r="AG52" s="91"/>
      <c r="AH52" s="91"/>
      <c r="AI52" s="91"/>
      <c r="AJ52" s="91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0"/>
      <c r="BW52" s="160"/>
      <c r="BX52" s="160"/>
      <c r="BY52" s="160"/>
      <c r="BZ52" s="160"/>
      <c r="CA52" s="160"/>
      <c r="CB52" s="160"/>
      <c r="CC52" s="160"/>
      <c r="CD52" s="160"/>
      <c r="CE52" s="160"/>
      <c r="CF52" s="160"/>
      <c r="CG52" s="160"/>
      <c r="CH52" s="160"/>
      <c r="CI52" s="160"/>
      <c r="CJ52" s="160"/>
      <c r="CK52" s="160"/>
      <c r="CL52" s="160"/>
      <c r="CM52" s="160"/>
      <c r="CN52" s="160"/>
      <c r="CO52" s="160"/>
      <c r="CP52" s="160"/>
      <c r="CQ52" s="160"/>
      <c r="CR52" s="160"/>
      <c r="CS52" s="160"/>
      <c r="CT52" s="160"/>
      <c r="CU52" s="160"/>
      <c r="CV52" s="160"/>
      <c r="CW52" s="160"/>
      <c r="CX52" s="160"/>
      <c r="CY52" s="160"/>
      <c r="CZ52" s="160"/>
      <c r="DA52" s="160"/>
      <c r="DB52" s="160"/>
      <c r="DC52" s="160"/>
      <c r="DD52" s="160"/>
      <c r="DE52" s="160"/>
      <c r="DF52" s="160"/>
      <c r="DG52" s="160"/>
      <c r="DH52" s="160"/>
      <c r="DI52" s="160"/>
      <c r="DJ52" s="160"/>
      <c r="DK52" s="160"/>
      <c r="DL52" s="160"/>
      <c r="DM52" s="160"/>
      <c r="DN52" s="160"/>
      <c r="DO52" s="160"/>
      <c r="DP52" s="160"/>
      <c r="DQ52" s="160"/>
      <c r="DR52" s="160"/>
      <c r="DS52" s="160"/>
      <c r="DT52" s="160"/>
      <c r="DU52" s="160"/>
      <c r="DV52" s="160"/>
      <c r="DW52" s="160"/>
      <c r="DX52" s="160"/>
      <c r="DY52" s="160"/>
      <c r="DZ52" s="160"/>
      <c r="EA52" s="160"/>
      <c r="EB52" s="160"/>
      <c r="EC52" s="160"/>
      <c r="ED52" s="160"/>
      <c r="EE52" s="160"/>
      <c r="EF52" s="160"/>
      <c r="EG52" s="160"/>
      <c r="EH52" s="160"/>
      <c r="EI52" s="160"/>
      <c r="EJ52" s="160"/>
      <c r="EK52" s="160"/>
      <c r="EL52" s="160"/>
      <c r="EM52" s="160"/>
      <c r="EN52" s="160"/>
      <c r="EO52" s="160"/>
      <c r="EP52" s="160"/>
      <c r="EQ52" s="160"/>
      <c r="ER52" s="160"/>
      <c r="ES52" s="160"/>
      <c r="ET52" s="160"/>
      <c r="EU52" s="160"/>
      <c r="EV52" s="160"/>
      <c r="EW52" s="160"/>
      <c r="EX52" s="160"/>
      <c r="EY52" s="160"/>
      <c r="EZ52" s="160"/>
      <c r="FA52" s="160"/>
      <c r="FB52" s="160"/>
      <c r="FC52" s="160"/>
      <c r="FD52" s="160"/>
      <c r="FE52" s="160"/>
    </row>
    <row r="53" spans="1:161" s="169" customFormat="1" ht="15" x14ac:dyDescent="0.25">
      <c r="A53" s="192"/>
      <c r="B53" s="207"/>
      <c r="C53" s="113" t="s">
        <v>1269</v>
      </c>
      <c r="D53" s="113" t="s">
        <v>1270</v>
      </c>
      <c r="E53" s="211"/>
      <c r="F53" s="211"/>
      <c r="G53" s="196">
        <v>813</v>
      </c>
      <c r="H53" s="696"/>
      <c r="I53" s="697">
        <v>62.607626076260757</v>
      </c>
      <c r="J53" s="698"/>
      <c r="K53" s="697">
        <v>37.392373923739235</v>
      </c>
      <c r="L53" s="699"/>
      <c r="M53" s="697">
        <v>34.071340713407132</v>
      </c>
      <c r="N53" s="695"/>
      <c r="O53" s="697">
        <v>27.821522309711288</v>
      </c>
      <c r="P53" s="695"/>
      <c r="Q53" s="697">
        <v>39.583333333333329</v>
      </c>
      <c r="R53"/>
      <c r="S53"/>
      <c r="T53"/>
      <c r="U53"/>
      <c r="V53"/>
      <c r="W53"/>
      <c r="X53"/>
      <c r="Y53"/>
      <c r="AB53"/>
      <c r="AC53"/>
      <c r="AD53"/>
      <c r="AE53" s="91"/>
      <c r="AF53" s="91"/>
      <c r="AG53" s="91"/>
      <c r="AH53" s="91"/>
      <c r="AI53" s="91"/>
      <c r="AJ53" s="91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/>
      <c r="BX53" s="160"/>
      <c r="BY53" s="160"/>
      <c r="BZ53" s="160"/>
      <c r="CA53" s="160"/>
      <c r="CB53" s="160"/>
      <c r="CC53" s="160"/>
      <c r="CD53" s="160"/>
      <c r="CE53" s="160"/>
      <c r="CF53" s="160"/>
      <c r="CG53" s="160"/>
      <c r="CH53" s="160"/>
      <c r="CI53" s="160"/>
      <c r="CJ53" s="160"/>
      <c r="CK53" s="160"/>
      <c r="CL53" s="160"/>
      <c r="CM53" s="160"/>
      <c r="CN53" s="160"/>
      <c r="CO53" s="160"/>
      <c r="CP53" s="160"/>
      <c r="CQ53" s="160"/>
      <c r="CR53" s="160"/>
      <c r="CS53" s="160"/>
      <c r="CT53" s="160"/>
      <c r="CU53" s="160"/>
      <c r="CV53" s="160"/>
      <c r="CW53" s="160"/>
      <c r="CX53" s="160"/>
      <c r="CY53" s="160"/>
      <c r="CZ53" s="160"/>
      <c r="DA53" s="160"/>
      <c r="DB53" s="160"/>
      <c r="DC53" s="160"/>
      <c r="DD53" s="160"/>
      <c r="DE53" s="160"/>
      <c r="DF53" s="160"/>
      <c r="DG53" s="160"/>
      <c r="DH53" s="160"/>
      <c r="DI53" s="160"/>
      <c r="DJ53" s="160"/>
      <c r="DK53" s="160"/>
      <c r="DL53" s="160"/>
      <c r="DM53" s="160"/>
      <c r="DN53" s="160"/>
      <c r="DO53" s="160"/>
      <c r="DP53" s="160"/>
      <c r="DQ53" s="160"/>
      <c r="DR53" s="160"/>
      <c r="DS53" s="160"/>
      <c r="DT53" s="160"/>
      <c r="DU53" s="160"/>
      <c r="DV53" s="160"/>
      <c r="DW53" s="160"/>
      <c r="DX53" s="160"/>
      <c r="DY53" s="160"/>
      <c r="DZ53" s="160"/>
      <c r="EA53" s="160"/>
      <c r="EB53" s="160"/>
      <c r="EC53" s="160"/>
      <c r="ED53" s="160"/>
      <c r="EE53" s="160"/>
      <c r="EF53" s="160"/>
      <c r="EG53" s="160"/>
      <c r="EH53" s="160"/>
      <c r="EI53" s="160"/>
      <c r="EJ53" s="160"/>
      <c r="EK53" s="160"/>
      <c r="EL53" s="160"/>
      <c r="EM53" s="160"/>
      <c r="EN53" s="160"/>
      <c r="EO53" s="160"/>
      <c r="EP53" s="160"/>
      <c r="EQ53" s="160"/>
      <c r="ER53" s="160"/>
      <c r="ES53" s="160"/>
      <c r="ET53" s="160"/>
      <c r="EU53" s="160"/>
      <c r="EV53" s="160"/>
      <c r="EW53" s="160"/>
      <c r="EX53" s="160"/>
      <c r="EY53" s="160"/>
      <c r="EZ53" s="160"/>
      <c r="FA53" s="160"/>
      <c r="FB53" s="160"/>
      <c r="FC53" s="160"/>
      <c r="FD53" s="160"/>
      <c r="FE53" s="160"/>
    </row>
    <row r="54" spans="1:161" s="169" customFormat="1" ht="15" x14ac:dyDescent="0.25">
      <c r="A54" s="192"/>
      <c r="B54" s="207"/>
      <c r="C54" s="113" t="s">
        <v>1271</v>
      </c>
      <c r="D54" s="113" t="s">
        <v>1272</v>
      </c>
      <c r="E54" s="211"/>
      <c r="F54" s="211"/>
      <c r="G54" s="196">
        <v>772</v>
      </c>
      <c r="H54" s="696"/>
      <c r="I54" s="697">
        <v>57.512953367875653</v>
      </c>
      <c r="J54" s="698"/>
      <c r="K54" s="697">
        <v>42.487046632124354</v>
      </c>
      <c r="L54" s="699"/>
      <c r="M54" s="697">
        <v>38.471502590673573</v>
      </c>
      <c r="N54" s="695"/>
      <c r="O54" s="697">
        <v>33.860759493670884</v>
      </c>
      <c r="P54" s="695"/>
      <c r="Q54" s="697">
        <v>41.666666666666671</v>
      </c>
      <c r="R54"/>
      <c r="S54"/>
      <c r="T54"/>
      <c r="U54"/>
      <c r="V54"/>
      <c r="W54"/>
      <c r="X54"/>
      <c r="Y54"/>
      <c r="AB54"/>
      <c r="AC54"/>
      <c r="AD54"/>
      <c r="AE54" s="91"/>
      <c r="AF54" s="91"/>
      <c r="AG54" s="91"/>
      <c r="AH54" s="91"/>
      <c r="AI54" s="91"/>
      <c r="AJ54" s="91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  <c r="BO54" s="160"/>
      <c r="BP54" s="160"/>
      <c r="BQ54" s="160"/>
      <c r="BR54" s="160"/>
      <c r="BS54" s="160"/>
      <c r="BT54" s="160"/>
      <c r="BU54" s="160"/>
      <c r="BV54" s="160"/>
      <c r="BW54" s="160"/>
      <c r="BX54" s="160"/>
      <c r="BY54" s="160"/>
      <c r="BZ54" s="160"/>
      <c r="CA54" s="160"/>
      <c r="CB54" s="160"/>
      <c r="CC54" s="160"/>
      <c r="CD54" s="160"/>
      <c r="CE54" s="160"/>
      <c r="CF54" s="160"/>
      <c r="CG54" s="160"/>
      <c r="CH54" s="160"/>
      <c r="CI54" s="160"/>
      <c r="CJ54" s="160"/>
      <c r="CK54" s="160"/>
      <c r="CL54" s="160"/>
      <c r="CM54" s="160"/>
      <c r="CN54" s="160"/>
      <c r="CO54" s="160"/>
      <c r="CP54" s="160"/>
      <c r="CQ54" s="160"/>
      <c r="CR54" s="160"/>
      <c r="CS54" s="160"/>
      <c r="CT54" s="160"/>
      <c r="CU54" s="160"/>
      <c r="CV54" s="160"/>
      <c r="CW54" s="160"/>
      <c r="CX54" s="160"/>
      <c r="CY54" s="160"/>
      <c r="CZ54" s="160"/>
      <c r="DA54" s="160"/>
      <c r="DB54" s="160"/>
      <c r="DC54" s="160"/>
      <c r="DD54" s="160"/>
      <c r="DE54" s="160"/>
      <c r="DF54" s="160"/>
      <c r="DG54" s="160"/>
      <c r="DH54" s="160"/>
      <c r="DI54" s="160"/>
      <c r="DJ54" s="160"/>
      <c r="DK54" s="160"/>
      <c r="DL54" s="160"/>
      <c r="DM54" s="160"/>
      <c r="DN54" s="160"/>
      <c r="DO54" s="160"/>
      <c r="DP54" s="160"/>
      <c r="DQ54" s="160"/>
      <c r="DR54" s="160"/>
      <c r="DS54" s="160"/>
      <c r="DT54" s="160"/>
      <c r="DU54" s="160"/>
      <c r="DV54" s="160"/>
      <c r="DW54" s="160"/>
      <c r="DX54" s="160"/>
      <c r="DY54" s="160"/>
      <c r="DZ54" s="160"/>
      <c r="EA54" s="160"/>
      <c r="EB54" s="160"/>
      <c r="EC54" s="160"/>
      <c r="ED54" s="160"/>
      <c r="EE54" s="160"/>
      <c r="EF54" s="160"/>
      <c r="EG54" s="160"/>
      <c r="EH54" s="160"/>
      <c r="EI54" s="160"/>
      <c r="EJ54" s="160"/>
      <c r="EK54" s="160"/>
      <c r="EL54" s="160"/>
      <c r="EM54" s="160"/>
      <c r="EN54" s="160"/>
      <c r="EO54" s="160"/>
      <c r="EP54" s="160"/>
      <c r="EQ54" s="160"/>
      <c r="ER54" s="160"/>
      <c r="ES54" s="160"/>
      <c r="ET54" s="160"/>
      <c r="EU54" s="160"/>
      <c r="EV54" s="160"/>
      <c r="EW54" s="160"/>
      <c r="EX54" s="160"/>
      <c r="EY54" s="160"/>
      <c r="EZ54" s="160"/>
      <c r="FA54" s="160"/>
      <c r="FB54" s="160"/>
      <c r="FC54" s="160"/>
      <c r="FD54" s="160"/>
      <c r="FE54" s="160"/>
    </row>
    <row r="55" spans="1:161" s="169" customFormat="1" ht="15" x14ac:dyDescent="0.25">
      <c r="A55" s="192"/>
      <c r="B55" s="207"/>
      <c r="C55" s="113" t="s">
        <v>1273</v>
      </c>
      <c r="D55" s="113" t="s">
        <v>1476</v>
      </c>
      <c r="E55" s="211"/>
      <c r="F55" s="211"/>
      <c r="G55" s="196">
        <v>613</v>
      </c>
      <c r="H55" s="696"/>
      <c r="I55" s="697">
        <v>24.796084828711258</v>
      </c>
      <c r="J55" s="698"/>
      <c r="K55" s="697">
        <v>75.203915171288742</v>
      </c>
      <c r="L55" s="699"/>
      <c r="M55" s="697">
        <v>38.009787928221861</v>
      </c>
      <c r="N55" s="695"/>
      <c r="O55" s="697">
        <v>26.506024096385545</v>
      </c>
      <c r="P55" s="695"/>
      <c r="Q55" s="697">
        <v>45.879120879120876</v>
      </c>
      <c r="R55"/>
      <c r="S55"/>
      <c r="T55"/>
      <c r="U55"/>
      <c r="V55"/>
      <c r="W55"/>
      <c r="X55"/>
      <c r="Y55"/>
      <c r="AB55"/>
      <c r="AC55"/>
      <c r="AD55"/>
      <c r="AE55" s="91"/>
      <c r="AF55" s="91"/>
      <c r="AG55" s="91"/>
      <c r="AH55" s="91"/>
      <c r="AI55" s="91"/>
      <c r="AJ55" s="91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60"/>
      <c r="BQ55" s="160"/>
      <c r="BR55" s="160"/>
      <c r="BS55" s="160"/>
      <c r="BT55" s="160"/>
      <c r="BU55" s="160"/>
      <c r="BV55" s="160"/>
      <c r="BW55" s="160"/>
      <c r="BX55" s="160"/>
      <c r="BY55" s="160"/>
      <c r="BZ55" s="160"/>
      <c r="CA55" s="160"/>
      <c r="CB55" s="160"/>
      <c r="CC55" s="160"/>
      <c r="CD55" s="160"/>
      <c r="CE55" s="160"/>
      <c r="CF55" s="160"/>
      <c r="CG55" s="160"/>
      <c r="CH55" s="160"/>
      <c r="CI55" s="160"/>
      <c r="CJ55" s="160"/>
      <c r="CK55" s="160"/>
      <c r="CL55" s="160"/>
      <c r="CM55" s="160"/>
      <c r="CN55" s="160"/>
      <c r="CO55" s="160"/>
      <c r="CP55" s="160"/>
      <c r="CQ55" s="160"/>
      <c r="CR55" s="160"/>
      <c r="CS55" s="160"/>
      <c r="CT55" s="160"/>
      <c r="CU55" s="160"/>
      <c r="CV55" s="160"/>
      <c r="CW55" s="160"/>
      <c r="CX55" s="160"/>
      <c r="CY55" s="160"/>
      <c r="CZ55" s="160"/>
      <c r="DA55" s="160"/>
      <c r="DB55" s="160"/>
      <c r="DC55" s="160"/>
      <c r="DD55" s="160"/>
      <c r="DE55" s="160"/>
      <c r="DF55" s="160"/>
      <c r="DG55" s="160"/>
      <c r="DH55" s="160"/>
      <c r="DI55" s="160"/>
      <c r="DJ55" s="160"/>
      <c r="DK55" s="160"/>
      <c r="DL55" s="160"/>
      <c r="DM55" s="160"/>
      <c r="DN55" s="160"/>
      <c r="DO55" s="160"/>
      <c r="DP55" s="160"/>
      <c r="DQ55" s="160"/>
      <c r="DR55" s="160"/>
      <c r="DS55" s="160"/>
      <c r="DT55" s="160"/>
      <c r="DU55" s="160"/>
      <c r="DV55" s="160"/>
      <c r="DW55" s="160"/>
      <c r="DX55" s="160"/>
      <c r="DY55" s="160"/>
      <c r="DZ55" s="160"/>
      <c r="EA55" s="160"/>
      <c r="EB55" s="160"/>
      <c r="EC55" s="160"/>
      <c r="ED55" s="160"/>
      <c r="EE55" s="160"/>
      <c r="EF55" s="160"/>
      <c r="EG55" s="160"/>
      <c r="EH55" s="160"/>
      <c r="EI55" s="160"/>
      <c r="EJ55" s="160"/>
      <c r="EK55" s="160"/>
      <c r="EL55" s="160"/>
      <c r="EM55" s="160"/>
      <c r="EN55" s="160"/>
      <c r="EO55" s="160"/>
      <c r="EP55" s="160"/>
      <c r="EQ55" s="160"/>
      <c r="ER55" s="160"/>
      <c r="ES55" s="160"/>
      <c r="ET55" s="160"/>
      <c r="EU55" s="160"/>
      <c r="EV55" s="160"/>
      <c r="EW55" s="160"/>
      <c r="EX55" s="160"/>
      <c r="EY55" s="160"/>
      <c r="EZ55" s="160"/>
      <c r="FA55" s="160"/>
      <c r="FB55" s="160"/>
      <c r="FC55" s="160"/>
      <c r="FD55" s="160"/>
      <c r="FE55" s="160"/>
    </row>
    <row r="56" spans="1:161" s="169" customFormat="1" ht="15" x14ac:dyDescent="0.25">
      <c r="A56" s="192"/>
      <c r="B56" s="207"/>
      <c r="C56" s="113" t="s">
        <v>1274</v>
      </c>
      <c r="D56" s="113" t="s">
        <v>1275</v>
      </c>
      <c r="E56" s="211"/>
      <c r="F56" s="211"/>
      <c r="G56" s="196">
        <v>941</v>
      </c>
      <c r="H56" s="696"/>
      <c r="I56" s="697">
        <v>60.786397449521786</v>
      </c>
      <c r="J56" s="698"/>
      <c r="K56" s="697">
        <v>39.213602550478214</v>
      </c>
      <c r="L56" s="699"/>
      <c r="M56" s="697">
        <v>34.112646121147719</v>
      </c>
      <c r="N56" s="695"/>
      <c r="O56" s="697">
        <v>19.37046004842615</v>
      </c>
      <c r="P56" s="695"/>
      <c r="Q56" s="697">
        <v>45.643939393939391</v>
      </c>
      <c r="R56"/>
      <c r="S56"/>
      <c r="T56"/>
      <c r="U56"/>
      <c r="V56"/>
      <c r="W56"/>
      <c r="X56"/>
      <c r="Y56"/>
      <c r="AB56"/>
      <c r="AC56"/>
      <c r="AD56"/>
      <c r="AE56" s="91"/>
      <c r="AF56" s="91"/>
      <c r="AG56" s="91"/>
      <c r="AH56" s="91"/>
      <c r="AI56" s="91"/>
      <c r="AJ56" s="91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160"/>
      <c r="BQ56" s="160"/>
      <c r="BR56" s="160"/>
      <c r="BS56" s="160"/>
      <c r="BT56" s="160"/>
      <c r="BU56" s="160"/>
      <c r="BV56" s="160"/>
      <c r="BW56" s="160"/>
      <c r="BX56" s="160"/>
      <c r="BY56" s="160"/>
      <c r="BZ56" s="160"/>
      <c r="CA56" s="160"/>
      <c r="CB56" s="160"/>
      <c r="CC56" s="160"/>
      <c r="CD56" s="160"/>
      <c r="CE56" s="160"/>
      <c r="CF56" s="160"/>
      <c r="CG56" s="160"/>
      <c r="CH56" s="160"/>
      <c r="CI56" s="160"/>
      <c r="CJ56" s="160"/>
      <c r="CK56" s="160"/>
      <c r="CL56" s="160"/>
      <c r="CM56" s="160"/>
      <c r="CN56" s="160"/>
      <c r="CO56" s="160"/>
      <c r="CP56" s="160"/>
      <c r="CQ56" s="160"/>
      <c r="CR56" s="160"/>
      <c r="CS56" s="160"/>
      <c r="CT56" s="160"/>
      <c r="CU56" s="160"/>
      <c r="CV56" s="160"/>
      <c r="CW56" s="160"/>
      <c r="CX56" s="160"/>
      <c r="CY56" s="160"/>
      <c r="CZ56" s="160"/>
      <c r="DA56" s="160"/>
      <c r="DB56" s="160"/>
      <c r="DC56" s="160"/>
      <c r="DD56" s="160"/>
      <c r="DE56" s="160"/>
      <c r="DF56" s="160"/>
      <c r="DG56" s="160"/>
      <c r="DH56" s="160"/>
      <c r="DI56" s="160"/>
      <c r="DJ56" s="160"/>
      <c r="DK56" s="160"/>
      <c r="DL56" s="160"/>
      <c r="DM56" s="160"/>
      <c r="DN56" s="160"/>
      <c r="DO56" s="160"/>
      <c r="DP56" s="160"/>
      <c r="DQ56" s="160"/>
      <c r="DR56" s="160"/>
      <c r="DS56" s="160"/>
      <c r="DT56" s="160"/>
      <c r="DU56" s="160"/>
      <c r="DV56" s="160"/>
      <c r="DW56" s="160"/>
      <c r="DX56" s="160"/>
      <c r="DY56" s="160"/>
      <c r="DZ56" s="160"/>
      <c r="EA56" s="160"/>
      <c r="EB56" s="160"/>
      <c r="EC56" s="160"/>
      <c r="ED56" s="160"/>
      <c r="EE56" s="160"/>
      <c r="EF56" s="160"/>
      <c r="EG56" s="160"/>
      <c r="EH56" s="160"/>
      <c r="EI56" s="160"/>
      <c r="EJ56" s="160"/>
      <c r="EK56" s="160"/>
      <c r="EL56" s="160"/>
      <c r="EM56" s="160"/>
      <c r="EN56" s="160"/>
      <c r="EO56" s="160"/>
      <c r="EP56" s="160"/>
      <c r="EQ56" s="160"/>
      <c r="ER56" s="160"/>
      <c r="ES56" s="160"/>
      <c r="ET56" s="160"/>
      <c r="EU56" s="160"/>
      <c r="EV56" s="160"/>
      <c r="EW56" s="160"/>
      <c r="EX56" s="160"/>
      <c r="EY56" s="160"/>
      <c r="EZ56" s="160"/>
      <c r="FA56" s="160"/>
      <c r="FB56" s="160"/>
      <c r="FC56" s="160"/>
      <c r="FD56" s="160"/>
      <c r="FE56" s="160"/>
    </row>
    <row r="57" spans="1:161" s="169" customFormat="1" ht="15" x14ac:dyDescent="0.25">
      <c r="A57" s="192"/>
      <c r="B57" s="207"/>
      <c r="C57" s="113" t="s">
        <v>1276</v>
      </c>
      <c r="D57" s="113" t="s">
        <v>1277</v>
      </c>
      <c r="E57" s="211"/>
      <c r="F57" s="211"/>
      <c r="G57" s="196">
        <v>1152</v>
      </c>
      <c r="H57" s="696"/>
      <c r="I57" s="697">
        <v>65.190972222222214</v>
      </c>
      <c r="J57" s="698"/>
      <c r="K57" s="697">
        <v>34.809027777777779</v>
      </c>
      <c r="L57" s="699"/>
      <c r="M57" s="697">
        <v>40.277777777777779</v>
      </c>
      <c r="N57" s="695"/>
      <c r="O57" s="697">
        <v>29.511278195488721</v>
      </c>
      <c r="P57" s="695"/>
      <c r="Q57" s="697">
        <v>49.516129032258064</v>
      </c>
      <c r="R57"/>
      <c r="S57"/>
      <c r="T57"/>
      <c r="U57"/>
      <c r="V57"/>
      <c r="W57"/>
      <c r="X57"/>
      <c r="Y57"/>
      <c r="AB57"/>
      <c r="AC57"/>
      <c r="AD57"/>
      <c r="AE57" s="91"/>
      <c r="AF57" s="91"/>
      <c r="AG57" s="91"/>
      <c r="AH57" s="91"/>
      <c r="AI57" s="91"/>
      <c r="AJ57" s="91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  <c r="BM57" s="160"/>
      <c r="BN57" s="160"/>
      <c r="BO57" s="160"/>
      <c r="BP57" s="160"/>
      <c r="BQ57" s="160"/>
      <c r="BR57" s="160"/>
      <c r="BS57" s="160"/>
      <c r="BT57" s="160"/>
      <c r="BU57" s="160"/>
      <c r="BV57" s="160"/>
      <c r="BW57" s="160"/>
      <c r="BX57" s="160"/>
      <c r="BY57" s="160"/>
      <c r="BZ57" s="160"/>
      <c r="CA57" s="160"/>
      <c r="CB57" s="160"/>
      <c r="CC57" s="160"/>
      <c r="CD57" s="160"/>
      <c r="CE57" s="160"/>
      <c r="CF57" s="160"/>
      <c r="CG57" s="160"/>
      <c r="CH57" s="160"/>
      <c r="CI57" s="160"/>
      <c r="CJ57" s="160"/>
      <c r="CK57" s="160"/>
      <c r="CL57" s="160"/>
      <c r="CM57" s="160"/>
      <c r="CN57" s="160"/>
      <c r="CO57" s="160"/>
      <c r="CP57" s="160"/>
      <c r="CQ57" s="160"/>
      <c r="CR57" s="160"/>
      <c r="CS57" s="160"/>
      <c r="CT57" s="160"/>
      <c r="CU57" s="160"/>
      <c r="CV57" s="160"/>
      <c r="CW57" s="160"/>
      <c r="CX57" s="160"/>
      <c r="CY57" s="160"/>
      <c r="CZ57" s="160"/>
      <c r="DA57" s="160"/>
      <c r="DB57" s="160"/>
      <c r="DC57" s="160"/>
      <c r="DD57" s="160"/>
      <c r="DE57" s="160"/>
      <c r="DF57" s="160"/>
      <c r="DG57" s="160"/>
      <c r="DH57" s="160"/>
      <c r="DI57" s="160"/>
      <c r="DJ57" s="160"/>
      <c r="DK57" s="160"/>
      <c r="DL57" s="160"/>
      <c r="DM57" s="160"/>
      <c r="DN57" s="160"/>
      <c r="DO57" s="160"/>
      <c r="DP57" s="160"/>
      <c r="DQ57" s="160"/>
      <c r="DR57" s="160"/>
      <c r="DS57" s="160"/>
      <c r="DT57" s="160"/>
      <c r="DU57" s="160"/>
      <c r="DV57" s="160"/>
      <c r="DW57" s="160"/>
      <c r="DX57" s="160"/>
      <c r="DY57" s="160"/>
      <c r="DZ57" s="160"/>
      <c r="EA57" s="160"/>
      <c r="EB57" s="160"/>
      <c r="EC57" s="160"/>
      <c r="ED57" s="160"/>
      <c r="EE57" s="160"/>
      <c r="EF57" s="160"/>
      <c r="EG57" s="160"/>
      <c r="EH57" s="160"/>
      <c r="EI57" s="160"/>
      <c r="EJ57" s="160"/>
      <c r="EK57" s="160"/>
      <c r="EL57" s="160"/>
      <c r="EM57" s="160"/>
      <c r="EN57" s="160"/>
      <c r="EO57" s="160"/>
      <c r="EP57" s="160"/>
      <c r="EQ57" s="160"/>
      <c r="ER57" s="160"/>
      <c r="ES57" s="160"/>
      <c r="ET57" s="160"/>
      <c r="EU57" s="160"/>
      <c r="EV57" s="160"/>
      <c r="EW57" s="160"/>
      <c r="EX57" s="160"/>
      <c r="EY57" s="160"/>
      <c r="EZ57" s="160"/>
      <c r="FA57" s="160"/>
      <c r="FB57" s="160"/>
      <c r="FC57" s="160"/>
      <c r="FD57" s="160"/>
      <c r="FE57" s="160"/>
    </row>
    <row r="58" spans="1:161" s="169" customFormat="1" ht="15" x14ac:dyDescent="0.25">
      <c r="A58" s="192"/>
      <c r="B58" s="207"/>
      <c r="C58" s="113" t="s">
        <v>1441</v>
      </c>
      <c r="D58" s="113" t="s">
        <v>1477</v>
      </c>
      <c r="E58" s="211"/>
      <c r="F58" s="211"/>
      <c r="G58" s="196">
        <v>1052</v>
      </c>
      <c r="H58" s="696"/>
      <c r="I58" s="697">
        <v>84.125475285171106</v>
      </c>
      <c r="J58" s="698"/>
      <c r="K58" s="697">
        <v>15.874524714828897</v>
      </c>
      <c r="L58" s="699"/>
      <c r="M58" s="697">
        <v>32.889733840304181</v>
      </c>
      <c r="N58" s="695"/>
      <c r="O58" s="697">
        <v>22.908366533864541</v>
      </c>
      <c r="P58" s="695"/>
      <c r="Q58" s="697">
        <v>42</v>
      </c>
      <c r="R58"/>
      <c r="S58"/>
      <c r="T58"/>
      <c r="U58"/>
      <c r="V58"/>
      <c r="W58"/>
      <c r="X58"/>
      <c r="Y58"/>
      <c r="AB58"/>
      <c r="AC58"/>
      <c r="AD58"/>
      <c r="AE58" s="91"/>
      <c r="AF58" s="91"/>
      <c r="AG58" s="91"/>
      <c r="AH58" s="91"/>
      <c r="AI58" s="91"/>
      <c r="AJ58" s="91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160"/>
      <c r="BP58" s="160"/>
      <c r="BQ58" s="160"/>
      <c r="BR58" s="160"/>
      <c r="BS58" s="160"/>
      <c r="BT58" s="160"/>
      <c r="BU58" s="160"/>
      <c r="BV58" s="160"/>
      <c r="BW58" s="160"/>
      <c r="BX58" s="160"/>
      <c r="BY58" s="160"/>
      <c r="BZ58" s="160"/>
      <c r="CA58" s="160"/>
      <c r="CB58" s="160"/>
      <c r="CC58" s="160"/>
      <c r="CD58" s="160"/>
      <c r="CE58" s="160"/>
      <c r="CF58" s="160"/>
      <c r="CG58" s="160"/>
      <c r="CH58" s="160"/>
      <c r="CI58" s="160"/>
      <c r="CJ58" s="160"/>
      <c r="CK58" s="160"/>
      <c r="CL58" s="160"/>
      <c r="CM58" s="160"/>
      <c r="CN58" s="160"/>
      <c r="CO58" s="160"/>
      <c r="CP58" s="160"/>
      <c r="CQ58" s="160"/>
      <c r="CR58" s="160"/>
      <c r="CS58" s="160"/>
      <c r="CT58" s="160"/>
      <c r="CU58" s="160"/>
      <c r="CV58" s="160"/>
      <c r="CW58" s="160"/>
      <c r="CX58" s="160"/>
      <c r="CY58" s="160"/>
      <c r="CZ58" s="160"/>
      <c r="DA58" s="160"/>
      <c r="DB58" s="160"/>
      <c r="DC58" s="160"/>
      <c r="DD58" s="160"/>
      <c r="DE58" s="160"/>
      <c r="DF58" s="160"/>
      <c r="DG58" s="160"/>
      <c r="DH58" s="160"/>
      <c r="DI58" s="160"/>
      <c r="DJ58" s="160"/>
      <c r="DK58" s="160"/>
      <c r="DL58" s="160"/>
      <c r="DM58" s="160"/>
      <c r="DN58" s="160"/>
      <c r="DO58" s="160"/>
      <c r="DP58" s="160"/>
      <c r="DQ58" s="160"/>
      <c r="DR58" s="160"/>
      <c r="DS58" s="160"/>
      <c r="DT58" s="160"/>
      <c r="DU58" s="160"/>
      <c r="DV58" s="160"/>
      <c r="DW58" s="160"/>
      <c r="DX58" s="160"/>
      <c r="DY58" s="160"/>
      <c r="DZ58" s="160"/>
      <c r="EA58" s="160"/>
      <c r="EB58" s="160"/>
      <c r="EC58" s="160"/>
      <c r="ED58" s="160"/>
      <c r="EE58" s="160"/>
      <c r="EF58" s="160"/>
      <c r="EG58" s="160"/>
      <c r="EH58" s="160"/>
      <c r="EI58" s="160"/>
      <c r="EJ58" s="160"/>
      <c r="EK58" s="160"/>
      <c r="EL58" s="160"/>
      <c r="EM58" s="160"/>
      <c r="EN58" s="160"/>
      <c r="EO58" s="160"/>
      <c r="EP58" s="160"/>
      <c r="EQ58" s="160"/>
      <c r="ER58" s="160"/>
      <c r="ES58" s="160"/>
      <c r="ET58" s="160"/>
      <c r="EU58" s="160"/>
      <c r="EV58" s="160"/>
      <c r="EW58" s="160"/>
      <c r="EX58" s="160"/>
      <c r="EY58" s="160"/>
      <c r="EZ58" s="160"/>
      <c r="FA58" s="160"/>
      <c r="FB58" s="160"/>
      <c r="FC58" s="160"/>
      <c r="FD58" s="160"/>
      <c r="FE58" s="160"/>
    </row>
    <row r="59" spans="1:161" s="169" customFormat="1" ht="15" x14ac:dyDescent="0.25">
      <c r="A59" s="192"/>
      <c r="B59" s="207"/>
      <c r="C59" s="113" t="s">
        <v>1451</v>
      </c>
      <c r="D59" s="113" t="s">
        <v>534</v>
      </c>
      <c r="E59" s="211"/>
      <c r="F59" s="211"/>
      <c r="G59" s="196">
        <v>3569</v>
      </c>
      <c r="H59" s="696"/>
      <c r="I59" s="697">
        <v>72.513309050154106</v>
      </c>
      <c r="J59" s="698"/>
      <c r="K59" s="697">
        <v>27.486690949845894</v>
      </c>
      <c r="L59" s="699"/>
      <c r="M59" s="697">
        <v>34.491454188848422</v>
      </c>
      <c r="N59" s="695"/>
      <c r="O59" s="697">
        <v>25.842076200993922</v>
      </c>
      <c r="P59" s="695"/>
      <c r="Q59" s="697">
        <v>43.401592718998863</v>
      </c>
      <c r="R59"/>
      <c r="S59"/>
      <c r="T59"/>
      <c r="U59"/>
      <c r="V59"/>
      <c r="W59"/>
      <c r="X59"/>
      <c r="Y59"/>
      <c r="AB59"/>
      <c r="AC59"/>
      <c r="AD59"/>
      <c r="AE59" s="91"/>
      <c r="AF59" s="91"/>
      <c r="AG59" s="91"/>
      <c r="AH59" s="91"/>
      <c r="AI59" s="91"/>
      <c r="AJ59" s="91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  <c r="BN59" s="160"/>
      <c r="BO59" s="160"/>
      <c r="BP59" s="160"/>
      <c r="BQ59" s="160"/>
      <c r="BR59" s="160"/>
      <c r="BS59" s="160"/>
      <c r="BT59" s="160"/>
      <c r="BU59" s="160"/>
      <c r="BV59" s="160"/>
      <c r="BW59" s="160"/>
      <c r="BX59" s="160"/>
      <c r="BY59" s="160"/>
      <c r="BZ59" s="160"/>
      <c r="CA59" s="160"/>
      <c r="CB59" s="160"/>
      <c r="CC59" s="160"/>
      <c r="CD59" s="160"/>
      <c r="CE59" s="160"/>
      <c r="CF59" s="160"/>
      <c r="CG59" s="160"/>
      <c r="CH59" s="160"/>
      <c r="CI59" s="160"/>
      <c r="CJ59" s="160"/>
      <c r="CK59" s="160"/>
      <c r="CL59" s="160"/>
      <c r="CM59" s="160"/>
      <c r="CN59" s="160"/>
      <c r="CO59" s="160"/>
      <c r="CP59" s="160"/>
      <c r="CQ59" s="160"/>
      <c r="CR59" s="160"/>
      <c r="CS59" s="160"/>
      <c r="CT59" s="160"/>
      <c r="CU59" s="160"/>
      <c r="CV59" s="160"/>
      <c r="CW59" s="160"/>
      <c r="CX59" s="160"/>
      <c r="CY59" s="160"/>
      <c r="CZ59" s="160"/>
      <c r="DA59" s="160"/>
      <c r="DB59" s="160"/>
      <c r="DC59" s="160"/>
      <c r="DD59" s="160"/>
      <c r="DE59" s="160"/>
      <c r="DF59" s="160"/>
      <c r="DG59" s="160"/>
      <c r="DH59" s="160"/>
      <c r="DI59" s="160"/>
      <c r="DJ59" s="160"/>
      <c r="DK59" s="160"/>
      <c r="DL59" s="160"/>
      <c r="DM59" s="160"/>
      <c r="DN59" s="160"/>
      <c r="DO59" s="160"/>
      <c r="DP59" s="160"/>
      <c r="DQ59" s="160"/>
      <c r="DR59" s="160"/>
      <c r="DS59" s="160"/>
      <c r="DT59" s="160"/>
      <c r="DU59" s="160"/>
      <c r="DV59" s="160"/>
      <c r="DW59" s="160"/>
      <c r="DX59" s="160"/>
      <c r="DY59" s="160"/>
      <c r="DZ59" s="160"/>
      <c r="EA59" s="160"/>
      <c r="EB59" s="160"/>
      <c r="EC59" s="160"/>
      <c r="ED59" s="160"/>
      <c r="EE59" s="160"/>
      <c r="EF59" s="160"/>
      <c r="EG59" s="160"/>
      <c r="EH59" s="160"/>
      <c r="EI59" s="160"/>
      <c r="EJ59" s="160"/>
      <c r="EK59" s="160"/>
      <c r="EL59" s="160"/>
      <c r="EM59" s="160"/>
      <c r="EN59" s="160"/>
      <c r="EO59" s="160"/>
      <c r="EP59" s="160"/>
      <c r="EQ59" s="160"/>
      <c r="ER59" s="160"/>
      <c r="ES59" s="160"/>
      <c r="ET59" s="160"/>
      <c r="EU59" s="160"/>
      <c r="EV59" s="160"/>
      <c r="EW59" s="160"/>
      <c r="EX59" s="160"/>
      <c r="EY59" s="160"/>
      <c r="EZ59" s="160"/>
      <c r="FA59" s="160"/>
      <c r="FB59" s="160"/>
      <c r="FC59" s="160"/>
      <c r="FD59" s="160"/>
      <c r="FE59" s="160"/>
    </row>
    <row r="60" spans="1:161" s="169" customFormat="1" ht="15" x14ac:dyDescent="0.25">
      <c r="A60" s="192"/>
      <c r="B60" s="207"/>
      <c r="C60" s="113"/>
      <c r="D60" s="113"/>
      <c r="E60" s="211"/>
      <c r="F60" s="211"/>
      <c r="G60" s="196"/>
      <c r="H60" s="696"/>
      <c r="I60" s="697"/>
      <c r="J60" s="698"/>
      <c r="K60" s="697"/>
      <c r="L60" s="699"/>
      <c r="M60" s="697"/>
      <c r="N60" s="695"/>
      <c r="O60" s="697"/>
      <c r="P60" s="695"/>
      <c r="Q60" s="697"/>
      <c r="R60"/>
      <c r="S60"/>
      <c r="T60"/>
      <c r="U60"/>
      <c r="V60"/>
      <c r="W60"/>
      <c r="X60"/>
      <c r="Y60"/>
      <c r="AB60"/>
      <c r="AC60"/>
      <c r="AD60"/>
      <c r="AE60" s="91"/>
      <c r="AF60" s="91"/>
      <c r="AG60" s="91"/>
      <c r="AH60" s="91"/>
      <c r="AI60" s="91"/>
      <c r="AJ60" s="91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 s="160"/>
      <c r="BA60" s="160"/>
      <c r="BB60" s="160"/>
      <c r="BC60" s="160"/>
      <c r="BD60" s="160"/>
      <c r="BE60" s="160"/>
      <c r="BF60" s="160"/>
      <c r="BG60" s="160"/>
      <c r="BH60" s="160"/>
      <c r="BI60" s="160"/>
      <c r="BJ60" s="160"/>
      <c r="BK60" s="160"/>
      <c r="BL60" s="160"/>
      <c r="BM60" s="160"/>
      <c r="BN60" s="160"/>
      <c r="BO60" s="160"/>
      <c r="BP60" s="160"/>
      <c r="BQ60" s="160"/>
      <c r="BR60" s="160"/>
      <c r="BS60" s="160"/>
      <c r="BT60" s="160"/>
      <c r="BU60" s="160"/>
      <c r="BV60" s="160"/>
      <c r="BW60" s="160"/>
      <c r="BX60" s="160"/>
      <c r="BY60" s="160"/>
      <c r="BZ60" s="160"/>
      <c r="CA60" s="160"/>
      <c r="CB60" s="160"/>
      <c r="CC60" s="160"/>
      <c r="CD60" s="160"/>
      <c r="CE60" s="160"/>
      <c r="CF60" s="160"/>
      <c r="CG60" s="160"/>
      <c r="CH60" s="160"/>
      <c r="CI60" s="160"/>
      <c r="CJ60" s="160"/>
      <c r="CK60" s="160"/>
      <c r="CL60" s="160"/>
      <c r="CM60" s="160"/>
      <c r="CN60" s="160"/>
      <c r="CO60" s="160"/>
      <c r="CP60" s="160"/>
      <c r="CQ60" s="160"/>
      <c r="CR60" s="160"/>
      <c r="CS60" s="160"/>
      <c r="CT60" s="160"/>
      <c r="CU60" s="160"/>
      <c r="CV60" s="160"/>
      <c r="CW60" s="160"/>
      <c r="CX60" s="160"/>
      <c r="CY60" s="160"/>
      <c r="CZ60" s="160"/>
      <c r="DA60" s="160"/>
      <c r="DB60" s="160"/>
      <c r="DC60" s="160"/>
      <c r="DD60" s="160"/>
      <c r="DE60" s="160"/>
      <c r="DF60" s="160"/>
      <c r="DG60" s="160"/>
      <c r="DH60" s="160"/>
      <c r="DI60" s="160"/>
      <c r="DJ60" s="160"/>
      <c r="DK60" s="160"/>
      <c r="DL60" s="160"/>
      <c r="DM60" s="160"/>
      <c r="DN60" s="160"/>
      <c r="DO60" s="160"/>
      <c r="DP60" s="160"/>
      <c r="DQ60" s="160"/>
      <c r="DR60" s="160"/>
      <c r="DS60" s="160"/>
      <c r="DT60" s="160"/>
      <c r="DU60" s="160"/>
      <c r="DV60" s="160"/>
      <c r="DW60" s="160"/>
      <c r="DX60" s="160"/>
      <c r="DY60" s="160"/>
      <c r="DZ60" s="160"/>
      <c r="EA60" s="160"/>
      <c r="EB60" s="160"/>
      <c r="EC60" s="160"/>
      <c r="ED60" s="160"/>
      <c r="EE60" s="160"/>
      <c r="EF60" s="160"/>
      <c r="EG60" s="160"/>
      <c r="EH60" s="160"/>
      <c r="EI60" s="160"/>
      <c r="EJ60" s="160"/>
      <c r="EK60" s="160"/>
      <c r="EL60" s="160"/>
      <c r="EM60" s="160"/>
      <c r="EN60" s="160"/>
      <c r="EO60" s="160"/>
      <c r="EP60" s="160"/>
      <c r="EQ60" s="160"/>
      <c r="ER60" s="160"/>
      <c r="ES60" s="160"/>
      <c r="ET60" s="160"/>
      <c r="EU60" s="160"/>
      <c r="EV60" s="160"/>
      <c r="EW60" s="160"/>
      <c r="EX60" s="160"/>
      <c r="EY60" s="160"/>
      <c r="EZ60" s="160"/>
      <c r="FA60" s="160"/>
      <c r="FB60" s="160"/>
      <c r="FC60" s="160"/>
      <c r="FD60" s="160"/>
      <c r="FE60" s="160"/>
    </row>
    <row r="61" spans="1:161" s="169" customFormat="1" ht="15" x14ac:dyDescent="0.25">
      <c r="A61" s="192"/>
      <c r="B61" s="207" t="s">
        <v>1278</v>
      </c>
      <c r="C61" s="113"/>
      <c r="D61" s="113"/>
      <c r="E61" s="211"/>
      <c r="F61" s="211"/>
      <c r="G61" s="196">
        <v>6795</v>
      </c>
      <c r="H61" s="686"/>
      <c r="I61" s="691">
        <v>88.123620309050779</v>
      </c>
      <c r="J61" s="692"/>
      <c r="K61" s="691">
        <v>11.876379690949229</v>
      </c>
      <c r="L61" s="693"/>
      <c r="M61" s="691">
        <v>35.261221486387051</v>
      </c>
      <c r="N61" s="694"/>
      <c r="O61" s="691">
        <v>23.90488110137672</v>
      </c>
      <c r="P61" s="694"/>
      <c r="Q61" s="691">
        <v>45.345929424840229</v>
      </c>
      <c r="R61"/>
      <c r="S61"/>
      <c r="T61"/>
      <c r="U61"/>
      <c r="V61"/>
      <c r="W61"/>
      <c r="X61"/>
      <c r="Y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60"/>
      <c r="CA61" s="160"/>
      <c r="CB61" s="160"/>
      <c r="CC61" s="160"/>
      <c r="CD61" s="160"/>
      <c r="CE61" s="160"/>
      <c r="CF61" s="160"/>
      <c r="CG61" s="160"/>
      <c r="CH61" s="160"/>
      <c r="CI61" s="160"/>
      <c r="CJ61" s="160"/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  <c r="CW61" s="160"/>
      <c r="CX61" s="160"/>
      <c r="CY61" s="160"/>
      <c r="CZ61" s="160"/>
      <c r="DA61" s="160"/>
      <c r="DB61" s="160"/>
      <c r="DC61" s="160"/>
      <c r="DD61" s="160"/>
      <c r="DE61" s="160"/>
      <c r="DF61" s="160"/>
      <c r="DG61" s="160"/>
      <c r="DH61" s="160"/>
      <c r="DI61" s="160"/>
      <c r="DJ61" s="160"/>
      <c r="DK61" s="160"/>
      <c r="DL61" s="160"/>
      <c r="DM61" s="160"/>
      <c r="DN61" s="160"/>
      <c r="DO61" s="160"/>
      <c r="DP61" s="160"/>
      <c r="DQ61" s="160"/>
      <c r="DR61" s="160"/>
      <c r="DS61" s="160"/>
      <c r="DT61" s="160"/>
      <c r="DU61" s="160"/>
      <c r="DV61" s="160"/>
      <c r="DW61" s="160"/>
      <c r="DX61" s="160"/>
      <c r="DY61" s="160"/>
      <c r="DZ61" s="160"/>
      <c r="EA61" s="160"/>
      <c r="EB61" s="160"/>
      <c r="EC61" s="160"/>
      <c r="ED61" s="160"/>
      <c r="EE61" s="160"/>
      <c r="EF61" s="160"/>
      <c r="EG61" s="160"/>
      <c r="EH61" s="160"/>
      <c r="EI61" s="160"/>
      <c r="EJ61" s="160"/>
      <c r="EK61" s="160"/>
      <c r="EL61" s="160"/>
      <c r="EM61" s="160"/>
      <c r="EN61" s="160"/>
      <c r="EO61" s="160"/>
      <c r="EP61" s="160"/>
      <c r="EQ61" s="160"/>
      <c r="ER61" s="160"/>
      <c r="ES61" s="160"/>
      <c r="ET61" s="160"/>
      <c r="EU61" s="160"/>
      <c r="EV61" s="160"/>
      <c r="EW61" s="160"/>
      <c r="EX61" s="160"/>
      <c r="EY61" s="160"/>
      <c r="EZ61" s="160"/>
      <c r="FA61" s="160"/>
      <c r="FB61" s="160"/>
      <c r="FC61" s="160"/>
      <c r="FD61" s="160"/>
      <c r="FE61" s="160"/>
    </row>
    <row r="62" spans="1:161" s="169" customFormat="1" ht="15" x14ac:dyDescent="0.25">
      <c r="A62" s="192"/>
      <c r="B62" s="207"/>
      <c r="C62" s="113"/>
      <c r="D62" s="113"/>
      <c r="E62" s="211"/>
      <c r="F62" s="211"/>
      <c r="G62" s="196"/>
      <c r="H62" s="696"/>
      <c r="I62" s="697"/>
      <c r="J62" s="698"/>
      <c r="K62" s="697"/>
      <c r="L62" s="699"/>
      <c r="M62" s="697"/>
      <c r="N62" s="695"/>
      <c r="O62" s="697"/>
      <c r="P62" s="695"/>
      <c r="Q62" s="697"/>
      <c r="R62"/>
      <c r="S62"/>
      <c r="T62"/>
      <c r="U62"/>
      <c r="V62"/>
      <c r="W62"/>
      <c r="X62"/>
      <c r="Y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 s="160"/>
      <c r="BA62" s="160"/>
      <c r="BB62" s="160"/>
      <c r="BC62" s="160"/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/>
      <c r="BT62" s="160"/>
      <c r="BU62" s="160"/>
      <c r="BV62" s="160"/>
      <c r="BW62" s="160"/>
      <c r="BX62" s="160"/>
      <c r="BY62" s="160"/>
      <c r="BZ62" s="160"/>
      <c r="CA62" s="160"/>
      <c r="CB62" s="160"/>
      <c r="CC62" s="160"/>
      <c r="CD62" s="160"/>
      <c r="CE62" s="160"/>
      <c r="CF62" s="160"/>
      <c r="CG62" s="160"/>
      <c r="CH62" s="160"/>
      <c r="CI62" s="160"/>
      <c r="CJ62" s="160"/>
      <c r="CK62" s="160"/>
      <c r="CL62" s="160"/>
      <c r="CM62" s="160"/>
      <c r="CN62" s="160"/>
      <c r="CO62" s="160"/>
      <c r="CP62" s="160"/>
      <c r="CQ62" s="160"/>
      <c r="CR62" s="160"/>
      <c r="CS62" s="160"/>
      <c r="CT62" s="160"/>
      <c r="CU62" s="160"/>
      <c r="CV62" s="160"/>
      <c r="CW62" s="160"/>
      <c r="CX62" s="160"/>
      <c r="CY62" s="160"/>
      <c r="CZ62" s="160"/>
      <c r="DA62" s="160"/>
      <c r="DB62" s="160"/>
      <c r="DC62" s="160"/>
      <c r="DD62" s="160"/>
      <c r="DE62" s="160"/>
      <c r="DF62" s="160"/>
      <c r="DG62" s="160"/>
      <c r="DH62" s="160"/>
      <c r="DI62" s="160"/>
      <c r="DJ62" s="160"/>
      <c r="DK62" s="160"/>
      <c r="DL62" s="160"/>
      <c r="DM62" s="160"/>
      <c r="DN62" s="160"/>
      <c r="DO62" s="160"/>
      <c r="DP62" s="160"/>
      <c r="DQ62" s="160"/>
      <c r="DR62" s="160"/>
      <c r="DS62" s="160"/>
      <c r="DT62" s="160"/>
      <c r="DU62" s="160"/>
      <c r="DV62" s="160"/>
      <c r="DW62" s="160"/>
      <c r="DX62" s="160"/>
      <c r="DY62" s="160"/>
      <c r="DZ62" s="160"/>
      <c r="EA62" s="160"/>
      <c r="EB62" s="160"/>
      <c r="EC62" s="160"/>
      <c r="ED62" s="160"/>
      <c r="EE62" s="160"/>
      <c r="EF62" s="160"/>
      <c r="EG62" s="160"/>
      <c r="EH62" s="160"/>
      <c r="EI62" s="160"/>
      <c r="EJ62" s="160"/>
      <c r="EK62" s="160"/>
      <c r="EL62" s="160"/>
      <c r="EM62" s="160"/>
      <c r="EN62" s="160"/>
      <c r="EO62" s="160"/>
      <c r="EP62" s="160"/>
      <c r="EQ62" s="160"/>
      <c r="ER62" s="160"/>
      <c r="ES62" s="160"/>
      <c r="ET62" s="160"/>
      <c r="EU62" s="160"/>
      <c r="EV62" s="160"/>
      <c r="EW62" s="160"/>
      <c r="EX62" s="160"/>
      <c r="EY62" s="160"/>
      <c r="EZ62" s="160"/>
      <c r="FA62" s="160"/>
      <c r="FB62" s="160"/>
      <c r="FC62" s="160"/>
      <c r="FD62" s="160"/>
      <c r="FE62" s="160"/>
    </row>
    <row r="63" spans="1:161" s="169" customFormat="1" ht="15" x14ac:dyDescent="0.25">
      <c r="A63" s="192"/>
      <c r="B63" s="207"/>
      <c r="C63" s="113" t="s">
        <v>1279</v>
      </c>
      <c r="D63" s="113" t="s">
        <v>1478</v>
      </c>
      <c r="E63" s="211"/>
      <c r="F63" s="211"/>
      <c r="G63" s="196">
        <v>1120</v>
      </c>
      <c r="H63" s="696"/>
      <c r="I63" s="697">
        <v>90.178571428571431</v>
      </c>
      <c r="J63" s="698"/>
      <c r="K63" s="697">
        <v>9.8214285714285712</v>
      </c>
      <c r="L63" s="699"/>
      <c r="M63" s="697">
        <v>32.321428571428577</v>
      </c>
      <c r="N63" s="695"/>
      <c r="O63" s="697">
        <v>20.463320463320464</v>
      </c>
      <c r="P63" s="695"/>
      <c r="Q63" s="697">
        <v>42.524916943521596</v>
      </c>
      <c r="R63"/>
      <c r="S63"/>
      <c r="T63"/>
      <c r="U63"/>
      <c r="V63"/>
      <c r="W63"/>
      <c r="X63"/>
      <c r="Y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 s="160"/>
      <c r="BA63" s="160"/>
      <c r="BB63" s="160"/>
      <c r="BC63" s="160"/>
      <c r="BD63" s="160"/>
      <c r="BE63" s="160"/>
      <c r="BF63" s="160"/>
      <c r="BG63" s="160"/>
      <c r="BH63" s="160"/>
      <c r="BI63" s="160"/>
      <c r="BJ63" s="160"/>
      <c r="BK63" s="160"/>
      <c r="BL63" s="160"/>
      <c r="BM63" s="160"/>
      <c r="BN63" s="160"/>
      <c r="BO63" s="160"/>
      <c r="BP63" s="160"/>
      <c r="BQ63" s="160"/>
      <c r="BR63" s="160"/>
      <c r="BS63" s="160"/>
      <c r="BT63" s="160"/>
      <c r="BU63" s="160"/>
      <c r="BV63" s="160"/>
      <c r="BW63" s="160"/>
      <c r="BX63" s="160"/>
      <c r="BY63" s="160"/>
      <c r="BZ63" s="160"/>
      <c r="CA63" s="160"/>
      <c r="CB63" s="160"/>
      <c r="CC63" s="160"/>
      <c r="CD63" s="160"/>
      <c r="CE63" s="160"/>
      <c r="CF63" s="160"/>
      <c r="CG63" s="160"/>
      <c r="CH63" s="160"/>
      <c r="CI63" s="160"/>
      <c r="CJ63" s="160"/>
      <c r="CK63" s="160"/>
      <c r="CL63" s="160"/>
      <c r="CM63" s="160"/>
      <c r="CN63" s="160"/>
      <c r="CO63" s="160"/>
      <c r="CP63" s="160"/>
      <c r="CQ63" s="160"/>
      <c r="CR63" s="160"/>
      <c r="CS63" s="160"/>
      <c r="CT63" s="160"/>
      <c r="CU63" s="160"/>
      <c r="CV63" s="160"/>
      <c r="CW63" s="160"/>
      <c r="CX63" s="160"/>
      <c r="CY63" s="160"/>
      <c r="CZ63" s="160"/>
      <c r="DA63" s="160"/>
      <c r="DB63" s="160"/>
      <c r="DC63" s="160"/>
      <c r="DD63" s="160"/>
      <c r="DE63" s="160"/>
      <c r="DF63" s="160"/>
      <c r="DG63" s="160"/>
      <c r="DH63" s="160"/>
      <c r="DI63" s="160"/>
      <c r="DJ63" s="160"/>
      <c r="DK63" s="160"/>
      <c r="DL63" s="160"/>
      <c r="DM63" s="160"/>
      <c r="DN63" s="160"/>
      <c r="DO63" s="160"/>
      <c r="DP63" s="160"/>
      <c r="DQ63" s="160"/>
      <c r="DR63" s="160"/>
      <c r="DS63" s="160"/>
      <c r="DT63" s="160"/>
      <c r="DU63" s="160"/>
      <c r="DV63" s="160"/>
      <c r="DW63" s="160"/>
      <c r="DX63" s="160"/>
      <c r="DY63" s="160"/>
      <c r="DZ63" s="160"/>
      <c r="EA63" s="160"/>
      <c r="EB63" s="160"/>
      <c r="EC63" s="160"/>
      <c r="ED63" s="160"/>
      <c r="EE63" s="160"/>
      <c r="EF63" s="160"/>
      <c r="EG63" s="160"/>
      <c r="EH63" s="160"/>
      <c r="EI63" s="160"/>
      <c r="EJ63" s="160"/>
      <c r="EK63" s="160"/>
      <c r="EL63" s="160"/>
      <c r="EM63" s="160"/>
      <c r="EN63" s="160"/>
      <c r="EO63" s="160"/>
      <c r="EP63" s="160"/>
      <c r="EQ63" s="160"/>
      <c r="ER63" s="160"/>
      <c r="ES63" s="160"/>
      <c r="ET63" s="160"/>
      <c r="EU63" s="160"/>
      <c r="EV63" s="160"/>
      <c r="EW63" s="160"/>
      <c r="EX63" s="160"/>
      <c r="EY63" s="160"/>
      <c r="EZ63" s="160"/>
      <c r="FA63" s="160"/>
      <c r="FB63" s="160"/>
      <c r="FC63" s="160"/>
      <c r="FD63" s="160"/>
      <c r="FE63" s="160"/>
    </row>
    <row r="64" spans="1:161" s="169" customFormat="1" ht="15" x14ac:dyDescent="0.25">
      <c r="A64" s="192"/>
      <c r="B64" s="207"/>
      <c r="C64" s="113" t="s">
        <v>1280</v>
      </c>
      <c r="D64" s="113" t="s">
        <v>1479</v>
      </c>
      <c r="E64" s="211"/>
      <c r="F64" s="211"/>
      <c r="G64" s="196">
        <v>262</v>
      </c>
      <c r="H64" s="696"/>
      <c r="I64" s="697">
        <v>88.167938931297712</v>
      </c>
      <c r="J64" s="698"/>
      <c r="K64" s="697">
        <v>11.83206106870229</v>
      </c>
      <c r="L64" s="699"/>
      <c r="M64" s="697">
        <v>39.31297709923664</v>
      </c>
      <c r="N64" s="695"/>
      <c r="O64" s="697">
        <v>33.928571428571431</v>
      </c>
      <c r="P64" s="695"/>
      <c r="Q64" s="697">
        <v>43.333333333333336</v>
      </c>
      <c r="R64"/>
      <c r="S64"/>
      <c r="T64"/>
      <c r="U64"/>
      <c r="V64"/>
      <c r="W64"/>
      <c r="X64"/>
      <c r="Y64"/>
      <c r="AB64"/>
      <c r="AC64"/>
      <c r="AD64"/>
      <c r="AE64" s="91"/>
      <c r="AF64" s="91"/>
      <c r="AG64" s="91"/>
      <c r="AH64" s="91"/>
      <c r="AI64" s="91"/>
      <c r="AJ64" s="91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 s="160"/>
      <c r="BA64" s="160"/>
      <c r="BB64" s="160"/>
      <c r="BC64" s="160"/>
      <c r="BD64" s="160"/>
      <c r="BE64" s="160"/>
      <c r="BF64" s="160"/>
      <c r="BG64" s="160"/>
      <c r="BH64" s="160"/>
      <c r="BI64" s="160"/>
      <c r="BJ64" s="160"/>
      <c r="BK64" s="160"/>
      <c r="BL64" s="160"/>
      <c r="BM64" s="160"/>
      <c r="BN64" s="160"/>
      <c r="BO64" s="160"/>
      <c r="BP64" s="160"/>
      <c r="BQ64" s="160"/>
      <c r="BR64" s="160"/>
      <c r="BS64" s="160"/>
      <c r="BT64" s="160"/>
      <c r="BU64" s="160"/>
      <c r="BV64" s="160"/>
      <c r="BW64" s="160"/>
      <c r="BX64" s="160"/>
      <c r="BY64" s="160"/>
      <c r="BZ64" s="160"/>
      <c r="CA64" s="160"/>
      <c r="CB64" s="160"/>
      <c r="CC64" s="160"/>
      <c r="CD64" s="160"/>
      <c r="CE64" s="160"/>
      <c r="CF64" s="160"/>
      <c r="CG64" s="160"/>
      <c r="CH64" s="160"/>
      <c r="CI64" s="160"/>
      <c r="CJ64" s="160"/>
      <c r="CK64" s="160"/>
      <c r="CL64" s="160"/>
      <c r="CM64" s="160"/>
      <c r="CN64" s="160"/>
      <c r="CO64" s="160"/>
      <c r="CP64" s="160"/>
      <c r="CQ64" s="160"/>
      <c r="CR64" s="160"/>
      <c r="CS64" s="160"/>
      <c r="CT64" s="160"/>
      <c r="CU64" s="160"/>
      <c r="CV64" s="160"/>
      <c r="CW64" s="160"/>
      <c r="CX64" s="160"/>
      <c r="CY64" s="160"/>
      <c r="CZ64" s="160"/>
      <c r="DA64" s="160"/>
      <c r="DB64" s="160"/>
      <c r="DC64" s="160"/>
      <c r="DD64" s="160"/>
      <c r="DE64" s="160"/>
      <c r="DF64" s="160"/>
      <c r="DG64" s="160"/>
      <c r="DH64" s="160"/>
      <c r="DI64" s="160"/>
      <c r="DJ64" s="160"/>
      <c r="DK64" s="160"/>
      <c r="DL64" s="160"/>
      <c r="DM64" s="160"/>
      <c r="DN64" s="160"/>
      <c r="DO64" s="160"/>
      <c r="DP64" s="160"/>
      <c r="DQ64" s="160"/>
      <c r="DR64" s="160"/>
      <c r="DS64" s="160"/>
      <c r="DT64" s="160"/>
      <c r="DU64" s="160"/>
      <c r="DV64" s="160"/>
      <c r="DW64" s="160"/>
      <c r="DX64" s="160"/>
      <c r="DY64" s="160"/>
      <c r="DZ64" s="160"/>
      <c r="EA64" s="160"/>
      <c r="EB64" s="160"/>
      <c r="EC64" s="160"/>
      <c r="ED64" s="160"/>
      <c r="EE64" s="160"/>
      <c r="EF64" s="160"/>
      <c r="EG64" s="160"/>
      <c r="EH64" s="160"/>
      <c r="EI64" s="160"/>
      <c r="EJ64" s="160"/>
      <c r="EK64" s="160"/>
      <c r="EL64" s="160"/>
      <c r="EM64" s="160"/>
      <c r="EN64" s="160"/>
      <c r="EO64" s="160"/>
      <c r="EP64" s="160"/>
      <c r="EQ64" s="160"/>
      <c r="ER64" s="160"/>
      <c r="ES64" s="160"/>
      <c r="ET64" s="160"/>
      <c r="EU64" s="160"/>
      <c r="EV64" s="160"/>
      <c r="EW64" s="160"/>
      <c r="EX64" s="160"/>
      <c r="EY64" s="160"/>
      <c r="EZ64" s="160"/>
      <c r="FA64" s="160"/>
      <c r="FB64" s="160"/>
      <c r="FC64" s="160"/>
      <c r="FD64" s="160"/>
      <c r="FE64" s="160"/>
    </row>
    <row r="65" spans="1:161" s="169" customFormat="1" ht="15" x14ac:dyDescent="0.25">
      <c r="A65" s="192"/>
      <c r="B65" s="207"/>
      <c r="C65" s="113" t="s">
        <v>1281</v>
      </c>
      <c r="D65" s="113" t="s">
        <v>1282</v>
      </c>
      <c r="E65" s="211"/>
      <c r="F65" s="211"/>
      <c r="G65" s="196">
        <v>513</v>
      </c>
      <c r="H65" s="696"/>
      <c r="I65" s="697">
        <v>72.904483430799218</v>
      </c>
      <c r="J65" s="698"/>
      <c r="K65" s="697">
        <v>27.095516569200779</v>
      </c>
      <c r="L65" s="699"/>
      <c r="M65" s="697">
        <v>34.892787524366469</v>
      </c>
      <c r="N65" s="695"/>
      <c r="O65" s="697">
        <v>24.8</v>
      </c>
      <c r="P65" s="695"/>
      <c r="Q65" s="697">
        <v>44.486692015209123</v>
      </c>
      <c r="R65"/>
      <c r="S65"/>
      <c r="T65"/>
      <c r="U65"/>
      <c r="V65"/>
      <c r="W65"/>
      <c r="X65"/>
      <c r="Y65"/>
      <c r="AB65"/>
      <c r="AC65"/>
      <c r="AD65"/>
      <c r="AE65" s="91"/>
      <c r="AF65" s="91"/>
      <c r="AG65" s="91"/>
      <c r="AH65" s="91"/>
      <c r="AI65" s="91"/>
      <c r="AJ65" s="91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 s="160"/>
      <c r="BA65" s="160"/>
      <c r="BB65" s="160"/>
      <c r="BC65" s="160"/>
      <c r="BD65" s="160"/>
      <c r="BE65" s="160"/>
      <c r="BF65" s="160"/>
      <c r="BG65" s="160"/>
      <c r="BH65" s="160"/>
      <c r="BI65" s="160"/>
      <c r="BJ65" s="160"/>
      <c r="BK65" s="160"/>
      <c r="BL65" s="160"/>
      <c r="BM65" s="160"/>
      <c r="BN65" s="160"/>
      <c r="BO65" s="160"/>
      <c r="BP65" s="160"/>
      <c r="BQ65" s="160"/>
      <c r="BR65" s="160"/>
      <c r="BS65" s="160"/>
      <c r="BT65" s="160"/>
      <c r="BU65" s="160"/>
      <c r="BV65" s="160"/>
      <c r="BW65" s="160"/>
      <c r="BX65" s="160"/>
      <c r="BY65" s="160"/>
      <c r="BZ65" s="160"/>
      <c r="CA65" s="160"/>
      <c r="CB65" s="160"/>
      <c r="CC65" s="160"/>
      <c r="CD65" s="160"/>
      <c r="CE65" s="160"/>
      <c r="CF65" s="160"/>
      <c r="CG65" s="160"/>
      <c r="CH65" s="160"/>
      <c r="CI65" s="160"/>
      <c r="CJ65" s="160"/>
      <c r="CK65" s="160"/>
      <c r="CL65" s="160"/>
      <c r="CM65" s="160"/>
      <c r="CN65" s="160"/>
      <c r="CO65" s="160"/>
      <c r="CP65" s="160"/>
      <c r="CQ65" s="160"/>
      <c r="CR65" s="160"/>
      <c r="CS65" s="160"/>
      <c r="CT65" s="160"/>
      <c r="CU65" s="160"/>
      <c r="CV65" s="160"/>
      <c r="CW65" s="160"/>
      <c r="CX65" s="160"/>
      <c r="CY65" s="160"/>
      <c r="CZ65" s="160"/>
      <c r="DA65" s="160"/>
      <c r="DB65" s="160"/>
      <c r="DC65" s="160"/>
      <c r="DD65" s="160"/>
      <c r="DE65" s="160"/>
      <c r="DF65" s="160"/>
      <c r="DG65" s="160"/>
      <c r="DH65" s="160"/>
      <c r="DI65" s="160"/>
      <c r="DJ65" s="160"/>
      <c r="DK65" s="160"/>
      <c r="DL65" s="160"/>
      <c r="DM65" s="160"/>
      <c r="DN65" s="160"/>
      <c r="DO65" s="160"/>
      <c r="DP65" s="160"/>
      <c r="DQ65" s="160"/>
      <c r="DR65" s="160"/>
      <c r="DS65" s="160"/>
      <c r="DT65" s="160"/>
      <c r="DU65" s="160"/>
      <c r="DV65" s="160"/>
      <c r="DW65" s="160"/>
      <c r="DX65" s="160"/>
      <c r="DY65" s="160"/>
      <c r="DZ65" s="160"/>
      <c r="EA65" s="160"/>
      <c r="EB65" s="160"/>
      <c r="EC65" s="160"/>
      <c r="ED65" s="160"/>
      <c r="EE65" s="160"/>
      <c r="EF65" s="160"/>
      <c r="EG65" s="160"/>
      <c r="EH65" s="160"/>
      <c r="EI65" s="160"/>
      <c r="EJ65" s="160"/>
      <c r="EK65" s="160"/>
      <c r="EL65" s="160"/>
      <c r="EM65" s="160"/>
      <c r="EN65" s="160"/>
      <c r="EO65" s="160"/>
      <c r="EP65" s="160"/>
      <c r="EQ65" s="160"/>
      <c r="ER65" s="160"/>
      <c r="ES65" s="160"/>
      <c r="ET65" s="160"/>
      <c r="EU65" s="160"/>
      <c r="EV65" s="160"/>
      <c r="EW65" s="160"/>
      <c r="EX65" s="160"/>
      <c r="EY65" s="160"/>
      <c r="EZ65" s="160"/>
      <c r="FA65" s="160"/>
      <c r="FB65" s="160"/>
      <c r="FC65" s="160"/>
      <c r="FD65" s="160"/>
      <c r="FE65" s="160"/>
    </row>
    <row r="66" spans="1:161" s="169" customFormat="1" ht="15" x14ac:dyDescent="0.25">
      <c r="A66" s="192"/>
      <c r="B66" s="207"/>
      <c r="C66" s="113" t="s">
        <v>1283</v>
      </c>
      <c r="D66" s="113" t="s">
        <v>1480</v>
      </c>
      <c r="E66" s="211"/>
      <c r="F66" s="211"/>
      <c r="G66" s="196">
        <v>265</v>
      </c>
      <c r="H66" s="696"/>
      <c r="I66" s="697">
        <v>97.735849056603769</v>
      </c>
      <c r="J66" s="698"/>
      <c r="K66" s="697">
        <v>2.2641509433962264</v>
      </c>
      <c r="L66" s="699"/>
      <c r="M66" s="697">
        <v>40.377358490566039</v>
      </c>
      <c r="N66" s="695"/>
      <c r="O66" s="697">
        <v>25.384615384615383</v>
      </c>
      <c r="P66" s="695"/>
      <c r="Q66" s="697">
        <v>54.814814814814817</v>
      </c>
      <c r="R66"/>
      <c r="S66"/>
      <c r="T66"/>
      <c r="U66"/>
      <c r="V66"/>
      <c r="W66"/>
      <c r="X66"/>
      <c r="Y66"/>
      <c r="AB66"/>
      <c r="AC66"/>
      <c r="AD66"/>
      <c r="AE66" s="91"/>
      <c r="AF66" s="91"/>
      <c r="AG66" s="91"/>
      <c r="AH66" s="91"/>
      <c r="AI66" s="91"/>
      <c r="AJ66" s="91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160"/>
      <c r="BR66" s="160"/>
      <c r="BS66" s="160"/>
      <c r="BT66" s="160"/>
      <c r="BU66" s="160"/>
      <c r="BV66" s="160"/>
      <c r="BW66" s="160"/>
      <c r="BX66" s="160"/>
      <c r="BY66" s="160"/>
      <c r="BZ66" s="160"/>
      <c r="CA66" s="160"/>
      <c r="CB66" s="160"/>
      <c r="CC66" s="160"/>
      <c r="CD66" s="160"/>
      <c r="CE66" s="160"/>
      <c r="CF66" s="160"/>
      <c r="CG66" s="160"/>
      <c r="CH66" s="160"/>
      <c r="CI66" s="160"/>
      <c r="CJ66" s="160"/>
      <c r="CK66" s="160"/>
      <c r="CL66" s="160"/>
      <c r="CM66" s="160"/>
      <c r="CN66" s="160"/>
      <c r="CO66" s="160"/>
      <c r="CP66" s="160"/>
      <c r="CQ66" s="160"/>
      <c r="CR66" s="160"/>
      <c r="CS66" s="160"/>
      <c r="CT66" s="160"/>
      <c r="CU66" s="160"/>
      <c r="CV66" s="160"/>
      <c r="CW66" s="160"/>
      <c r="CX66" s="160"/>
      <c r="CY66" s="160"/>
      <c r="CZ66" s="160"/>
      <c r="DA66" s="160"/>
      <c r="DB66" s="160"/>
      <c r="DC66" s="160"/>
      <c r="DD66" s="160"/>
      <c r="DE66" s="160"/>
      <c r="DF66" s="160"/>
      <c r="DG66" s="160"/>
      <c r="DH66" s="160"/>
      <c r="DI66" s="160"/>
      <c r="DJ66" s="160"/>
      <c r="DK66" s="160"/>
      <c r="DL66" s="160"/>
      <c r="DM66" s="160"/>
      <c r="DN66" s="160"/>
      <c r="DO66" s="160"/>
      <c r="DP66" s="160"/>
      <c r="DQ66" s="160"/>
      <c r="DR66" s="160"/>
      <c r="DS66" s="160"/>
      <c r="DT66" s="160"/>
      <c r="DU66" s="160"/>
      <c r="DV66" s="160"/>
      <c r="DW66" s="160"/>
      <c r="DX66" s="160"/>
      <c r="DY66" s="160"/>
      <c r="DZ66" s="160"/>
      <c r="EA66" s="160"/>
      <c r="EB66" s="160"/>
      <c r="EC66" s="160"/>
      <c r="ED66" s="160"/>
      <c r="EE66" s="160"/>
      <c r="EF66" s="160"/>
      <c r="EG66" s="160"/>
      <c r="EH66" s="160"/>
      <c r="EI66" s="160"/>
      <c r="EJ66" s="160"/>
      <c r="EK66" s="160"/>
      <c r="EL66" s="160"/>
      <c r="EM66" s="160"/>
      <c r="EN66" s="160"/>
      <c r="EO66" s="160"/>
      <c r="EP66" s="160"/>
      <c r="EQ66" s="160"/>
      <c r="ER66" s="160"/>
      <c r="ES66" s="160"/>
      <c r="ET66" s="160"/>
      <c r="EU66" s="160"/>
      <c r="EV66" s="160"/>
      <c r="EW66" s="160"/>
      <c r="EX66" s="160"/>
      <c r="EY66" s="160"/>
      <c r="EZ66" s="160"/>
      <c r="FA66" s="160"/>
      <c r="FB66" s="160"/>
      <c r="FC66" s="160"/>
      <c r="FD66" s="160"/>
      <c r="FE66" s="160"/>
    </row>
    <row r="67" spans="1:161" s="169" customFormat="1" ht="15" x14ac:dyDescent="0.25">
      <c r="A67" s="192"/>
      <c r="B67" s="207"/>
      <c r="C67" s="113" t="s">
        <v>1284</v>
      </c>
      <c r="D67" s="113" t="s">
        <v>1481</v>
      </c>
      <c r="E67" s="211"/>
      <c r="F67" s="211"/>
      <c r="G67" s="196">
        <v>504</v>
      </c>
      <c r="H67" s="696"/>
      <c r="I67" s="697">
        <v>97.420634920634924</v>
      </c>
      <c r="J67" s="698"/>
      <c r="K67" s="697">
        <v>2.5793650793650791</v>
      </c>
      <c r="L67" s="699"/>
      <c r="M67" s="697">
        <v>44.841269841269842</v>
      </c>
      <c r="N67" s="695"/>
      <c r="O67" s="697">
        <v>30.593607305936072</v>
      </c>
      <c r="P67" s="695"/>
      <c r="Q67" s="697">
        <v>55.78947368421052</v>
      </c>
      <c r="R67"/>
      <c r="S67"/>
      <c r="T67"/>
      <c r="U67"/>
      <c r="V67"/>
      <c r="W67"/>
      <c r="X67"/>
      <c r="Y67"/>
      <c r="AB67"/>
      <c r="AC67"/>
      <c r="AD67"/>
      <c r="AE67" s="91"/>
      <c r="AF67" s="91"/>
      <c r="AG67" s="91"/>
      <c r="AH67" s="91"/>
      <c r="AI67" s="91"/>
      <c r="AJ67" s="91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 s="160"/>
      <c r="BA67" s="160"/>
      <c r="BB67" s="160"/>
      <c r="BC67" s="160"/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  <c r="BY67" s="160"/>
      <c r="BZ67" s="160"/>
      <c r="CA67" s="160"/>
      <c r="CB67" s="160"/>
      <c r="CC67" s="160"/>
      <c r="CD67" s="160"/>
      <c r="CE67" s="160"/>
      <c r="CF67" s="160"/>
      <c r="CG67" s="160"/>
      <c r="CH67" s="160"/>
      <c r="CI67" s="160"/>
      <c r="CJ67" s="160"/>
      <c r="CK67" s="160"/>
      <c r="CL67" s="160"/>
      <c r="CM67" s="160"/>
      <c r="CN67" s="160"/>
      <c r="CO67" s="160"/>
      <c r="CP67" s="160"/>
      <c r="CQ67" s="160"/>
      <c r="CR67" s="160"/>
      <c r="CS67" s="160"/>
      <c r="CT67" s="160"/>
      <c r="CU67" s="160"/>
      <c r="CV67" s="160"/>
      <c r="CW67" s="160"/>
      <c r="CX67" s="160"/>
      <c r="CY67" s="160"/>
      <c r="CZ67" s="160"/>
      <c r="DA67" s="160"/>
      <c r="DB67" s="160"/>
      <c r="DC67" s="160"/>
      <c r="DD67" s="160"/>
      <c r="DE67" s="160"/>
      <c r="DF67" s="160"/>
      <c r="DG67" s="160"/>
      <c r="DH67" s="160"/>
      <c r="DI67" s="160"/>
      <c r="DJ67" s="160"/>
      <c r="DK67" s="160"/>
      <c r="DL67" s="160"/>
      <c r="DM67" s="160"/>
      <c r="DN67" s="160"/>
      <c r="DO67" s="160"/>
      <c r="DP67" s="160"/>
      <c r="DQ67" s="160"/>
      <c r="DR67" s="160"/>
      <c r="DS67" s="160"/>
      <c r="DT67" s="160"/>
      <c r="DU67" s="160"/>
      <c r="DV67" s="160"/>
      <c r="DW67" s="160"/>
      <c r="DX67" s="160"/>
      <c r="DY67" s="160"/>
      <c r="DZ67" s="160"/>
      <c r="EA67" s="160"/>
      <c r="EB67" s="160"/>
      <c r="EC67" s="160"/>
      <c r="ED67" s="160"/>
      <c r="EE67" s="160"/>
      <c r="EF67" s="160"/>
      <c r="EG67" s="160"/>
      <c r="EH67" s="160"/>
      <c r="EI67" s="160"/>
      <c r="EJ67" s="160"/>
      <c r="EK67" s="160"/>
      <c r="EL67" s="160"/>
      <c r="EM67" s="160"/>
      <c r="EN67" s="160"/>
      <c r="EO67" s="160"/>
      <c r="EP67" s="160"/>
      <c r="EQ67" s="160"/>
      <c r="ER67" s="160"/>
      <c r="ES67" s="160"/>
      <c r="ET67" s="160"/>
      <c r="EU67" s="160"/>
      <c r="EV67" s="160"/>
      <c r="EW67" s="160"/>
      <c r="EX67" s="160"/>
      <c r="EY67" s="160"/>
      <c r="EZ67" s="160"/>
      <c r="FA67" s="160"/>
      <c r="FB67" s="160"/>
      <c r="FC67" s="160"/>
      <c r="FD67" s="160"/>
      <c r="FE67" s="160"/>
    </row>
    <row r="68" spans="1:161" s="169" customFormat="1" ht="15" x14ac:dyDescent="0.25">
      <c r="A68" s="192"/>
      <c r="B68" s="207"/>
      <c r="C68" s="113" t="s">
        <v>1285</v>
      </c>
      <c r="D68" s="113" t="s">
        <v>1482</v>
      </c>
      <c r="E68" s="211"/>
      <c r="F68" s="211"/>
      <c r="G68" s="196">
        <v>944</v>
      </c>
      <c r="H68" s="696"/>
      <c r="I68" s="697">
        <v>79.66101694915254</v>
      </c>
      <c r="J68" s="698"/>
      <c r="K68" s="697">
        <v>20.33898305084746</v>
      </c>
      <c r="L68" s="699"/>
      <c r="M68" s="697">
        <v>31.25</v>
      </c>
      <c r="N68" s="695"/>
      <c r="O68" s="697">
        <v>22.022471910112358</v>
      </c>
      <c r="P68" s="695"/>
      <c r="Q68" s="697">
        <v>39.478957915831664</v>
      </c>
      <c r="R68"/>
      <c r="S68"/>
      <c r="T68"/>
      <c r="U68"/>
      <c r="V68"/>
      <c r="W68"/>
      <c r="X68"/>
      <c r="Y68"/>
      <c r="AB68"/>
      <c r="AC68"/>
      <c r="AD68"/>
      <c r="AE68" s="91"/>
      <c r="AF68" s="91"/>
      <c r="AG68" s="91"/>
      <c r="AH68" s="91"/>
      <c r="AI68" s="91"/>
      <c r="AJ68" s="91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  <c r="BL68" s="160"/>
      <c r="BM68" s="160"/>
      <c r="BN68" s="160"/>
      <c r="BO68" s="160"/>
      <c r="BP68" s="160"/>
      <c r="BQ68" s="160"/>
      <c r="BR68" s="160"/>
      <c r="BS68" s="160"/>
      <c r="BT68" s="160"/>
      <c r="BU68" s="160"/>
      <c r="BV68" s="160"/>
      <c r="BW68" s="160"/>
      <c r="BX68" s="160"/>
      <c r="BY68" s="160"/>
      <c r="BZ68" s="160"/>
      <c r="CA68" s="160"/>
      <c r="CB68" s="160"/>
      <c r="CC68" s="160"/>
      <c r="CD68" s="160"/>
      <c r="CE68" s="160"/>
      <c r="CF68" s="160"/>
      <c r="CG68" s="160"/>
      <c r="CH68" s="160"/>
      <c r="CI68" s="160"/>
      <c r="CJ68" s="160"/>
      <c r="CK68" s="160"/>
      <c r="CL68" s="160"/>
      <c r="CM68" s="160"/>
      <c r="CN68" s="160"/>
      <c r="CO68" s="160"/>
      <c r="CP68" s="160"/>
      <c r="CQ68" s="160"/>
      <c r="CR68" s="160"/>
      <c r="CS68" s="160"/>
      <c r="CT68" s="160"/>
      <c r="CU68" s="160"/>
      <c r="CV68" s="160"/>
      <c r="CW68" s="160"/>
      <c r="CX68" s="160"/>
      <c r="CY68" s="160"/>
      <c r="CZ68" s="160"/>
      <c r="DA68" s="160"/>
      <c r="DB68" s="160"/>
      <c r="DC68" s="160"/>
      <c r="DD68" s="160"/>
      <c r="DE68" s="160"/>
      <c r="DF68" s="160"/>
      <c r="DG68" s="160"/>
      <c r="DH68" s="160"/>
      <c r="DI68" s="160"/>
      <c r="DJ68" s="160"/>
      <c r="DK68" s="160"/>
      <c r="DL68" s="160"/>
      <c r="DM68" s="160"/>
      <c r="DN68" s="160"/>
      <c r="DO68" s="160"/>
      <c r="DP68" s="160"/>
      <c r="DQ68" s="160"/>
      <c r="DR68" s="160"/>
      <c r="DS68" s="160"/>
      <c r="DT68" s="160"/>
      <c r="DU68" s="160"/>
      <c r="DV68" s="160"/>
      <c r="DW68" s="160"/>
      <c r="DX68" s="160"/>
      <c r="DY68" s="160"/>
      <c r="DZ68" s="160"/>
      <c r="EA68" s="160"/>
      <c r="EB68" s="160"/>
      <c r="EC68" s="160"/>
      <c r="ED68" s="160"/>
      <c r="EE68" s="160"/>
      <c r="EF68" s="160"/>
      <c r="EG68" s="160"/>
      <c r="EH68" s="160"/>
      <c r="EI68" s="160"/>
      <c r="EJ68" s="160"/>
      <c r="EK68" s="160"/>
      <c r="EL68" s="160"/>
      <c r="EM68" s="160"/>
      <c r="EN68" s="160"/>
      <c r="EO68" s="160"/>
      <c r="EP68" s="160"/>
      <c r="EQ68" s="160"/>
      <c r="ER68" s="160"/>
      <c r="ES68" s="160"/>
      <c r="ET68" s="160"/>
      <c r="EU68" s="160"/>
      <c r="EV68" s="160"/>
      <c r="EW68" s="160"/>
      <c r="EX68" s="160"/>
      <c r="EY68" s="160"/>
      <c r="EZ68" s="160"/>
      <c r="FA68" s="160"/>
      <c r="FB68" s="160"/>
      <c r="FC68" s="160"/>
      <c r="FD68" s="160"/>
      <c r="FE68" s="160"/>
    </row>
    <row r="69" spans="1:161" s="169" customFormat="1" ht="15" x14ac:dyDescent="0.25">
      <c r="A69" s="192"/>
      <c r="B69" s="207"/>
      <c r="C69" s="113" t="s">
        <v>1286</v>
      </c>
      <c r="D69" s="113" t="s">
        <v>1287</v>
      </c>
      <c r="E69" s="208"/>
      <c r="F69" s="208"/>
      <c r="G69" s="196">
        <v>493</v>
      </c>
      <c r="H69" s="696"/>
      <c r="I69" s="697">
        <v>90.060851926977691</v>
      </c>
      <c r="J69" s="692"/>
      <c r="K69" s="697">
        <v>9.939148073022313</v>
      </c>
      <c r="L69" s="699"/>
      <c r="M69" s="697">
        <v>36.511156186612574</v>
      </c>
      <c r="N69" s="695"/>
      <c r="O69" s="697">
        <v>25.877192982456144</v>
      </c>
      <c r="P69" s="695"/>
      <c r="Q69" s="697">
        <v>45.660377358490564</v>
      </c>
      <c r="R69"/>
      <c r="S69"/>
      <c r="T69"/>
      <c r="U69"/>
      <c r="V69"/>
      <c r="W69"/>
      <c r="X69"/>
      <c r="Y69"/>
      <c r="AB69"/>
      <c r="AC69"/>
      <c r="AD69"/>
      <c r="AE69" s="91"/>
      <c r="AF69" s="91"/>
      <c r="AG69" s="91"/>
      <c r="AH69" s="91"/>
      <c r="AI69" s="91"/>
      <c r="AJ69" s="91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 s="160"/>
      <c r="BA69" s="160"/>
      <c r="BB69" s="160"/>
      <c r="BC69" s="16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  <c r="BY69" s="160"/>
      <c r="BZ69" s="160"/>
      <c r="CA69" s="160"/>
      <c r="CB69" s="160"/>
      <c r="CC69" s="160"/>
      <c r="CD69" s="160"/>
      <c r="CE69" s="160"/>
      <c r="CF69" s="160"/>
      <c r="CG69" s="160"/>
      <c r="CH69" s="160"/>
      <c r="CI69" s="160"/>
      <c r="CJ69" s="160"/>
      <c r="CK69" s="160"/>
      <c r="CL69" s="160"/>
      <c r="CM69" s="160"/>
      <c r="CN69" s="160"/>
      <c r="CO69" s="160"/>
      <c r="CP69" s="160"/>
      <c r="CQ69" s="160"/>
      <c r="CR69" s="160"/>
      <c r="CS69" s="160"/>
      <c r="CT69" s="160"/>
      <c r="CU69" s="160"/>
      <c r="CV69" s="160"/>
      <c r="CW69" s="160"/>
      <c r="CX69" s="160"/>
      <c r="CY69" s="160"/>
      <c r="CZ69" s="160"/>
      <c r="DA69" s="160"/>
      <c r="DB69" s="160"/>
      <c r="DC69" s="160"/>
      <c r="DD69" s="160"/>
      <c r="DE69" s="160"/>
      <c r="DF69" s="160"/>
      <c r="DG69" s="160"/>
      <c r="DH69" s="160"/>
      <c r="DI69" s="160"/>
      <c r="DJ69" s="160"/>
      <c r="DK69" s="160"/>
      <c r="DL69" s="160"/>
      <c r="DM69" s="160"/>
      <c r="DN69" s="160"/>
      <c r="DO69" s="160"/>
      <c r="DP69" s="160"/>
      <c r="DQ69" s="160"/>
      <c r="DR69" s="160"/>
      <c r="DS69" s="160"/>
      <c r="DT69" s="160"/>
      <c r="DU69" s="160"/>
      <c r="DV69" s="160"/>
      <c r="DW69" s="160"/>
      <c r="DX69" s="160"/>
      <c r="DY69" s="160"/>
      <c r="DZ69" s="160"/>
      <c r="EA69" s="160"/>
      <c r="EB69" s="160"/>
      <c r="EC69" s="160"/>
      <c r="ED69" s="160"/>
      <c r="EE69" s="160"/>
      <c r="EF69" s="160"/>
      <c r="EG69" s="160"/>
      <c r="EH69" s="160"/>
      <c r="EI69" s="160"/>
      <c r="EJ69" s="160"/>
      <c r="EK69" s="160"/>
      <c r="EL69" s="160"/>
      <c r="EM69" s="160"/>
      <c r="EN69" s="160"/>
      <c r="EO69" s="160"/>
      <c r="EP69" s="160"/>
      <c r="EQ69" s="160"/>
      <c r="ER69" s="160"/>
      <c r="ES69" s="160"/>
      <c r="ET69" s="160"/>
      <c r="EU69" s="160"/>
      <c r="EV69" s="160"/>
      <c r="EW69" s="160"/>
      <c r="EX69" s="160"/>
      <c r="EY69" s="160"/>
      <c r="EZ69" s="160"/>
      <c r="FA69" s="160"/>
      <c r="FB69" s="160"/>
      <c r="FC69" s="160"/>
      <c r="FD69" s="160"/>
      <c r="FE69" s="160"/>
    </row>
    <row r="70" spans="1:161" s="173" customFormat="1" ht="15" x14ac:dyDescent="0.25">
      <c r="A70" s="192"/>
      <c r="B70" s="207"/>
      <c r="C70" s="113" t="s">
        <v>1288</v>
      </c>
      <c r="D70" s="113" t="s">
        <v>1483</v>
      </c>
      <c r="E70" s="211"/>
      <c r="F70" s="211"/>
      <c r="G70" s="196">
        <v>642</v>
      </c>
      <c r="H70" s="696"/>
      <c r="I70" s="697">
        <v>91.433021806853588</v>
      </c>
      <c r="J70" s="698"/>
      <c r="K70" s="697">
        <v>8.5669781931464168</v>
      </c>
      <c r="L70" s="699"/>
      <c r="M70" s="697">
        <v>36.292834890965729</v>
      </c>
      <c r="N70" s="694"/>
      <c r="O70" s="697">
        <v>26.755852842809364</v>
      </c>
      <c r="P70" s="694"/>
      <c r="Q70" s="697">
        <v>44.606413994169095</v>
      </c>
      <c r="R70"/>
      <c r="S70"/>
      <c r="T70"/>
      <c r="U70"/>
      <c r="V70"/>
      <c r="W70"/>
      <c r="X70"/>
      <c r="Y70"/>
      <c r="AB70"/>
      <c r="AC70"/>
      <c r="AD70"/>
      <c r="AE70" s="91"/>
      <c r="AF70" s="91"/>
      <c r="AG70" s="91"/>
      <c r="AH70" s="91"/>
      <c r="AI70" s="91"/>
      <c r="AJ70" s="91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  <c r="BY70" s="160"/>
      <c r="BZ70" s="160"/>
      <c r="CA70" s="160"/>
      <c r="CB70" s="160"/>
      <c r="CC70" s="160"/>
      <c r="CD70" s="160"/>
      <c r="CE70" s="160"/>
      <c r="CF70" s="160"/>
      <c r="CG70" s="160"/>
      <c r="CH70" s="160"/>
      <c r="CI70" s="160"/>
      <c r="CJ70" s="160"/>
      <c r="CK70" s="160"/>
      <c r="CL70" s="160"/>
      <c r="CM70" s="160"/>
      <c r="CN70" s="160"/>
      <c r="CO70" s="160"/>
      <c r="CP70" s="160"/>
      <c r="CQ70" s="160"/>
      <c r="CR70" s="160"/>
      <c r="CS70" s="160"/>
      <c r="CT70" s="160"/>
      <c r="CU70" s="160"/>
      <c r="CV70" s="160"/>
      <c r="CW70" s="160"/>
      <c r="CX70" s="160"/>
      <c r="CY70" s="160"/>
      <c r="CZ70" s="160"/>
      <c r="DA70" s="160"/>
      <c r="DB70" s="160"/>
      <c r="DC70" s="160"/>
      <c r="DD70" s="160"/>
      <c r="DE70" s="160"/>
      <c r="DF70" s="160"/>
      <c r="DG70" s="160"/>
      <c r="DH70" s="160"/>
      <c r="DI70" s="160"/>
      <c r="DJ70" s="160"/>
      <c r="DK70" s="160"/>
      <c r="DL70" s="160"/>
      <c r="DM70" s="160"/>
      <c r="DN70" s="160"/>
      <c r="DO70" s="160"/>
      <c r="DP70" s="160"/>
      <c r="DQ70" s="160"/>
      <c r="DR70" s="160"/>
      <c r="DS70" s="160"/>
      <c r="DT70" s="160"/>
      <c r="DU70" s="160"/>
      <c r="DV70" s="160"/>
      <c r="DW70" s="160"/>
      <c r="DX70" s="160"/>
      <c r="DY70" s="160"/>
      <c r="DZ70" s="160"/>
      <c r="EA70" s="160"/>
      <c r="EB70" s="160"/>
      <c r="EC70" s="160"/>
      <c r="ED70" s="160"/>
      <c r="EE70" s="160"/>
      <c r="EF70" s="160"/>
      <c r="EG70" s="160"/>
      <c r="EH70" s="160"/>
      <c r="EI70" s="160"/>
      <c r="EJ70" s="160"/>
      <c r="EK70" s="160"/>
      <c r="EL70" s="160"/>
      <c r="EM70" s="160"/>
      <c r="EN70" s="160"/>
      <c r="EO70" s="160"/>
      <c r="EP70" s="160"/>
      <c r="EQ70" s="160"/>
      <c r="ER70" s="160"/>
      <c r="ES70" s="160"/>
      <c r="ET70" s="160"/>
      <c r="EU70" s="160"/>
      <c r="EV70" s="160"/>
      <c r="EW70" s="160"/>
      <c r="EX70" s="160"/>
      <c r="EY70" s="160"/>
      <c r="EZ70" s="160"/>
      <c r="FA70" s="160"/>
      <c r="FB70" s="160"/>
      <c r="FC70" s="160"/>
      <c r="FD70" s="160"/>
      <c r="FE70" s="160"/>
    </row>
    <row r="71" spans="1:161" s="169" customFormat="1" ht="15" x14ac:dyDescent="0.25">
      <c r="A71" s="192"/>
      <c r="B71" s="207"/>
      <c r="C71" s="113" t="s">
        <v>1289</v>
      </c>
      <c r="D71" s="113" t="s">
        <v>1484</v>
      </c>
      <c r="E71" s="211"/>
      <c r="F71" s="211"/>
      <c r="G71" s="196">
        <v>316</v>
      </c>
      <c r="H71" s="696"/>
      <c r="I71" s="697">
        <v>97.468354430379748</v>
      </c>
      <c r="J71" s="698"/>
      <c r="K71" s="697">
        <v>2.5316455696202533</v>
      </c>
      <c r="L71" s="699"/>
      <c r="M71" s="697">
        <v>39.556962025316459</v>
      </c>
      <c r="N71" s="695"/>
      <c r="O71" s="697">
        <v>28.104575163398692</v>
      </c>
      <c r="P71" s="695"/>
      <c r="Q71" s="697">
        <v>50.306748466257666</v>
      </c>
      <c r="R71"/>
      <c r="S71"/>
      <c r="T71"/>
      <c r="U71"/>
      <c r="V71"/>
      <c r="W71"/>
      <c r="X71"/>
      <c r="Y71"/>
      <c r="AB71"/>
      <c r="AC71"/>
      <c r="AD71"/>
      <c r="AE71" s="91"/>
      <c r="AF71" s="91"/>
      <c r="AG71" s="91"/>
      <c r="AH71" s="91"/>
      <c r="AI71" s="91"/>
      <c r="AJ71" s="9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0"/>
      <c r="BO71" s="160"/>
      <c r="BP71" s="160"/>
      <c r="BQ71" s="160"/>
      <c r="BR71" s="160"/>
      <c r="BS71" s="160"/>
      <c r="BT71" s="160"/>
      <c r="BU71" s="160"/>
      <c r="BV71" s="160"/>
      <c r="BW71" s="160"/>
      <c r="BX71" s="160"/>
      <c r="BY71" s="160"/>
      <c r="BZ71" s="160"/>
      <c r="CA71" s="160"/>
      <c r="CB71" s="160"/>
      <c r="CC71" s="160"/>
      <c r="CD71" s="160"/>
      <c r="CE71" s="160"/>
      <c r="CF71" s="160"/>
      <c r="CG71" s="160"/>
      <c r="CH71" s="160"/>
      <c r="CI71" s="160"/>
      <c r="CJ71" s="160"/>
      <c r="CK71" s="160"/>
      <c r="CL71" s="160"/>
      <c r="CM71" s="160"/>
      <c r="CN71" s="160"/>
      <c r="CO71" s="160"/>
      <c r="CP71" s="160"/>
      <c r="CQ71" s="160"/>
      <c r="CR71" s="160"/>
      <c r="CS71" s="160"/>
      <c r="CT71" s="160"/>
      <c r="CU71" s="160"/>
      <c r="CV71" s="160"/>
      <c r="CW71" s="160"/>
      <c r="CX71" s="160"/>
      <c r="CY71" s="160"/>
      <c r="CZ71" s="160"/>
      <c r="DA71" s="160"/>
      <c r="DB71" s="160"/>
      <c r="DC71" s="160"/>
      <c r="DD71" s="160"/>
      <c r="DE71" s="160"/>
      <c r="DF71" s="160"/>
      <c r="DG71" s="160"/>
      <c r="DH71" s="160"/>
      <c r="DI71" s="160"/>
      <c r="DJ71" s="160"/>
      <c r="DK71" s="160"/>
      <c r="DL71" s="160"/>
      <c r="DM71" s="160"/>
      <c r="DN71" s="160"/>
      <c r="DO71" s="160"/>
      <c r="DP71" s="160"/>
      <c r="DQ71" s="160"/>
      <c r="DR71" s="160"/>
      <c r="DS71" s="160"/>
      <c r="DT71" s="160"/>
      <c r="DU71" s="160"/>
      <c r="DV71" s="160"/>
      <c r="DW71" s="160"/>
      <c r="DX71" s="160"/>
      <c r="DY71" s="160"/>
      <c r="DZ71" s="160"/>
      <c r="EA71" s="160"/>
      <c r="EB71" s="160"/>
      <c r="EC71" s="160"/>
      <c r="ED71" s="160"/>
      <c r="EE71" s="160"/>
      <c r="EF71" s="160"/>
      <c r="EG71" s="160"/>
      <c r="EH71" s="160"/>
      <c r="EI71" s="160"/>
      <c r="EJ71" s="160"/>
      <c r="EK71" s="160"/>
      <c r="EL71" s="160"/>
      <c r="EM71" s="160"/>
      <c r="EN71" s="160"/>
      <c r="EO71" s="160"/>
      <c r="EP71" s="160"/>
      <c r="EQ71" s="160"/>
      <c r="ER71" s="160"/>
      <c r="ES71" s="160"/>
      <c r="ET71" s="160"/>
      <c r="EU71" s="160"/>
      <c r="EV71" s="160"/>
      <c r="EW71" s="160"/>
      <c r="EX71" s="160"/>
      <c r="EY71" s="160"/>
      <c r="EZ71" s="160"/>
      <c r="FA71" s="160"/>
      <c r="FB71" s="160"/>
      <c r="FC71" s="160"/>
      <c r="FD71" s="160"/>
      <c r="FE71" s="160"/>
    </row>
    <row r="72" spans="1:161" s="169" customFormat="1" ht="15" x14ac:dyDescent="0.25">
      <c r="A72" s="192"/>
      <c r="B72" s="207"/>
      <c r="C72" s="113" t="s">
        <v>1290</v>
      </c>
      <c r="D72" s="113" t="s">
        <v>1291</v>
      </c>
      <c r="E72" s="211"/>
      <c r="F72" s="211"/>
      <c r="G72" s="196">
        <v>366</v>
      </c>
      <c r="H72" s="696"/>
      <c r="I72" s="697">
        <v>69.398907103825138</v>
      </c>
      <c r="J72" s="698"/>
      <c r="K72" s="697">
        <v>30.601092896174865</v>
      </c>
      <c r="L72" s="699"/>
      <c r="M72" s="697">
        <v>29.508196721311474</v>
      </c>
      <c r="N72" s="695"/>
      <c r="O72" s="697">
        <v>19.148936170212767</v>
      </c>
      <c r="P72" s="695"/>
      <c r="Q72" s="697">
        <v>40.449438202247187</v>
      </c>
      <c r="R72"/>
      <c r="S72"/>
      <c r="T72"/>
      <c r="U72"/>
      <c r="V72"/>
      <c r="W72"/>
      <c r="X72"/>
      <c r="Y72"/>
      <c r="AB72"/>
      <c r="AC72"/>
      <c r="AD72"/>
      <c r="AE72" s="91"/>
      <c r="AF72" s="91"/>
      <c r="AG72" s="91"/>
      <c r="AH72" s="91"/>
      <c r="AI72" s="91"/>
      <c r="AJ72" s="91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  <c r="BO72" s="160"/>
      <c r="BP72" s="160"/>
      <c r="BQ72" s="160"/>
      <c r="BR72" s="160"/>
      <c r="BS72" s="160"/>
      <c r="BT72" s="160"/>
      <c r="BU72" s="160"/>
      <c r="BV72" s="160"/>
      <c r="BW72" s="160"/>
      <c r="BX72" s="160"/>
      <c r="BY72" s="160"/>
      <c r="BZ72" s="160"/>
      <c r="CA72" s="160"/>
      <c r="CB72" s="160"/>
      <c r="CC72" s="160"/>
      <c r="CD72" s="160"/>
      <c r="CE72" s="160"/>
      <c r="CF72" s="160"/>
      <c r="CG72" s="160"/>
      <c r="CH72" s="160"/>
      <c r="CI72" s="160"/>
      <c r="CJ72" s="160"/>
      <c r="CK72" s="160"/>
      <c r="CL72" s="160"/>
      <c r="CM72" s="160"/>
      <c r="CN72" s="160"/>
      <c r="CO72" s="160"/>
      <c r="CP72" s="160"/>
      <c r="CQ72" s="160"/>
      <c r="CR72" s="160"/>
      <c r="CS72" s="160"/>
      <c r="CT72" s="160"/>
      <c r="CU72" s="160"/>
      <c r="CV72" s="160"/>
      <c r="CW72" s="160"/>
      <c r="CX72" s="160"/>
      <c r="CY72" s="160"/>
      <c r="CZ72" s="160"/>
      <c r="DA72" s="160"/>
      <c r="DB72" s="160"/>
      <c r="DC72" s="160"/>
      <c r="DD72" s="160"/>
      <c r="DE72" s="160"/>
      <c r="DF72" s="160"/>
      <c r="DG72" s="160"/>
      <c r="DH72" s="160"/>
      <c r="DI72" s="160"/>
      <c r="DJ72" s="160"/>
      <c r="DK72" s="160"/>
      <c r="DL72" s="160"/>
      <c r="DM72" s="160"/>
      <c r="DN72" s="160"/>
      <c r="DO72" s="160"/>
      <c r="DP72" s="160"/>
      <c r="DQ72" s="160"/>
      <c r="DR72" s="160"/>
      <c r="DS72" s="160"/>
      <c r="DT72" s="160"/>
      <c r="DU72" s="160"/>
      <c r="DV72" s="160"/>
      <c r="DW72" s="160"/>
      <c r="DX72" s="160"/>
      <c r="DY72" s="160"/>
      <c r="DZ72" s="160"/>
      <c r="EA72" s="160"/>
      <c r="EB72" s="160"/>
      <c r="EC72" s="160"/>
      <c r="ED72" s="160"/>
      <c r="EE72" s="160"/>
      <c r="EF72" s="160"/>
      <c r="EG72" s="160"/>
      <c r="EH72" s="160"/>
      <c r="EI72" s="160"/>
      <c r="EJ72" s="160"/>
      <c r="EK72" s="160"/>
      <c r="EL72" s="160"/>
      <c r="EM72" s="160"/>
      <c r="EN72" s="160"/>
      <c r="EO72" s="160"/>
      <c r="EP72" s="160"/>
      <c r="EQ72" s="160"/>
      <c r="ER72" s="160"/>
      <c r="ES72" s="160"/>
      <c r="ET72" s="160"/>
      <c r="EU72" s="160"/>
      <c r="EV72" s="160"/>
      <c r="EW72" s="160"/>
      <c r="EX72" s="160"/>
      <c r="EY72" s="160"/>
      <c r="EZ72" s="160"/>
      <c r="FA72" s="160"/>
      <c r="FB72" s="160"/>
      <c r="FC72" s="160"/>
      <c r="FD72" s="160"/>
      <c r="FE72" s="160"/>
    </row>
    <row r="73" spans="1:161" s="169" customFormat="1" ht="15" x14ac:dyDescent="0.25">
      <c r="A73" s="192"/>
      <c r="B73" s="207"/>
      <c r="C73" s="113" t="s">
        <v>1292</v>
      </c>
      <c r="D73" s="113" t="s">
        <v>1485</v>
      </c>
      <c r="E73" s="211"/>
      <c r="F73" s="211"/>
      <c r="G73" s="196">
        <v>539</v>
      </c>
      <c r="H73" s="696"/>
      <c r="I73" s="697">
        <v>94.805194805194802</v>
      </c>
      <c r="J73" s="698"/>
      <c r="K73" s="697">
        <v>5.1948051948051948</v>
      </c>
      <c r="L73" s="699"/>
      <c r="M73" s="697">
        <v>34.693877551020407</v>
      </c>
      <c r="N73" s="695"/>
      <c r="O73" s="697">
        <v>24.701195219123505</v>
      </c>
      <c r="P73" s="695"/>
      <c r="Q73" s="697">
        <v>43.402777777777779</v>
      </c>
      <c r="R73"/>
      <c r="S73"/>
      <c r="T73"/>
      <c r="U73"/>
      <c r="V73"/>
      <c r="W73"/>
      <c r="X73"/>
      <c r="Y73"/>
      <c r="AB73"/>
      <c r="AC73"/>
      <c r="AD73"/>
      <c r="AE73" s="91"/>
      <c r="AF73" s="91"/>
      <c r="AG73" s="91"/>
      <c r="AH73" s="91"/>
      <c r="AI73" s="91"/>
      <c r="AJ73" s="91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0"/>
      <c r="BX73" s="160"/>
      <c r="BY73" s="160"/>
      <c r="BZ73" s="160"/>
      <c r="CA73" s="160"/>
      <c r="CB73" s="160"/>
      <c r="CC73" s="160"/>
      <c r="CD73" s="160"/>
      <c r="CE73" s="160"/>
      <c r="CF73" s="160"/>
      <c r="CG73" s="160"/>
      <c r="CH73" s="160"/>
      <c r="CI73" s="160"/>
      <c r="CJ73" s="160"/>
      <c r="CK73" s="160"/>
      <c r="CL73" s="160"/>
      <c r="CM73" s="160"/>
      <c r="CN73" s="160"/>
      <c r="CO73" s="160"/>
      <c r="CP73" s="160"/>
      <c r="CQ73" s="160"/>
      <c r="CR73" s="160"/>
      <c r="CS73" s="160"/>
      <c r="CT73" s="160"/>
      <c r="CU73" s="160"/>
      <c r="CV73" s="160"/>
      <c r="CW73" s="160"/>
      <c r="CX73" s="160"/>
      <c r="CY73" s="160"/>
      <c r="CZ73" s="160"/>
      <c r="DA73" s="160"/>
      <c r="DB73" s="160"/>
      <c r="DC73" s="160"/>
      <c r="DD73" s="160"/>
      <c r="DE73" s="160"/>
      <c r="DF73" s="160"/>
      <c r="DG73" s="160"/>
      <c r="DH73" s="160"/>
      <c r="DI73" s="160"/>
      <c r="DJ73" s="160"/>
      <c r="DK73" s="160"/>
      <c r="DL73" s="160"/>
      <c r="DM73" s="160"/>
      <c r="DN73" s="160"/>
      <c r="DO73" s="160"/>
      <c r="DP73" s="160"/>
      <c r="DQ73" s="160"/>
      <c r="DR73" s="160"/>
      <c r="DS73" s="160"/>
      <c r="DT73" s="160"/>
      <c r="DU73" s="160"/>
      <c r="DV73" s="160"/>
      <c r="DW73" s="160"/>
      <c r="DX73" s="160"/>
      <c r="DY73" s="160"/>
      <c r="DZ73" s="160"/>
      <c r="EA73" s="160"/>
      <c r="EB73" s="160"/>
      <c r="EC73" s="160"/>
      <c r="ED73" s="160"/>
      <c r="EE73" s="160"/>
      <c r="EF73" s="160"/>
      <c r="EG73" s="160"/>
      <c r="EH73" s="160"/>
      <c r="EI73" s="160"/>
      <c r="EJ73" s="160"/>
      <c r="EK73" s="160"/>
      <c r="EL73" s="160"/>
      <c r="EM73" s="160"/>
      <c r="EN73" s="160"/>
      <c r="EO73" s="160"/>
      <c r="EP73" s="160"/>
      <c r="EQ73" s="160"/>
      <c r="ER73" s="160"/>
      <c r="ES73" s="160"/>
      <c r="ET73" s="160"/>
      <c r="EU73" s="160"/>
      <c r="EV73" s="160"/>
      <c r="EW73" s="160"/>
      <c r="EX73" s="160"/>
      <c r="EY73" s="160"/>
      <c r="EZ73" s="160"/>
      <c r="FA73" s="160"/>
      <c r="FB73" s="160"/>
      <c r="FC73" s="160"/>
      <c r="FD73" s="160"/>
      <c r="FE73" s="160"/>
    </row>
    <row r="74" spans="1:161" s="169" customFormat="1" ht="15" x14ac:dyDescent="0.25">
      <c r="A74" s="192"/>
      <c r="B74" s="207"/>
      <c r="C74" s="113" t="s">
        <v>1293</v>
      </c>
      <c r="D74" s="113" t="s">
        <v>1294</v>
      </c>
      <c r="E74" s="211"/>
      <c r="F74" s="211"/>
      <c r="G74" s="196">
        <v>831</v>
      </c>
      <c r="H74" s="696"/>
      <c r="I74" s="697">
        <v>92.298435619735258</v>
      </c>
      <c r="J74" s="698"/>
      <c r="K74" s="697">
        <v>7.7015643802647418</v>
      </c>
      <c r="L74" s="699"/>
      <c r="M74" s="697">
        <v>35.018050541516246</v>
      </c>
      <c r="N74" s="695"/>
      <c r="O74" s="697">
        <v>19.851116625310176</v>
      </c>
      <c r="P74" s="695"/>
      <c r="Q74" s="697">
        <v>49.299065420560751</v>
      </c>
      <c r="R74"/>
      <c r="S74"/>
      <c r="T74"/>
      <c r="U74"/>
      <c r="V74"/>
      <c r="W74"/>
      <c r="X74"/>
      <c r="Y74"/>
      <c r="AB74"/>
      <c r="AC74"/>
      <c r="AD74"/>
      <c r="AE74" s="91"/>
      <c r="AF74" s="91"/>
      <c r="AG74" s="91"/>
      <c r="AH74" s="91"/>
      <c r="AI74" s="91"/>
      <c r="AJ74" s="91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0"/>
      <c r="BY74" s="160"/>
      <c r="BZ74" s="160"/>
      <c r="CA74" s="160"/>
      <c r="CB74" s="160"/>
      <c r="CC74" s="160"/>
      <c r="CD74" s="160"/>
      <c r="CE74" s="160"/>
      <c r="CF74" s="160"/>
      <c r="CG74" s="160"/>
      <c r="CH74" s="160"/>
      <c r="CI74" s="160"/>
      <c r="CJ74" s="160"/>
      <c r="CK74" s="160"/>
      <c r="CL74" s="160"/>
      <c r="CM74" s="160"/>
      <c r="CN74" s="160"/>
      <c r="CO74" s="160"/>
      <c r="CP74" s="160"/>
      <c r="CQ74" s="160"/>
      <c r="CR74" s="160"/>
      <c r="CS74" s="160"/>
      <c r="CT74" s="160"/>
      <c r="CU74" s="160"/>
      <c r="CV74" s="160"/>
      <c r="CW74" s="160"/>
      <c r="CX74" s="160"/>
      <c r="CY74" s="160"/>
      <c r="CZ74" s="160"/>
      <c r="DA74" s="160"/>
      <c r="DB74" s="160"/>
      <c r="DC74" s="160"/>
      <c r="DD74" s="160"/>
      <c r="DE74" s="160"/>
      <c r="DF74" s="160"/>
      <c r="DG74" s="160"/>
      <c r="DH74" s="160"/>
      <c r="DI74" s="160"/>
      <c r="DJ74" s="160"/>
      <c r="DK74" s="160"/>
      <c r="DL74" s="160"/>
      <c r="DM74" s="160"/>
      <c r="DN74" s="160"/>
      <c r="DO74" s="160"/>
      <c r="DP74" s="160"/>
      <c r="DQ74" s="160"/>
      <c r="DR74" s="160"/>
      <c r="DS74" s="160"/>
      <c r="DT74" s="160"/>
      <c r="DU74" s="160"/>
      <c r="DV74" s="160"/>
      <c r="DW74" s="160"/>
      <c r="DX74" s="160"/>
      <c r="DY74" s="160"/>
      <c r="DZ74" s="160"/>
      <c r="EA74" s="160"/>
      <c r="EB74" s="160"/>
      <c r="EC74" s="160"/>
      <c r="ED74" s="160"/>
      <c r="EE74" s="160"/>
      <c r="EF74" s="160"/>
      <c r="EG74" s="160"/>
      <c r="EH74" s="160"/>
      <c r="EI74" s="160"/>
      <c r="EJ74" s="160"/>
      <c r="EK74" s="160"/>
      <c r="EL74" s="160"/>
      <c r="EM74" s="160"/>
      <c r="EN74" s="160"/>
      <c r="EO74" s="160"/>
      <c r="EP74" s="160"/>
      <c r="EQ74" s="160"/>
      <c r="ER74" s="160"/>
      <c r="ES74" s="160"/>
      <c r="ET74" s="160"/>
      <c r="EU74" s="160"/>
      <c r="EV74" s="160"/>
      <c r="EW74" s="160"/>
      <c r="EX74" s="160"/>
      <c r="EY74" s="160"/>
      <c r="EZ74" s="160"/>
      <c r="FA74" s="160"/>
      <c r="FB74" s="160"/>
      <c r="FC74" s="160"/>
      <c r="FD74" s="160"/>
      <c r="FE74" s="160"/>
    </row>
    <row r="75" spans="1:161" s="169" customFormat="1" ht="15" x14ac:dyDescent="0.25">
      <c r="A75" s="192"/>
      <c r="B75" s="207"/>
      <c r="C75" s="113"/>
      <c r="D75" s="113"/>
      <c r="E75" s="211"/>
      <c r="F75" s="211"/>
      <c r="G75" s="196"/>
      <c r="H75" s="696"/>
      <c r="I75" s="697"/>
      <c r="J75" s="698"/>
      <c r="K75" s="697"/>
      <c r="L75" s="699"/>
      <c r="M75" s="697"/>
      <c r="N75" s="695"/>
      <c r="O75" s="697"/>
      <c r="P75" s="695"/>
      <c r="Q75" s="697"/>
      <c r="R75"/>
      <c r="S75"/>
      <c r="T75"/>
      <c r="U75"/>
      <c r="V75"/>
      <c r="W75"/>
      <c r="X75"/>
      <c r="Y75"/>
      <c r="AB75"/>
      <c r="AC75"/>
      <c r="AD75"/>
      <c r="AE75" s="91"/>
      <c r="AF75" s="91"/>
      <c r="AG75" s="91"/>
      <c r="AH75" s="91"/>
      <c r="AI75" s="91"/>
      <c r="AJ75" s="91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160"/>
      <c r="BP75" s="160"/>
      <c r="BQ75" s="160"/>
      <c r="BR75" s="160"/>
      <c r="BS75" s="160"/>
      <c r="BT75" s="160"/>
      <c r="BU75" s="160"/>
      <c r="BV75" s="160"/>
      <c r="BW75" s="160"/>
      <c r="BX75" s="160"/>
      <c r="BY75" s="160"/>
      <c r="BZ75" s="160"/>
      <c r="CA75" s="160"/>
      <c r="CB75" s="160"/>
      <c r="CC75" s="160"/>
      <c r="CD75" s="160"/>
      <c r="CE75" s="160"/>
      <c r="CF75" s="160"/>
      <c r="CG75" s="160"/>
      <c r="CH75" s="160"/>
      <c r="CI75" s="160"/>
      <c r="CJ75" s="160"/>
      <c r="CK75" s="160"/>
      <c r="CL75" s="160"/>
      <c r="CM75" s="160"/>
      <c r="CN75" s="160"/>
      <c r="CO75" s="160"/>
      <c r="CP75" s="160"/>
      <c r="CQ75" s="160"/>
      <c r="CR75" s="160"/>
      <c r="CS75" s="160"/>
      <c r="CT75" s="160"/>
      <c r="CU75" s="160"/>
      <c r="CV75" s="160"/>
      <c r="CW75" s="160"/>
      <c r="CX75" s="160"/>
      <c r="CY75" s="160"/>
      <c r="CZ75" s="160"/>
      <c r="DA75" s="160"/>
      <c r="DB75" s="160"/>
      <c r="DC75" s="160"/>
      <c r="DD75" s="160"/>
      <c r="DE75" s="160"/>
      <c r="DF75" s="160"/>
      <c r="DG75" s="160"/>
      <c r="DH75" s="160"/>
      <c r="DI75" s="160"/>
      <c r="DJ75" s="160"/>
      <c r="DK75" s="160"/>
      <c r="DL75" s="160"/>
      <c r="DM75" s="160"/>
      <c r="DN75" s="160"/>
      <c r="DO75" s="160"/>
      <c r="DP75" s="160"/>
      <c r="DQ75" s="160"/>
      <c r="DR75" s="160"/>
      <c r="DS75" s="160"/>
      <c r="DT75" s="160"/>
      <c r="DU75" s="160"/>
      <c r="DV75" s="160"/>
      <c r="DW75" s="160"/>
      <c r="DX75" s="160"/>
      <c r="DY75" s="160"/>
      <c r="DZ75" s="160"/>
      <c r="EA75" s="160"/>
      <c r="EB75" s="160"/>
      <c r="EC75" s="160"/>
      <c r="ED75" s="160"/>
      <c r="EE75" s="160"/>
      <c r="EF75" s="160"/>
      <c r="EG75" s="160"/>
      <c r="EH75" s="160"/>
      <c r="EI75" s="160"/>
      <c r="EJ75" s="160"/>
      <c r="EK75" s="160"/>
      <c r="EL75" s="160"/>
      <c r="EM75" s="160"/>
      <c r="EN75" s="160"/>
      <c r="EO75" s="160"/>
      <c r="EP75" s="160"/>
      <c r="EQ75" s="160"/>
      <c r="ER75" s="160"/>
      <c r="ES75" s="160"/>
      <c r="ET75" s="160"/>
      <c r="EU75" s="160"/>
      <c r="EV75" s="160"/>
      <c r="EW75" s="160"/>
      <c r="EX75" s="160"/>
      <c r="EY75" s="160"/>
      <c r="EZ75" s="160"/>
      <c r="FA75" s="160"/>
      <c r="FB75" s="160"/>
      <c r="FC75" s="160"/>
      <c r="FD75" s="160"/>
      <c r="FE75" s="160"/>
    </row>
    <row r="76" spans="1:161" s="169" customFormat="1" ht="15" x14ac:dyDescent="0.25">
      <c r="A76" s="192"/>
      <c r="B76" s="207" t="s">
        <v>1295</v>
      </c>
      <c r="C76" s="113"/>
      <c r="D76" s="113"/>
      <c r="E76" s="211"/>
      <c r="F76" s="211"/>
      <c r="G76" s="196">
        <v>19879</v>
      </c>
      <c r="H76" s="686"/>
      <c r="I76" s="691">
        <v>45.86246793098244</v>
      </c>
      <c r="J76" s="692"/>
      <c r="K76" s="691">
        <v>54.13753206901756</v>
      </c>
      <c r="L76" s="693"/>
      <c r="M76" s="691">
        <v>38.699129734896118</v>
      </c>
      <c r="N76" s="694"/>
      <c r="O76" s="691">
        <v>28.444154715341156</v>
      </c>
      <c r="P76" s="694"/>
      <c r="Q76" s="691">
        <v>47.540983606557376</v>
      </c>
      <c r="R76"/>
      <c r="S76"/>
      <c r="T76"/>
      <c r="U76"/>
      <c r="V76"/>
      <c r="W76"/>
      <c r="X76"/>
      <c r="Y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160"/>
      <c r="BW76" s="160"/>
      <c r="BX76" s="160"/>
      <c r="BY76" s="160"/>
      <c r="BZ76" s="160"/>
      <c r="CA76" s="160"/>
      <c r="CB76" s="160"/>
      <c r="CC76" s="160"/>
      <c r="CD76" s="160"/>
      <c r="CE76" s="160"/>
      <c r="CF76" s="160"/>
      <c r="CG76" s="160"/>
      <c r="CH76" s="160"/>
      <c r="CI76" s="160"/>
      <c r="CJ76" s="160"/>
      <c r="CK76" s="160"/>
      <c r="CL76" s="160"/>
      <c r="CM76" s="160"/>
      <c r="CN76" s="160"/>
      <c r="CO76" s="160"/>
      <c r="CP76" s="160"/>
      <c r="CQ76" s="160"/>
      <c r="CR76" s="160"/>
      <c r="CS76" s="160"/>
      <c r="CT76" s="160"/>
      <c r="CU76" s="160"/>
      <c r="CV76" s="160"/>
      <c r="CW76" s="160"/>
      <c r="CX76" s="160"/>
      <c r="CY76" s="160"/>
      <c r="CZ76" s="160"/>
      <c r="DA76" s="160"/>
      <c r="DB76" s="160"/>
      <c r="DC76" s="160"/>
      <c r="DD76" s="160"/>
      <c r="DE76" s="160"/>
      <c r="DF76" s="160"/>
      <c r="DG76" s="160"/>
      <c r="DH76" s="160"/>
      <c r="DI76" s="160"/>
      <c r="DJ76" s="160"/>
      <c r="DK76" s="160"/>
      <c r="DL76" s="160"/>
      <c r="DM76" s="160"/>
      <c r="DN76" s="160"/>
      <c r="DO76" s="160"/>
      <c r="DP76" s="160"/>
      <c r="DQ76" s="160"/>
      <c r="DR76" s="160"/>
      <c r="DS76" s="160"/>
      <c r="DT76" s="160"/>
      <c r="DU76" s="160"/>
      <c r="DV76" s="160"/>
      <c r="DW76" s="160"/>
      <c r="DX76" s="160"/>
      <c r="DY76" s="160"/>
      <c r="DZ76" s="160"/>
      <c r="EA76" s="160"/>
      <c r="EB76" s="160"/>
      <c r="EC76" s="160"/>
      <c r="ED76" s="160"/>
      <c r="EE76" s="160"/>
      <c r="EF76" s="160"/>
      <c r="EG76" s="160"/>
      <c r="EH76" s="160"/>
      <c r="EI76" s="160"/>
      <c r="EJ76" s="160"/>
      <c r="EK76" s="160"/>
      <c r="EL76" s="160"/>
      <c r="EM76" s="160"/>
      <c r="EN76" s="160"/>
      <c r="EO76" s="160"/>
      <c r="EP76" s="160"/>
      <c r="EQ76" s="160"/>
      <c r="ER76" s="160"/>
      <c r="ES76" s="160"/>
      <c r="ET76" s="160"/>
      <c r="EU76" s="160"/>
      <c r="EV76" s="160"/>
      <c r="EW76" s="160"/>
      <c r="EX76" s="160"/>
      <c r="EY76" s="160"/>
      <c r="EZ76" s="160"/>
      <c r="FA76" s="160"/>
      <c r="FB76" s="160"/>
      <c r="FC76" s="160"/>
      <c r="FD76" s="160"/>
      <c r="FE76" s="160"/>
    </row>
    <row r="77" spans="1:161" s="169" customFormat="1" ht="15" x14ac:dyDescent="0.25">
      <c r="A77" s="192"/>
      <c r="B77" s="207"/>
      <c r="C77" s="113"/>
      <c r="D77" s="113"/>
      <c r="E77" s="211"/>
      <c r="F77" s="211"/>
      <c r="G77" s="196"/>
      <c r="H77" s="696"/>
      <c r="I77" s="697"/>
      <c r="J77" s="698"/>
      <c r="K77" s="697"/>
      <c r="L77" s="699"/>
      <c r="M77" s="697"/>
      <c r="N77" s="695"/>
      <c r="O77" s="697"/>
      <c r="P77" s="695"/>
      <c r="Q77" s="697"/>
      <c r="R77"/>
      <c r="S77"/>
      <c r="T77"/>
      <c r="U77"/>
      <c r="V77"/>
      <c r="W77"/>
      <c r="X77"/>
      <c r="Y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 s="160"/>
      <c r="BA77" s="160"/>
      <c r="BB77" s="160"/>
      <c r="BC77" s="160"/>
      <c r="BD77" s="160"/>
      <c r="BE77" s="160"/>
      <c r="BF77" s="160"/>
      <c r="BG77" s="160"/>
      <c r="BH77" s="160"/>
      <c r="BI77" s="160"/>
      <c r="BJ77" s="160"/>
      <c r="BK77" s="160"/>
      <c r="BL77" s="160"/>
      <c r="BM77" s="160"/>
      <c r="BN77" s="160"/>
      <c r="BO77" s="160"/>
      <c r="BP77" s="160"/>
      <c r="BQ77" s="160"/>
      <c r="BR77" s="160"/>
      <c r="BS77" s="160"/>
      <c r="BT77" s="160"/>
      <c r="BU77" s="160"/>
      <c r="BV77" s="160"/>
      <c r="BW77" s="160"/>
      <c r="BX77" s="160"/>
      <c r="BY77" s="160"/>
      <c r="BZ77" s="160"/>
      <c r="CA77" s="160"/>
      <c r="CB77" s="160"/>
      <c r="CC77" s="160"/>
      <c r="CD77" s="160"/>
      <c r="CE77" s="160"/>
      <c r="CF77" s="160"/>
      <c r="CG77" s="160"/>
      <c r="CH77" s="160"/>
      <c r="CI77" s="160"/>
      <c r="CJ77" s="160"/>
      <c r="CK77" s="160"/>
      <c r="CL77" s="160"/>
      <c r="CM77" s="160"/>
      <c r="CN77" s="160"/>
      <c r="CO77" s="160"/>
      <c r="CP77" s="160"/>
      <c r="CQ77" s="160"/>
      <c r="CR77" s="160"/>
      <c r="CS77" s="160"/>
      <c r="CT77" s="160"/>
      <c r="CU77" s="160"/>
      <c r="CV77" s="160"/>
      <c r="CW77" s="160"/>
      <c r="CX77" s="160"/>
      <c r="CY77" s="160"/>
      <c r="CZ77" s="160"/>
      <c r="DA77" s="160"/>
      <c r="DB77" s="160"/>
      <c r="DC77" s="160"/>
      <c r="DD77" s="160"/>
      <c r="DE77" s="160"/>
      <c r="DF77" s="160"/>
      <c r="DG77" s="160"/>
      <c r="DH77" s="160"/>
      <c r="DI77" s="160"/>
      <c r="DJ77" s="160"/>
      <c r="DK77" s="160"/>
      <c r="DL77" s="160"/>
      <c r="DM77" s="160"/>
      <c r="DN77" s="160"/>
      <c r="DO77" s="160"/>
      <c r="DP77" s="160"/>
      <c r="DQ77" s="160"/>
      <c r="DR77" s="160"/>
      <c r="DS77" s="160"/>
      <c r="DT77" s="160"/>
      <c r="DU77" s="160"/>
      <c r="DV77" s="160"/>
      <c r="DW77" s="160"/>
      <c r="DX77" s="160"/>
      <c r="DY77" s="160"/>
      <c r="DZ77" s="160"/>
      <c r="EA77" s="160"/>
      <c r="EB77" s="160"/>
      <c r="EC77" s="160"/>
      <c r="ED77" s="160"/>
      <c r="EE77" s="160"/>
      <c r="EF77" s="160"/>
      <c r="EG77" s="160"/>
      <c r="EH77" s="160"/>
      <c r="EI77" s="160"/>
      <c r="EJ77" s="160"/>
      <c r="EK77" s="160"/>
      <c r="EL77" s="160"/>
      <c r="EM77" s="160"/>
      <c r="EN77" s="160"/>
      <c r="EO77" s="160"/>
      <c r="EP77" s="160"/>
      <c r="EQ77" s="160"/>
      <c r="ER77" s="160"/>
      <c r="ES77" s="160"/>
      <c r="ET77" s="160"/>
      <c r="EU77" s="160"/>
      <c r="EV77" s="160"/>
      <c r="EW77" s="160"/>
      <c r="EX77" s="160"/>
      <c r="EY77" s="160"/>
      <c r="EZ77" s="160"/>
      <c r="FA77" s="160"/>
      <c r="FB77" s="160"/>
      <c r="FC77" s="160"/>
      <c r="FD77" s="160"/>
      <c r="FE77" s="160"/>
    </row>
    <row r="78" spans="1:161" s="169" customFormat="1" ht="15" x14ac:dyDescent="0.25">
      <c r="A78" s="192"/>
      <c r="B78" s="207"/>
      <c r="C78" s="113" t="s">
        <v>1296</v>
      </c>
      <c r="D78" s="113" t="s">
        <v>1297</v>
      </c>
      <c r="E78" s="211"/>
      <c r="F78" s="211"/>
      <c r="G78" s="196">
        <v>5048</v>
      </c>
      <c r="H78" s="696"/>
      <c r="I78" s="697">
        <v>40.887480190174323</v>
      </c>
      <c r="J78" s="698"/>
      <c r="K78" s="697">
        <v>59.11251980982567</v>
      </c>
      <c r="L78" s="699"/>
      <c r="M78" s="697">
        <v>41.461965134706816</v>
      </c>
      <c r="N78" s="695"/>
      <c r="O78" s="697">
        <v>31.668153434433542</v>
      </c>
      <c r="P78" s="695"/>
      <c r="Q78" s="697">
        <v>49.287241625089095</v>
      </c>
      <c r="R78"/>
      <c r="S78"/>
      <c r="T78"/>
      <c r="U78"/>
      <c r="V78"/>
      <c r="W78"/>
      <c r="X78"/>
      <c r="Y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0"/>
      <c r="BT78" s="160"/>
      <c r="BU78" s="160"/>
      <c r="BV78" s="160"/>
      <c r="BW78" s="160"/>
      <c r="BX78" s="160"/>
      <c r="BY78" s="160"/>
      <c r="BZ78" s="160"/>
      <c r="CA78" s="160"/>
      <c r="CB78" s="160"/>
      <c r="CC78" s="160"/>
      <c r="CD78" s="160"/>
      <c r="CE78" s="160"/>
      <c r="CF78" s="160"/>
      <c r="CG78" s="160"/>
      <c r="CH78" s="160"/>
      <c r="CI78" s="160"/>
      <c r="CJ78" s="160"/>
      <c r="CK78" s="160"/>
      <c r="CL78" s="160"/>
      <c r="CM78" s="160"/>
      <c r="CN78" s="160"/>
      <c r="CO78" s="160"/>
      <c r="CP78" s="160"/>
      <c r="CQ78" s="160"/>
      <c r="CR78" s="160"/>
      <c r="CS78" s="160"/>
      <c r="CT78" s="160"/>
      <c r="CU78" s="160"/>
      <c r="CV78" s="160"/>
      <c r="CW78" s="160"/>
      <c r="CX78" s="160"/>
      <c r="CY78" s="160"/>
      <c r="CZ78" s="160"/>
      <c r="DA78" s="160"/>
      <c r="DB78" s="160"/>
      <c r="DC78" s="160"/>
      <c r="DD78" s="160"/>
      <c r="DE78" s="160"/>
      <c r="DF78" s="160"/>
      <c r="DG78" s="160"/>
      <c r="DH78" s="160"/>
      <c r="DI78" s="160"/>
      <c r="DJ78" s="160"/>
      <c r="DK78" s="160"/>
      <c r="DL78" s="160"/>
      <c r="DM78" s="160"/>
      <c r="DN78" s="160"/>
      <c r="DO78" s="160"/>
      <c r="DP78" s="160"/>
      <c r="DQ78" s="160"/>
      <c r="DR78" s="160"/>
      <c r="DS78" s="160"/>
      <c r="DT78" s="160"/>
      <c r="DU78" s="160"/>
      <c r="DV78" s="160"/>
      <c r="DW78" s="160"/>
      <c r="DX78" s="160"/>
      <c r="DY78" s="160"/>
      <c r="DZ78" s="160"/>
      <c r="EA78" s="160"/>
      <c r="EB78" s="160"/>
      <c r="EC78" s="160"/>
      <c r="ED78" s="160"/>
      <c r="EE78" s="160"/>
      <c r="EF78" s="160"/>
      <c r="EG78" s="160"/>
      <c r="EH78" s="160"/>
      <c r="EI78" s="160"/>
      <c r="EJ78" s="160"/>
      <c r="EK78" s="160"/>
      <c r="EL78" s="160"/>
      <c r="EM78" s="160"/>
      <c r="EN78" s="160"/>
      <c r="EO78" s="160"/>
      <c r="EP78" s="160"/>
      <c r="EQ78" s="160"/>
      <c r="ER78" s="160"/>
      <c r="ES78" s="160"/>
      <c r="ET78" s="160"/>
      <c r="EU78" s="160"/>
      <c r="EV78" s="160"/>
      <c r="EW78" s="160"/>
      <c r="EX78" s="160"/>
      <c r="EY78" s="160"/>
      <c r="EZ78" s="160"/>
      <c r="FA78" s="160"/>
      <c r="FB78" s="160"/>
      <c r="FC78" s="160"/>
      <c r="FD78" s="160"/>
      <c r="FE78" s="160"/>
    </row>
    <row r="79" spans="1:161" s="169" customFormat="1" ht="15" x14ac:dyDescent="0.25">
      <c r="A79" s="192"/>
      <c r="B79" s="207"/>
      <c r="C79" s="113" t="s">
        <v>1298</v>
      </c>
      <c r="D79" s="113" t="s">
        <v>1299</v>
      </c>
      <c r="E79" s="211"/>
      <c r="F79" s="211"/>
      <c r="G79" s="196">
        <v>1726</v>
      </c>
      <c r="H79" s="696"/>
      <c r="I79" s="697">
        <v>47.276940903823871</v>
      </c>
      <c r="J79" s="698"/>
      <c r="K79" s="697">
        <v>52.723059096176129</v>
      </c>
      <c r="L79" s="699"/>
      <c r="M79" s="697">
        <v>42.410196987253769</v>
      </c>
      <c r="N79" s="695"/>
      <c r="O79" s="697">
        <v>31.862745098039213</v>
      </c>
      <c r="P79" s="695"/>
      <c r="Q79" s="697">
        <v>51.868131868131876</v>
      </c>
      <c r="R79"/>
      <c r="S79"/>
      <c r="T79"/>
      <c r="U79"/>
      <c r="V79"/>
      <c r="W79"/>
      <c r="X79"/>
      <c r="Y79"/>
      <c r="AB79"/>
      <c r="AC79"/>
      <c r="AD79"/>
      <c r="AE79" s="91"/>
      <c r="AF79" s="91"/>
      <c r="AG79" s="91"/>
      <c r="AH79" s="91"/>
      <c r="AI79" s="91"/>
      <c r="AJ79" s="91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 s="160"/>
      <c r="BA79" s="160"/>
      <c r="BB79" s="160"/>
      <c r="BC79" s="160"/>
      <c r="BD79" s="160"/>
      <c r="BE79" s="160"/>
      <c r="BF79" s="160"/>
      <c r="BG79" s="160"/>
      <c r="BH79" s="160"/>
      <c r="BI79" s="160"/>
      <c r="BJ79" s="160"/>
      <c r="BK79" s="160"/>
      <c r="BL79" s="160"/>
      <c r="BM79" s="160"/>
      <c r="BN79" s="160"/>
      <c r="BO79" s="160"/>
      <c r="BP79" s="160"/>
      <c r="BQ79" s="160"/>
      <c r="BR79" s="160"/>
      <c r="BS79" s="160"/>
      <c r="BT79" s="160"/>
      <c r="BU79" s="160"/>
      <c r="BV79" s="160"/>
      <c r="BW79" s="160"/>
      <c r="BX79" s="160"/>
      <c r="BY79" s="160"/>
      <c r="BZ79" s="160"/>
      <c r="CA79" s="160"/>
      <c r="CB79" s="160"/>
      <c r="CC79" s="160"/>
      <c r="CD79" s="160"/>
      <c r="CE79" s="160"/>
      <c r="CF79" s="160"/>
      <c r="CG79" s="160"/>
      <c r="CH79" s="160"/>
      <c r="CI79" s="160"/>
      <c r="CJ79" s="160"/>
      <c r="CK79" s="160"/>
      <c r="CL79" s="160"/>
      <c r="CM79" s="160"/>
      <c r="CN79" s="160"/>
      <c r="CO79" s="160"/>
      <c r="CP79" s="160"/>
      <c r="CQ79" s="160"/>
      <c r="CR79" s="160"/>
      <c r="CS79" s="160"/>
      <c r="CT79" s="160"/>
      <c r="CU79" s="160"/>
      <c r="CV79" s="160"/>
      <c r="CW79" s="160"/>
      <c r="CX79" s="160"/>
      <c r="CY79" s="160"/>
      <c r="CZ79" s="160"/>
      <c r="DA79" s="160"/>
      <c r="DB79" s="160"/>
      <c r="DC79" s="160"/>
      <c r="DD79" s="160"/>
      <c r="DE79" s="160"/>
      <c r="DF79" s="160"/>
      <c r="DG79" s="160"/>
      <c r="DH79" s="160"/>
      <c r="DI79" s="160"/>
      <c r="DJ79" s="160"/>
      <c r="DK79" s="160"/>
      <c r="DL79" s="160"/>
      <c r="DM79" s="160"/>
      <c r="DN79" s="160"/>
      <c r="DO79" s="160"/>
      <c r="DP79" s="160"/>
      <c r="DQ79" s="160"/>
      <c r="DR79" s="160"/>
      <c r="DS79" s="160"/>
      <c r="DT79" s="160"/>
      <c r="DU79" s="160"/>
      <c r="DV79" s="160"/>
      <c r="DW79" s="160"/>
      <c r="DX79" s="160"/>
      <c r="DY79" s="160"/>
      <c r="DZ79" s="160"/>
      <c r="EA79" s="160"/>
      <c r="EB79" s="160"/>
      <c r="EC79" s="160"/>
      <c r="ED79" s="160"/>
      <c r="EE79" s="160"/>
      <c r="EF79" s="160"/>
      <c r="EG79" s="160"/>
      <c r="EH79" s="160"/>
      <c r="EI79" s="160"/>
      <c r="EJ79" s="160"/>
      <c r="EK79" s="160"/>
      <c r="EL79" s="160"/>
      <c r="EM79" s="160"/>
      <c r="EN79" s="160"/>
      <c r="EO79" s="160"/>
      <c r="EP79" s="160"/>
      <c r="EQ79" s="160"/>
      <c r="ER79" s="160"/>
      <c r="ES79" s="160"/>
      <c r="ET79" s="160"/>
      <c r="EU79" s="160"/>
      <c r="EV79" s="160"/>
      <c r="EW79" s="160"/>
      <c r="EX79" s="160"/>
      <c r="EY79" s="160"/>
      <c r="EZ79" s="160"/>
      <c r="FA79" s="160"/>
      <c r="FB79" s="160"/>
      <c r="FC79" s="160"/>
      <c r="FD79" s="160"/>
      <c r="FE79" s="160"/>
    </row>
    <row r="80" spans="1:161" s="169" customFormat="1" ht="15" x14ac:dyDescent="0.25">
      <c r="A80" s="192"/>
      <c r="B80" s="207"/>
      <c r="C80" s="113" t="s">
        <v>1300</v>
      </c>
      <c r="D80" s="113" t="s">
        <v>1301</v>
      </c>
      <c r="E80" s="211"/>
      <c r="F80" s="211"/>
      <c r="G80" s="196">
        <v>1003</v>
      </c>
      <c r="H80" s="696"/>
      <c r="I80" s="697">
        <v>44.067796610169488</v>
      </c>
      <c r="J80" s="698"/>
      <c r="K80" s="697">
        <v>55.932203389830505</v>
      </c>
      <c r="L80" s="699"/>
      <c r="M80" s="697">
        <v>39.182452642073777</v>
      </c>
      <c r="N80" s="695"/>
      <c r="O80" s="697">
        <v>28.663793103448278</v>
      </c>
      <c r="P80" s="695"/>
      <c r="Q80" s="697">
        <v>48.237476808905384</v>
      </c>
      <c r="R80"/>
      <c r="S80"/>
      <c r="T80"/>
      <c r="U80"/>
      <c r="V80"/>
      <c r="W80"/>
      <c r="X80"/>
      <c r="Y80"/>
      <c r="AB80"/>
      <c r="AC80"/>
      <c r="AD80"/>
      <c r="AE80" s="91"/>
      <c r="AF80" s="91"/>
      <c r="AG80" s="91"/>
      <c r="AH80" s="91"/>
      <c r="AI80" s="91"/>
      <c r="AJ80" s="91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0"/>
      <c r="BT80" s="160"/>
      <c r="BU80" s="160"/>
      <c r="BV80" s="160"/>
      <c r="BW80" s="160"/>
      <c r="BX80" s="160"/>
      <c r="BY80" s="160"/>
      <c r="BZ80" s="160"/>
      <c r="CA80" s="160"/>
      <c r="CB80" s="160"/>
      <c r="CC80" s="160"/>
      <c r="CD80" s="160"/>
      <c r="CE80" s="160"/>
      <c r="CF80" s="160"/>
      <c r="CG80" s="160"/>
      <c r="CH80" s="160"/>
      <c r="CI80" s="160"/>
      <c r="CJ80" s="160"/>
      <c r="CK80" s="160"/>
      <c r="CL80" s="160"/>
      <c r="CM80" s="160"/>
      <c r="CN80" s="160"/>
      <c r="CO80" s="160"/>
      <c r="CP80" s="160"/>
      <c r="CQ80" s="160"/>
      <c r="CR80" s="160"/>
      <c r="CS80" s="160"/>
      <c r="CT80" s="160"/>
      <c r="CU80" s="160"/>
      <c r="CV80" s="160"/>
      <c r="CW80" s="160"/>
      <c r="CX80" s="160"/>
      <c r="CY80" s="160"/>
      <c r="CZ80" s="160"/>
      <c r="DA80" s="160"/>
      <c r="DB80" s="160"/>
      <c r="DC80" s="160"/>
      <c r="DD80" s="160"/>
      <c r="DE80" s="160"/>
      <c r="DF80" s="160"/>
      <c r="DG80" s="160"/>
      <c r="DH80" s="160"/>
      <c r="DI80" s="160"/>
      <c r="DJ80" s="160"/>
      <c r="DK80" s="160"/>
      <c r="DL80" s="160"/>
      <c r="DM80" s="160"/>
      <c r="DN80" s="160"/>
      <c r="DO80" s="160"/>
      <c r="DP80" s="160"/>
      <c r="DQ80" s="160"/>
      <c r="DR80" s="160"/>
      <c r="DS80" s="160"/>
      <c r="DT80" s="160"/>
      <c r="DU80" s="160"/>
      <c r="DV80" s="160"/>
      <c r="DW80" s="160"/>
      <c r="DX80" s="160"/>
      <c r="DY80" s="160"/>
      <c r="DZ80" s="160"/>
      <c r="EA80" s="160"/>
      <c r="EB80" s="160"/>
      <c r="EC80" s="160"/>
      <c r="ED80" s="160"/>
      <c r="EE80" s="160"/>
      <c r="EF80" s="160"/>
      <c r="EG80" s="160"/>
      <c r="EH80" s="160"/>
      <c r="EI80" s="160"/>
      <c r="EJ80" s="160"/>
      <c r="EK80" s="160"/>
      <c r="EL80" s="160"/>
      <c r="EM80" s="160"/>
      <c r="EN80" s="160"/>
      <c r="EO80" s="160"/>
      <c r="EP80" s="160"/>
      <c r="EQ80" s="160"/>
      <c r="ER80" s="160"/>
      <c r="ES80" s="160"/>
      <c r="ET80" s="160"/>
      <c r="EU80" s="160"/>
      <c r="EV80" s="160"/>
      <c r="EW80" s="160"/>
      <c r="EX80" s="160"/>
      <c r="EY80" s="160"/>
      <c r="EZ80" s="160"/>
      <c r="FA80" s="160"/>
      <c r="FB80" s="160"/>
      <c r="FC80" s="160"/>
      <c r="FD80" s="160"/>
      <c r="FE80" s="160"/>
    </row>
    <row r="81" spans="1:161" s="169" customFormat="1" ht="15" x14ac:dyDescent="0.25">
      <c r="A81" s="192"/>
      <c r="B81" s="207"/>
      <c r="C81" s="113" t="s">
        <v>1302</v>
      </c>
      <c r="D81" s="113" t="s">
        <v>1486</v>
      </c>
      <c r="E81" s="211"/>
      <c r="F81" s="211"/>
      <c r="G81" s="196">
        <v>421</v>
      </c>
      <c r="H81" s="696"/>
      <c r="I81" s="697">
        <v>78.147268408551071</v>
      </c>
      <c r="J81" s="698"/>
      <c r="K81" s="697">
        <v>21.852731591448933</v>
      </c>
      <c r="L81" s="699"/>
      <c r="M81" s="697">
        <v>34.204275534441805</v>
      </c>
      <c r="N81" s="695"/>
      <c r="O81" s="697">
        <v>22.58064516129032</v>
      </c>
      <c r="P81" s="695"/>
      <c r="Q81" s="697">
        <v>43.404255319148938</v>
      </c>
      <c r="R81"/>
      <c r="S81"/>
      <c r="T81"/>
      <c r="U81"/>
      <c r="V81"/>
      <c r="W81"/>
      <c r="X81"/>
      <c r="Y81"/>
      <c r="AB81"/>
      <c r="AC81"/>
      <c r="AD81"/>
      <c r="AE81" s="91"/>
      <c r="AF81" s="91"/>
      <c r="AG81" s="91"/>
      <c r="AH81" s="91"/>
      <c r="AI81" s="91"/>
      <c r="AJ81" s="9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 s="160"/>
      <c r="BA81" s="160"/>
      <c r="BB81" s="160"/>
      <c r="BC81" s="160"/>
      <c r="BD81" s="160"/>
      <c r="BE81" s="160"/>
      <c r="BF81" s="160"/>
      <c r="BG81" s="160"/>
      <c r="BH81" s="160"/>
      <c r="BI81" s="160"/>
      <c r="BJ81" s="160"/>
      <c r="BK81" s="160"/>
      <c r="BL81" s="160"/>
      <c r="BM81" s="160"/>
      <c r="BN81" s="160"/>
      <c r="BO81" s="160"/>
      <c r="BP81" s="160"/>
      <c r="BQ81" s="160"/>
      <c r="BR81" s="160"/>
      <c r="BS81" s="160"/>
      <c r="BT81" s="160"/>
      <c r="BU81" s="160"/>
      <c r="BV81" s="160"/>
      <c r="BW81" s="160"/>
      <c r="BX81" s="160"/>
      <c r="BY81" s="160"/>
      <c r="BZ81" s="160"/>
      <c r="CA81" s="160"/>
      <c r="CB81" s="160"/>
      <c r="CC81" s="160"/>
      <c r="CD81" s="160"/>
      <c r="CE81" s="160"/>
      <c r="CF81" s="160"/>
      <c r="CG81" s="160"/>
      <c r="CH81" s="160"/>
      <c r="CI81" s="160"/>
      <c r="CJ81" s="160"/>
      <c r="CK81" s="160"/>
      <c r="CL81" s="160"/>
      <c r="CM81" s="160"/>
      <c r="CN81" s="160"/>
      <c r="CO81" s="160"/>
      <c r="CP81" s="160"/>
      <c r="CQ81" s="160"/>
      <c r="CR81" s="160"/>
      <c r="CS81" s="160"/>
      <c r="CT81" s="160"/>
      <c r="CU81" s="160"/>
      <c r="CV81" s="160"/>
      <c r="CW81" s="160"/>
      <c r="CX81" s="160"/>
      <c r="CY81" s="160"/>
      <c r="CZ81" s="160"/>
      <c r="DA81" s="160"/>
      <c r="DB81" s="160"/>
      <c r="DC81" s="160"/>
      <c r="DD81" s="160"/>
      <c r="DE81" s="160"/>
      <c r="DF81" s="160"/>
      <c r="DG81" s="160"/>
      <c r="DH81" s="160"/>
      <c r="DI81" s="160"/>
      <c r="DJ81" s="160"/>
      <c r="DK81" s="160"/>
      <c r="DL81" s="160"/>
      <c r="DM81" s="160"/>
      <c r="DN81" s="160"/>
      <c r="DO81" s="160"/>
      <c r="DP81" s="160"/>
      <c r="DQ81" s="160"/>
      <c r="DR81" s="160"/>
      <c r="DS81" s="160"/>
      <c r="DT81" s="160"/>
      <c r="DU81" s="160"/>
      <c r="DV81" s="160"/>
      <c r="DW81" s="160"/>
      <c r="DX81" s="160"/>
      <c r="DY81" s="160"/>
      <c r="DZ81" s="160"/>
      <c r="EA81" s="160"/>
      <c r="EB81" s="160"/>
      <c r="EC81" s="160"/>
      <c r="ED81" s="160"/>
      <c r="EE81" s="160"/>
      <c r="EF81" s="160"/>
      <c r="EG81" s="160"/>
      <c r="EH81" s="160"/>
      <c r="EI81" s="160"/>
      <c r="EJ81" s="160"/>
      <c r="EK81" s="160"/>
      <c r="EL81" s="160"/>
      <c r="EM81" s="160"/>
      <c r="EN81" s="160"/>
      <c r="EO81" s="160"/>
      <c r="EP81" s="160"/>
      <c r="EQ81" s="160"/>
      <c r="ER81" s="160"/>
      <c r="ES81" s="160"/>
      <c r="ET81" s="160"/>
      <c r="EU81" s="160"/>
      <c r="EV81" s="160"/>
      <c r="EW81" s="160"/>
      <c r="EX81" s="160"/>
      <c r="EY81" s="160"/>
      <c r="EZ81" s="160"/>
      <c r="FA81" s="160"/>
      <c r="FB81" s="160"/>
      <c r="FC81" s="160"/>
      <c r="FD81" s="160"/>
      <c r="FE81" s="160"/>
    </row>
    <row r="82" spans="1:161" s="169" customFormat="1" ht="15" x14ac:dyDescent="0.25">
      <c r="A82" s="206"/>
      <c r="B82" s="207"/>
      <c r="C82" s="113" t="s">
        <v>1303</v>
      </c>
      <c r="D82" s="113" t="s">
        <v>1304</v>
      </c>
      <c r="E82" s="211"/>
      <c r="F82" s="211"/>
      <c r="G82" s="196">
        <v>1534</v>
      </c>
      <c r="H82" s="696"/>
      <c r="I82" s="697">
        <v>38.200782268578884</v>
      </c>
      <c r="J82" s="698"/>
      <c r="K82" s="697">
        <v>61.799217731421116</v>
      </c>
      <c r="L82" s="699"/>
      <c r="M82" s="697">
        <v>38.265971316818778</v>
      </c>
      <c r="N82" s="695"/>
      <c r="O82" s="697">
        <v>28.594249201277954</v>
      </c>
      <c r="P82" s="695"/>
      <c r="Q82" s="697">
        <v>44.933920704845818</v>
      </c>
      <c r="R82"/>
      <c r="S82"/>
      <c r="T82"/>
      <c r="U82"/>
      <c r="V82"/>
      <c r="W82"/>
      <c r="X82"/>
      <c r="Y82"/>
      <c r="AB82"/>
      <c r="AC82"/>
      <c r="AD82"/>
      <c r="AE82" s="91"/>
      <c r="AF82" s="91"/>
      <c r="AG82" s="91"/>
      <c r="AH82" s="91"/>
      <c r="AI82" s="91"/>
      <c r="AJ82" s="91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0"/>
      <c r="BT82" s="160"/>
      <c r="BU82" s="160"/>
      <c r="BV82" s="160"/>
      <c r="BW82" s="160"/>
      <c r="BX82" s="160"/>
      <c r="BY82" s="160"/>
      <c r="BZ82" s="160"/>
      <c r="CA82" s="160"/>
      <c r="CB82" s="160"/>
      <c r="CC82" s="160"/>
      <c r="CD82" s="160"/>
      <c r="CE82" s="160"/>
      <c r="CF82" s="160"/>
      <c r="CG82" s="160"/>
      <c r="CH82" s="160"/>
      <c r="CI82" s="160"/>
      <c r="CJ82" s="160"/>
      <c r="CK82" s="160"/>
      <c r="CL82" s="160"/>
      <c r="CM82" s="160"/>
      <c r="CN82" s="160"/>
      <c r="CO82" s="160"/>
      <c r="CP82" s="160"/>
      <c r="CQ82" s="160"/>
      <c r="CR82" s="160"/>
      <c r="CS82" s="160"/>
      <c r="CT82" s="160"/>
      <c r="CU82" s="160"/>
      <c r="CV82" s="160"/>
      <c r="CW82" s="160"/>
      <c r="CX82" s="160"/>
      <c r="CY82" s="160"/>
      <c r="CZ82" s="160"/>
      <c r="DA82" s="160"/>
      <c r="DB82" s="160"/>
      <c r="DC82" s="160"/>
      <c r="DD82" s="160"/>
      <c r="DE82" s="160"/>
      <c r="DF82" s="160"/>
      <c r="DG82" s="160"/>
      <c r="DH82" s="160"/>
      <c r="DI82" s="160"/>
      <c r="DJ82" s="160"/>
      <c r="DK82" s="160"/>
      <c r="DL82" s="160"/>
      <c r="DM82" s="160"/>
      <c r="DN82" s="160"/>
      <c r="DO82" s="160"/>
      <c r="DP82" s="160"/>
      <c r="DQ82" s="160"/>
      <c r="DR82" s="160"/>
      <c r="DS82" s="160"/>
      <c r="DT82" s="160"/>
      <c r="DU82" s="160"/>
      <c r="DV82" s="160"/>
      <c r="DW82" s="160"/>
      <c r="DX82" s="160"/>
      <c r="DY82" s="160"/>
      <c r="DZ82" s="160"/>
      <c r="EA82" s="160"/>
      <c r="EB82" s="160"/>
      <c r="EC82" s="160"/>
      <c r="ED82" s="160"/>
      <c r="EE82" s="160"/>
      <c r="EF82" s="160"/>
      <c r="EG82" s="160"/>
      <c r="EH82" s="160"/>
      <c r="EI82" s="160"/>
      <c r="EJ82" s="160"/>
      <c r="EK82" s="160"/>
      <c r="EL82" s="160"/>
      <c r="EM82" s="160"/>
      <c r="EN82" s="160"/>
      <c r="EO82" s="160"/>
      <c r="EP82" s="160"/>
      <c r="EQ82" s="160"/>
      <c r="ER82" s="160"/>
      <c r="ES82" s="160"/>
      <c r="ET82" s="160"/>
      <c r="EU82" s="160"/>
      <c r="EV82" s="160"/>
      <c r="EW82" s="160"/>
      <c r="EX82" s="160"/>
      <c r="EY82" s="160"/>
      <c r="EZ82" s="160"/>
      <c r="FA82" s="160"/>
      <c r="FB82" s="160"/>
      <c r="FC82" s="160"/>
      <c r="FD82" s="160"/>
      <c r="FE82" s="160"/>
    </row>
    <row r="83" spans="1:161" s="169" customFormat="1" ht="15" x14ac:dyDescent="0.25">
      <c r="A83" s="192"/>
      <c r="B83" s="207"/>
      <c r="C83" s="113" t="s">
        <v>1305</v>
      </c>
      <c r="D83" s="113" t="s">
        <v>1487</v>
      </c>
      <c r="E83" s="211"/>
      <c r="F83" s="211"/>
      <c r="G83" s="196">
        <v>616</v>
      </c>
      <c r="H83" s="696"/>
      <c r="I83" s="697">
        <v>37.662337662337663</v>
      </c>
      <c r="J83" s="698"/>
      <c r="K83" s="697">
        <v>62.337662337662337</v>
      </c>
      <c r="L83" s="699"/>
      <c r="M83" s="697">
        <v>30.844155844155846</v>
      </c>
      <c r="N83" s="695"/>
      <c r="O83" s="697">
        <v>24.342105263157894</v>
      </c>
      <c r="P83" s="695"/>
      <c r="Q83" s="697">
        <v>37.179487179487182</v>
      </c>
      <c r="R83"/>
      <c r="S83"/>
      <c r="T83"/>
      <c r="U83"/>
      <c r="V83"/>
      <c r="W83"/>
      <c r="X83"/>
      <c r="Y83"/>
      <c r="AB83"/>
      <c r="AC83"/>
      <c r="AD83"/>
      <c r="AE83" s="91"/>
      <c r="AF83" s="91"/>
      <c r="AG83" s="91"/>
      <c r="AH83" s="91"/>
      <c r="AI83" s="91"/>
      <c r="AJ83" s="91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 s="160"/>
      <c r="BA83" s="160"/>
      <c r="BB83" s="160"/>
      <c r="BC83" s="160"/>
      <c r="BD83" s="160"/>
      <c r="BE83" s="160"/>
      <c r="BF83" s="160"/>
      <c r="BG83" s="160"/>
      <c r="BH83" s="160"/>
      <c r="BI83" s="160"/>
      <c r="BJ83" s="160"/>
      <c r="BK83" s="160"/>
      <c r="BL83" s="160"/>
      <c r="BM83" s="160"/>
      <c r="BN83" s="160"/>
      <c r="BO83" s="160"/>
      <c r="BP83" s="160"/>
      <c r="BQ83" s="160"/>
      <c r="BR83" s="160"/>
      <c r="BS83" s="160"/>
      <c r="BT83" s="160"/>
      <c r="BU83" s="160"/>
      <c r="BV83" s="160"/>
      <c r="BW83" s="160"/>
      <c r="BX83" s="160"/>
      <c r="BY83" s="160"/>
      <c r="BZ83" s="160"/>
      <c r="CA83" s="160"/>
      <c r="CB83" s="160"/>
      <c r="CC83" s="160"/>
      <c r="CD83" s="160"/>
      <c r="CE83" s="160"/>
      <c r="CF83" s="160"/>
      <c r="CG83" s="160"/>
      <c r="CH83" s="160"/>
      <c r="CI83" s="160"/>
      <c r="CJ83" s="160"/>
      <c r="CK83" s="160"/>
      <c r="CL83" s="160"/>
      <c r="CM83" s="160"/>
      <c r="CN83" s="160"/>
      <c r="CO83" s="160"/>
      <c r="CP83" s="160"/>
      <c r="CQ83" s="160"/>
      <c r="CR83" s="160"/>
      <c r="CS83" s="160"/>
      <c r="CT83" s="160"/>
      <c r="CU83" s="160"/>
      <c r="CV83" s="160"/>
      <c r="CW83" s="160"/>
      <c r="CX83" s="160"/>
      <c r="CY83" s="160"/>
      <c r="CZ83" s="160"/>
      <c r="DA83" s="160"/>
      <c r="DB83" s="160"/>
      <c r="DC83" s="160"/>
      <c r="DD83" s="160"/>
      <c r="DE83" s="160"/>
      <c r="DF83" s="160"/>
      <c r="DG83" s="160"/>
      <c r="DH83" s="160"/>
      <c r="DI83" s="160"/>
      <c r="DJ83" s="160"/>
      <c r="DK83" s="160"/>
      <c r="DL83" s="160"/>
      <c r="DM83" s="160"/>
      <c r="DN83" s="160"/>
      <c r="DO83" s="160"/>
      <c r="DP83" s="160"/>
      <c r="DQ83" s="160"/>
      <c r="DR83" s="160"/>
      <c r="DS83" s="160"/>
      <c r="DT83" s="160"/>
      <c r="DU83" s="160"/>
      <c r="DV83" s="160"/>
      <c r="DW83" s="160"/>
      <c r="DX83" s="160"/>
      <c r="DY83" s="160"/>
      <c r="DZ83" s="160"/>
      <c r="EA83" s="160"/>
      <c r="EB83" s="160"/>
      <c r="EC83" s="160"/>
      <c r="ED83" s="160"/>
      <c r="EE83" s="160"/>
      <c r="EF83" s="160"/>
      <c r="EG83" s="160"/>
      <c r="EH83" s="160"/>
      <c r="EI83" s="160"/>
      <c r="EJ83" s="160"/>
      <c r="EK83" s="160"/>
      <c r="EL83" s="160"/>
      <c r="EM83" s="160"/>
      <c r="EN83" s="160"/>
      <c r="EO83" s="160"/>
      <c r="EP83" s="160"/>
      <c r="EQ83" s="160"/>
      <c r="ER83" s="160"/>
      <c r="ES83" s="160"/>
      <c r="ET83" s="160"/>
      <c r="EU83" s="160"/>
      <c r="EV83" s="160"/>
      <c r="EW83" s="160"/>
      <c r="EX83" s="160"/>
      <c r="EY83" s="160"/>
      <c r="EZ83" s="160"/>
      <c r="FA83" s="160"/>
      <c r="FB83" s="160"/>
      <c r="FC83" s="160"/>
      <c r="FD83" s="160"/>
      <c r="FE83" s="160"/>
    </row>
    <row r="84" spans="1:161" s="169" customFormat="1" ht="15" x14ac:dyDescent="0.25">
      <c r="A84" s="192"/>
      <c r="B84" s="207"/>
      <c r="C84" s="113" t="s">
        <v>1306</v>
      </c>
      <c r="D84" s="113" t="s">
        <v>1307</v>
      </c>
      <c r="E84" s="211"/>
      <c r="F84" s="211"/>
      <c r="G84" s="196">
        <v>649</v>
      </c>
      <c r="H84" s="696"/>
      <c r="I84" s="697">
        <v>41.602465331278893</v>
      </c>
      <c r="J84" s="698"/>
      <c r="K84" s="697">
        <v>58.397534668721107</v>
      </c>
      <c r="L84" s="699"/>
      <c r="M84" s="697">
        <v>41.140215716486907</v>
      </c>
      <c r="N84" s="695"/>
      <c r="O84" s="697">
        <v>29.126213592233007</v>
      </c>
      <c r="P84" s="695"/>
      <c r="Q84" s="697">
        <v>52.058823529411768</v>
      </c>
      <c r="R84"/>
      <c r="S84"/>
      <c r="T84"/>
      <c r="U84"/>
      <c r="V84"/>
      <c r="W84"/>
      <c r="X84"/>
      <c r="Y84"/>
      <c r="AB84"/>
      <c r="AC84"/>
      <c r="AD84"/>
      <c r="AE84" s="91"/>
      <c r="AF84" s="91"/>
      <c r="AG84" s="91"/>
      <c r="AH84" s="91"/>
      <c r="AI84" s="91"/>
      <c r="AJ84" s="91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0"/>
      <c r="BT84" s="160"/>
      <c r="BU84" s="160"/>
      <c r="BV84" s="160"/>
      <c r="BW84" s="160"/>
      <c r="BX84" s="160"/>
      <c r="BY84" s="160"/>
      <c r="BZ84" s="160"/>
      <c r="CA84" s="160"/>
      <c r="CB84" s="160"/>
      <c r="CC84" s="160"/>
      <c r="CD84" s="160"/>
      <c r="CE84" s="160"/>
      <c r="CF84" s="160"/>
      <c r="CG84" s="160"/>
      <c r="CH84" s="160"/>
      <c r="CI84" s="160"/>
      <c r="CJ84" s="160"/>
      <c r="CK84" s="160"/>
      <c r="CL84" s="160"/>
      <c r="CM84" s="160"/>
      <c r="CN84" s="160"/>
      <c r="CO84" s="160"/>
      <c r="CP84" s="160"/>
      <c r="CQ84" s="160"/>
      <c r="CR84" s="160"/>
      <c r="CS84" s="160"/>
      <c r="CT84" s="160"/>
      <c r="CU84" s="160"/>
      <c r="CV84" s="160"/>
      <c r="CW84" s="160"/>
      <c r="CX84" s="160"/>
      <c r="CY84" s="160"/>
      <c r="CZ84" s="160"/>
      <c r="DA84" s="160"/>
      <c r="DB84" s="160"/>
      <c r="DC84" s="160"/>
      <c r="DD84" s="160"/>
      <c r="DE84" s="160"/>
      <c r="DF84" s="160"/>
      <c r="DG84" s="160"/>
      <c r="DH84" s="160"/>
      <c r="DI84" s="160"/>
      <c r="DJ84" s="160"/>
      <c r="DK84" s="160"/>
      <c r="DL84" s="160"/>
      <c r="DM84" s="160"/>
      <c r="DN84" s="160"/>
      <c r="DO84" s="160"/>
      <c r="DP84" s="160"/>
      <c r="DQ84" s="160"/>
      <c r="DR84" s="160"/>
      <c r="DS84" s="160"/>
      <c r="DT84" s="160"/>
      <c r="DU84" s="160"/>
      <c r="DV84" s="160"/>
      <c r="DW84" s="160"/>
      <c r="DX84" s="160"/>
      <c r="DY84" s="160"/>
      <c r="DZ84" s="160"/>
      <c r="EA84" s="160"/>
      <c r="EB84" s="160"/>
      <c r="EC84" s="160"/>
      <c r="ED84" s="160"/>
      <c r="EE84" s="160"/>
      <c r="EF84" s="160"/>
      <c r="EG84" s="160"/>
      <c r="EH84" s="160"/>
      <c r="EI84" s="160"/>
      <c r="EJ84" s="160"/>
      <c r="EK84" s="160"/>
      <c r="EL84" s="160"/>
      <c r="EM84" s="160"/>
      <c r="EN84" s="160"/>
      <c r="EO84" s="160"/>
      <c r="EP84" s="160"/>
      <c r="EQ84" s="160"/>
      <c r="ER84" s="160"/>
      <c r="ES84" s="160"/>
      <c r="ET84" s="160"/>
      <c r="EU84" s="160"/>
      <c r="EV84" s="160"/>
      <c r="EW84" s="160"/>
      <c r="EX84" s="160"/>
      <c r="EY84" s="160"/>
      <c r="EZ84" s="160"/>
      <c r="FA84" s="160"/>
      <c r="FB84" s="160"/>
      <c r="FC84" s="160"/>
      <c r="FD84" s="160"/>
      <c r="FE84" s="160"/>
    </row>
    <row r="85" spans="1:161" s="169" customFormat="1" ht="15" x14ac:dyDescent="0.25">
      <c r="A85" s="192"/>
      <c r="B85" s="207"/>
      <c r="C85" s="113" t="s">
        <v>1308</v>
      </c>
      <c r="D85" s="113" t="s">
        <v>1488</v>
      </c>
      <c r="E85" s="211"/>
      <c r="F85" s="211"/>
      <c r="G85" s="196">
        <v>1036</v>
      </c>
      <c r="H85" s="696"/>
      <c r="I85" s="697">
        <v>71.04247104247105</v>
      </c>
      <c r="J85" s="698"/>
      <c r="K85" s="697">
        <v>28.957528957528954</v>
      </c>
      <c r="L85" s="699"/>
      <c r="M85" s="697">
        <v>37.741312741312747</v>
      </c>
      <c r="N85" s="695"/>
      <c r="O85" s="697">
        <v>27.169811320754718</v>
      </c>
      <c r="P85" s="695"/>
      <c r="Q85" s="697">
        <v>48.814229249011859</v>
      </c>
      <c r="R85"/>
      <c r="S85"/>
      <c r="T85"/>
      <c r="U85"/>
      <c r="V85"/>
      <c r="W85"/>
      <c r="X85"/>
      <c r="Y85"/>
      <c r="AB85"/>
      <c r="AC85"/>
      <c r="AD85"/>
      <c r="AE85" s="91"/>
      <c r="AF85" s="91"/>
      <c r="AG85" s="91"/>
      <c r="AH85" s="91"/>
      <c r="AI85" s="91"/>
      <c r="AJ85" s="91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 s="160"/>
      <c r="BA85" s="160"/>
      <c r="BB85" s="160"/>
      <c r="BC85" s="160"/>
      <c r="BD85" s="160"/>
      <c r="BE85" s="160"/>
      <c r="BF85" s="160"/>
      <c r="BG85" s="160"/>
      <c r="BH85" s="160"/>
      <c r="BI85" s="160"/>
      <c r="BJ85" s="160"/>
      <c r="BK85" s="160"/>
      <c r="BL85" s="160"/>
      <c r="BM85" s="160"/>
      <c r="BN85" s="160"/>
      <c r="BO85" s="160"/>
      <c r="BP85" s="160"/>
      <c r="BQ85" s="160"/>
      <c r="BR85" s="160"/>
      <c r="BS85" s="160"/>
      <c r="BT85" s="160"/>
      <c r="BU85" s="160"/>
      <c r="BV85" s="160"/>
      <c r="BW85" s="160"/>
      <c r="BX85" s="160"/>
      <c r="BY85" s="160"/>
      <c r="BZ85" s="160"/>
      <c r="CA85" s="160"/>
      <c r="CB85" s="160"/>
      <c r="CC85" s="160"/>
      <c r="CD85" s="160"/>
      <c r="CE85" s="160"/>
      <c r="CF85" s="160"/>
      <c r="CG85" s="160"/>
      <c r="CH85" s="160"/>
      <c r="CI85" s="160"/>
      <c r="CJ85" s="160"/>
      <c r="CK85" s="160"/>
      <c r="CL85" s="160"/>
      <c r="CM85" s="160"/>
      <c r="CN85" s="160"/>
      <c r="CO85" s="160"/>
      <c r="CP85" s="160"/>
      <c r="CQ85" s="160"/>
      <c r="CR85" s="160"/>
      <c r="CS85" s="160"/>
      <c r="CT85" s="160"/>
      <c r="CU85" s="160"/>
      <c r="CV85" s="160"/>
      <c r="CW85" s="160"/>
      <c r="CX85" s="160"/>
      <c r="CY85" s="160"/>
      <c r="CZ85" s="160"/>
      <c r="DA85" s="160"/>
      <c r="DB85" s="160"/>
      <c r="DC85" s="160"/>
      <c r="DD85" s="160"/>
      <c r="DE85" s="160"/>
      <c r="DF85" s="160"/>
      <c r="DG85" s="160"/>
      <c r="DH85" s="160"/>
      <c r="DI85" s="160"/>
      <c r="DJ85" s="160"/>
      <c r="DK85" s="160"/>
      <c r="DL85" s="160"/>
      <c r="DM85" s="160"/>
      <c r="DN85" s="160"/>
      <c r="DO85" s="160"/>
      <c r="DP85" s="160"/>
      <c r="DQ85" s="160"/>
      <c r="DR85" s="160"/>
      <c r="DS85" s="160"/>
      <c r="DT85" s="160"/>
      <c r="DU85" s="160"/>
      <c r="DV85" s="160"/>
      <c r="DW85" s="160"/>
      <c r="DX85" s="160"/>
      <c r="DY85" s="160"/>
      <c r="DZ85" s="160"/>
      <c r="EA85" s="160"/>
      <c r="EB85" s="160"/>
      <c r="EC85" s="160"/>
      <c r="ED85" s="160"/>
      <c r="EE85" s="160"/>
      <c r="EF85" s="160"/>
      <c r="EG85" s="160"/>
      <c r="EH85" s="160"/>
      <c r="EI85" s="160"/>
      <c r="EJ85" s="160"/>
      <c r="EK85" s="160"/>
      <c r="EL85" s="160"/>
      <c r="EM85" s="160"/>
      <c r="EN85" s="160"/>
      <c r="EO85" s="160"/>
      <c r="EP85" s="160"/>
      <c r="EQ85" s="160"/>
      <c r="ER85" s="160"/>
      <c r="ES85" s="160"/>
      <c r="ET85" s="160"/>
      <c r="EU85" s="160"/>
      <c r="EV85" s="160"/>
      <c r="EW85" s="160"/>
      <c r="EX85" s="160"/>
      <c r="EY85" s="160"/>
      <c r="EZ85" s="160"/>
      <c r="FA85" s="160"/>
      <c r="FB85" s="160"/>
      <c r="FC85" s="160"/>
      <c r="FD85" s="160"/>
      <c r="FE85" s="160"/>
    </row>
    <row r="86" spans="1:161" s="169" customFormat="1" ht="15" x14ac:dyDescent="0.25">
      <c r="A86" s="192"/>
      <c r="B86" s="207"/>
      <c r="C86" s="113" t="s">
        <v>1309</v>
      </c>
      <c r="D86" s="113" t="s">
        <v>1489</v>
      </c>
      <c r="E86" s="211"/>
      <c r="F86" s="211"/>
      <c r="G86" s="196">
        <v>533</v>
      </c>
      <c r="H86" s="696"/>
      <c r="I86" s="697">
        <v>39.774859287054412</v>
      </c>
      <c r="J86" s="698"/>
      <c r="K86" s="697">
        <v>60.225140712945588</v>
      </c>
      <c r="L86" s="699"/>
      <c r="M86" s="697">
        <v>32.457786116322701</v>
      </c>
      <c r="N86" s="695"/>
      <c r="O86" s="697">
        <v>21.374045801526716</v>
      </c>
      <c r="P86" s="695"/>
      <c r="Q86" s="697">
        <v>43.17343173431734</v>
      </c>
      <c r="R86"/>
      <c r="S86"/>
      <c r="T86"/>
      <c r="U86"/>
      <c r="V86"/>
      <c r="W86"/>
      <c r="X86"/>
      <c r="Y86"/>
      <c r="AB86"/>
      <c r="AC86"/>
      <c r="AD86"/>
      <c r="AE86" s="91"/>
      <c r="AF86" s="91"/>
      <c r="AG86" s="91"/>
      <c r="AH86" s="91"/>
      <c r="AI86" s="91"/>
      <c r="AJ86" s="91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0"/>
      <c r="BT86" s="160"/>
      <c r="BU86" s="160"/>
      <c r="BV86" s="160"/>
      <c r="BW86" s="160"/>
      <c r="BX86" s="160"/>
      <c r="BY86" s="160"/>
      <c r="BZ86" s="160"/>
      <c r="CA86" s="160"/>
      <c r="CB86" s="160"/>
      <c r="CC86" s="160"/>
      <c r="CD86" s="160"/>
      <c r="CE86" s="160"/>
      <c r="CF86" s="160"/>
      <c r="CG86" s="160"/>
      <c r="CH86" s="160"/>
      <c r="CI86" s="160"/>
      <c r="CJ86" s="160"/>
      <c r="CK86" s="160"/>
      <c r="CL86" s="160"/>
      <c r="CM86" s="160"/>
      <c r="CN86" s="160"/>
      <c r="CO86" s="160"/>
      <c r="CP86" s="160"/>
      <c r="CQ86" s="160"/>
      <c r="CR86" s="160"/>
      <c r="CS86" s="160"/>
      <c r="CT86" s="160"/>
      <c r="CU86" s="160"/>
      <c r="CV86" s="160"/>
      <c r="CW86" s="160"/>
      <c r="CX86" s="160"/>
      <c r="CY86" s="160"/>
      <c r="CZ86" s="160"/>
      <c r="DA86" s="160"/>
      <c r="DB86" s="160"/>
      <c r="DC86" s="160"/>
      <c r="DD86" s="160"/>
      <c r="DE86" s="160"/>
      <c r="DF86" s="160"/>
      <c r="DG86" s="160"/>
      <c r="DH86" s="160"/>
      <c r="DI86" s="160"/>
      <c r="DJ86" s="160"/>
      <c r="DK86" s="160"/>
      <c r="DL86" s="160"/>
      <c r="DM86" s="160"/>
      <c r="DN86" s="160"/>
      <c r="DO86" s="160"/>
      <c r="DP86" s="160"/>
      <c r="DQ86" s="160"/>
      <c r="DR86" s="160"/>
      <c r="DS86" s="160"/>
      <c r="DT86" s="160"/>
      <c r="DU86" s="160"/>
      <c r="DV86" s="160"/>
      <c r="DW86" s="160"/>
      <c r="DX86" s="160"/>
      <c r="DY86" s="160"/>
      <c r="DZ86" s="160"/>
      <c r="EA86" s="160"/>
      <c r="EB86" s="160"/>
      <c r="EC86" s="160"/>
      <c r="ED86" s="160"/>
      <c r="EE86" s="160"/>
      <c r="EF86" s="160"/>
      <c r="EG86" s="160"/>
      <c r="EH86" s="160"/>
      <c r="EI86" s="160"/>
      <c r="EJ86" s="160"/>
      <c r="EK86" s="160"/>
      <c r="EL86" s="160"/>
      <c r="EM86" s="160"/>
      <c r="EN86" s="160"/>
      <c r="EO86" s="160"/>
      <c r="EP86" s="160"/>
      <c r="EQ86" s="160"/>
      <c r="ER86" s="160"/>
      <c r="ES86" s="160"/>
      <c r="ET86" s="160"/>
      <c r="EU86" s="160"/>
      <c r="EV86" s="160"/>
      <c r="EW86" s="160"/>
      <c r="EX86" s="160"/>
      <c r="EY86" s="160"/>
      <c r="EZ86" s="160"/>
      <c r="FA86" s="160"/>
      <c r="FB86" s="160"/>
      <c r="FC86" s="160"/>
      <c r="FD86" s="160"/>
      <c r="FE86" s="160"/>
    </row>
    <row r="87" spans="1:161" s="169" customFormat="1" ht="15" x14ac:dyDescent="0.25">
      <c r="A87" s="192"/>
      <c r="B87" s="207"/>
      <c r="C87" s="113" t="s">
        <v>1310</v>
      </c>
      <c r="D87" s="113" t="s">
        <v>1311</v>
      </c>
      <c r="E87" s="211"/>
      <c r="F87" s="211"/>
      <c r="G87" s="196">
        <v>1008</v>
      </c>
      <c r="H87" s="696"/>
      <c r="I87" s="697">
        <v>63.492063492063487</v>
      </c>
      <c r="J87" s="698"/>
      <c r="K87" s="697">
        <v>36.507936507936506</v>
      </c>
      <c r="L87" s="699"/>
      <c r="M87" s="697">
        <v>39.781746031746032</v>
      </c>
      <c r="N87" s="695"/>
      <c r="O87" s="697">
        <v>28.752642706131077</v>
      </c>
      <c r="P87" s="695"/>
      <c r="Q87" s="697">
        <v>49.532710280373834</v>
      </c>
      <c r="R87"/>
      <c r="S87"/>
      <c r="T87"/>
      <c r="U87"/>
      <c r="V87"/>
      <c r="W87"/>
      <c r="X87"/>
      <c r="Y87"/>
      <c r="AB87"/>
      <c r="AC87"/>
      <c r="AD87"/>
      <c r="AE87" s="91"/>
      <c r="AF87" s="91"/>
      <c r="AG87" s="91"/>
      <c r="AH87" s="91"/>
      <c r="AI87" s="91"/>
      <c r="AJ87" s="91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 s="160"/>
      <c r="BA87" s="160"/>
      <c r="BB87" s="160"/>
      <c r="BC87" s="160"/>
      <c r="BD87" s="160"/>
      <c r="BE87" s="160"/>
      <c r="BF87" s="160"/>
      <c r="BG87" s="160"/>
      <c r="BH87" s="160"/>
      <c r="BI87" s="160"/>
      <c r="BJ87" s="160"/>
      <c r="BK87" s="160"/>
      <c r="BL87" s="160"/>
      <c r="BM87" s="160"/>
      <c r="BN87" s="160"/>
      <c r="BO87" s="160"/>
      <c r="BP87" s="160"/>
      <c r="BQ87" s="160"/>
      <c r="BR87" s="160"/>
      <c r="BS87" s="160"/>
      <c r="BT87" s="160"/>
      <c r="BU87" s="160"/>
      <c r="BV87" s="160"/>
      <c r="BW87" s="160"/>
      <c r="BX87" s="160"/>
      <c r="BY87" s="160"/>
      <c r="BZ87" s="160"/>
      <c r="CA87" s="160"/>
      <c r="CB87" s="160"/>
      <c r="CC87" s="160"/>
      <c r="CD87" s="160"/>
      <c r="CE87" s="160"/>
      <c r="CF87" s="160"/>
      <c r="CG87" s="160"/>
      <c r="CH87" s="160"/>
      <c r="CI87" s="160"/>
      <c r="CJ87" s="160"/>
      <c r="CK87" s="160"/>
      <c r="CL87" s="160"/>
      <c r="CM87" s="160"/>
      <c r="CN87" s="160"/>
      <c r="CO87" s="160"/>
      <c r="CP87" s="160"/>
      <c r="CQ87" s="160"/>
      <c r="CR87" s="160"/>
      <c r="CS87" s="160"/>
      <c r="CT87" s="160"/>
      <c r="CU87" s="160"/>
      <c r="CV87" s="160"/>
      <c r="CW87" s="160"/>
      <c r="CX87" s="160"/>
      <c r="CY87" s="160"/>
      <c r="CZ87" s="160"/>
      <c r="DA87" s="160"/>
      <c r="DB87" s="160"/>
      <c r="DC87" s="160"/>
      <c r="DD87" s="160"/>
      <c r="DE87" s="160"/>
      <c r="DF87" s="160"/>
      <c r="DG87" s="160"/>
      <c r="DH87" s="160"/>
      <c r="DI87" s="160"/>
      <c r="DJ87" s="160"/>
      <c r="DK87" s="160"/>
      <c r="DL87" s="160"/>
      <c r="DM87" s="160"/>
      <c r="DN87" s="160"/>
      <c r="DO87" s="160"/>
      <c r="DP87" s="160"/>
      <c r="DQ87" s="160"/>
      <c r="DR87" s="160"/>
      <c r="DS87" s="160"/>
      <c r="DT87" s="160"/>
      <c r="DU87" s="160"/>
      <c r="DV87" s="160"/>
      <c r="DW87" s="160"/>
      <c r="DX87" s="160"/>
      <c r="DY87" s="160"/>
      <c r="DZ87" s="160"/>
      <c r="EA87" s="160"/>
      <c r="EB87" s="160"/>
      <c r="EC87" s="160"/>
      <c r="ED87" s="160"/>
      <c r="EE87" s="160"/>
      <c r="EF87" s="160"/>
      <c r="EG87" s="160"/>
      <c r="EH87" s="160"/>
      <c r="EI87" s="160"/>
      <c r="EJ87" s="160"/>
      <c r="EK87" s="160"/>
      <c r="EL87" s="160"/>
      <c r="EM87" s="160"/>
      <c r="EN87" s="160"/>
      <c r="EO87" s="160"/>
      <c r="EP87" s="160"/>
      <c r="EQ87" s="160"/>
      <c r="ER87" s="160"/>
      <c r="ES87" s="160"/>
      <c r="ET87" s="160"/>
      <c r="EU87" s="160"/>
      <c r="EV87" s="160"/>
      <c r="EW87" s="160"/>
      <c r="EX87" s="160"/>
      <c r="EY87" s="160"/>
      <c r="EZ87" s="160"/>
      <c r="FA87" s="160"/>
      <c r="FB87" s="160"/>
      <c r="FC87" s="160"/>
      <c r="FD87" s="160"/>
      <c r="FE87" s="160"/>
    </row>
    <row r="88" spans="1:161" s="169" customFormat="1" ht="15" x14ac:dyDescent="0.25">
      <c r="A88" s="192"/>
      <c r="B88" s="207"/>
      <c r="C88" s="113" t="s">
        <v>1312</v>
      </c>
      <c r="D88" s="113" t="s">
        <v>1313</v>
      </c>
      <c r="E88" s="211"/>
      <c r="F88" s="211"/>
      <c r="G88" s="196">
        <v>1099</v>
      </c>
      <c r="H88" s="696"/>
      <c r="I88" s="697">
        <v>41.765241128298456</v>
      </c>
      <c r="J88" s="698"/>
      <c r="K88" s="697">
        <v>58.234758871701544</v>
      </c>
      <c r="L88" s="699"/>
      <c r="M88" s="697">
        <v>41.219290263876253</v>
      </c>
      <c r="N88" s="695"/>
      <c r="O88" s="697">
        <v>32.346723044397464</v>
      </c>
      <c r="P88" s="695"/>
      <c r="Q88" s="697">
        <v>47.923322683706068</v>
      </c>
      <c r="R88"/>
      <c r="S88"/>
      <c r="T88"/>
      <c r="U88"/>
      <c r="V88"/>
      <c r="W88"/>
      <c r="X88"/>
      <c r="Y88"/>
      <c r="AB88"/>
      <c r="AC88"/>
      <c r="AD88"/>
      <c r="AE88" s="91"/>
      <c r="AF88" s="91"/>
      <c r="AG88" s="91"/>
      <c r="AH88" s="91"/>
      <c r="AI88" s="91"/>
      <c r="AJ88" s="91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0"/>
      <c r="BT88" s="160"/>
      <c r="BU88" s="160"/>
      <c r="BV88" s="160"/>
      <c r="BW88" s="160"/>
      <c r="BX88" s="160"/>
      <c r="BY88" s="160"/>
      <c r="BZ88" s="160"/>
      <c r="CA88" s="160"/>
      <c r="CB88" s="160"/>
      <c r="CC88" s="160"/>
      <c r="CD88" s="160"/>
      <c r="CE88" s="160"/>
      <c r="CF88" s="160"/>
      <c r="CG88" s="160"/>
      <c r="CH88" s="160"/>
      <c r="CI88" s="160"/>
      <c r="CJ88" s="160"/>
      <c r="CK88" s="160"/>
      <c r="CL88" s="160"/>
      <c r="CM88" s="160"/>
      <c r="CN88" s="160"/>
      <c r="CO88" s="160"/>
      <c r="CP88" s="160"/>
      <c r="CQ88" s="160"/>
      <c r="CR88" s="160"/>
      <c r="CS88" s="160"/>
      <c r="CT88" s="160"/>
      <c r="CU88" s="160"/>
      <c r="CV88" s="160"/>
      <c r="CW88" s="160"/>
      <c r="CX88" s="160"/>
      <c r="CY88" s="160"/>
      <c r="CZ88" s="160"/>
      <c r="DA88" s="160"/>
      <c r="DB88" s="160"/>
      <c r="DC88" s="160"/>
      <c r="DD88" s="160"/>
      <c r="DE88" s="160"/>
      <c r="DF88" s="160"/>
      <c r="DG88" s="160"/>
      <c r="DH88" s="160"/>
      <c r="DI88" s="160"/>
      <c r="DJ88" s="160"/>
      <c r="DK88" s="160"/>
      <c r="DL88" s="160"/>
      <c r="DM88" s="160"/>
      <c r="DN88" s="160"/>
      <c r="DO88" s="160"/>
      <c r="DP88" s="160"/>
      <c r="DQ88" s="160"/>
      <c r="DR88" s="160"/>
      <c r="DS88" s="160"/>
      <c r="DT88" s="160"/>
      <c r="DU88" s="160"/>
      <c r="DV88" s="160"/>
      <c r="DW88" s="160"/>
      <c r="DX88" s="160"/>
      <c r="DY88" s="160"/>
      <c r="DZ88" s="160"/>
      <c r="EA88" s="160"/>
      <c r="EB88" s="160"/>
      <c r="EC88" s="160"/>
      <c r="ED88" s="160"/>
      <c r="EE88" s="160"/>
      <c r="EF88" s="160"/>
      <c r="EG88" s="160"/>
      <c r="EH88" s="160"/>
      <c r="EI88" s="160"/>
      <c r="EJ88" s="160"/>
      <c r="EK88" s="160"/>
      <c r="EL88" s="160"/>
      <c r="EM88" s="160"/>
      <c r="EN88" s="160"/>
      <c r="EO88" s="160"/>
      <c r="EP88" s="160"/>
      <c r="EQ88" s="160"/>
      <c r="ER88" s="160"/>
      <c r="ES88" s="160"/>
      <c r="ET88" s="160"/>
      <c r="EU88" s="160"/>
      <c r="EV88" s="160"/>
      <c r="EW88" s="160"/>
      <c r="EX88" s="160"/>
      <c r="EY88" s="160"/>
      <c r="EZ88" s="160"/>
      <c r="FA88" s="160"/>
      <c r="FB88" s="160"/>
      <c r="FC88" s="160"/>
      <c r="FD88" s="160"/>
      <c r="FE88" s="160"/>
    </row>
    <row r="89" spans="1:161" s="169" customFormat="1" ht="15" x14ac:dyDescent="0.25">
      <c r="A89" s="192"/>
      <c r="B89" s="207"/>
      <c r="C89" s="113" t="s">
        <v>1460</v>
      </c>
      <c r="D89" s="113" t="s">
        <v>1490</v>
      </c>
      <c r="E89" s="211"/>
      <c r="F89" s="211"/>
      <c r="G89" s="196">
        <v>2365</v>
      </c>
      <c r="H89" s="696"/>
      <c r="I89" s="697">
        <v>48.033826638477798</v>
      </c>
      <c r="J89" s="698"/>
      <c r="K89" s="697">
        <v>51.966173361522195</v>
      </c>
      <c r="L89" s="699"/>
      <c r="M89" s="697">
        <v>36.871035940803381</v>
      </c>
      <c r="N89" s="695"/>
      <c r="O89" s="697">
        <v>26.683716965046887</v>
      </c>
      <c r="P89" s="695"/>
      <c r="Q89" s="697">
        <v>46.895973154362416</v>
      </c>
      <c r="R89"/>
      <c r="S89"/>
      <c r="T89"/>
      <c r="U89"/>
      <c r="V89"/>
      <c r="W89"/>
      <c r="X89"/>
      <c r="Y89"/>
      <c r="AB89"/>
      <c r="AC89"/>
      <c r="AD89"/>
      <c r="AE89" s="91"/>
      <c r="AF89" s="91"/>
      <c r="AG89" s="91"/>
      <c r="AH89" s="91"/>
      <c r="AI89" s="91"/>
      <c r="AJ89" s="91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 s="160"/>
      <c r="BA89" s="160"/>
      <c r="BB89" s="160"/>
      <c r="BC89" s="160"/>
      <c r="BD89" s="160"/>
      <c r="BE89" s="160"/>
      <c r="BF89" s="160"/>
      <c r="BG89" s="160"/>
      <c r="BH89" s="160"/>
      <c r="BI89" s="160"/>
      <c r="BJ89" s="160"/>
      <c r="BK89" s="160"/>
      <c r="BL89" s="160"/>
      <c r="BM89" s="160"/>
      <c r="BN89" s="160"/>
      <c r="BO89" s="160"/>
      <c r="BP89" s="160"/>
      <c r="BQ89" s="160"/>
      <c r="BR89" s="160"/>
      <c r="BS89" s="160"/>
      <c r="BT89" s="160"/>
      <c r="BU89" s="160"/>
      <c r="BV89" s="160"/>
      <c r="BW89" s="160"/>
      <c r="BX89" s="160"/>
      <c r="BY89" s="160"/>
      <c r="BZ89" s="160"/>
      <c r="CA89" s="160"/>
      <c r="CB89" s="160"/>
      <c r="CC89" s="160"/>
      <c r="CD89" s="160"/>
      <c r="CE89" s="160"/>
      <c r="CF89" s="160"/>
      <c r="CG89" s="160"/>
      <c r="CH89" s="160"/>
      <c r="CI89" s="160"/>
      <c r="CJ89" s="160"/>
      <c r="CK89" s="160"/>
      <c r="CL89" s="160"/>
      <c r="CM89" s="160"/>
      <c r="CN89" s="160"/>
      <c r="CO89" s="160"/>
      <c r="CP89" s="160"/>
      <c r="CQ89" s="160"/>
      <c r="CR89" s="160"/>
      <c r="CS89" s="160"/>
      <c r="CT89" s="160"/>
      <c r="CU89" s="160"/>
      <c r="CV89" s="160"/>
      <c r="CW89" s="160"/>
      <c r="CX89" s="160"/>
      <c r="CY89" s="160"/>
      <c r="CZ89" s="160"/>
      <c r="DA89" s="160"/>
      <c r="DB89" s="160"/>
      <c r="DC89" s="160"/>
      <c r="DD89" s="160"/>
      <c r="DE89" s="160"/>
      <c r="DF89" s="160"/>
      <c r="DG89" s="160"/>
      <c r="DH89" s="160"/>
      <c r="DI89" s="160"/>
      <c r="DJ89" s="160"/>
      <c r="DK89" s="160"/>
      <c r="DL89" s="160"/>
      <c r="DM89" s="160"/>
      <c r="DN89" s="160"/>
      <c r="DO89" s="160"/>
      <c r="DP89" s="160"/>
      <c r="DQ89" s="160"/>
      <c r="DR89" s="160"/>
      <c r="DS89" s="160"/>
      <c r="DT89" s="160"/>
      <c r="DU89" s="160"/>
      <c r="DV89" s="160"/>
      <c r="DW89" s="160"/>
      <c r="DX89" s="160"/>
      <c r="DY89" s="160"/>
      <c r="DZ89" s="160"/>
      <c r="EA89" s="160"/>
      <c r="EB89" s="160"/>
      <c r="EC89" s="160"/>
      <c r="ED89" s="160"/>
      <c r="EE89" s="160"/>
      <c r="EF89" s="160"/>
      <c r="EG89" s="160"/>
      <c r="EH89" s="160"/>
      <c r="EI89" s="160"/>
      <c r="EJ89" s="160"/>
      <c r="EK89" s="160"/>
      <c r="EL89" s="160"/>
      <c r="EM89" s="160"/>
      <c r="EN89" s="160"/>
      <c r="EO89" s="160"/>
      <c r="EP89" s="160"/>
      <c r="EQ89" s="160"/>
      <c r="ER89" s="160"/>
      <c r="ES89" s="160"/>
      <c r="ET89" s="160"/>
      <c r="EU89" s="160"/>
      <c r="EV89" s="160"/>
      <c r="EW89" s="160"/>
      <c r="EX89" s="160"/>
      <c r="EY89" s="160"/>
      <c r="EZ89" s="160"/>
      <c r="FA89" s="160"/>
      <c r="FB89" s="160"/>
      <c r="FC89" s="160"/>
      <c r="FD89" s="160"/>
      <c r="FE89" s="160"/>
    </row>
    <row r="90" spans="1:161" s="169" customFormat="1" ht="15" x14ac:dyDescent="0.25">
      <c r="A90" s="192"/>
      <c r="B90" s="207"/>
      <c r="C90" s="113" t="s">
        <v>1463</v>
      </c>
      <c r="D90" s="113" t="s">
        <v>1491</v>
      </c>
      <c r="E90" s="211"/>
      <c r="F90" s="211"/>
      <c r="G90" s="196">
        <v>1575</v>
      </c>
      <c r="H90" s="696"/>
      <c r="I90" s="697">
        <v>37.777777777777779</v>
      </c>
      <c r="J90" s="698"/>
      <c r="K90" s="697">
        <v>62.222222222222221</v>
      </c>
      <c r="L90" s="699"/>
      <c r="M90" s="697">
        <v>36.063492063492063</v>
      </c>
      <c r="N90" s="695"/>
      <c r="O90" s="697">
        <v>25.514403292181072</v>
      </c>
      <c r="P90" s="695"/>
      <c r="Q90" s="697">
        <v>45.153664302600468</v>
      </c>
      <c r="R90"/>
      <c r="S90"/>
      <c r="T90"/>
      <c r="U90"/>
      <c r="V90"/>
      <c r="W90"/>
      <c r="X90"/>
      <c r="Y90"/>
      <c r="AB90"/>
      <c r="AC90"/>
      <c r="AD90"/>
      <c r="AE90" s="91"/>
      <c r="AF90" s="91"/>
      <c r="AG90" s="91"/>
      <c r="AH90" s="91"/>
      <c r="AI90" s="91"/>
      <c r="AJ90" s="91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0"/>
      <c r="BT90" s="160"/>
      <c r="BU90" s="160"/>
      <c r="BV90" s="160"/>
      <c r="BW90" s="160"/>
      <c r="BX90" s="160"/>
      <c r="BY90" s="160"/>
      <c r="BZ90" s="160"/>
      <c r="CA90" s="160"/>
      <c r="CB90" s="160"/>
      <c r="CC90" s="160"/>
      <c r="CD90" s="160"/>
      <c r="CE90" s="160"/>
      <c r="CF90" s="160"/>
      <c r="CG90" s="160"/>
      <c r="CH90" s="160"/>
      <c r="CI90" s="160"/>
      <c r="CJ90" s="160"/>
      <c r="CK90" s="160"/>
      <c r="CL90" s="160"/>
      <c r="CM90" s="160"/>
      <c r="CN90" s="160"/>
      <c r="CO90" s="160"/>
      <c r="CP90" s="160"/>
      <c r="CQ90" s="160"/>
      <c r="CR90" s="160"/>
      <c r="CS90" s="160"/>
      <c r="CT90" s="160"/>
      <c r="CU90" s="160"/>
      <c r="CV90" s="160"/>
      <c r="CW90" s="160"/>
      <c r="CX90" s="160"/>
      <c r="CY90" s="160"/>
      <c r="CZ90" s="160"/>
      <c r="DA90" s="160"/>
      <c r="DB90" s="160"/>
      <c r="DC90" s="160"/>
      <c r="DD90" s="160"/>
      <c r="DE90" s="160"/>
      <c r="DF90" s="160"/>
      <c r="DG90" s="160"/>
      <c r="DH90" s="160"/>
      <c r="DI90" s="160"/>
      <c r="DJ90" s="160"/>
      <c r="DK90" s="160"/>
      <c r="DL90" s="160"/>
      <c r="DM90" s="160"/>
      <c r="DN90" s="160"/>
      <c r="DO90" s="160"/>
      <c r="DP90" s="160"/>
      <c r="DQ90" s="160"/>
      <c r="DR90" s="160"/>
      <c r="DS90" s="160"/>
      <c r="DT90" s="160"/>
      <c r="DU90" s="160"/>
      <c r="DV90" s="160"/>
      <c r="DW90" s="160"/>
      <c r="DX90" s="160"/>
      <c r="DY90" s="160"/>
      <c r="DZ90" s="160"/>
      <c r="EA90" s="160"/>
      <c r="EB90" s="160"/>
      <c r="EC90" s="160"/>
      <c r="ED90" s="160"/>
      <c r="EE90" s="160"/>
      <c r="EF90" s="160"/>
      <c r="EG90" s="160"/>
      <c r="EH90" s="160"/>
      <c r="EI90" s="160"/>
      <c r="EJ90" s="160"/>
      <c r="EK90" s="160"/>
      <c r="EL90" s="160"/>
      <c r="EM90" s="160"/>
      <c r="EN90" s="160"/>
      <c r="EO90" s="160"/>
      <c r="EP90" s="160"/>
      <c r="EQ90" s="160"/>
      <c r="ER90" s="160"/>
      <c r="ES90" s="160"/>
      <c r="ET90" s="160"/>
      <c r="EU90" s="160"/>
      <c r="EV90" s="160"/>
      <c r="EW90" s="160"/>
      <c r="EX90" s="160"/>
      <c r="EY90" s="160"/>
      <c r="EZ90" s="160"/>
      <c r="FA90" s="160"/>
      <c r="FB90" s="160"/>
      <c r="FC90" s="160"/>
      <c r="FD90" s="160"/>
      <c r="FE90" s="160"/>
    </row>
    <row r="91" spans="1:161" s="169" customFormat="1" ht="15" x14ac:dyDescent="0.25">
      <c r="A91" s="192"/>
      <c r="B91" s="207"/>
      <c r="C91" s="113" t="s">
        <v>1465</v>
      </c>
      <c r="D91" s="113" t="s">
        <v>1492</v>
      </c>
      <c r="E91" s="211"/>
      <c r="F91" s="211"/>
      <c r="G91" s="196">
        <v>1266</v>
      </c>
      <c r="H91" s="696"/>
      <c r="I91" s="697">
        <v>47.393364928909953</v>
      </c>
      <c r="J91" s="698"/>
      <c r="K91" s="697">
        <v>52.606635071090047</v>
      </c>
      <c r="L91" s="699"/>
      <c r="M91" s="697">
        <v>33.886255924170619</v>
      </c>
      <c r="N91" s="695"/>
      <c r="O91" s="697">
        <v>23.014586709886547</v>
      </c>
      <c r="P91" s="695"/>
      <c r="Q91" s="697">
        <v>44.221879815100152</v>
      </c>
      <c r="R91"/>
      <c r="S91"/>
      <c r="T91"/>
      <c r="U91"/>
      <c r="V91"/>
      <c r="W91"/>
      <c r="X91"/>
      <c r="Y91"/>
      <c r="AB91"/>
      <c r="AC91"/>
      <c r="AD91"/>
      <c r="AE91" s="91"/>
      <c r="AF91" s="91"/>
      <c r="AG91" s="91"/>
      <c r="AH91" s="91"/>
      <c r="AI91" s="91"/>
      <c r="AJ91" s="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 s="160"/>
      <c r="BA91" s="160"/>
      <c r="BB91" s="160"/>
      <c r="BC91" s="160"/>
      <c r="BD91" s="160"/>
      <c r="BE91" s="160"/>
      <c r="BF91" s="160"/>
      <c r="BG91" s="160"/>
      <c r="BH91" s="160"/>
      <c r="BI91" s="160"/>
      <c r="BJ91" s="160"/>
      <c r="BK91" s="160"/>
      <c r="BL91" s="160"/>
      <c r="BM91" s="160"/>
      <c r="BN91" s="160"/>
      <c r="BO91" s="160"/>
      <c r="BP91" s="160"/>
      <c r="BQ91" s="160"/>
      <c r="BR91" s="160"/>
      <c r="BS91" s="160"/>
      <c r="BT91" s="160"/>
      <c r="BU91" s="160"/>
      <c r="BV91" s="160"/>
      <c r="BW91" s="160"/>
      <c r="BX91" s="160"/>
      <c r="BY91" s="160"/>
      <c r="BZ91" s="160"/>
      <c r="CA91" s="160"/>
      <c r="CB91" s="160"/>
      <c r="CC91" s="160"/>
      <c r="CD91" s="160"/>
      <c r="CE91" s="160"/>
      <c r="CF91" s="160"/>
      <c r="CG91" s="160"/>
      <c r="CH91" s="160"/>
      <c r="CI91" s="160"/>
      <c r="CJ91" s="160"/>
      <c r="CK91" s="160"/>
      <c r="CL91" s="160"/>
      <c r="CM91" s="160"/>
      <c r="CN91" s="160"/>
      <c r="CO91" s="160"/>
      <c r="CP91" s="160"/>
      <c r="CQ91" s="160"/>
      <c r="CR91" s="160"/>
      <c r="CS91" s="160"/>
      <c r="CT91" s="160"/>
      <c r="CU91" s="160"/>
      <c r="CV91" s="160"/>
      <c r="CW91" s="160"/>
      <c r="CX91" s="160"/>
      <c r="CY91" s="160"/>
      <c r="CZ91" s="160"/>
      <c r="DA91" s="160"/>
      <c r="DB91" s="160"/>
      <c r="DC91" s="160"/>
      <c r="DD91" s="160"/>
      <c r="DE91" s="160"/>
      <c r="DF91" s="160"/>
      <c r="DG91" s="160"/>
      <c r="DH91" s="160"/>
      <c r="DI91" s="160"/>
      <c r="DJ91" s="160"/>
      <c r="DK91" s="160"/>
      <c r="DL91" s="160"/>
      <c r="DM91" s="160"/>
      <c r="DN91" s="160"/>
      <c r="DO91" s="160"/>
      <c r="DP91" s="160"/>
      <c r="DQ91" s="160"/>
      <c r="DR91" s="160"/>
      <c r="DS91" s="160"/>
      <c r="DT91" s="160"/>
      <c r="DU91" s="160"/>
      <c r="DV91" s="160"/>
      <c r="DW91" s="160"/>
      <c r="DX91" s="160"/>
      <c r="DY91" s="160"/>
      <c r="DZ91" s="160"/>
      <c r="EA91" s="160"/>
      <c r="EB91" s="160"/>
      <c r="EC91" s="160"/>
      <c r="ED91" s="160"/>
      <c r="EE91" s="160"/>
      <c r="EF91" s="160"/>
      <c r="EG91" s="160"/>
      <c r="EH91" s="160"/>
      <c r="EI91" s="160"/>
      <c r="EJ91" s="160"/>
      <c r="EK91" s="160"/>
      <c r="EL91" s="160"/>
      <c r="EM91" s="160"/>
      <c r="EN91" s="160"/>
      <c r="EO91" s="160"/>
      <c r="EP91" s="160"/>
      <c r="EQ91" s="160"/>
      <c r="ER91" s="160"/>
      <c r="ES91" s="160"/>
      <c r="ET91" s="160"/>
      <c r="EU91" s="160"/>
      <c r="EV91" s="160"/>
      <c r="EW91" s="160"/>
      <c r="EX91" s="160"/>
      <c r="EY91" s="160"/>
      <c r="EZ91" s="160"/>
      <c r="FA91" s="160"/>
      <c r="FB91" s="160"/>
      <c r="FC91" s="160"/>
      <c r="FD91" s="160"/>
      <c r="FE91" s="160"/>
    </row>
    <row r="92" spans="1:161" s="169" customFormat="1" ht="15" x14ac:dyDescent="0.25">
      <c r="A92" s="192"/>
      <c r="B92" s="207"/>
      <c r="C92" s="113"/>
      <c r="D92" s="113"/>
      <c r="E92" s="211"/>
      <c r="F92" s="211"/>
      <c r="G92" s="196"/>
      <c r="H92" s="696"/>
      <c r="I92" s="697"/>
      <c r="J92" s="698"/>
      <c r="K92" s="697"/>
      <c r="L92" s="699"/>
      <c r="M92" s="697"/>
      <c r="N92" s="695"/>
      <c r="O92" s="697"/>
      <c r="P92" s="695"/>
      <c r="Q92" s="697"/>
      <c r="R92"/>
      <c r="S92"/>
      <c r="T92"/>
      <c r="U92"/>
      <c r="V92"/>
      <c r="W92"/>
      <c r="X92"/>
      <c r="Y92"/>
      <c r="AB92"/>
      <c r="AC92"/>
      <c r="AD92"/>
      <c r="AE92" s="91"/>
      <c r="AF92" s="91"/>
      <c r="AG92" s="91"/>
      <c r="AH92" s="91"/>
      <c r="AI92" s="91"/>
      <c r="AJ92" s="91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0"/>
      <c r="BL92" s="160"/>
      <c r="BM92" s="160"/>
      <c r="BN92" s="160"/>
      <c r="BO92" s="160"/>
      <c r="BP92" s="160"/>
      <c r="BQ92" s="160"/>
      <c r="BR92" s="160"/>
      <c r="BS92" s="160"/>
      <c r="BT92" s="160"/>
      <c r="BU92" s="160"/>
      <c r="BV92" s="160"/>
      <c r="BW92" s="160"/>
      <c r="BX92" s="160"/>
      <c r="BY92" s="160"/>
      <c r="BZ92" s="160"/>
      <c r="CA92" s="160"/>
      <c r="CB92" s="160"/>
      <c r="CC92" s="160"/>
      <c r="CD92" s="160"/>
      <c r="CE92" s="160"/>
      <c r="CF92" s="160"/>
      <c r="CG92" s="160"/>
      <c r="CH92" s="160"/>
      <c r="CI92" s="160"/>
      <c r="CJ92" s="160"/>
      <c r="CK92" s="160"/>
      <c r="CL92" s="160"/>
      <c r="CM92" s="160"/>
      <c r="CN92" s="160"/>
      <c r="CO92" s="160"/>
      <c r="CP92" s="160"/>
      <c r="CQ92" s="160"/>
      <c r="CR92" s="160"/>
      <c r="CS92" s="160"/>
      <c r="CT92" s="160"/>
      <c r="CU92" s="160"/>
      <c r="CV92" s="160"/>
      <c r="CW92" s="160"/>
      <c r="CX92" s="160"/>
      <c r="CY92" s="160"/>
      <c r="CZ92" s="160"/>
      <c r="DA92" s="160"/>
      <c r="DB92" s="160"/>
      <c r="DC92" s="160"/>
      <c r="DD92" s="160"/>
      <c r="DE92" s="160"/>
      <c r="DF92" s="160"/>
      <c r="DG92" s="160"/>
      <c r="DH92" s="160"/>
      <c r="DI92" s="160"/>
      <c r="DJ92" s="160"/>
      <c r="DK92" s="160"/>
      <c r="DL92" s="160"/>
      <c r="DM92" s="160"/>
      <c r="DN92" s="160"/>
      <c r="DO92" s="160"/>
      <c r="DP92" s="160"/>
      <c r="DQ92" s="160"/>
      <c r="DR92" s="160"/>
      <c r="DS92" s="160"/>
      <c r="DT92" s="160"/>
      <c r="DU92" s="160"/>
      <c r="DV92" s="160"/>
      <c r="DW92" s="160"/>
      <c r="DX92" s="160"/>
      <c r="DY92" s="160"/>
      <c r="DZ92" s="160"/>
      <c r="EA92" s="160"/>
      <c r="EB92" s="160"/>
      <c r="EC92" s="160"/>
      <c r="ED92" s="160"/>
      <c r="EE92" s="160"/>
      <c r="EF92" s="160"/>
      <c r="EG92" s="160"/>
      <c r="EH92" s="160"/>
      <c r="EI92" s="160"/>
      <c r="EJ92" s="160"/>
      <c r="EK92" s="160"/>
      <c r="EL92" s="160"/>
      <c r="EM92" s="160"/>
      <c r="EN92" s="160"/>
      <c r="EO92" s="160"/>
      <c r="EP92" s="160"/>
      <c r="EQ92" s="160"/>
      <c r="ER92" s="160"/>
      <c r="ES92" s="160"/>
      <c r="ET92" s="160"/>
      <c r="EU92" s="160"/>
      <c r="EV92" s="160"/>
      <c r="EW92" s="160"/>
      <c r="EX92" s="160"/>
      <c r="EY92" s="160"/>
      <c r="EZ92" s="160"/>
      <c r="FA92" s="160"/>
      <c r="FB92" s="160"/>
      <c r="FC92" s="160"/>
      <c r="FD92" s="160"/>
      <c r="FE92" s="160"/>
    </row>
    <row r="93" spans="1:161" s="169" customFormat="1" ht="15" x14ac:dyDescent="0.25">
      <c r="A93" s="192"/>
      <c r="B93" s="207" t="s">
        <v>1314</v>
      </c>
      <c r="C93" s="113"/>
      <c r="D93" s="113"/>
      <c r="E93" s="211"/>
      <c r="F93" s="211"/>
      <c r="G93" s="416">
        <v>11674</v>
      </c>
      <c r="H93" s="686"/>
      <c r="I93" s="691">
        <v>50.179886928216554</v>
      </c>
      <c r="J93" s="692"/>
      <c r="K93" s="691">
        <v>49.820113071783453</v>
      </c>
      <c r="L93" s="693"/>
      <c r="M93" s="691">
        <v>32.55096796299469</v>
      </c>
      <c r="N93" s="694"/>
      <c r="O93" s="691">
        <v>22.56918474195961</v>
      </c>
      <c r="P93" s="694"/>
      <c r="Q93" s="691">
        <v>40.989566866898514</v>
      </c>
      <c r="R93"/>
      <c r="S93"/>
      <c r="T93"/>
      <c r="U93"/>
      <c r="V93"/>
      <c r="W93"/>
      <c r="X93"/>
      <c r="Y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 s="160"/>
      <c r="BA93" s="160"/>
      <c r="BB93" s="160"/>
      <c r="BC93" s="160"/>
      <c r="BD93" s="160"/>
      <c r="BE93" s="160"/>
      <c r="BF93" s="160"/>
      <c r="BG93" s="160"/>
      <c r="BH93" s="160"/>
      <c r="BI93" s="160"/>
      <c r="BJ93" s="160"/>
      <c r="BK93" s="160"/>
      <c r="BL93" s="160"/>
      <c r="BM93" s="160"/>
      <c r="BN93" s="160"/>
      <c r="BO93" s="160"/>
      <c r="BP93" s="160"/>
      <c r="BQ93" s="160"/>
      <c r="BR93" s="160"/>
      <c r="BS93" s="160"/>
      <c r="BT93" s="160"/>
      <c r="BU93" s="160"/>
      <c r="BV93" s="160"/>
      <c r="BW93" s="160"/>
      <c r="BX93" s="160"/>
      <c r="BY93" s="160"/>
      <c r="BZ93" s="160"/>
      <c r="CA93" s="160"/>
      <c r="CB93" s="160"/>
      <c r="CC93" s="160"/>
      <c r="CD93" s="160"/>
      <c r="CE93" s="160"/>
      <c r="CF93" s="160"/>
      <c r="CG93" s="160"/>
      <c r="CH93" s="160"/>
      <c r="CI93" s="160"/>
      <c r="CJ93" s="160"/>
      <c r="CK93" s="160"/>
      <c r="CL93" s="160"/>
      <c r="CM93" s="160"/>
      <c r="CN93" s="160"/>
      <c r="CO93" s="160"/>
      <c r="CP93" s="160"/>
      <c r="CQ93" s="160"/>
      <c r="CR93" s="160"/>
      <c r="CS93" s="160"/>
      <c r="CT93" s="160"/>
      <c r="CU93" s="160"/>
      <c r="CV93" s="160"/>
      <c r="CW93" s="160"/>
      <c r="CX93" s="160"/>
      <c r="CY93" s="160"/>
      <c r="CZ93" s="160"/>
      <c r="DA93" s="160"/>
      <c r="DB93" s="160"/>
      <c r="DC93" s="160"/>
      <c r="DD93" s="160"/>
      <c r="DE93" s="160"/>
      <c r="DF93" s="160"/>
      <c r="DG93" s="160"/>
      <c r="DH93" s="160"/>
      <c r="DI93" s="160"/>
      <c r="DJ93" s="160"/>
      <c r="DK93" s="160"/>
      <c r="DL93" s="160"/>
      <c r="DM93" s="160"/>
      <c r="DN93" s="160"/>
      <c r="DO93" s="160"/>
      <c r="DP93" s="160"/>
      <c r="DQ93" s="160"/>
      <c r="DR93" s="160"/>
      <c r="DS93" s="160"/>
      <c r="DT93" s="160"/>
      <c r="DU93" s="160"/>
      <c r="DV93" s="160"/>
      <c r="DW93" s="160"/>
      <c r="DX93" s="160"/>
      <c r="DY93" s="160"/>
      <c r="DZ93" s="160"/>
      <c r="EA93" s="160"/>
      <c r="EB93" s="160"/>
      <c r="EC93" s="160"/>
      <c r="ED93" s="160"/>
      <c r="EE93" s="160"/>
      <c r="EF93" s="160"/>
      <c r="EG93" s="160"/>
      <c r="EH93" s="160"/>
      <c r="EI93" s="160"/>
      <c r="EJ93" s="160"/>
      <c r="EK93" s="160"/>
      <c r="EL93" s="160"/>
      <c r="EM93" s="160"/>
      <c r="EN93" s="160"/>
      <c r="EO93" s="160"/>
      <c r="EP93" s="160"/>
      <c r="EQ93" s="160"/>
      <c r="ER93" s="160"/>
      <c r="ES93" s="160"/>
      <c r="ET93" s="160"/>
      <c r="EU93" s="160"/>
      <c r="EV93" s="160"/>
      <c r="EW93" s="160"/>
      <c r="EX93" s="160"/>
      <c r="EY93" s="160"/>
      <c r="EZ93" s="160"/>
      <c r="FA93" s="160"/>
      <c r="FB93" s="160"/>
      <c r="FC93" s="160"/>
      <c r="FD93" s="160"/>
      <c r="FE93" s="160"/>
    </row>
    <row r="94" spans="1:161" s="169" customFormat="1" ht="15" x14ac:dyDescent="0.25">
      <c r="A94" s="192"/>
      <c r="B94" s="207"/>
      <c r="C94" s="113"/>
      <c r="D94" s="113"/>
      <c r="E94" s="211"/>
      <c r="F94" s="211"/>
      <c r="G94" s="196"/>
      <c r="H94" s="696"/>
      <c r="I94" s="697"/>
      <c r="J94" s="698"/>
      <c r="K94" s="697"/>
      <c r="L94" s="699"/>
      <c r="M94" s="697"/>
      <c r="N94" s="695"/>
      <c r="O94" s="697"/>
      <c r="P94" s="695"/>
      <c r="Q94" s="697"/>
      <c r="R94"/>
      <c r="S94"/>
      <c r="T94"/>
      <c r="U94"/>
      <c r="V94"/>
      <c r="W94"/>
      <c r="X94"/>
      <c r="Y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  <c r="BL94" s="160"/>
      <c r="BM94" s="160"/>
      <c r="BN94" s="160"/>
      <c r="BO94" s="160"/>
      <c r="BP94" s="160"/>
      <c r="BQ94" s="160"/>
      <c r="BR94" s="160"/>
      <c r="BS94" s="160"/>
      <c r="BT94" s="160"/>
      <c r="BU94" s="160"/>
      <c r="BV94" s="160"/>
      <c r="BW94" s="160"/>
      <c r="BX94" s="160"/>
      <c r="BY94" s="160"/>
      <c r="BZ94" s="160"/>
      <c r="CA94" s="160"/>
      <c r="CB94" s="160"/>
      <c r="CC94" s="160"/>
      <c r="CD94" s="160"/>
      <c r="CE94" s="160"/>
      <c r="CF94" s="160"/>
      <c r="CG94" s="160"/>
      <c r="CH94" s="160"/>
      <c r="CI94" s="160"/>
      <c r="CJ94" s="160"/>
      <c r="CK94" s="160"/>
      <c r="CL94" s="160"/>
      <c r="CM94" s="160"/>
      <c r="CN94" s="160"/>
      <c r="CO94" s="160"/>
      <c r="CP94" s="160"/>
      <c r="CQ94" s="160"/>
      <c r="CR94" s="160"/>
      <c r="CS94" s="160"/>
      <c r="CT94" s="160"/>
      <c r="CU94" s="160"/>
      <c r="CV94" s="160"/>
      <c r="CW94" s="160"/>
      <c r="CX94" s="160"/>
      <c r="CY94" s="160"/>
      <c r="CZ94" s="160"/>
      <c r="DA94" s="160"/>
      <c r="DB94" s="160"/>
      <c r="DC94" s="160"/>
      <c r="DD94" s="160"/>
      <c r="DE94" s="160"/>
      <c r="DF94" s="160"/>
      <c r="DG94" s="160"/>
      <c r="DH94" s="160"/>
      <c r="DI94" s="160"/>
      <c r="DJ94" s="160"/>
      <c r="DK94" s="160"/>
      <c r="DL94" s="160"/>
      <c r="DM94" s="160"/>
      <c r="DN94" s="160"/>
      <c r="DO94" s="160"/>
      <c r="DP94" s="160"/>
      <c r="DQ94" s="160"/>
      <c r="DR94" s="160"/>
      <c r="DS94" s="160"/>
      <c r="DT94" s="160"/>
      <c r="DU94" s="160"/>
      <c r="DV94" s="160"/>
      <c r="DW94" s="160"/>
      <c r="DX94" s="160"/>
      <c r="DY94" s="160"/>
      <c r="DZ94" s="160"/>
      <c r="EA94" s="160"/>
      <c r="EB94" s="160"/>
      <c r="EC94" s="160"/>
      <c r="ED94" s="160"/>
      <c r="EE94" s="160"/>
      <c r="EF94" s="160"/>
      <c r="EG94" s="160"/>
      <c r="EH94" s="160"/>
      <c r="EI94" s="160"/>
      <c r="EJ94" s="160"/>
      <c r="EK94" s="160"/>
      <c r="EL94" s="160"/>
      <c r="EM94" s="160"/>
      <c r="EN94" s="160"/>
      <c r="EO94" s="160"/>
      <c r="EP94" s="160"/>
      <c r="EQ94" s="160"/>
      <c r="ER94" s="160"/>
      <c r="ES94" s="160"/>
      <c r="ET94" s="160"/>
      <c r="EU94" s="160"/>
      <c r="EV94" s="160"/>
      <c r="EW94" s="160"/>
      <c r="EX94" s="160"/>
      <c r="EY94" s="160"/>
      <c r="EZ94" s="160"/>
      <c r="FA94" s="160"/>
      <c r="FB94" s="160"/>
      <c r="FC94" s="160"/>
      <c r="FD94" s="160"/>
      <c r="FE94" s="160"/>
    </row>
    <row r="95" spans="1:161" s="169" customFormat="1" ht="15" x14ac:dyDescent="0.25">
      <c r="A95" s="192"/>
      <c r="B95" s="207"/>
      <c r="C95" s="113" t="s">
        <v>1315</v>
      </c>
      <c r="D95" s="113" t="s">
        <v>1493</v>
      </c>
      <c r="E95" s="211"/>
      <c r="F95" s="211"/>
      <c r="G95" s="196">
        <v>762</v>
      </c>
      <c r="H95" s="696"/>
      <c r="I95" s="697">
        <v>31.496062992125985</v>
      </c>
      <c r="J95" s="698"/>
      <c r="K95" s="697">
        <v>68.503937007874015</v>
      </c>
      <c r="L95" s="699"/>
      <c r="M95" s="697">
        <v>36.482939632545929</v>
      </c>
      <c r="N95" s="695"/>
      <c r="O95" s="697">
        <v>25.23076923076923</v>
      </c>
      <c r="P95" s="695"/>
      <c r="Q95" s="697">
        <v>44.851258581235697</v>
      </c>
      <c r="R95"/>
      <c r="S95"/>
      <c r="T95"/>
      <c r="U95"/>
      <c r="V95"/>
      <c r="W95"/>
      <c r="X95"/>
      <c r="Y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 s="160"/>
      <c r="BA95" s="160"/>
      <c r="BB95" s="160"/>
      <c r="BC95" s="160"/>
      <c r="BD95" s="160"/>
      <c r="BE95" s="160"/>
      <c r="BF95" s="160"/>
      <c r="BG95" s="160"/>
      <c r="BH95" s="160"/>
      <c r="BI95" s="160"/>
      <c r="BJ95" s="160"/>
      <c r="BK95" s="160"/>
      <c r="BL95" s="160"/>
      <c r="BM95" s="160"/>
      <c r="BN95" s="160"/>
      <c r="BO95" s="160"/>
      <c r="BP95" s="160"/>
      <c r="BQ95" s="160"/>
      <c r="BR95" s="160"/>
      <c r="BS95" s="160"/>
      <c r="BT95" s="160"/>
      <c r="BU95" s="160"/>
      <c r="BV95" s="160"/>
      <c r="BW95" s="160"/>
      <c r="BX95" s="160"/>
      <c r="BY95" s="160"/>
      <c r="BZ95" s="160"/>
      <c r="CA95" s="160"/>
      <c r="CB95" s="160"/>
      <c r="CC95" s="160"/>
      <c r="CD95" s="160"/>
      <c r="CE95" s="160"/>
      <c r="CF95" s="160"/>
      <c r="CG95" s="160"/>
      <c r="CH95" s="160"/>
      <c r="CI95" s="160"/>
      <c r="CJ95" s="160"/>
      <c r="CK95" s="160"/>
      <c r="CL95" s="160"/>
      <c r="CM95" s="160"/>
      <c r="CN95" s="160"/>
      <c r="CO95" s="160"/>
      <c r="CP95" s="160"/>
      <c r="CQ95" s="160"/>
      <c r="CR95" s="160"/>
      <c r="CS95" s="160"/>
      <c r="CT95" s="160"/>
      <c r="CU95" s="160"/>
      <c r="CV95" s="160"/>
      <c r="CW95" s="160"/>
      <c r="CX95" s="160"/>
      <c r="CY95" s="160"/>
      <c r="CZ95" s="160"/>
      <c r="DA95" s="160"/>
      <c r="DB95" s="160"/>
      <c r="DC95" s="160"/>
      <c r="DD95" s="160"/>
      <c r="DE95" s="160"/>
      <c r="DF95" s="160"/>
      <c r="DG95" s="160"/>
      <c r="DH95" s="160"/>
      <c r="DI95" s="160"/>
      <c r="DJ95" s="160"/>
      <c r="DK95" s="160"/>
      <c r="DL95" s="160"/>
      <c r="DM95" s="160"/>
      <c r="DN95" s="160"/>
      <c r="DO95" s="160"/>
      <c r="DP95" s="160"/>
      <c r="DQ95" s="160"/>
      <c r="DR95" s="160"/>
      <c r="DS95" s="160"/>
      <c r="DT95" s="160"/>
      <c r="DU95" s="160"/>
      <c r="DV95" s="160"/>
      <c r="DW95" s="160"/>
      <c r="DX95" s="160"/>
      <c r="DY95" s="160"/>
      <c r="DZ95" s="160"/>
      <c r="EA95" s="160"/>
      <c r="EB95" s="160"/>
      <c r="EC95" s="160"/>
      <c r="ED95" s="160"/>
      <c r="EE95" s="160"/>
      <c r="EF95" s="160"/>
      <c r="EG95" s="160"/>
      <c r="EH95" s="160"/>
      <c r="EI95" s="160"/>
      <c r="EJ95" s="160"/>
      <c r="EK95" s="160"/>
      <c r="EL95" s="160"/>
      <c r="EM95" s="160"/>
      <c r="EN95" s="160"/>
      <c r="EO95" s="160"/>
      <c r="EP95" s="160"/>
      <c r="EQ95" s="160"/>
      <c r="ER95" s="160"/>
      <c r="ES95" s="160"/>
      <c r="ET95" s="160"/>
      <c r="EU95" s="160"/>
      <c r="EV95" s="160"/>
      <c r="EW95" s="160"/>
      <c r="EX95" s="160"/>
      <c r="EY95" s="160"/>
      <c r="EZ95" s="160"/>
      <c r="FA95" s="160"/>
      <c r="FB95" s="160"/>
      <c r="FC95" s="160"/>
      <c r="FD95" s="160"/>
      <c r="FE95" s="160"/>
    </row>
    <row r="96" spans="1:161" s="169" customFormat="1" ht="15" x14ac:dyDescent="0.25">
      <c r="A96" s="192"/>
      <c r="B96" s="207"/>
      <c r="C96" s="113" t="s">
        <v>1316</v>
      </c>
      <c r="D96" s="113" t="s">
        <v>1494</v>
      </c>
      <c r="E96" s="208"/>
      <c r="F96" s="208"/>
      <c r="G96" s="196">
        <v>1294</v>
      </c>
      <c r="H96" s="696"/>
      <c r="I96" s="697">
        <v>40.571870170015458</v>
      </c>
      <c r="J96" s="692"/>
      <c r="K96" s="697">
        <v>59.428129829984542</v>
      </c>
      <c r="L96" s="699"/>
      <c r="M96" s="697">
        <v>35.316846986089644</v>
      </c>
      <c r="N96" s="695"/>
      <c r="O96" s="697">
        <v>25.0936329588015</v>
      </c>
      <c r="P96" s="695"/>
      <c r="Q96" s="697">
        <v>42.5</v>
      </c>
      <c r="R96"/>
      <c r="S96"/>
      <c r="T96"/>
      <c r="U96"/>
      <c r="V96"/>
      <c r="W96"/>
      <c r="X96"/>
      <c r="Y96"/>
      <c r="AB96"/>
      <c r="AC96"/>
      <c r="AD96"/>
      <c r="AE96" s="91"/>
      <c r="AF96" s="91"/>
      <c r="AG96" s="91"/>
      <c r="AH96" s="91"/>
      <c r="AI96" s="91"/>
      <c r="AJ96" s="91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0"/>
      <c r="BM96" s="160"/>
      <c r="BN96" s="160"/>
      <c r="BO96" s="160"/>
      <c r="BP96" s="160"/>
      <c r="BQ96" s="160"/>
      <c r="BR96" s="160"/>
      <c r="BS96" s="160"/>
      <c r="BT96" s="160"/>
      <c r="BU96" s="160"/>
      <c r="BV96" s="160"/>
      <c r="BW96" s="160"/>
      <c r="BX96" s="160"/>
      <c r="BY96" s="160"/>
      <c r="BZ96" s="160"/>
      <c r="CA96" s="160"/>
      <c r="CB96" s="160"/>
      <c r="CC96" s="160"/>
      <c r="CD96" s="160"/>
      <c r="CE96" s="160"/>
      <c r="CF96" s="160"/>
      <c r="CG96" s="160"/>
      <c r="CH96" s="160"/>
      <c r="CI96" s="160"/>
      <c r="CJ96" s="160"/>
      <c r="CK96" s="160"/>
      <c r="CL96" s="160"/>
      <c r="CM96" s="160"/>
      <c r="CN96" s="160"/>
      <c r="CO96" s="160"/>
      <c r="CP96" s="160"/>
      <c r="CQ96" s="160"/>
      <c r="CR96" s="160"/>
      <c r="CS96" s="160"/>
      <c r="CT96" s="160"/>
      <c r="CU96" s="160"/>
      <c r="CV96" s="160"/>
      <c r="CW96" s="160"/>
      <c r="CX96" s="160"/>
      <c r="CY96" s="160"/>
      <c r="CZ96" s="160"/>
      <c r="DA96" s="160"/>
      <c r="DB96" s="160"/>
      <c r="DC96" s="160"/>
      <c r="DD96" s="160"/>
      <c r="DE96" s="160"/>
      <c r="DF96" s="160"/>
      <c r="DG96" s="160"/>
      <c r="DH96" s="160"/>
      <c r="DI96" s="160"/>
      <c r="DJ96" s="160"/>
      <c r="DK96" s="160"/>
      <c r="DL96" s="160"/>
      <c r="DM96" s="160"/>
      <c r="DN96" s="160"/>
      <c r="DO96" s="160"/>
      <c r="DP96" s="160"/>
      <c r="DQ96" s="160"/>
      <c r="DR96" s="160"/>
      <c r="DS96" s="160"/>
      <c r="DT96" s="160"/>
      <c r="DU96" s="160"/>
      <c r="DV96" s="160"/>
      <c r="DW96" s="160"/>
      <c r="DX96" s="160"/>
      <c r="DY96" s="160"/>
      <c r="DZ96" s="160"/>
      <c r="EA96" s="160"/>
      <c r="EB96" s="160"/>
      <c r="EC96" s="160"/>
      <c r="ED96" s="160"/>
      <c r="EE96" s="160"/>
      <c r="EF96" s="160"/>
      <c r="EG96" s="160"/>
      <c r="EH96" s="160"/>
      <c r="EI96" s="160"/>
      <c r="EJ96" s="160"/>
      <c r="EK96" s="160"/>
      <c r="EL96" s="160"/>
      <c r="EM96" s="160"/>
      <c r="EN96" s="160"/>
      <c r="EO96" s="160"/>
      <c r="EP96" s="160"/>
      <c r="EQ96" s="160"/>
      <c r="ER96" s="160"/>
      <c r="ES96" s="160"/>
      <c r="ET96" s="160"/>
      <c r="EU96" s="160"/>
      <c r="EV96" s="160"/>
      <c r="EW96" s="160"/>
      <c r="EX96" s="160"/>
      <c r="EY96" s="160"/>
      <c r="EZ96" s="160"/>
      <c r="FA96" s="160"/>
      <c r="FB96" s="160"/>
      <c r="FC96" s="160"/>
      <c r="FD96" s="160"/>
      <c r="FE96" s="160"/>
    </row>
    <row r="97" spans="1:161" s="173" customFormat="1" ht="15" x14ac:dyDescent="0.25">
      <c r="A97" s="192"/>
      <c r="B97" s="207"/>
      <c r="C97" s="113" t="s">
        <v>1317</v>
      </c>
      <c r="D97" s="113" t="s">
        <v>1495</v>
      </c>
      <c r="E97" s="211"/>
      <c r="F97" s="211"/>
      <c r="G97" s="196">
        <v>1252</v>
      </c>
      <c r="H97" s="696"/>
      <c r="I97" s="697">
        <v>46.405750798722046</v>
      </c>
      <c r="J97" s="698"/>
      <c r="K97" s="697">
        <v>53.594249201277954</v>
      </c>
      <c r="L97" s="699"/>
      <c r="M97" s="697">
        <v>30.271565495207671</v>
      </c>
      <c r="N97" s="694"/>
      <c r="O97" s="697">
        <v>22.590837282780409</v>
      </c>
      <c r="P97" s="694"/>
      <c r="Q97" s="697">
        <v>38.126009693053312</v>
      </c>
      <c r="R97"/>
      <c r="S97"/>
      <c r="T97"/>
      <c r="U97"/>
      <c r="V97"/>
      <c r="W97"/>
      <c r="X97"/>
      <c r="Y97"/>
      <c r="AB97"/>
      <c r="AC97"/>
      <c r="AD97"/>
      <c r="AE97" s="91"/>
      <c r="AF97" s="91"/>
      <c r="AG97" s="91"/>
      <c r="AH97" s="91"/>
      <c r="AI97" s="91"/>
      <c r="AJ97" s="91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 s="160"/>
      <c r="BA97" s="160"/>
      <c r="BB97" s="160"/>
      <c r="BC97" s="160"/>
      <c r="BD97" s="160"/>
      <c r="BE97" s="160"/>
      <c r="BF97" s="160"/>
      <c r="BG97" s="160"/>
      <c r="BH97" s="160"/>
      <c r="BI97" s="160"/>
      <c r="BJ97" s="160"/>
      <c r="BK97" s="160"/>
      <c r="BL97" s="160"/>
      <c r="BM97" s="160"/>
      <c r="BN97" s="160"/>
      <c r="BO97" s="160"/>
      <c r="BP97" s="160"/>
      <c r="BQ97" s="160"/>
      <c r="BR97" s="160"/>
      <c r="BS97" s="160"/>
      <c r="BT97" s="160"/>
      <c r="BU97" s="160"/>
      <c r="BV97" s="160"/>
      <c r="BW97" s="160"/>
      <c r="BX97" s="160"/>
      <c r="BY97" s="160"/>
      <c r="BZ97" s="160"/>
      <c r="CA97" s="160"/>
      <c r="CB97" s="160"/>
      <c r="CC97" s="160"/>
      <c r="CD97" s="160"/>
      <c r="CE97" s="160"/>
      <c r="CF97" s="160"/>
      <c r="CG97" s="160"/>
      <c r="CH97" s="160"/>
      <c r="CI97" s="160"/>
      <c r="CJ97" s="160"/>
      <c r="CK97" s="160"/>
      <c r="CL97" s="160"/>
      <c r="CM97" s="160"/>
      <c r="CN97" s="160"/>
      <c r="CO97" s="160"/>
      <c r="CP97" s="160"/>
      <c r="CQ97" s="160"/>
      <c r="CR97" s="160"/>
      <c r="CS97" s="160"/>
      <c r="CT97" s="160"/>
      <c r="CU97" s="160"/>
      <c r="CV97" s="160"/>
      <c r="CW97" s="160"/>
      <c r="CX97" s="160"/>
      <c r="CY97" s="160"/>
      <c r="CZ97" s="160"/>
      <c r="DA97" s="160"/>
      <c r="DB97" s="160"/>
      <c r="DC97" s="160"/>
      <c r="DD97" s="160"/>
      <c r="DE97" s="160"/>
      <c r="DF97" s="160"/>
      <c r="DG97" s="160"/>
      <c r="DH97" s="160"/>
      <c r="DI97" s="160"/>
      <c r="DJ97" s="160"/>
      <c r="DK97" s="160"/>
      <c r="DL97" s="160"/>
      <c r="DM97" s="160"/>
      <c r="DN97" s="160"/>
      <c r="DO97" s="160"/>
      <c r="DP97" s="160"/>
      <c r="DQ97" s="160"/>
      <c r="DR97" s="160"/>
      <c r="DS97" s="160"/>
      <c r="DT97" s="160"/>
      <c r="DU97" s="160"/>
      <c r="DV97" s="160"/>
      <c r="DW97" s="160"/>
      <c r="DX97" s="160"/>
      <c r="DY97" s="160"/>
      <c r="DZ97" s="160"/>
      <c r="EA97" s="160"/>
      <c r="EB97" s="160"/>
      <c r="EC97" s="160"/>
      <c r="ED97" s="160"/>
      <c r="EE97" s="160"/>
      <c r="EF97" s="160"/>
      <c r="EG97" s="160"/>
      <c r="EH97" s="160"/>
      <c r="EI97" s="160"/>
      <c r="EJ97" s="160"/>
      <c r="EK97" s="160"/>
      <c r="EL97" s="160"/>
      <c r="EM97" s="160"/>
      <c r="EN97" s="160"/>
      <c r="EO97" s="160"/>
      <c r="EP97" s="160"/>
      <c r="EQ97" s="160"/>
      <c r="ER97" s="160"/>
      <c r="ES97" s="160"/>
      <c r="ET97" s="160"/>
      <c r="EU97" s="160"/>
      <c r="EV97" s="160"/>
      <c r="EW97" s="160"/>
      <c r="EX97" s="160"/>
      <c r="EY97" s="160"/>
      <c r="EZ97" s="160"/>
      <c r="FA97" s="160"/>
      <c r="FB97" s="160"/>
      <c r="FC97" s="160"/>
      <c r="FD97" s="160"/>
      <c r="FE97" s="160"/>
    </row>
    <row r="98" spans="1:161" s="169" customFormat="1" ht="15" x14ac:dyDescent="0.25">
      <c r="A98" s="192"/>
      <c r="B98" s="207"/>
      <c r="C98" s="113" t="s">
        <v>1318</v>
      </c>
      <c r="D98" s="113" t="s">
        <v>1496</v>
      </c>
      <c r="E98" s="211"/>
      <c r="F98" s="211"/>
      <c r="G98" s="196">
        <v>55</v>
      </c>
      <c r="H98" s="696"/>
      <c r="I98" s="697">
        <v>67.272727272727266</v>
      </c>
      <c r="J98" s="698"/>
      <c r="K98" s="697">
        <v>32.727272727272727</v>
      </c>
      <c r="L98" s="699"/>
      <c r="M98" s="697">
        <v>29.09090909090909</v>
      </c>
      <c r="N98" s="695"/>
      <c r="O98" s="697">
        <v>21.428571428571427</v>
      </c>
      <c r="P98" s="695"/>
      <c r="Q98" s="697">
        <v>37.037037037037038</v>
      </c>
      <c r="R98"/>
      <c r="S98"/>
      <c r="T98"/>
      <c r="U98"/>
      <c r="V98"/>
      <c r="W98"/>
      <c r="X98"/>
      <c r="Y98"/>
      <c r="AB98"/>
      <c r="AC98"/>
      <c r="AD98"/>
      <c r="AE98" s="91"/>
      <c r="AF98" s="91"/>
      <c r="AG98" s="91"/>
      <c r="AH98" s="91"/>
      <c r="AI98" s="91"/>
      <c r="AJ98" s="91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 s="160"/>
      <c r="BA98" s="160"/>
      <c r="BB98" s="160"/>
      <c r="BC98" s="160"/>
      <c r="BD98" s="160"/>
      <c r="BE98" s="160"/>
      <c r="BF98" s="160"/>
      <c r="BG98" s="160"/>
      <c r="BH98" s="160"/>
      <c r="BI98" s="160"/>
      <c r="BJ98" s="160"/>
      <c r="BK98" s="160"/>
      <c r="BL98" s="160"/>
      <c r="BM98" s="160"/>
      <c r="BN98" s="160"/>
      <c r="BO98" s="160"/>
      <c r="BP98" s="160"/>
      <c r="BQ98" s="160"/>
      <c r="BR98" s="160"/>
      <c r="BS98" s="160"/>
      <c r="BT98" s="160"/>
      <c r="BU98" s="160"/>
      <c r="BV98" s="160"/>
      <c r="BW98" s="160"/>
      <c r="BX98" s="160"/>
      <c r="BY98" s="160"/>
      <c r="BZ98" s="160"/>
      <c r="CA98" s="160"/>
      <c r="CB98" s="160"/>
      <c r="CC98" s="160"/>
      <c r="CD98" s="160"/>
      <c r="CE98" s="160"/>
      <c r="CF98" s="160"/>
      <c r="CG98" s="160"/>
      <c r="CH98" s="160"/>
      <c r="CI98" s="160"/>
      <c r="CJ98" s="160"/>
      <c r="CK98" s="160"/>
      <c r="CL98" s="160"/>
      <c r="CM98" s="160"/>
      <c r="CN98" s="160"/>
      <c r="CO98" s="160"/>
      <c r="CP98" s="160"/>
      <c r="CQ98" s="160"/>
      <c r="CR98" s="160"/>
      <c r="CS98" s="160"/>
      <c r="CT98" s="160"/>
      <c r="CU98" s="160"/>
      <c r="CV98" s="160"/>
      <c r="CW98" s="160"/>
      <c r="CX98" s="160"/>
      <c r="CY98" s="160"/>
      <c r="CZ98" s="160"/>
      <c r="DA98" s="160"/>
      <c r="DB98" s="160"/>
      <c r="DC98" s="160"/>
      <c r="DD98" s="160"/>
      <c r="DE98" s="160"/>
      <c r="DF98" s="160"/>
      <c r="DG98" s="160"/>
      <c r="DH98" s="160"/>
      <c r="DI98" s="160"/>
      <c r="DJ98" s="160"/>
      <c r="DK98" s="160"/>
      <c r="DL98" s="160"/>
      <c r="DM98" s="160"/>
      <c r="DN98" s="160"/>
      <c r="DO98" s="160"/>
      <c r="DP98" s="160"/>
      <c r="DQ98" s="160"/>
      <c r="DR98" s="160"/>
      <c r="DS98" s="160"/>
      <c r="DT98" s="160"/>
      <c r="DU98" s="160"/>
      <c r="DV98" s="160"/>
      <c r="DW98" s="160"/>
      <c r="DX98" s="160"/>
      <c r="DY98" s="160"/>
      <c r="DZ98" s="160"/>
      <c r="EA98" s="160"/>
      <c r="EB98" s="160"/>
      <c r="EC98" s="160"/>
      <c r="ED98" s="160"/>
      <c r="EE98" s="160"/>
      <c r="EF98" s="160"/>
      <c r="EG98" s="160"/>
      <c r="EH98" s="160"/>
      <c r="EI98" s="160"/>
      <c r="EJ98" s="160"/>
      <c r="EK98" s="160"/>
      <c r="EL98" s="160"/>
      <c r="EM98" s="160"/>
      <c r="EN98" s="160"/>
      <c r="EO98" s="160"/>
      <c r="EP98" s="160"/>
      <c r="EQ98" s="160"/>
      <c r="ER98" s="160"/>
      <c r="ES98" s="160"/>
      <c r="ET98" s="160"/>
      <c r="EU98" s="160"/>
      <c r="EV98" s="160"/>
      <c r="EW98" s="160"/>
      <c r="EX98" s="160"/>
      <c r="EY98" s="160"/>
      <c r="EZ98" s="160"/>
      <c r="FA98" s="160"/>
      <c r="FB98" s="160"/>
      <c r="FC98" s="160"/>
      <c r="FD98" s="160"/>
      <c r="FE98" s="160"/>
    </row>
    <row r="99" spans="1:161" s="169" customFormat="1" ht="15" x14ac:dyDescent="0.25">
      <c r="A99" s="192"/>
      <c r="B99" s="207"/>
      <c r="C99" s="113" t="s">
        <v>1442</v>
      </c>
      <c r="D99" s="113" t="s">
        <v>1497</v>
      </c>
      <c r="E99" s="211"/>
      <c r="F99" s="211"/>
      <c r="G99" s="196">
        <v>1366</v>
      </c>
      <c r="H99" s="696"/>
      <c r="I99" s="697">
        <v>44.655929721815518</v>
      </c>
      <c r="J99" s="698"/>
      <c r="K99" s="697">
        <v>55.344070278184475</v>
      </c>
      <c r="L99" s="699"/>
      <c r="M99" s="697">
        <v>32.430453879941432</v>
      </c>
      <c r="N99" s="695"/>
      <c r="O99" s="697">
        <v>20.944881889763781</v>
      </c>
      <c r="P99" s="695"/>
      <c r="Q99" s="697">
        <v>42.407660738714092</v>
      </c>
      <c r="R99"/>
      <c r="S99"/>
      <c r="T99"/>
      <c r="U99"/>
      <c r="V99"/>
      <c r="W99"/>
      <c r="X99"/>
      <c r="Y99"/>
      <c r="AB99"/>
      <c r="AC99"/>
      <c r="AD99"/>
      <c r="AE99" s="91"/>
      <c r="AF99" s="91"/>
      <c r="AG99" s="91"/>
      <c r="AH99" s="91"/>
      <c r="AI99" s="91"/>
      <c r="AJ99" s="91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  <c r="BJ99" s="160"/>
      <c r="BK99" s="160"/>
      <c r="BL99" s="160"/>
      <c r="BM99" s="160"/>
      <c r="BN99" s="160"/>
      <c r="BO99" s="160"/>
      <c r="BP99" s="160"/>
      <c r="BQ99" s="160"/>
      <c r="BR99" s="160"/>
      <c r="BS99" s="160"/>
      <c r="BT99" s="160"/>
      <c r="BU99" s="160"/>
      <c r="BV99" s="160"/>
      <c r="BW99" s="160"/>
      <c r="BX99" s="160"/>
      <c r="BY99" s="160"/>
      <c r="BZ99" s="160"/>
      <c r="CA99" s="160"/>
      <c r="CB99" s="160"/>
      <c r="CC99" s="160"/>
      <c r="CD99" s="160"/>
      <c r="CE99" s="160"/>
      <c r="CF99" s="160"/>
      <c r="CG99" s="160"/>
      <c r="CH99" s="160"/>
      <c r="CI99" s="160"/>
      <c r="CJ99" s="160"/>
      <c r="CK99" s="160"/>
      <c r="CL99" s="160"/>
      <c r="CM99" s="160"/>
      <c r="CN99" s="160"/>
      <c r="CO99" s="160"/>
      <c r="CP99" s="160"/>
      <c r="CQ99" s="160"/>
      <c r="CR99" s="160"/>
      <c r="CS99" s="160"/>
      <c r="CT99" s="160"/>
      <c r="CU99" s="160"/>
      <c r="CV99" s="160"/>
      <c r="CW99" s="160"/>
      <c r="CX99" s="160"/>
      <c r="CY99" s="160"/>
      <c r="CZ99" s="160"/>
      <c r="DA99" s="160"/>
      <c r="DB99" s="160"/>
      <c r="DC99" s="160"/>
      <c r="DD99" s="160"/>
      <c r="DE99" s="160"/>
      <c r="DF99" s="160"/>
      <c r="DG99" s="160"/>
      <c r="DH99" s="160"/>
      <c r="DI99" s="160"/>
      <c r="DJ99" s="160"/>
      <c r="DK99" s="160"/>
      <c r="DL99" s="160"/>
      <c r="DM99" s="160"/>
      <c r="DN99" s="160"/>
      <c r="DO99" s="160"/>
      <c r="DP99" s="160"/>
      <c r="DQ99" s="160"/>
      <c r="DR99" s="160"/>
      <c r="DS99" s="160"/>
      <c r="DT99" s="160"/>
      <c r="DU99" s="160"/>
      <c r="DV99" s="160"/>
      <c r="DW99" s="160"/>
      <c r="DX99" s="160"/>
      <c r="DY99" s="160"/>
      <c r="DZ99" s="160"/>
      <c r="EA99" s="160"/>
      <c r="EB99" s="160"/>
      <c r="EC99" s="160"/>
      <c r="ED99" s="160"/>
      <c r="EE99" s="160"/>
      <c r="EF99" s="160"/>
      <c r="EG99" s="160"/>
      <c r="EH99" s="160"/>
      <c r="EI99" s="160"/>
      <c r="EJ99" s="160"/>
      <c r="EK99" s="160"/>
      <c r="EL99" s="160"/>
      <c r="EM99" s="160"/>
      <c r="EN99" s="160"/>
      <c r="EO99" s="160"/>
      <c r="EP99" s="160"/>
      <c r="EQ99" s="160"/>
      <c r="ER99" s="160"/>
      <c r="ES99" s="160"/>
      <c r="ET99" s="160"/>
      <c r="EU99" s="160"/>
      <c r="EV99" s="160"/>
      <c r="EW99" s="160"/>
      <c r="EX99" s="160"/>
      <c r="EY99" s="160"/>
      <c r="EZ99" s="160"/>
      <c r="FA99" s="160"/>
      <c r="FB99" s="160"/>
      <c r="FC99" s="160"/>
      <c r="FD99" s="160"/>
      <c r="FE99" s="160"/>
    </row>
    <row r="100" spans="1:161" s="169" customFormat="1" ht="15" x14ac:dyDescent="0.25">
      <c r="A100" s="192"/>
      <c r="B100" s="207"/>
      <c r="C100" s="113" t="s">
        <v>1452</v>
      </c>
      <c r="D100" s="113" t="s">
        <v>1498</v>
      </c>
      <c r="E100" s="211"/>
      <c r="F100" s="211"/>
      <c r="G100" s="196">
        <v>1439</v>
      </c>
      <c r="H100" s="696"/>
      <c r="I100" s="697">
        <v>47.116052814454484</v>
      </c>
      <c r="J100" s="698"/>
      <c r="K100" s="697">
        <v>52.883947185545523</v>
      </c>
      <c r="L100" s="699"/>
      <c r="M100" s="697">
        <v>32.731063238359972</v>
      </c>
      <c r="N100" s="695"/>
      <c r="O100" s="697">
        <v>20.877458396369139</v>
      </c>
      <c r="P100" s="695"/>
      <c r="Q100" s="697">
        <v>42.802056555269921</v>
      </c>
      <c r="R100"/>
      <c r="S100"/>
      <c r="T100"/>
      <c r="U100"/>
      <c r="V100"/>
      <c r="W100"/>
      <c r="X100"/>
      <c r="Y100"/>
      <c r="AB100"/>
      <c r="AC100"/>
      <c r="AD100"/>
      <c r="AE100" s="91"/>
      <c r="AF100" s="91"/>
      <c r="AG100" s="91"/>
      <c r="AH100" s="91"/>
      <c r="AI100" s="91"/>
      <c r="AJ100" s="91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 s="160"/>
      <c r="BA100" s="160"/>
      <c r="BB100" s="160"/>
      <c r="BC100" s="160"/>
      <c r="BD100" s="160"/>
      <c r="BE100" s="160"/>
      <c r="BF100" s="160"/>
      <c r="BG100" s="160"/>
      <c r="BH100" s="160"/>
      <c r="BI100" s="160"/>
      <c r="BJ100" s="160"/>
      <c r="BK100" s="160"/>
      <c r="BL100" s="160"/>
      <c r="BM100" s="160"/>
      <c r="BN100" s="160"/>
      <c r="BO100" s="160"/>
      <c r="BP100" s="160"/>
      <c r="BQ100" s="160"/>
      <c r="BR100" s="160"/>
      <c r="BS100" s="160"/>
      <c r="BT100" s="160"/>
      <c r="BU100" s="160"/>
      <c r="BV100" s="160"/>
      <c r="BW100" s="160"/>
      <c r="BX100" s="160"/>
      <c r="BY100" s="160"/>
      <c r="BZ100" s="160"/>
      <c r="CA100" s="160"/>
      <c r="CB100" s="160"/>
      <c r="CC100" s="160"/>
      <c r="CD100" s="160"/>
      <c r="CE100" s="160"/>
      <c r="CF100" s="160"/>
      <c r="CG100" s="160"/>
      <c r="CH100" s="160"/>
      <c r="CI100" s="160"/>
      <c r="CJ100" s="160"/>
      <c r="CK100" s="160"/>
      <c r="CL100" s="160"/>
      <c r="CM100" s="160"/>
      <c r="CN100" s="160"/>
      <c r="CO100" s="160"/>
      <c r="CP100" s="160"/>
      <c r="CQ100" s="160"/>
      <c r="CR100" s="160"/>
      <c r="CS100" s="160"/>
      <c r="CT100" s="160"/>
      <c r="CU100" s="160"/>
      <c r="CV100" s="160"/>
      <c r="CW100" s="160"/>
      <c r="CX100" s="160"/>
      <c r="CY100" s="160"/>
      <c r="CZ100" s="160"/>
      <c r="DA100" s="160"/>
      <c r="DB100" s="160"/>
      <c r="DC100" s="160"/>
      <c r="DD100" s="160"/>
      <c r="DE100" s="160"/>
      <c r="DF100" s="160"/>
      <c r="DG100" s="160"/>
      <c r="DH100" s="160"/>
      <c r="DI100" s="160"/>
      <c r="DJ100" s="160"/>
      <c r="DK100" s="160"/>
      <c r="DL100" s="160"/>
      <c r="DM100" s="160"/>
      <c r="DN100" s="160"/>
      <c r="DO100" s="160"/>
      <c r="DP100" s="160"/>
      <c r="DQ100" s="160"/>
      <c r="DR100" s="160"/>
      <c r="DS100" s="160"/>
      <c r="DT100" s="160"/>
      <c r="DU100" s="160"/>
      <c r="DV100" s="160"/>
      <c r="DW100" s="160"/>
      <c r="DX100" s="160"/>
      <c r="DY100" s="160"/>
      <c r="DZ100" s="160"/>
      <c r="EA100" s="160"/>
      <c r="EB100" s="160"/>
      <c r="EC100" s="160"/>
      <c r="ED100" s="160"/>
      <c r="EE100" s="160"/>
      <c r="EF100" s="160"/>
      <c r="EG100" s="160"/>
      <c r="EH100" s="160"/>
      <c r="EI100" s="160"/>
      <c r="EJ100" s="160"/>
      <c r="EK100" s="160"/>
      <c r="EL100" s="160"/>
      <c r="EM100" s="160"/>
      <c r="EN100" s="160"/>
      <c r="EO100" s="160"/>
      <c r="EP100" s="160"/>
      <c r="EQ100" s="160"/>
      <c r="ER100" s="160"/>
      <c r="ES100" s="160"/>
      <c r="ET100" s="160"/>
      <c r="EU100" s="160"/>
      <c r="EV100" s="160"/>
      <c r="EW100" s="160"/>
      <c r="EX100" s="160"/>
      <c r="EY100" s="160"/>
      <c r="EZ100" s="160"/>
      <c r="FA100" s="160"/>
      <c r="FB100" s="160"/>
      <c r="FC100" s="160"/>
      <c r="FD100" s="160"/>
      <c r="FE100" s="160"/>
    </row>
    <row r="101" spans="1:161" s="169" customFormat="1" ht="15" x14ac:dyDescent="0.25">
      <c r="A101" s="192"/>
      <c r="B101" s="207"/>
      <c r="C101" s="113" t="s">
        <v>1453</v>
      </c>
      <c r="D101" s="113" t="s">
        <v>1499</v>
      </c>
      <c r="E101" s="211"/>
      <c r="F101" s="211"/>
      <c r="G101" s="196">
        <v>1480</v>
      </c>
      <c r="H101" s="696"/>
      <c r="I101" s="697">
        <v>62.027027027027025</v>
      </c>
      <c r="J101" s="698"/>
      <c r="K101" s="697">
        <v>37.972972972972975</v>
      </c>
      <c r="L101" s="699"/>
      <c r="M101" s="697">
        <v>27.635135135135137</v>
      </c>
      <c r="N101" s="695"/>
      <c r="O101" s="697">
        <v>18.05157593123209</v>
      </c>
      <c r="P101" s="695"/>
      <c r="Q101" s="697">
        <v>36.189258312020463</v>
      </c>
      <c r="R101"/>
      <c r="S101"/>
      <c r="T101"/>
      <c r="U101"/>
      <c r="V101"/>
      <c r="W101"/>
      <c r="X101"/>
      <c r="Y101"/>
      <c r="AB101"/>
      <c r="AC101"/>
      <c r="AD101"/>
      <c r="AE101" s="91"/>
      <c r="AF101" s="91"/>
      <c r="AG101" s="91"/>
      <c r="AH101" s="91"/>
      <c r="AI101" s="91"/>
      <c r="AJ101" s="9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 s="160"/>
      <c r="BA101" s="160"/>
      <c r="BB101" s="160"/>
      <c r="BC101" s="160"/>
      <c r="BD101" s="160"/>
      <c r="BE101" s="160"/>
      <c r="BF101" s="160"/>
      <c r="BG101" s="160"/>
      <c r="BH101" s="160"/>
      <c r="BI101" s="160"/>
      <c r="BJ101" s="160"/>
      <c r="BK101" s="160"/>
      <c r="BL101" s="160"/>
      <c r="BM101" s="160"/>
      <c r="BN101" s="160"/>
      <c r="BO101" s="160"/>
      <c r="BP101" s="160"/>
      <c r="BQ101" s="160"/>
      <c r="BR101" s="160"/>
      <c r="BS101" s="160"/>
      <c r="BT101" s="160"/>
      <c r="BU101" s="160"/>
      <c r="BV101" s="160"/>
      <c r="BW101" s="160"/>
      <c r="BX101" s="160"/>
      <c r="BY101" s="160"/>
      <c r="BZ101" s="160"/>
      <c r="CA101" s="160"/>
      <c r="CB101" s="160"/>
      <c r="CC101" s="160"/>
      <c r="CD101" s="160"/>
      <c r="CE101" s="160"/>
      <c r="CF101" s="160"/>
      <c r="CG101" s="160"/>
      <c r="CH101" s="160"/>
      <c r="CI101" s="160"/>
      <c r="CJ101" s="160"/>
      <c r="CK101" s="160"/>
      <c r="CL101" s="160"/>
      <c r="CM101" s="160"/>
      <c r="CN101" s="160"/>
      <c r="CO101" s="160"/>
      <c r="CP101" s="160"/>
      <c r="CQ101" s="160"/>
      <c r="CR101" s="160"/>
      <c r="CS101" s="160"/>
      <c r="CT101" s="160"/>
      <c r="CU101" s="160"/>
      <c r="CV101" s="160"/>
      <c r="CW101" s="160"/>
      <c r="CX101" s="160"/>
      <c r="CY101" s="160"/>
      <c r="CZ101" s="160"/>
      <c r="DA101" s="160"/>
      <c r="DB101" s="160"/>
      <c r="DC101" s="160"/>
      <c r="DD101" s="160"/>
      <c r="DE101" s="160"/>
      <c r="DF101" s="160"/>
      <c r="DG101" s="160"/>
      <c r="DH101" s="160"/>
      <c r="DI101" s="160"/>
      <c r="DJ101" s="160"/>
      <c r="DK101" s="160"/>
      <c r="DL101" s="160"/>
      <c r="DM101" s="160"/>
      <c r="DN101" s="160"/>
      <c r="DO101" s="160"/>
      <c r="DP101" s="160"/>
      <c r="DQ101" s="160"/>
      <c r="DR101" s="160"/>
      <c r="DS101" s="160"/>
      <c r="DT101" s="160"/>
      <c r="DU101" s="160"/>
      <c r="DV101" s="160"/>
      <c r="DW101" s="160"/>
      <c r="DX101" s="160"/>
      <c r="DY101" s="160"/>
      <c r="DZ101" s="160"/>
      <c r="EA101" s="160"/>
      <c r="EB101" s="160"/>
      <c r="EC101" s="160"/>
      <c r="ED101" s="160"/>
      <c r="EE101" s="160"/>
      <c r="EF101" s="160"/>
      <c r="EG101" s="160"/>
      <c r="EH101" s="160"/>
      <c r="EI101" s="160"/>
      <c r="EJ101" s="160"/>
      <c r="EK101" s="160"/>
      <c r="EL101" s="160"/>
      <c r="EM101" s="160"/>
      <c r="EN101" s="160"/>
      <c r="EO101" s="160"/>
      <c r="EP101" s="160"/>
      <c r="EQ101" s="160"/>
      <c r="ER101" s="160"/>
      <c r="ES101" s="160"/>
      <c r="ET101" s="160"/>
      <c r="EU101" s="160"/>
      <c r="EV101" s="160"/>
      <c r="EW101" s="160"/>
      <c r="EX101" s="160"/>
      <c r="EY101" s="160"/>
      <c r="EZ101" s="160"/>
      <c r="FA101" s="160"/>
      <c r="FB101" s="160"/>
      <c r="FC101" s="160"/>
      <c r="FD101" s="160"/>
      <c r="FE101" s="160"/>
    </row>
    <row r="102" spans="1:161" s="169" customFormat="1" ht="15" x14ac:dyDescent="0.25">
      <c r="A102" s="192"/>
      <c r="B102" s="207"/>
      <c r="C102" s="113" t="s">
        <v>1455</v>
      </c>
      <c r="D102" s="113" t="s">
        <v>1500</v>
      </c>
      <c r="E102" s="211"/>
      <c r="F102" s="211"/>
      <c r="G102" s="196">
        <v>2090</v>
      </c>
      <c r="H102" s="696"/>
      <c r="I102" s="697">
        <v>41.196172248803826</v>
      </c>
      <c r="J102" s="698"/>
      <c r="K102" s="697">
        <v>58.803827751196167</v>
      </c>
      <c r="L102" s="699"/>
      <c r="M102" s="697">
        <v>33.110047846889948</v>
      </c>
      <c r="N102" s="695"/>
      <c r="O102" s="697">
        <v>23.498419388830346</v>
      </c>
      <c r="P102" s="695"/>
      <c r="Q102" s="697">
        <v>41.104294478527606</v>
      </c>
      <c r="R102"/>
      <c r="S102"/>
      <c r="T102"/>
      <c r="U102"/>
      <c r="V102"/>
      <c r="W102"/>
      <c r="X102"/>
      <c r="Y102"/>
      <c r="AB102"/>
      <c r="AC102"/>
      <c r="AD102"/>
      <c r="AE102" s="91"/>
      <c r="AF102" s="91"/>
      <c r="AG102" s="91"/>
      <c r="AH102" s="91"/>
      <c r="AI102" s="91"/>
      <c r="AJ102" s="91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160"/>
      <c r="BL102" s="160"/>
      <c r="BM102" s="160"/>
      <c r="BN102" s="160"/>
      <c r="BO102" s="160"/>
      <c r="BP102" s="160"/>
      <c r="BQ102" s="160"/>
      <c r="BR102" s="160"/>
      <c r="BS102" s="160"/>
      <c r="BT102" s="160"/>
      <c r="BU102" s="160"/>
      <c r="BV102" s="160"/>
      <c r="BW102" s="160"/>
      <c r="BX102" s="160"/>
      <c r="BY102" s="160"/>
      <c r="BZ102" s="160"/>
      <c r="CA102" s="160"/>
      <c r="CB102" s="160"/>
      <c r="CC102" s="160"/>
      <c r="CD102" s="160"/>
      <c r="CE102" s="160"/>
      <c r="CF102" s="160"/>
      <c r="CG102" s="160"/>
      <c r="CH102" s="160"/>
      <c r="CI102" s="160"/>
      <c r="CJ102" s="160"/>
      <c r="CK102" s="160"/>
      <c r="CL102" s="160"/>
      <c r="CM102" s="160"/>
      <c r="CN102" s="160"/>
      <c r="CO102" s="160"/>
      <c r="CP102" s="160"/>
      <c r="CQ102" s="160"/>
      <c r="CR102" s="160"/>
      <c r="CS102" s="160"/>
      <c r="CT102" s="160"/>
      <c r="CU102" s="160"/>
      <c r="CV102" s="160"/>
      <c r="CW102" s="160"/>
      <c r="CX102" s="160"/>
      <c r="CY102" s="160"/>
      <c r="CZ102" s="160"/>
      <c r="DA102" s="160"/>
      <c r="DB102" s="160"/>
      <c r="DC102" s="160"/>
      <c r="DD102" s="160"/>
      <c r="DE102" s="160"/>
      <c r="DF102" s="160"/>
      <c r="DG102" s="160"/>
      <c r="DH102" s="160"/>
      <c r="DI102" s="160"/>
      <c r="DJ102" s="160"/>
      <c r="DK102" s="160"/>
      <c r="DL102" s="160"/>
      <c r="DM102" s="160"/>
      <c r="DN102" s="160"/>
      <c r="DO102" s="160"/>
      <c r="DP102" s="160"/>
      <c r="DQ102" s="160"/>
      <c r="DR102" s="160"/>
      <c r="DS102" s="160"/>
      <c r="DT102" s="160"/>
      <c r="DU102" s="160"/>
      <c r="DV102" s="160"/>
      <c r="DW102" s="160"/>
      <c r="DX102" s="160"/>
      <c r="DY102" s="160"/>
      <c r="DZ102" s="160"/>
      <c r="EA102" s="160"/>
      <c r="EB102" s="160"/>
      <c r="EC102" s="160"/>
      <c r="ED102" s="160"/>
      <c r="EE102" s="160"/>
      <c r="EF102" s="160"/>
      <c r="EG102" s="160"/>
      <c r="EH102" s="160"/>
      <c r="EI102" s="160"/>
      <c r="EJ102" s="160"/>
      <c r="EK102" s="160"/>
      <c r="EL102" s="160"/>
      <c r="EM102" s="160"/>
      <c r="EN102" s="160"/>
      <c r="EO102" s="160"/>
      <c r="EP102" s="160"/>
      <c r="EQ102" s="160"/>
      <c r="ER102" s="160"/>
      <c r="ES102" s="160"/>
      <c r="ET102" s="160"/>
      <c r="EU102" s="160"/>
      <c r="EV102" s="160"/>
      <c r="EW102" s="160"/>
      <c r="EX102" s="160"/>
      <c r="EY102" s="160"/>
      <c r="EZ102" s="160"/>
      <c r="FA102" s="160"/>
      <c r="FB102" s="160"/>
      <c r="FC102" s="160"/>
      <c r="FD102" s="160"/>
      <c r="FE102" s="160"/>
    </row>
    <row r="103" spans="1:161" s="169" customFormat="1" ht="15" x14ac:dyDescent="0.25">
      <c r="A103" s="192"/>
      <c r="B103" s="207"/>
      <c r="C103" s="113" t="s">
        <v>1457</v>
      </c>
      <c r="D103" s="113" t="s">
        <v>1501</v>
      </c>
      <c r="E103" s="211"/>
      <c r="F103" s="211"/>
      <c r="G103" s="196">
        <v>1936</v>
      </c>
      <c r="H103" s="696"/>
      <c r="I103" s="697">
        <v>72.727272727272734</v>
      </c>
      <c r="J103" s="698"/>
      <c r="K103" s="697">
        <v>27.27272727272727</v>
      </c>
      <c r="L103" s="699"/>
      <c r="M103" s="697">
        <v>33.832644628099175</v>
      </c>
      <c r="N103" s="695"/>
      <c r="O103" s="697">
        <v>25.084745762711862</v>
      </c>
      <c r="P103" s="695"/>
      <c r="Q103" s="697">
        <v>41.198858230256896</v>
      </c>
      <c r="R103"/>
      <c r="S103"/>
      <c r="T103"/>
      <c r="U103"/>
      <c r="V103"/>
      <c r="W103"/>
      <c r="X103"/>
      <c r="Y103"/>
      <c r="AB103"/>
      <c r="AC103"/>
      <c r="AD103"/>
      <c r="AE103" s="91"/>
      <c r="AF103" s="91"/>
      <c r="AG103" s="91"/>
      <c r="AH103" s="91"/>
      <c r="AI103" s="91"/>
      <c r="AJ103" s="91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 s="160"/>
      <c r="BA103" s="160"/>
      <c r="BB103" s="160"/>
      <c r="BC103" s="160"/>
      <c r="BD103" s="160"/>
      <c r="BE103" s="160"/>
      <c r="BF103" s="160"/>
      <c r="BG103" s="160"/>
      <c r="BH103" s="160"/>
      <c r="BI103" s="160"/>
      <c r="BJ103" s="160"/>
      <c r="BK103" s="160"/>
      <c r="BL103" s="160"/>
      <c r="BM103" s="160"/>
      <c r="BN103" s="160"/>
      <c r="BO103" s="160"/>
      <c r="BP103" s="160"/>
      <c r="BQ103" s="160"/>
      <c r="BR103" s="160"/>
      <c r="BS103" s="160"/>
      <c r="BT103" s="160"/>
      <c r="BU103" s="160"/>
      <c r="BV103" s="160"/>
      <c r="BW103" s="160"/>
      <c r="BX103" s="160"/>
      <c r="BY103" s="160"/>
      <c r="BZ103" s="160"/>
      <c r="CA103" s="160"/>
      <c r="CB103" s="160"/>
      <c r="CC103" s="160"/>
      <c r="CD103" s="160"/>
      <c r="CE103" s="160"/>
      <c r="CF103" s="160"/>
      <c r="CG103" s="160"/>
      <c r="CH103" s="160"/>
      <c r="CI103" s="160"/>
      <c r="CJ103" s="160"/>
      <c r="CK103" s="160"/>
      <c r="CL103" s="160"/>
      <c r="CM103" s="160"/>
      <c r="CN103" s="160"/>
      <c r="CO103" s="160"/>
      <c r="CP103" s="160"/>
      <c r="CQ103" s="160"/>
      <c r="CR103" s="160"/>
      <c r="CS103" s="160"/>
      <c r="CT103" s="160"/>
      <c r="CU103" s="160"/>
      <c r="CV103" s="160"/>
      <c r="CW103" s="160"/>
      <c r="CX103" s="160"/>
      <c r="CY103" s="160"/>
      <c r="CZ103" s="160"/>
      <c r="DA103" s="160"/>
      <c r="DB103" s="160"/>
      <c r="DC103" s="160"/>
      <c r="DD103" s="160"/>
      <c r="DE103" s="160"/>
      <c r="DF103" s="160"/>
      <c r="DG103" s="160"/>
      <c r="DH103" s="160"/>
      <c r="DI103" s="160"/>
      <c r="DJ103" s="160"/>
      <c r="DK103" s="160"/>
      <c r="DL103" s="160"/>
      <c r="DM103" s="160"/>
      <c r="DN103" s="160"/>
      <c r="DO103" s="160"/>
      <c r="DP103" s="160"/>
      <c r="DQ103" s="160"/>
      <c r="DR103" s="160"/>
      <c r="DS103" s="160"/>
      <c r="DT103" s="160"/>
      <c r="DU103" s="160"/>
      <c r="DV103" s="160"/>
      <c r="DW103" s="160"/>
      <c r="DX103" s="160"/>
      <c r="DY103" s="160"/>
      <c r="DZ103" s="160"/>
      <c r="EA103" s="160"/>
      <c r="EB103" s="160"/>
      <c r="EC103" s="160"/>
      <c r="ED103" s="160"/>
      <c r="EE103" s="160"/>
      <c r="EF103" s="160"/>
      <c r="EG103" s="160"/>
      <c r="EH103" s="160"/>
      <c r="EI103" s="160"/>
      <c r="EJ103" s="160"/>
      <c r="EK103" s="160"/>
      <c r="EL103" s="160"/>
      <c r="EM103" s="160"/>
      <c r="EN103" s="160"/>
      <c r="EO103" s="160"/>
      <c r="EP103" s="160"/>
      <c r="EQ103" s="160"/>
      <c r="ER103" s="160"/>
      <c r="ES103" s="160"/>
      <c r="ET103" s="160"/>
      <c r="EU103" s="160"/>
      <c r="EV103" s="160"/>
      <c r="EW103" s="160"/>
      <c r="EX103" s="160"/>
      <c r="EY103" s="160"/>
      <c r="EZ103" s="160"/>
      <c r="FA103" s="160"/>
      <c r="FB103" s="160"/>
      <c r="FC103" s="160"/>
      <c r="FD103" s="160"/>
      <c r="FE103" s="160"/>
    </row>
    <row r="104" spans="1:161" s="169" customFormat="1" ht="15" x14ac:dyDescent="0.25">
      <c r="A104" s="192"/>
      <c r="B104" s="207"/>
      <c r="C104" s="113"/>
      <c r="D104" s="113"/>
      <c r="E104" s="211"/>
      <c r="F104" s="211"/>
      <c r="G104" s="196"/>
      <c r="H104" s="700"/>
      <c r="I104" s="691"/>
      <c r="J104" s="692"/>
      <c r="K104" s="691"/>
      <c r="L104" s="701"/>
      <c r="M104" s="691"/>
      <c r="N104" s="694"/>
      <c r="O104" s="691"/>
      <c r="P104" s="694"/>
      <c r="Q104" s="691"/>
      <c r="R104"/>
      <c r="S104"/>
      <c r="T104"/>
      <c r="U104"/>
      <c r="V104"/>
      <c r="W104"/>
      <c r="X104"/>
      <c r="Y104"/>
      <c r="AB104"/>
      <c r="AC104"/>
      <c r="AD104"/>
      <c r="AE104" s="91"/>
      <c r="AF104" s="91"/>
      <c r="AG104" s="91"/>
      <c r="AH104" s="91"/>
      <c r="AI104" s="91"/>
      <c r="AJ104" s="91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 s="160"/>
      <c r="BA104" s="160"/>
      <c r="BB104" s="160"/>
      <c r="BC104" s="160"/>
      <c r="BD104" s="160"/>
      <c r="BE104" s="160"/>
      <c r="BF104" s="160"/>
      <c r="BG104" s="160"/>
      <c r="BH104" s="160"/>
      <c r="BI104" s="160"/>
      <c r="BJ104" s="160"/>
      <c r="BK104" s="160"/>
      <c r="BL104" s="160"/>
      <c r="BM104" s="160"/>
      <c r="BN104" s="160"/>
      <c r="BO104" s="160"/>
      <c r="BP104" s="160"/>
      <c r="BQ104" s="160"/>
      <c r="BR104" s="160"/>
      <c r="BS104" s="160"/>
      <c r="BT104" s="160"/>
      <c r="BU104" s="160"/>
      <c r="BV104" s="160"/>
      <c r="BW104" s="160"/>
      <c r="BX104" s="160"/>
      <c r="BY104" s="160"/>
      <c r="BZ104" s="160"/>
      <c r="CA104" s="160"/>
      <c r="CB104" s="160"/>
      <c r="CC104" s="160"/>
      <c r="CD104" s="160"/>
      <c r="CE104" s="160"/>
      <c r="CF104" s="160"/>
      <c r="CG104" s="160"/>
      <c r="CH104" s="160"/>
      <c r="CI104" s="160"/>
      <c r="CJ104" s="160"/>
      <c r="CK104" s="160"/>
      <c r="CL104" s="160"/>
      <c r="CM104" s="160"/>
      <c r="CN104" s="160"/>
      <c r="CO104" s="160"/>
      <c r="CP104" s="160"/>
      <c r="CQ104" s="160"/>
      <c r="CR104" s="160"/>
      <c r="CS104" s="160"/>
      <c r="CT104" s="160"/>
      <c r="CU104" s="160"/>
      <c r="CV104" s="160"/>
      <c r="CW104" s="160"/>
      <c r="CX104" s="160"/>
      <c r="CY104" s="160"/>
      <c r="CZ104" s="160"/>
      <c r="DA104" s="160"/>
      <c r="DB104" s="160"/>
      <c r="DC104" s="160"/>
      <c r="DD104" s="160"/>
      <c r="DE104" s="160"/>
      <c r="DF104" s="160"/>
      <c r="DG104" s="160"/>
      <c r="DH104" s="160"/>
      <c r="DI104" s="160"/>
      <c r="DJ104" s="160"/>
      <c r="DK104" s="160"/>
      <c r="DL104" s="160"/>
      <c r="DM104" s="160"/>
      <c r="DN104" s="160"/>
      <c r="DO104" s="160"/>
      <c r="DP104" s="160"/>
      <c r="DQ104" s="160"/>
      <c r="DR104" s="160"/>
      <c r="DS104" s="160"/>
      <c r="DT104" s="160"/>
      <c r="DU104" s="160"/>
      <c r="DV104" s="160"/>
      <c r="DW104" s="160"/>
      <c r="DX104" s="160"/>
      <c r="DY104" s="160"/>
      <c r="DZ104" s="160"/>
      <c r="EA104" s="160"/>
      <c r="EB104" s="160"/>
      <c r="EC104" s="160"/>
      <c r="ED104" s="160"/>
      <c r="EE104" s="160"/>
      <c r="EF104" s="160"/>
      <c r="EG104" s="160"/>
      <c r="EH104" s="160"/>
      <c r="EI104" s="160"/>
      <c r="EJ104" s="160"/>
      <c r="EK104" s="160"/>
      <c r="EL104" s="160"/>
      <c r="EM104" s="160"/>
      <c r="EN104" s="160"/>
      <c r="EO104" s="160"/>
      <c r="EP104" s="160"/>
      <c r="EQ104" s="160"/>
      <c r="ER104" s="160"/>
      <c r="ES104" s="160"/>
      <c r="ET104" s="160"/>
      <c r="EU104" s="160"/>
      <c r="EV104" s="160"/>
      <c r="EW104" s="160"/>
      <c r="EX104" s="160"/>
      <c r="EY104" s="160"/>
      <c r="EZ104" s="160"/>
      <c r="FA104" s="160"/>
      <c r="FB104" s="160"/>
      <c r="FC104" s="160"/>
      <c r="FD104" s="160"/>
      <c r="FE104" s="160"/>
    </row>
    <row r="105" spans="1:161" s="169" customFormat="1" ht="15" x14ac:dyDescent="0.25">
      <c r="A105" s="192"/>
      <c r="B105" s="207" t="s">
        <v>1319</v>
      </c>
      <c r="C105" s="113"/>
      <c r="D105" s="113" t="s">
        <v>1241</v>
      </c>
      <c r="E105" s="211"/>
      <c r="F105" s="211"/>
      <c r="G105" s="416">
        <v>16326</v>
      </c>
      <c r="H105" s="686"/>
      <c r="I105" s="691">
        <v>51.231165012862924</v>
      </c>
      <c r="J105" s="692"/>
      <c r="K105" s="691">
        <v>48.768834987137083</v>
      </c>
      <c r="L105" s="693"/>
      <c r="M105" s="691">
        <v>36.402058066887172</v>
      </c>
      <c r="N105" s="694"/>
      <c r="O105" s="691">
        <v>25.353295088848466</v>
      </c>
      <c r="P105" s="694"/>
      <c r="Q105" s="691">
        <v>45.004902494825146</v>
      </c>
      <c r="R105"/>
      <c r="S105"/>
      <c r="T105"/>
      <c r="U105"/>
      <c r="V105"/>
      <c r="W105"/>
      <c r="X105"/>
      <c r="Y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 s="160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0"/>
      <c r="BL105" s="160"/>
      <c r="BM105" s="160"/>
      <c r="BN105" s="160"/>
      <c r="BO105" s="160"/>
      <c r="BP105" s="160"/>
      <c r="BQ105" s="160"/>
      <c r="BR105" s="160"/>
      <c r="BS105" s="160"/>
      <c r="BT105" s="160"/>
      <c r="BU105" s="160"/>
      <c r="BV105" s="160"/>
      <c r="BW105" s="160"/>
      <c r="BX105" s="160"/>
      <c r="BY105" s="160"/>
      <c r="BZ105" s="160"/>
      <c r="CA105" s="160"/>
      <c r="CB105" s="160"/>
      <c r="CC105" s="160"/>
      <c r="CD105" s="160"/>
      <c r="CE105" s="160"/>
      <c r="CF105" s="160"/>
      <c r="CG105" s="160"/>
      <c r="CH105" s="160"/>
      <c r="CI105" s="160"/>
      <c r="CJ105" s="160"/>
      <c r="CK105" s="160"/>
      <c r="CL105" s="160"/>
      <c r="CM105" s="160"/>
      <c r="CN105" s="160"/>
      <c r="CO105" s="160"/>
      <c r="CP105" s="160"/>
      <c r="CQ105" s="160"/>
      <c r="CR105" s="160"/>
      <c r="CS105" s="160"/>
      <c r="CT105" s="160"/>
      <c r="CU105" s="160"/>
      <c r="CV105" s="160"/>
      <c r="CW105" s="160"/>
      <c r="CX105" s="160"/>
      <c r="CY105" s="160"/>
      <c r="CZ105" s="160"/>
      <c r="DA105" s="160"/>
      <c r="DB105" s="160"/>
      <c r="DC105" s="160"/>
      <c r="DD105" s="160"/>
      <c r="DE105" s="160"/>
      <c r="DF105" s="160"/>
      <c r="DG105" s="160"/>
      <c r="DH105" s="160"/>
      <c r="DI105" s="160"/>
      <c r="DJ105" s="160"/>
      <c r="DK105" s="160"/>
      <c r="DL105" s="160"/>
      <c r="DM105" s="160"/>
      <c r="DN105" s="160"/>
      <c r="DO105" s="160"/>
      <c r="DP105" s="160"/>
      <c r="DQ105" s="160"/>
      <c r="DR105" s="160"/>
      <c r="DS105" s="160"/>
      <c r="DT105" s="160"/>
      <c r="DU105" s="160"/>
      <c r="DV105" s="160"/>
      <c r="DW105" s="160"/>
      <c r="DX105" s="160"/>
      <c r="DY105" s="160"/>
      <c r="DZ105" s="160"/>
      <c r="EA105" s="160"/>
      <c r="EB105" s="160"/>
      <c r="EC105" s="160"/>
      <c r="ED105" s="160"/>
      <c r="EE105" s="160"/>
      <c r="EF105" s="160"/>
      <c r="EG105" s="160"/>
      <c r="EH105" s="160"/>
      <c r="EI105" s="160"/>
      <c r="EJ105" s="160"/>
      <c r="EK105" s="160"/>
      <c r="EL105" s="160"/>
      <c r="EM105" s="160"/>
      <c r="EN105" s="160"/>
      <c r="EO105" s="160"/>
      <c r="EP105" s="160"/>
      <c r="EQ105" s="160"/>
      <c r="ER105" s="160"/>
      <c r="ES105" s="160"/>
      <c r="ET105" s="160"/>
      <c r="EU105" s="160"/>
      <c r="EV105" s="160"/>
      <c r="EW105" s="160"/>
      <c r="EX105" s="160"/>
      <c r="EY105" s="160"/>
      <c r="EZ105" s="160"/>
      <c r="FA105" s="160"/>
      <c r="FB105" s="160"/>
      <c r="FC105" s="160"/>
      <c r="FD105" s="160"/>
      <c r="FE105" s="160"/>
    </row>
    <row r="106" spans="1:161" s="169" customFormat="1" ht="15" x14ac:dyDescent="0.25">
      <c r="A106" s="192"/>
      <c r="B106" s="207"/>
      <c r="C106" s="113"/>
      <c r="D106" s="113"/>
      <c r="E106" s="211"/>
      <c r="F106" s="211"/>
      <c r="G106" s="196"/>
      <c r="H106" s="696"/>
      <c r="I106" s="697"/>
      <c r="J106" s="698"/>
      <c r="K106" s="697"/>
      <c r="L106" s="699"/>
      <c r="M106" s="697"/>
      <c r="N106" s="695"/>
      <c r="O106" s="697"/>
      <c r="P106" s="695"/>
      <c r="Q106" s="697"/>
      <c r="R106"/>
      <c r="S106"/>
      <c r="T106"/>
      <c r="U106"/>
      <c r="V106"/>
      <c r="W106"/>
      <c r="X106"/>
      <c r="Y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 s="160"/>
      <c r="BA106" s="160"/>
      <c r="BB106" s="160"/>
      <c r="BC106" s="160"/>
      <c r="BD106" s="160"/>
      <c r="BE106" s="160"/>
      <c r="BF106" s="160"/>
      <c r="BG106" s="160"/>
      <c r="BH106" s="160"/>
      <c r="BI106" s="160"/>
      <c r="BJ106" s="160"/>
      <c r="BK106" s="160"/>
      <c r="BL106" s="160"/>
      <c r="BM106" s="160"/>
      <c r="BN106" s="160"/>
      <c r="BO106" s="160"/>
      <c r="BP106" s="160"/>
      <c r="BQ106" s="160"/>
      <c r="BR106" s="160"/>
      <c r="BS106" s="160"/>
      <c r="BT106" s="160"/>
      <c r="BU106" s="160"/>
      <c r="BV106" s="160"/>
      <c r="BW106" s="160"/>
      <c r="BX106" s="160"/>
      <c r="BY106" s="160"/>
      <c r="BZ106" s="160"/>
      <c r="CA106" s="160"/>
      <c r="CB106" s="160"/>
      <c r="CC106" s="160"/>
      <c r="CD106" s="160"/>
      <c r="CE106" s="160"/>
      <c r="CF106" s="160"/>
      <c r="CG106" s="160"/>
      <c r="CH106" s="160"/>
      <c r="CI106" s="160"/>
      <c r="CJ106" s="160"/>
      <c r="CK106" s="160"/>
      <c r="CL106" s="160"/>
      <c r="CM106" s="160"/>
      <c r="CN106" s="160"/>
      <c r="CO106" s="160"/>
      <c r="CP106" s="160"/>
      <c r="CQ106" s="160"/>
      <c r="CR106" s="160"/>
      <c r="CS106" s="160"/>
      <c r="CT106" s="160"/>
      <c r="CU106" s="160"/>
      <c r="CV106" s="160"/>
      <c r="CW106" s="160"/>
      <c r="CX106" s="160"/>
      <c r="CY106" s="160"/>
      <c r="CZ106" s="160"/>
      <c r="DA106" s="160"/>
      <c r="DB106" s="160"/>
      <c r="DC106" s="160"/>
      <c r="DD106" s="160"/>
      <c r="DE106" s="160"/>
      <c r="DF106" s="160"/>
      <c r="DG106" s="160"/>
      <c r="DH106" s="160"/>
      <c r="DI106" s="160"/>
      <c r="DJ106" s="160"/>
      <c r="DK106" s="160"/>
      <c r="DL106" s="160"/>
      <c r="DM106" s="160"/>
      <c r="DN106" s="160"/>
      <c r="DO106" s="160"/>
      <c r="DP106" s="160"/>
      <c r="DQ106" s="160"/>
      <c r="DR106" s="160"/>
      <c r="DS106" s="160"/>
      <c r="DT106" s="160"/>
      <c r="DU106" s="160"/>
      <c r="DV106" s="160"/>
      <c r="DW106" s="160"/>
      <c r="DX106" s="160"/>
      <c r="DY106" s="160"/>
      <c r="DZ106" s="160"/>
      <c r="EA106" s="160"/>
      <c r="EB106" s="160"/>
      <c r="EC106" s="160"/>
      <c r="ED106" s="160"/>
      <c r="EE106" s="160"/>
      <c r="EF106" s="160"/>
      <c r="EG106" s="160"/>
      <c r="EH106" s="160"/>
      <c r="EI106" s="160"/>
      <c r="EJ106" s="160"/>
      <c r="EK106" s="160"/>
      <c r="EL106" s="160"/>
      <c r="EM106" s="160"/>
      <c r="EN106" s="160"/>
      <c r="EO106" s="160"/>
      <c r="EP106" s="160"/>
      <c r="EQ106" s="160"/>
      <c r="ER106" s="160"/>
      <c r="ES106" s="160"/>
      <c r="ET106" s="160"/>
      <c r="EU106" s="160"/>
      <c r="EV106" s="160"/>
      <c r="EW106" s="160"/>
      <c r="EX106" s="160"/>
      <c r="EY106" s="160"/>
      <c r="EZ106" s="160"/>
      <c r="FA106" s="160"/>
      <c r="FB106" s="160"/>
      <c r="FC106" s="160"/>
      <c r="FD106" s="160"/>
      <c r="FE106" s="160"/>
    </row>
    <row r="107" spans="1:161" s="169" customFormat="1" ht="15" x14ac:dyDescent="0.25">
      <c r="A107" s="192"/>
      <c r="B107" s="207"/>
      <c r="C107" s="113" t="s">
        <v>1320</v>
      </c>
      <c r="D107" s="113" t="s">
        <v>1557</v>
      </c>
      <c r="E107" s="211"/>
      <c r="F107" s="211"/>
      <c r="G107" s="196">
        <v>499</v>
      </c>
      <c r="H107" s="696"/>
      <c r="I107" s="697">
        <v>76.152304609218433</v>
      </c>
      <c r="J107" s="698"/>
      <c r="K107" s="697">
        <v>23.847695390781563</v>
      </c>
      <c r="L107" s="699"/>
      <c r="M107" s="697">
        <v>33.46693386773547</v>
      </c>
      <c r="N107" s="695"/>
      <c r="O107" s="697">
        <v>28.691983122362867</v>
      </c>
      <c r="P107" s="695"/>
      <c r="Q107" s="697">
        <v>37.786259541984734</v>
      </c>
      <c r="R107"/>
      <c r="S107"/>
      <c r="T107"/>
      <c r="U107"/>
      <c r="V107"/>
      <c r="W107"/>
      <c r="X107"/>
      <c r="Y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 s="160"/>
      <c r="BA107" s="160"/>
      <c r="BB107" s="160"/>
      <c r="BC107" s="160"/>
      <c r="BD107" s="160"/>
      <c r="BE107" s="160"/>
      <c r="BF107" s="160"/>
      <c r="BG107" s="160"/>
      <c r="BH107" s="160"/>
      <c r="BI107" s="160"/>
      <c r="BJ107" s="160"/>
      <c r="BK107" s="160"/>
      <c r="BL107" s="160"/>
      <c r="BM107" s="160"/>
      <c r="BN107" s="160"/>
      <c r="BO107" s="160"/>
      <c r="BP107" s="160"/>
      <c r="BQ107" s="160"/>
      <c r="BR107" s="160"/>
      <c r="BS107" s="160"/>
      <c r="BT107" s="160"/>
      <c r="BU107" s="160"/>
      <c r="BV107" s="160"/>
      <c r="BW107" s="160"/>
      <c r="BX107" s="160"/>
      <c r="BY107" s="160"/>
      <c r="BZ107" s="160"/>
      <c r="CA107" s="160"/>
      <c r="CB107" s="160"/>
      <c r="CC107" s="160"/>
      <c r="CD107" s="160"/>
      <c r="CE107" s="160"/>
      <c r="CF107" s="160"/>
      <c r="CG107" s="160"/>
      <c r="CH107" s="160"/>
      <c r="CI107" s="160"/>
      <c r="CJ107" s="160"/>
      <c r="CK107" s="160"/>
      <c r="CL107" s="160"/>
      <c r="CM107" s="160"/>
      <c r="CN107" s="160"/>
      <c r="CO107" s="160"/>
      <c r="CP107" s="160"/>
      <c r="CQ107" s="160"/>
      <c r="CR107" s="160"/>
      <c r="CS107" s="160"/>
      <c r="CT107" s="160"/>
      <c r="CU107" s="160"/>
      <c r="CV107" s="160"/>
      <c r="CW107" s="160"/>
      <c r="CX107" s="160"/>
      <c r="CY107" s="160"/>
      <c r="CZ107" s="160"/>
      <c r="DA107" s="160"/>
      <c r="DB107" s="160"/>
      <c r="DC107" s="160"/>
      <c r="DD107" s="160"/>
      <c r="DE107" s="160"/>
      <c r="DF107" s="160"/>
      <c r="DG107" s="160"/>
      <c r="DH107" s="160"/>
      <c r="DI107" s="160"/>
      <c r="DJ107" s="160"/>
      <c r="DK107" s="160"/>
      <c r="DL107" s="160"/>
      <c r="DM107" s="160"/>
      <c r="DN107" s="160"/>
      <c r="DO107" s="160"/>
      <c r="DP107" s="160"/>
      <c r="DQ107" s="160"/>
      <c r="DR107" s="160"/>
      <c r="DS107" s="160"/>
      <c r="DT107" s="160"/>
      <c r="DU107" s="160"/>
      <c r="DV107" s="160"/>
      <c r="DW107" s="160"/>
      <c r="DX107" s="160"/>
      <c r="DY107" s="160"/>
      <c r="DZ107" s="160"/>
      <c r="EA107" s="160"/>
      <c r="EB107" s="160"/>
      <c r="EC107" s="160"/>
      <c r="ED107" s="160"/>
      <c r="EE107" s="160"/>
      <c r="EF107" s="160"/>
      <c r="EG107" s="160"/>
      <c r="EH107" s="160"/>
      <c r="EI107" s="160"/>
      <c r="EJ107" s="160"/>
      <c r="EK107" s="160"/>
      <c r="EL107" s="160"/>
      <c r="EM107" s="160"/>
      <c r="EN107" s="160"/>
      <c r="EO107" s="160"/>
      <c r="EP107" s="160"/>
      <c r="EQ107" s="160"/>
      <c r="ER107" s="160"/>
      <c r="ES107" s="160"/>
      <c r="ET107" s="160"/>
      <c r="EU107" s="160"/>
      <c r="EV107" s="160"/>
      <c r="EW107" s="160"/>
      <c r="EX107" s="160"/>
      <c r="EY107" s="160"/>
      <c r="EZ107" s="160"/>
      <c r="FA107" s="160"/>
      <c r="FB107" s="160"/>
      <c r="FC107" s="160"/>
      <c r="FD107" s="160"/>
      <c r="FE107" s="160"/>
    </row>
    <row r="108" spans="1:161" s="169" customFormat="1" ht="15" x14ac:dyDescent="0.25">
      <c r="A108" s="192"/>
      <c r="B108" s="207"/>
      <c r="C108" s="113" t="s">
        <v>1321</v>
      </c>
      <c r="D108" s="113" t="s">
        <v>1558</v>
      </c>
      <c r="E108" s="211"/>
      <c r="F108" s="211"/>
      <c r="G108" s="196">
        <v>696</v>
      </c>
      <c r="H108" s="696"/>
      <c r="I108" s="697">
        <v>61.637931034482762</v>
      </c>
      <c r="J108" s="698"/>
      <c r="K108" s="697">
        <v>38.362068965517246</v>
      </c>
      <c r="L108" s="699"/>
      <c r="M108" s="697">
        <v>34.339080459770116</v>
      </c>
      <c r="N108" s="695"/>
      <c r="O108" s="697">
        <v>24.252491694352159</v>
      </c>
      <c r="P108" s="695"/>
      <c r="Q108" s="697">
        <v>42.025316455696206</v>
      </c>
      <c r="R108"/>
      <c r="S108"/>
      <c r="T108"/>
      <c r="U108"/>
      <c r="V108"/>
      <c r="W108"/>
      <c r="X108"/>
      <c r="Y108"/>
      <c r="AB108"/>
      <c r="AC108"/>
      <c r="AD108"/>
      <c r="AE108" s="91"/>
      <c r="AF108" s="91"/>
      <c r="AG108" s="91"/>
      <c r="AH108" s="91"/>
      <c r="AI108" s="91"/>
      <c r="AJ108" s="91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 s="160"/>
      <c r="BA108" s="160"/>
      <c r="BB108" s="160"/>
      <c r="BC108" s="160"/>
      <c r="BD108" s="160"/>
      <c r="BE108" s="160"/>
      <c r="BF108" s="160"/>
      <c r="BG108" s="160"/>
      <c r="BH108" s="160"/>
      <c r="BI108" s="160"/>
      <c r="BJ108" s="160"/>
      <c r="BK108" s="160"/>
      <c r="BL108" s="160"/>
      <c r="BM108" s="160"/>
      <c r="BN108" s="160"/>
      <c r="BO108" s="160"/>
      <c r="BP108" s="160"/>
      <c r="BQ108" s="160"/>
      <c r="BR108" s="160"/>
      <c r="BS108" s="160"/>
      <c r="BT108" s="160"/>
      <c r="BU108" s="160"/>
      <c r="BV108" s="160"/>
      <c r="BW108" s="160"/>
      <c r="BX108" s="160"/>
      <c r="BY108" s="160"/>
      <c r="BZ108" s="160"/>
      <c r="CA108" s="160"/>
      <c r="CB108" s="160"/>
      <c r="CC108" s="160"/>
      <c r="CD108" s="160"/>
      <c r="CE108" s="160"/>
      <c r="CF108" s="160"/>
      <c r="CG108" s="160"/>
      <c r="CH108" s="160"/>
      <c r="CI108" s="160"/>
      <c r="CJ108" s="160"/>
      <c r="CK108" s="160"/>
      <c r="CL108" s="160"/>
      <c r="CM108" s="160"/>
      <c r="CN108" s="160"/>
      <c r="CO108" s="160"/>
      <c r="CP108" s="160"/>
      <c r="CQ108" s="160"/>
      <c r="CR108" s="160"/>
      <c r="CS108" s="160"/>
      <c r="CT108" s="160"/>
      <c r="CU108" s="160"/>
      <c r="CV108" s="160"/>
      <c r="CW108" s="160"/>
      <c r="CX108" s="160"/>
      <c r="CY108" s="160"/>
      <c r="CZ108" s="160"/>
      <c r="DA108" s="160"/>
      <c r="DB108" s="160"/>
      <c r="DC108" s="160"/>
      <c r="DD108" s="160"/>
      <c r="DE108" s="160"/>
      <c r="DF108" s="160"/>
      <c r="DG108" s="160"/>
      <c r="DH108" s="160"/>
      <c r="DI108" s="160"/>
      <c r="DJ108" s="160"/>
      <c r="DK108" s="160"/>
      <c r="DL108" s="160"/>
      <c r="DM108" s="160"/>
      <c r="DN108" s="160"/>
      <c r="DO108" s="160"/>
      <c r="DP108" s="160"/>
      <c r="DQ108" s="160"/>
      <c r="DR108" s="160"/>
      <c r="DS108" s="160"/>
      <c r="DT108" s="160"/>
      <c r="DU108" s="160"/>
      <c r="DV108" s="160"/>
      <c r="DW108" s="160"/>
      <c r="DX108" s="160"/>
      <c r="DY108" s="160"/>
      <c r="DZ108" s="160"/>
      <c r="EA108" s="160"/>
      <c r="EB108" s="160"/>
      <c r="EC108" s="160"/>
      <c r="ED108" s="160"/>
      <c r="EE108" s="160"/>
      <c r="EF108" s="160"/>
      <c r="EG108" s="160"/>
      <c r="EH108" s="160"/>
      <c r="EI108" s="160"/>
      <c r="EJ108" s="160"/>
      <c r="EK108" s="160"/>
      <c r="EL108" s="160"/>
      <c r="EM108" s="160"/>
      <c r="EN108" s="160"/>
      <c r="EO108" s="160"/>
      <c r="EP108" s="160"/>
      <c r="EQ108" s="160"/>
      <c r="ER108" s="160"/>
      <c r="ES108" s="160"/>
      <c r="ET108" s="160"/>
      <c r="EU108" s="160"/>
      <c r="EV108" s="160"/>
      <c r="EW108" s="160"/>
      <c r="EX108" s="160"/>
      <c r="EY108" s="160"/>
      <c r="EZ108" s="160"/>
      <c r="FA108" s="160"/>
      <c r="FB108" s="160"/>
      <c r="FC108" s="160"/>
      <c r="FD108" s="160"/>
      <c r="FE108" s="160"/>
    </row>
    <row r="109" spans="1:161" s="169" customFormat="1" ht="15" x14ac:dyDescent="0.25">
      <c r="A109" s="192"/>
      <c r="B109" s="207"/>
      <c r="C109" s="113" t="s">
        <v>1322</v>
      </c>
      <c r="D109" s="113" t="s">
        <v>1323</v>
      </c>
      <c r="E109" s="211"/>
      <c r="F109" s="211"/>
      <c r="G109" s="196">
        <v>1083</v>
      </c>
      <c r="H109" s="696"/>
      <c r="I109" s="697">
        <v>57.61772853185596</v>
      </c>
      <c r="J109" s="698"/>
      <c r="K109" s="697">
        <v>42.382271468144047</v>
      </c>
      <c r="L109" s="699"/>
      <c r="M109" s="697">
        <v>40.166204986149587</v>
      </c>
      <c r="N109" s="695"/>
      <c r="O109" s="697">
        <v>31.460674157303369</v>
      </c>
      <c r="P109" s="695"/>
      <c r="Q109" s="697">
        <v>46.238244514106583</v>
      </c>
      <c r="R109"/>
      <c r="S109"/>
      <c r="T109"/>
      <c r="U109"/>
      <c r="V109"/>
      <c r="W109"/>
      <c r="X109"/>
      <c r="Y109"/>
      <c r="AB109"/>
      <c r="AC109"/>
      <c r="AD109"/>
      <c r="AE109" s="91"/>
      <c r="AF109" s="91"/>
      <c r="AG109" s="91"/>
      <c r="AH109" s="91"/>
      <c r="AI109" s="91"/>
      <c r="AJ109" s="91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 s="160"/>
      <c r="BA109" s="160"/>
      <c r="BB109" s="160"/>
      <c r="BC109" s="160"/>
      <c r="BD109" s="160"/>
      <c r="BE109" s="160"/>
      <c r="BF109" s="160"/>
      <c r="BG109" s="160"/>
      <c r="BH109" s="160"/>
      <c r="BI109" s="160"/>
      <c r="BJ109" s="160"/>
      <c r="BK109" s="160"/>
      <c r="BL109" s="160"/>
      <c r="BM109" s="160"/>
      <c r="BN109" s="160"/>
      <c r="BO109" s="160"/>
      <c r="BP109" s="160"/>
      <c r="BQ109" s="160"/>
      <c r="BR109" s="160"/>
      <c r="BS109" s="160"/>
      <c r="BT109" s="160"/>
      <c r="BU109" s="160"/>
      <c r="BV109" s="160"/>
      <c r="BW109" s="160"/>
      <c r="BX109" s="160"/>
      <c r="BY109" s="160"/>
      <c r="BZ109" s="160"/>
      <c r="CA109" s="160"/>
      <c r="CB109" s="160"/>
      <c r="CC109" s="160"/>
      <c r="CD109" s="160"/>
      <c r="CE109" s="160"/>
      <c r="CF109" s="160"/>
      <c r="CG109" s="160"/>
      <c r="CH109" s="160"/>
      <c r="CI109" s="160"/>
      <c r="CJ109" s="160"/>
      <c r="CK109" s="160"/>
      <c r="CL109" s="160"/>
      <c r="CM109" s="160"/>
      <c r="CN109" s="160"/>
      <c r="CO109" s="160"/>
      <c r="CP109" s="160"/>
      <c r="CQ109" s="160"/>
      <c r="CR109" s="160"/>
      <c r="CS109" s="160"/>
      <c r="CT109" s="160"/>
      <c r="CU109" s="160"/>
      <c r="CV109" s="160"/>
      <c r="CW109" s="160"/>
      <c r="CX109" s="160"/>
      <c r="CY109" s="160"/>
      <c r="CZ109" s="160"/>
      <c r="DA109" s="160"/>
      <c r="DB109" s="160"/>
      <c r="DC109" s="160"/>
      <c r="DD109" s="160"/>
      <c r="DE109" s="160"/>
      <c r="DF109" s="160"/>
      <c r="DG109" s="160"/>
      <c r="DH109" s="160"/>
      <c r="DI109" s="160"/>
      <c r="DJ109" s="160"/>
      <c r="DK109" s="160"/>
      <c r="DL109" s="160"/>
      <c r="DM109" s="160"/>
      <c r="DN109" s="160"/>
      <c r="DO109" s="160"/>
      <c r="DP109" s="160"/>
      <c r="DQ109" s="160"/>
      <c r="DR109" s="160"/>
      <c r="DS109" s="160"/>
      <c r="DT109" s="160"/>
      <c r="DU109" s="160"/>
      <c r="DV109" s="160"/>
      <c r="DW109" s="160"/>
      <c r="DX109" s="160"/>
      <c r="DY109" s="160"/>
      <c r="DZ109" s="160"/>
      <c r="EA109" s="160"/>
      <c r="EB109" s="160"/>
      <c r="EC109" s="160"/>
      <c r="ED109" s="160"/>
      <c r="EE109" s="160"/>
      <c r="EF109" s="160"/>
      <c r="EG109" s="160"/>
      <c r="EH109" s="160"/>
      <c r="EI109" s="160"/>
      <c r="EJ109" s="160"/>
      <c r="EK109" s="160"/>
      <c r="EL109" s="160"/>
      <c r="EM109" s="160"/>
      <c r="EN109" s="160"/>
      <c r="EO109" s="160"/>
      <c r="EP109" s="160"/>
      <c r="EQ109" s="160"/>
      <c r="ER109" s="160"/>
      <c r="ES109" s="160"/>
      <c r="ET109" s="160"/>
      <c r="EU109" s="160"/>
      <c r="EV109" s="160"/>
      <c r="EW109" s="160"/>
      <c r="EX109" s="160"/>
      <c r="EY109" s="160"/>
      <c r="EZ109" s="160"/>
      <c r="FA109" s="160"/>
      <c r="FB109" s="160"/>
      <c r="FC109" s="160"/>
      <c r="FD109" s="160"/>
      <c r="FE109" s="160"/>
    </row>
    <row r="110" spans="1:161" s="169" customFormat="1" ht="15" x14ac:dyDescent="0.25">
      <c r="A110" s="192"/>
      <c r="B110" s="207"/>
      <c r="C110" s="113" t="s">
        <v>1324</v>
      </c>
      <c r="D110" s="113" t="s">
        <v>1504</v>
      </c>
      <c r="E110" s="211"/>
      <c r="F110" s="211"/>
      <c r="G110" s="196">
        <v>754</v>
      </c>
      <c r="H110" s="696"/>
      <c r="I110" s="697">
        <v>68.037135278514597</v>
      </c>
      <c r="J110" s="698"/>
      <c r="K110" s="697">
        <v>31.962864721485413</v>
      </c>
      <c r="L110" s="699"/>
      <c r="M110" s="697">
        <v>34.217506631299734</v>
      </c>
      <c r="N110" s="695"/>
      <c r="O110" s="697">
        <v>24.290220820189273</v>
      </c>
      <c r="P110" s="695"/>
      <c r="Q110" s="697">
        <v>41.418764302059493</v>
      </c>
      <c r="R110"/>
      <c r="S110"/>
      <c r="T110"/>
      <c r="U110"/>
      <c r="V110"/>
      <c r="W110"/>
      <c r="X110"/>
      <c r="Y110"/>
      <c r="AB110"/>
      <c r="AC110"/>
      <c r="AD110"/>
      <c r="AE110" s="91"/>
      <c r="AF110" s="91"/>
      <c r="AG110" s="91"/>
      <c r="AH110" s="91"/>
      <c r="AI110" s="91"/>
      <c r="AJ110" s="91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 s="160"/>
      <c r="BA110" s="160"/>
      <c r="BB110" s="160"/>
      <c r="BC110" s="160"/>
      <c r="BD110" s="160"/>
      <c r="BE110" s="160"/>
      <c r="BF110" s="160"/>
      <c r="BG110" s="160"/>
      <c r="BH110" s="160"/>
      <c r="BI110" s="160"/>
      <c r="BJ110" s="160"/>
      <c r="BK110" s="160"/>
      <c r="BL110" s="160"/>
      <c r="BM110" s="160"/>
      <c r="BN110" s="160"/>
      <c r="BO110" s="160"/>
      <c r="BP110" s="160"/>
      <c r="BQ110" s="160"/>
      <c r="BR110" s="160"/>
      <c r="BS110" s="160"/>
      <c r="BT110" s="160"/>
      <c r="BU110" s="160"/>
      <c r="BV110" s="160"/>
      <c r="BW110" s="160"/>
      <c r="BX110" s="160"/>
      <c r="BY110" s="160"/>
      <c r="BZ110" s="160"/>
      <c r="CA110" s="160"/>
      <c r="CB110" s="160"/>
      <c r="CC110" s="160"/>
      <c r="CD110" s="160"/>
      <c r="CE110" s="160"/>
      <c r="CF110" s="160"/>
      <c r="CG110" s="160"/>
      <c r="CH110" s="160"/>
      <c r="CI110" s="160"/>
      <c r="CJ110" s="160"/>
      <c r="CK110" s="160"/>
      <c r="CL110" s="160"/>
      <c r="CM110" s="160"/>
      <c r="CN110" s="160"/>
      <c r="CO110" s="160"/>
      <c r="CP110" s="160"/>
      <c r="CQ110" s="160"/>
      <c r="CR110" s="160"/>
      <c r="CS110" s="160"/>
      <c r="CT110" s="160"/>
      <c r="CU110" s="160"/>
      <c r="CV110" s="160"/>
      <c r="CW110" s="160"/>
      <c r="CX110" s="160"/>
      <c r="CY110" s="160"/>
      <c r="CZ110" s="160"/>
      <c r="DA110" s="160"/>
      <c r="DB110" s="160"/>
      <c r="DC110" s="160"/>
      <c r="DD110" s="160"/>
      <c r="DE110" s="160"/>
      <c r="DF110" s="160"/>
      <c r="DG110" s="160"/>
      <c r="DH110" s="160"/>
      <c r="DI110" s="160"/>
      <c r="DJ110" s="160"/>
      <c r="DK110" s="160"/>
      <c r="DL110" s="160"/>
      <c r="DM110" s="160"/>
      <c r="DN110" s="160"/>
      <c r="DO110" s="160"/>
      <c r="DP110" s="160"/>
      <c r="DQ110" s="160"/>
      <c r="DR110" s="160"/>
      <c r="DS110" s="160"/>
      <c r="DT110" s="160"/>
      <c r="DU110" s="160"/>
      <c r="DV110" s="160"/>
      <c r="DW110" s="160"/>
      <c r="DX110" s="160"/>
      <c r="DY110" s="160"/>
      <c r="DZ110" s="160"/>
      <c r="EA110" s="160"/>
      <c r="EB110" s="160"/>
      <c r="EC110" s="160"/>
      <c r="ED110" s="160"/>
      <c r="EE110" s="160"/>
      <c r="EF110" s="160"/>
      <c r="EG110" s="160"/>
      <c r="EH110" s="160"/>
      <c r="EI110" s="160"/>
      <c r="EJ110" s="160"/>
      <c r="EK110" s="160"/>
      <c r="EL110" s="160"/>
      <c r="EM110" s="160"/>
      <c r="EN110" s="160"/>
      <c r="EO110" s="160"/>
      <c r="EP110" s="160"/>
      <c r="EQ110" s="160"/>
      <c r="ER110" s="160"/>
      <c r="ES110" s="160"/>
      <c r="ET110" s="160"/>
      <c r="EU110" s="160"/>
      <c r="EV110" s="160"/>
      <c r="EW110" s="160"/>
      <c r="EX110" s="160"/>
      <c r="EY110" s="160"/>
      <c r="EZ110" s="160"/>
      <c r="FA110" s="160"/>
      <c r="FB110" s="160"/>
      <c r="FC110" s="160"/>
      <c r="FD110" s="160"/>
      <c r="FE110" s="160"/>
    </row>
    <row r="111" spans="1:161" s="169" customFormat="1" ht="15" x14ac:dyDescent="0.25">
      <c r="A111" s="192"/>
      <c r="B111" s="207"/>
      <c r="C111" s="113" t="s">
        <v>1325</v>
      </c>
      <c r="D111" s="113" t="s">
        <v>1505</v>
      </c>
      <c r="E111" s="211"/>
      <c r="F111" s="211"/>
      <c r="G111" s="196">
        <v>571</v>
      </c>
      <c r="H111" s="696"/>
      <c r="I111" s="697">
        <v>56.917688266199647</v>
      </c>
      <c r="J111" s="698"/>
      <c r="K111" s="697">
        <v>43.082311733800353</v>
      </c>
      <c r="L111" s="699"/>
      <c r="M111" s="697">
        <v>37.828371278458846</v>
      </c>
      <c r="N111" s="695"/>
      <c r="O111" s="697">
        <v>26.984126984126984</v>
      </c>
      <c r="P111" s="695"/>
      <c r="Q111" s="697">
        <v>46.394984326018808</v>
      </c>
      <c r="R111"/>
      <c r="S111"/>
      <c r="T111"/>
      <c r="U111"/>
      <c r="V111"/>
      <c r="W111"/>
      <c r="X111"/>
      <c r="Y111"/>
      <c r="AB111"/>
      <c r="AC111"/>
      <c r="AD111"/>
      <c r="AE111" s="91"/>
      <c r="AF111" s="91"/>
      <c r="AG111" s="91"/>
      <c r="AH111" s="91"/>
      <c r="AI111" s="91"/>
      <c r="AJ111" s="9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 s="160"/>
      <c r="BA111" s="160"/>
      <c r="BB111" s="160"/>
      <c r="BC111" s="160"/>
      <c r="BD111" s="160"/>
      <c r="BE111" s="160"/>
      <c r="BF111" s="160"/>
      <c r="BG111" s="160"/>
      <c r="BH111" s="160"/>
      <c r="BI111" s="160"/>
      <c r="BJ111" s="160"/>
      <c r="BK111" s="160"/>
      <c r="BL111" s="160"/>
      <c r="BM111" s="160"/>
      <c r="BN111" s="160"/>
      <c r="BO111" s="160"/>
      <c r="BP111" s="160"/>
      <c r="BQ111" s="160"/>
      <c r="BR111" s="160"/>
      <c r="BS111" s="160"/>
      <c r="BT111" s="160"/>
      <c r="BU111" s="160"/>
      <c r="BV111" s="160"/>
      <c r="BW111" s="160"/>
      <c r="BX111" s="160"/>
      <c r="BY111" s="160"/>
      <c r="BZ111" s="160"/>
      <c r="CA111" s="160"/>
      <c r="CB111" s="160"/>
      <c r="CC111" s="160"/>
      <c r="CD111" s="160"/>
      <c r="CE111" s="160"/>
      <c r="CF111" s="160"/>
      <c r="CG111" s="160"/>
      <c r="CH111" s="160"/>
      <c r="CI111" s="160"/>
      <c r="CJ111" s="160"/>
      <c r="CK111" s="160"/>
      <c r="CL111" s="160"/>
      <c r="CM111" s="160"/>
      <c r="CN111" s="160"/>
      <c r="CO111" s="160"/>
      <c r="CP111" s="160"/>
      <c r="CQ111" s="160"/>
      <c r="CR111" s="160"/>
      <c r="CS111" s="160"/>
      <c r="CT111" s="160"/>
      <c r="CU111" s="160"/>
      <c r="CV111" s="160"/>
      <c r="CW111" s="160"/>
      <c r="CX111" s="160"/>
      <c r="CY111" s="160"/>
      <c r="CZ111" s="160"/>
      <c r="DA111" s="160"/>
      <c r="DB111" s="160"/>
      <c r="DC111" s="160"/>
      <c r="DD111" s="160"/>
      <c r="DE111" s="160"/>
      <c r="DF111" s="160"/>
      <c r="DG111" s="160"/>
      <c r="DH111" s="160"/>
      <c r="DI111" s="160"/>
      <c r="DJ111" s="160"/>
      <c r="DK111" s="160"/>
      <c r="DL111" s="160"/>
      <c r="DM111" s="160"/>
      <c r="DN111" s="160"/>
      <c r="DO111" s="160"/>
      <c r="DP111" s="160"/>
      <c r="DQ111" s="160"/>
      <c r="DR111" s="160"/>
      <c r="DS111" s="160"/>
      <c r="DT111" s="160"/>
      <c r="DU111" s="160"/>
      <c r="DV111" s="160"/>
      <c r="DW111" s="160"/>
      <c r="DX111" s="160"/>
      <c r="DY111" s="160"/>
      <c r="DZ111" s="160"/>
      <c r="EA111" s="160"/>
      <c r="EB111" s="160"/>
      <c r="EC111" s="160"/>
      <c r="ED111" s="160"/>
      <c r="EE111" s="160"/>
      <c r="EF111" s="160"/>
      <c r="EG111" s="160"/>
      <c r="EH111" s="160"/>
      <c r="EI111" s="160"/>
      <c r="EJ111" s="160"/>
      <c r="EK111" s="160"/>
      <c r="EL111" s="160"/>
      <c r="EM111" s="160"/>
      <c r="EN111" s="160"/>
      <c r="EO111" s="160"/>
      <c r="EP111" s="160"/>
      <c r="EQ111" s="160"/>
      <c r="ER111" s="160"/>
      <c r="ES111" s="160"/>
      <c r="ET111" s="160"/>
      <c r="EU111" s="160"/>
      <c r="EV111" s="160"/>
      <c r="EW111" s="160"/>
      <c r="EX111" s="160"/>
      <c r="EY111" s="160"/>
      <c r="EZ111" s="160"/>
      <c r="FA111" s="160"/>
      <c r="FB111" s="160"/>
      <c r="FC111" s="160"/>
      <c r="FD111" s="160"/>
      <c r="FE111" s="160"/>
    </row>
    <row r="112" spans="1:161" s="169" customFormat="1" ht="15" x14ac:dyDescent="0.25">
      <c r="A112" s="192"/>
      <c r="B112" s="207"/>
      <c r="C112" s="113" t="s">
        <v>1326</v>
      </c>
      <c r="D112" s="113" t="s">
        <v>1506</v>
      </c>
      <c r="E112" s="211"/>
      <c r="F112" s="211"/>
      <c r="G112" s="196">
        <v>732</v>
      </c>
      <c r="H112" s="696"/>
      <c r="I112" s="697">
        <v>40.437158469945359</v>
      </c>
      <c r="J112" s="698"/>
      <c r="K112" s="697">
        <v>59.562841530054641</v>
      </c>
      <c r="L112" s="699"/>
      <c r="M112" s="697">
        <v>41.803278688524593</v>
      </c>
      <c r="N112" s="695"/>
      <c r="O112" s="697">
        <v>28.947368421052634</v>
      </c>
      <c r="P112" s="695"/>
      <c r="Q112" s="697">
        <v>50.934579439252339</v>
      </c>
      <c r="R112"/>
      <c r="S112"/>
      <c r="T112"/>
      <c r="U112"/>
      <c r="V112"/>
      <c r="W112"/>
      <c r="X112"/>
      <c r="Y112"/>
      <c r="AB112"/>
      <c r="AC112"/>
      <c r="AD112"/>
      <c r="AE112" s="91"/>
      <c r="AF112" s="91"/>
      <c r="AG112" s="91"/>
      <c r="AH112" s="91"/>
      <c r="AI112" s="91"/>
      <c r="AJ112" s="91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 s="160"/>
      <c r="BA112" s="160"/>
      <c r="BB112" s="160"/>
      <c r="BC112" s="160"/>
      <c r="BD112" s="160"/>
      <c r="BE112" s="160"/>
      <c r="BF112" s="160"/>
      <c r="BG112" s="160"/>
      <c r="BH112" s="160"/>
      <c r="BI112" s="160"/>
      <c r="BJ112" s="160"/>
      <c r="BK112" s="160"/>
      <c r="BL112" s="160"/>
      <c r="BM112" s="160"/>
      <c r="BN112" s="160"/>
      <c r="BO112" s="160"/>
      <c r="BP112" s="160"/>
      <c r="BQ112" s="160"/>
      <c r="BR112" s="160"/>
      <c r="BS112" s="160"/>
      <c r="BT112" s="160"/>
      <c r="BU112" s="160"/>
      <c r="BV112" s="160"/>
      <c r="BW112" s="160"/>
      <c r="BX112" s="160"/>
      <c r="BY112" s="160"/>
      <c r="BZ112" s="160"/>
      <c r="CA112" s="160"/>
      <c r="CB112" s="160"/>
      <c r="CC112" s="160"/>
      <c r="CD112" s="160"/>
      <c r="CE112" s="160"/>
      <c r="CF112" s="160"/>
      <c r="CG112" s="160"/>
      <c r="CH112" s="160"/>
      <c r="CI112" s="160"/>
      <c r="CJ112" s="160"/>
      <c r="CK112" s="160"/>
      <c r="CL112" s="160"/>
      <c r="CM112" s="160"/>
      <c r="CN112" s="160"/>
      <c r="CO112" s="160"/>
      <c r="CP112" s="160"/>
      <c r="CQ112" s="160"/>
      <c r="CR112" s="160"/>
      <c r="CS112" s="160"/>
      <c r="CT112" s="160"/>
      <c r="CU112" s="160"/>
      <c r="CV112" s="160"/>
      <c r="CW112" s="160"/>
      <c r="CX112" s="160"/>
      <c r="CY112" s="160"/>
      <c r="CZ112" s="160"/>
      <c r="DA112" s="160"/>
      <c r="DB112" s="160"/>
      <c r="DC112" s="160"/>
      <c r="DD112" s="160"/>
      <c r="DE112" s="160"/>
      <c r="DF112" s="160"/>
      <c r="DG112" s="160"/>
      <c r="DH112" s="160"/>
      <c r="DI112" s="160"/>
      <c r="DJ112" s="160"/>
      <c r="DK112" s="160"/>
      <c r="DL112" s="160"/>
      <c r="DM112" s="160"/>
      <c r="DN112" s="160"/>
      <c r="DO112" s="160"/>
      <c r="DP112" s="160"/>
      <c r="DQ112" s="160"/>
      <c r="DR112" s="160"/>
      <c r="DS112" s="160"/>
      <c r="DT112" s="160"/>
      <c r="DU112" s="160"/>
      <c r="DV112" s="160"/>
      <c r="DW112" s="160"/>
      <c r="DX112" s="160"/>
      <c r="DY112" s="160"/>
      <c r="DZ112" s="160"/>
      <c r="EA112" s="160"/>
      <c r="EB112" s="160"/>
      <c r="EC112" s="160"/>
      <c r="ED112" s="160"/>
      <c r="EE112" s="160"/>
      <c r="EF112" s="160"/>
      <c r="EG112" s="160"/>
      <c r="EH112" s="160"/>
      <c r="EI112" s="160"/>
      <c r="EJ112" s="160"/>
      <c r="EK112" s="160"/>
      <c r="EL112" s="160"/>
      <c r="EM112" s="160"/>
      <c r="EN112" s="160"/>
      <c r="EO112" s="160"/>
      <c r="EP112" s="160"/>
      <c r="EQ112" s="160"/>
      <c r="ER112" s="160"/>
      <c r="ES112" s="160"/>
      <c r="ET112" s="160"/>
      <c r="EU112" s="160"/>
      <c r="EV112" s="160"/>
      <c r="EW112" s="160"/>
      <c r="EX112" s="160"/>
      <c r="EY112" s="160"/>
      <c r="EZ112" s="160"/>
      <c r="FA112" s="160"/>
      <c r="FB112" s="160"/>
      <c r="FC112" s="160"/>
      <c r="FD112" s="160"/>
      <c r="FE112" s="160"/>
    </row>
    <row r="113" spans="1:161" s="169" customFormat="1" ht="15" x14ac:dyDescent="0.25">
      <c r="A113" s="192"/>
      <c r="B113" s="207"/>
      <c r="C113" s="113" t="s">
        <v>1440</v>
      </c>
      <c r="D113" s="113" t="s">
        <v>1507</v>
      </c>
      <c r="E113" s="211"/>
      <c r="F113" s="211"/>
      <c r="G113" s="196">
        <v>1287</v>
      </c>
      <c r="H113" s="696"/>
      <c r="I113" s="697">
        <v>65.423465423465416</v>
      </c>
      <c r="J113" s="698"/>
      <c r="K113" s="697">
        <v>34.576534576534577</v>
      </c>
      <c r="L113" s="699"/>
      <c r="M113" s="697">
        <v>27.972027972027973</v>
      </c>
      <c r="N113" s="695"/>
      <c r="O113" s="697">
        <v>19.439579684763572</v>
      </c>
      <c r="P113" s="695"/>
      <c r="Q113" s="697">
        <v>34.77653631284916</v>
      </c>
      <c r="R113"/>
      <c r="S113"/>
      <c r="T113"/>
      <c r="U113"/>
      <c r="V113"/>
      <c r="W113"/>
      <c r="X113"/>
      <c r="Y113"/>
      <c r="AB113"/>
      <c r="AC113"/>
      <c r="AD113"/>
      <c r="AE113" s="91"/>
      <c r="AF113" s="91"/>
      <c r="AG113" s="91"/>
      <c r="AH113" s="91"/>
      <c r="AI113" s="91"/>
      <c r="AJ113" s="91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 s="160"/>
      <c r="BA113" s="160"/>
      <c r="BB113" s="160"/>
      <c r="BC113" s="160"/>
      <c r="BD113" s="160"/>
      <c r="BE113" s="160"/>
      <c r="BF113" s="160"/>
      <c r="BG113" s="160"/>
      <c r="BH113" s="160"/>
      <c r="BI113" s="160"/>
      <c r="BJ113" s="160"/>
      <c r="BK113" s="160"/>
      <c r="BL113" s="160"/>
      <c r="BM113" s="160"/>
      <c r="BN113" s="160"/>
      <c r="BO113" s="160"/>
      <c r="BP113" s="160"/>
      <c r="BQ113" s="160"/>
      <c r="BR113" s="160"/>
      <c r="BS113" s="160"/>
      <c r="BT113" s="160"/>
      <c r="BU113" s="160"/>
      <c r="BV113" s="160"/>
      <c r="BW113" s="160"/>
      <c r="BX113" s="160"/>
      <c r="BY113" s="160"/>
      <c r="BZ113" s="160"/>
      <c r="CA113" s="160"/>
      <c r="CB113" s="160"/>
      <c r="CC113" s="160"/>
      <c r="CD113" s="160"/>
      <c r="CE113" s="160"/>
      <c r="CF113" s="160"/>
      <c r="CG113" s="160"/>
      <c r="CH113" s="160"/>
      <c r="CI113" s="160"/>
      <c r="CJ113" s="160"/>
      <c r="CK113" s="160"/>
      <c r="CL113" s="160"/>
      <c r="CM113" s="160"/>
      <c r="CN113" s="160"/>
      <c r="CO113" s="160"/>
      <c r="CP113" s="160"/>
      <c r="CQ113" s="160"/>
      <c r="CR113" s="160"/>
      <c r="CS113" s="160"/>
      <c r="CT113" s="160"/>
      <c r="CU113" s="160"/>
      <c r="CV113" s="160"/>
      <c r="CW113" s="160"/>
      <c r="CX113" s="160"/>
      <c r="CY113" s="160"/>
      <c r="CZ113" s="160"/>
      <c r="DA113" s="160"/>
      <c r="DB113" s="160"/>
      <c r="DC113" s="160"/>
      <c r="DD113" s="160"/>
      <c r="DE113" s="160"/>
      <c r="DF113" s="160"/>
      <c r="DG113" s="160"/>
      <c r="DH113" s="160"/>
      <c r="DI113" s="160"/>
      <c r="DJ113" s="160"/>
      <c r="DK113" s="160"/>
      <c r="DL113" s="160"/>
      <c r="DM113" s="160"/>
      <c r="DN113" s="160"/>
      <c r="DO113" s="160"/>
      <c r="DP113" s="160"/>
      <c r="DQ113" s="160"/>
      <c r="DR113" s="160"/>
      <c r="DS113" s="160"/>
      <c r="DT113" s="160"/>
      <c r="DU113" s="160"/>
      <c r="DV113" s="160"/>
      <c r="DW113" s="160"/>
      <c r="DX113" s="160"/>
      <c r="DY113" s="160"/>
      <c r="DZ113" s="160"/>
      <c r="EA113" s="160"/>
      <c r="EB113" s="160"/>
      <c r="EC113" s="160"/>
      <c r="ED113" s="160"/>
      <c r="EE113" s="160"/>
      <c r="EF113" s="160"/>
      <c r="EG113" s="160"/>
      <c r="EH113" s="160"/>
      <c r="EI113" s="160"/>
      <c r="EJ113" s="160"/>
      <c r="EK113" s="160"/>
      <c r="EL113" s="160"/>
      <c r="EM113" s="160"/>
      <c r="EN113" s="160"/>
      <c r="EO113" s="160"/>
      <c r="EP113" s="160"/>
      <c r="EQ113" s="160"/>
      <c r="ER113" s="160"/>
      <c r="ES113" s="160"/>
      <c r="ET113" s="160"/>
      <c r="EU113" s="160"/>
      <c r="EV113" s="160"/>
      <c r="EW113" s="160"/>
      <c r="EX113" s="160"/>
      <c r="EY113" s="160"/>
      <c r="EZ113" s="160"/>
      <c r="FA113" s="160"/>
      <c r="FB113" s="160"/>
      <c r="FC113" s="160"/>
      <c r="FD113" s="160"/>
      <c r="FE113" s="160"/>
    </row>
    <row r="114" spans="1:161" s="169" customFormat="1" ht="15" x14ac:dyDescent="0.25">
      <c r="A114" s="206"/>
      <c r="B114" s="207"/>
      <c r="C114" s="113" t="s">
        <v>1446</v>
      </c>
      <c r="D114" s="113" t="s">
        <v>798</v>
      </c>
      <c r="E114" s="211"/>
      <c r="F114" s="211"/>
      <c r="G114" s="196">
        <v>3947</v>
      </c>
      <c r="H114" s="696"/>
      <c r="I114" s="697">
        <v>44.489485685330635</v>
      </c>
      <c r="J114" s="698"/>
      <c r="K114" s="697">
        <v>55.510514314669365</v>
      </c>
      <c r="L114" s="699"/>
      <c r="M114" s="697">
        <v>37.623511527742586</v>
      </c>
      <c r="N114" s="695"/>
      <c r="O114" s="697">
        <v>24.807480748074809</v>
      </c>
      <c r="P114" s="695"/>
      <c r="Q114" s="697">
        <v>48.567402536402064</v>
      </c>
      <c r="R114"/>
      <c r="S114"/>
      <c r="T114"/>
      <c r="U114"/>
      <c r="V114"/>
      <c r="W114"/>
      <c r="X114"/>
      <c r="Y114"/>
      <c r="AB114"/>
      <c r="AC114"/>
      <c r="AD114"/>
      <c r="AE114" s="91"/>
      <c r="AF114" s="91"/>
      <c r="AG114" s="91"/>
      <c r="AH114" s="91"/>
      <c r="AI114" s="91"/>
      <c r="AJ114" s="91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 s="160"/>
      <c r="BA114" s="160"/>
      <c r="BB114" s="160"/>
      <c r="BC114" s="160"/>
      <c r="BD114" s="160"/>
      <c r="BE114" s="160"/>
      <c r="BF114" s="160"/>
      <c r="BG114" s="160"/>
      <c r="BH114" s="160"/>
      <c r="BI114" s="160"/>
      <c r="BJ114" s="160"/>
      <c r="BK114" s="160"/>
      <c r="BL114" s="160"/>
      <c r="BM114" s="160"/>
      <c r="BN114" s="160"/>
      <c r="BO114" s="160"/>
      <c r="BP114" s="160"/>
      <c r="BQ114" s="160"/>
      <c r="BR114" s="160"/>
      <c r="BS114" s="160"/>
      <c r="BT114" s="160"/>
      <c r="BU114" s="160"/>
      <c r="BV114" s="160"/>
      <c r="BW114" s="160"/>
      <c r="BX114" s="160"/>
      <c r="BY114" s="160"/>
      <c r="BZ114" s="160"/>
      <c r="CA114" s="160"/>
      <c r="CB114" s="160"/>
      <c r="CC114" s="160"/>
      <c r="CD114" s="160"/>
      <c r="CE114" s="160"/>
      <c r="CF114" s="160"/>
      <c r="CG114" s="160"/>
      <c r="CH114" s="160"/>
      <c r="CI114" s="160"/>
      <c r="CJ114" s="160"/>
      <c r="CK114" s="160"/>
      <c r="CL114" s="160"/>
      <c r="CM114" s="160"/>
      <c r="CN114" s="160"/>
      <c r="CO114" s="160"/>
      <c r="CP114" s="160"/>
      <c r="CQ114" s="160"/>
      <c r="CR114" s="160"/>
      <c r="CS114" s="160"/>
      <c r="CT114" s="160"/>
      <c r="CU114" s="160"/>
      <c r="CV114" s="160"/>
      <c r="CW114" s="160"/>
      <c r="CX114" s="160"/>
      <c r="CY114" s="160"/>
      <c r="CZ114" s="160"/>
      <c r="DA114" s="160"/>
      <c r="DB114" s="160"/>
      <c r="DC114" s="160"/>
      <c r="DD114" s="160"/>
      <c r="DE114" s="160"/>
      <c r="DF114" s="160"/>
      <c r="DG114" s="160"/>
      <c r="DH114" s="160"/>
      <c r="DI114" s="160"/>
      <c r="DJ114" s="160"/>
      <c r="DK114" s="160"/>
      <c r="DL114" s="160"/>
      <c r="DM114" s="160"/>
      <c r="DN114" s="160"/>
      <c r="DO114" s="160"/>
      <c r="DP114" s="160"/>
      <c r="DQ114" s="160"/>
      <c r="DR114" s="160"/>
      <c r="DS114" s="160"/>
      <c r="DT114" s="160"/>
      <c r="DU114" s="160"/>
      <c r="DV114" s="160"/>
      <c r="DW114" s="160"/>
      <c r="DX114" s="160"/>
      <c r="DY114" s="160"/>
      <c r="DZ114" s="160"/>
      <c r="EA114" s="160"/>
      <c r="EB114" s="160"/>
      <c r="EC114" s="160"/>
      <c r="ED114" s="160"/>
      <c r="EE114" s="160"/>
      <c r="EF114" s="160"/>
      <c r="EG114" s="160"/>
      <c r="EH114" s="160"/>
      <c r="EI114" s="160"/>
      <c r="EJ114" s="160"/>
      <c r="EK114" s="160"/>
      <c r="EL114" s="160"/>
      <c r="EM114" s="160"/>
      <c r="EN114" s="160"/>
      <c r="EO114" s="160"/>
      <c r="EP114" s="160"/>
      <c r="EQ114" s="160"/>
      <c r="ER114" s="160"/>
      <c r="ES114" s="160"/>
      <c r="ET114" s="160"/>
      <c r="EU114" s="160"/>
      <c r="EV114" s="160"/>
      <c r="EW114" s="160"/>
      <c r="EX114" s="160"/>
      <c r="EY114" s="160"/>
      <c r="EZ114" s="160"/>
      <c r="FA114" s="160"/>
      <c r="FB114" s="160"/>
      <c r="FC114" s="160"/>
      <c r="FD114" s="160"/>
      <c r="FE114" s="160"/>
    </row>
    <row r="115" spans="1:161" s="169" customFormat="1" ht="15" x14ac:dyDescent="0.25">
      <c r="A115" s="192"/>
      <c r="B115" s="207"/>
      <c r="C115" s="113" t="s">
        <v>1449</v>
      </c>
      <c r="D115" s="113" t="s">
        <v>1508</v>
      </c>
      <c r="E115" s="211"/>
      <c r="F115" s="211"/>
      <c r="G115" s="196">
        <v>3533</v>
      </c>
      <c r="H115" s="696"/>
      <c r="I115" s="697">
        <v>45.711859609397116</v>
      </c>
      <c r="J115" s="698"/>
      <c r="K115" s="697">
        <v>54.288140390602891</v>
      </c>
      <c r="L115" s="699"/>
      <c r="M115" s="697">
        <v>40.503821115199543</v>
      </c>
      <c r="N115" s="695"/>
      <c r="O115" s="697">
        <v>27.53824756606398</v>
      </c>
      <c r="P115" s="695"/>
      <c r="Q115" s="697">
        <v>49.403341288782812</v>
      </c>
      <c r="R115"/>
      <c r="S115"/>
      <c r="T115"/>
      <c r="U115"/>
      <c r="V115"/>
      <c r="W115"/>
      <c r="X115"/>
      <c r="Y115"/>
      <c r="AB115"/>
      <c r="AC115"/>
      <c r="AD115"/>
      <c r="AE115" s="91"/>
      <c r="AF115" s="91"/>
      <c r="AG115" s="91"/>
      <c r="AH115" s="91"/>
      <c r="AI115" s="91"/>
      <c r="AJ115" s="91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 s="160"/>
      <c r="BA115" s="160"/>
      <c r="BB115" s="160"/>
      <c r="BC115" s="160"/>
      <c r="BD115" s="160"/>
      <c r="BE115" s="160"/>
      <c r="BF115" s="160"/>
      <c r="BG115" s="160"/>
      <c r="BH115" s="160"/>
      <c r="BI115" s="160"/>
      <c r="BJ115" s="160"/>
      <c r="BK115" s="160"/>
      <c r="BL115" s="160"/>
      <c r="BM115" s="160"/>
      <c r="BN115" s="160"/>
      <c r="BO115" s="160"/>
      <c r="BP115" s="160"/>
      <c r="BQ115" s="160"/>
      <c r="BR115" s="160"/>
      <c r="BS115" s="160"/>
      <c r="BT115" s="160"/>
      <c r="BU115" s="160"/>
      <c r="BV115" s="160"/>
      <c r="BW115" s="160"/>
      <c r="BX115" s="160"/>
      <c r="BY115" s="160"/>
      <c r="BZ115" s="160"/>
      <c r="CA115" s="160"/>
      <c r="CB115" s="160"/>
      <c r="CC115" s="160"/>
      <c r="CD115" s="160"/>
      <c r="CE115" s="160"/>
      <c r="CF115" s="160"/>
      <c r="CG115" s="160"/>
      <c r="CH115" s="160"/>
      <c r="CI115" s="160"/>
      <c r="CJ115" s="160"/>
      <c r="CK115" s="160"/>
      <c r="CL115" s="160"/>
      <c r="CM115" s="160"/>
      <c r="CN115" s="160"/>
      <c r="CO115" s="160"/>
      <c r="CP115" s="160"/>
      <c r="CQ115" s="160"/>
      <c r="CR115" s="160"/>
      <c r="CS115" s="160"/>
      <c r="CT115" s="160"/>
      <c r="CU115" s="160"/>
      <c r="CV115" s="160"/>
      <c r="CW115" s="160"/>
      <c r="CX115" s="160"/>
      <c r="CY115" s="160"/>
      <c r="CZ115" s="160"/>
      <c r="DA115" s="160"/>
      <c r="DB115" s="160"/>
      <c r="DC115" s="160"/>
      <c r="DD115" s="160"/>
      <c r="DE115" s="160"/>
      <c r="DF115" s="160"/>
      <c r="DG115" s="160"/>
      <c r="DH115" s="160"/>
      <c r="DI115" s="160"/>
      <c r="DJ115" s="160"/>
      <c r="DK115" s="160"/>
      <c r="DL115" s="160"/>
      <c r="DM115" s="160"/>
      <c r="DN115" s="160"/>
      <c r="DO115" s="160"/>
      <c r="DP115" s="160"/>
      <c r="DQ115" s="160"/>
      <c r="DR115" s="160"/>
      <c r="DS115" s="160"/>
      <c r="DT115" s="160"/>
      <c r="DU115" s="160"/>
      <c r="DV115" s="160"/>
      <c r="DW115" s="160"/>
      <c r="DX115" s="160"/>
      <c r="DY115" s="160"/>
      <c r="DZ115" s="160"/>
      <c r="EA115" s="160"/>
      <c r="EB115" s="160"/>
      <c r="EC115" s="160"/>
      <c r="ED115" s="160"/>
      <c r="EE115" s="160"/>
      <c r="EF115" s="160"/>
      <c r="EG115" s="160"/>
      <c r="EH115" s="160"/>
      <c r="EI115" s="160"/>
      <c r="EJ115" s="160"/>
      <c r="EK115" s="160"/>
      <c r="EL115" s="160"/>
      <c r="EM115" s="160"/>
      <c r="EN115" s="160"/>
      <c r="EO115" s="160"/>
      <c r="EP115" s="160"/>
      <c r="EQ115" s="160"/>
      <c r="ER115" s="160"/>
      <c r="ES115" s="160"/>
      <c r="ET115" s="160"/>
      <c r="EU115" s="160"/>
      <c r="EV115" s="160"/>
      <c r="EW115" s="160"/>
      <c r="EX115" s="160"/>
      <c r="EY115" s="160"/>
      <c r="EZ115" s="160"/>
      <c r="FA115" s="160"/>
      <c r="FB115" s="160"/>
      <c r="FC115" s="160"/>
      <c r="FD115" s="160"/>
      <c r="FE115" s="160"/>
    </row>
    <row r="116" spans="1:161" s="169" customFormat="1" ht="15" x14ac:dyDescent="0.25">
      <c r="A116" s="192"/>
      <c r="B116" s="207"/>
      <c r="C116" s="113" t="s">
        <v>1454</v>
      </c>
      <c r="D116" s="113" t="s">
        <v>1509</v>
      </c>
      <c r="E116" s="211"/>
      <c r="F116" s="211"/>
      <c r="G116" s="196">
        <v>1735</v>
      </c>
      <c r="H116" s="696"/>
      <c r="I116" s="697">
        <v>46.10951008645533</v>
      </c>
      <c r="J116" s="698"/>
      <c r="K116" s="697">
        <v>53.89048991354467</v>
      </c>
      <c r="L116" s="699"/>
      <c r="M116" s="697">
        <v>34.466858789625363</v>
      </c>
      <c r="N116" s="695"/>
      <c r="O116" s="697">
        <v>24.596273291925467</v>
      </c>
      <c r="P116" s="695"/>
      <c r="Q116" s="697">
        <v>43.01075268817204</v>
      </c>
      <c r="R116"/>
      <c r="S116"/>
      <c r="T116"/>
      <c r="U116"/>
      <c r="V116"/>
      <c r="W116"/>
      <c r="X116"/>
      <c r="Y116"/>
      <c r="AB116"/>
      <c r="AC116"/>
      <c r="AD116"/>
      <c r="AE116" s="91"/>
      <c r="AF116" s="91"/>
      <c r="AG116" s="91"/>
      <c r="AH116" s="91"/>
      <c r="AI116" s="91"/>
      <c r="AJ116" s="91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 s="160"/>
      <c r="BA116" s="160"/>
      <c r="BB116" s="160"/>
      <c r="BC116" s="160"/>
      <c r="BD116" s="160"/>
      <c r="BE116" s="160"/>
      <c r="BF116" s="160"/>
      <c r="BG116" s="160"/>
      <c r="BH116" s="160"/>
      <c r="BI116" s="160"/>
      <c r="BJ116" s="160"/>
      <c r="BK116" s="160"/>
      <c r="BL116" s="160"/>
      <c r="BM116" s="160"/>
      <c r="BN116" s="160"/>
      <c r="BO116" s="160"/>
      <c r="BP116" s="160"/>
      <c r="BQ116" s="160"/>
      <c r="BR116" s="160"/>
      <c r="BS116" s="160"/>
      <c r="BT116" s="160"/>
      <c r="BU116" s="160"/>
      <c r="BV116" s="160"/>
      <c r="BW116" s="160"/>
      <c r="BX116" s="160"/>
      <c r="BY116" s="160"/>
      <c r="BZ116" s="160"/>
      <c r="CA116" s="160"/>
      <c r="CB116" s="160"/>
      <c r="CC116" s="160"/>
      <c r="CD116" s="160"/>
      <c r="CE116" s="160"/>
      <c r="CF116" s="160"/>
      <c r="CG116" s="160"/>
      <c r="CH116" s="160"/>
      <c r="CI116" s="160"/>
      <c r="CJ116" s="160"/>
      <c r="CK116" s="160"/>
      <c r="CL116" s="160"/>
      <c r="CM116" s="160"/>
      <c r="CN116" s="160"/>
      <c r="CO116" s="160"/>
      <c r="CP116" s="160"/>
      <c r="CQ116" s="160"/>
      <c r="CR116" s="160"/>
      <c r="CS116" s="160"/>
      <c r="CT116" s="160"/>
      <c r="CU116" s="160"/>
      <c r="CV116" s="160"/>
      <c r="CW116" s="160"/>
      <c r="CX116" s="160"/>
      <c r="CY116" s="160"/>
      <c r="CZ116" s="160"/>
      <c r="DA116" s="160"/>
      <c r="DB116" s="160"/>
      <c r="DC116" s="160"/>
      <c r="DD116" s="160"/>
      <c r="DE116" s="160"/>
      <c r="DF116" s="160"/>
      <c r="DG116" s="160"/>
      <c r="DH116" s="160"/>
      <c r="DI116" s="160"/>
      <c r="DJ116" s="160"/>
      <c r="DK116" s="160"/>
      <c r="DL116" s="160"/>
      <c r="DM116" s="160"/>
      <c r="DN116" s="160"/>
      <c r="DO116" s="160"/>
      <c r="DP116" s="160"/>
      <c r="DQ116" s="160"/>
      <c r="DR116" s="160"/>
      <c r="DS116" s="160"/>
      <c r="DT116" s="160"/>
      <c r="DU116" s="160"/>
      <c r="DV116" s="160"/>
      <c r="DW116" s="160"/>
      <c r="DX116" s="160"/>
      <c r="DY116" s="160"/>
      <c r="DZ116" s="160"/>
      <c r="EA116" s="160"/>
      <c r="EB116" s="160"/>
      <c r="EC116" s="160"/>
      <c r="ED116" s="160"/>
      <c r="EE116" s="160"/>
      <c r="EF116" s="160"/>
      <c r="EG116" s="160"/>
      <c r="EH116" s="160"/>
      <c r="EI116" s="160"/>
      <c r="EJ116" s="160"/>
      <c r="EK116" s="160"/>
      <c r="EL116" s="160"/>
      <c r="EM116" s="160"/>
      <c r="EN116" s="160"/>
      <c r="EO116" s="160"/>
      <c r="EP116" s="160"/>
      <c r="EQ116" s="160"/>
      <c r="ER116" s="160"/>
      <c r="ES116" s="160"/>
      <c r="ET116" s="160"/>
      <c r="EU116" s="160"/>
      <c r="EV116" s="160"/>
      <c r="EW116" s="160"/>
      <c r="EX116" s="160"/>
      <c r="EY116" s="160"/>
      <c r="EZ116" s="160"/>
      <c r="FA116" s="160"/>
      <c r="FB116" s="160"/>
      <c r="FC116" s="160"/>
      <c r="FD116" s="160"/>
      <c r="FE116" s="160"/>
    </row>
    <row r="117" spans="1:161" s="169" customFormat="1" ht="15" x14ac:dyDescent="0.25">
      <c r="A117" s="192"/>
      <c r="B117" s="207"/>
      <c r="C117" s="113" t="s">
        <v>1461</v>
      </c>
      <c r="D117" s="113" t="s">
        <v>1510</v>
      </c>
      <c r="E117" s="211"/>
      <c r="F117" s="211"/>
      <c r="G117" s="196">
        <v>1489</v>
      </c>
      <c r="H117" s="696"/>
      <c r="I117" s="697">
        <v>52.652787105439891</v>
      </c>
      <c r="J117" s="698"/>
      <c r="K117" s="697">
        <v>47.347212894560109</v>
      </c>
      <c r="L117" s="699"/>
      <c r="M117" s="697">
        <v>30.087306917394223</v>
      </c>
      <c r="N117" s="695"/>
      <c r="O117" s="697">
        <v>21.547799696509866</v>
      </c>
      <c r="P117" s="695"/>
      <c r="Q117" s="697">
        <v>36.867469879518069</v>
      </c>
      <c r="R117"/>
      <c r="S117"/>
      <c r="T117"/>
      <c r="U117"/>
      <c r="V117"/>
      <c r="W117"/>
      <c r="X117"/>
      <c r="Y117"/>
      <c r="AB117"/>
      <c r="AC117"/>
      <c r="AD117"/>
      <c r="AE117" s="91"/>
      <c r="AF117" s="91"/>
      <c r="AG117" s="91"/>
      <c r="AH117" s="91"/>
      <c r="AI117" s="91"/>
      <c r="AJ117" s="91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 s="160"/>
      <c r="BA117" s="160"/>
      <c r="BB117" s="160"/>
      <c r="BC117" s="160"/>
      <c r="BD117" s="160"/>
      <c r="BE117" s="160"/>
      <c r="BF117" s="160"/>
      <c r="BG117" s="160"/>
      <c r="BH117" s="160"/>
      <c r="BI117" s="160"/>
      <c r="BJ117" s="160"/>
      <c r="BK117" s="160"/>
      <c r="BL117" s="160"/>
      <c r="BM117" s="160"/>
      <c r="BN117" s="160"/>
      <c r="BO117" s="160"/>
      <c r="BP117" s="160"/>
      <c r="BQ117" s="160"/>
      <c r="BR117" s="160"/>
      <c r="BS117" s="160"/>
      <c r="BT117" s="160"/>
      <c r="BU117" s="160"/>
      <c r="BV117" s="160"/>
      <c r="BW117" s="160"/>
      <c r="BX117" s="160"/>
      <c r="BY117" s="160"/>
      <c r="BZ117" s="160"/>
      <c r="CA117" s="160"/>
      <c r="CB117" s="160"/>
      <c r="CC117" s="160"/>
      <c r="CD117" s="160"/>
      <c r="CE117" s="160"/>
      <c r="CF117" s="160"/>
      <c r="CG117" s="160"/>
      <c r="CH117" s="160"/>
      <c r="CI117" s="160"/>
      <c r="CJ117" s="160"/>
      <c r="CK117" s="160"/>
      <c r="CL117" s="160"/>
      <c r="CM117" s="160"/>
      <c r="CN117" s="160"/>
      <c r="CO117" s="160"/>
      <c r="CP117" s="160"/>
      <c r="CQ117" s="160"/>
      <c r="CR117" s="160"/>
      <c r="CS117" s="160"/>
      <c r="CT117" s="160"/>
      <c r="CU117" s="160"/>
      <c r="CV117" s="160"/>
      <c r="CW117" s="160"/>
      <c r="CX117" s="160"/>
      <c r="CY117" s="160"/>
      <c r="CZ117" s="160"/>
      <c r="DA117" s="160"/>
      <c r="DB117" s="160"/>
      <c r="DC117" s="160"/>
      <c r="DD117" s="160"/>
      <c r="DE117" s="160"/>
      <c r="DF117" s="160"/>
      <c r="DG117" s="160"/>
      <c r="DH117" s="160"/>
      <c r="DI117" s="160"/>
      <c r="DJ117" s="160"/>
      <c r="DK117" s="160"/>
      <c r="DL117" s="160"/>
      <c r="DM117" s="160"/>
      <c r="DN117" s="160"/>
      <c r="DO117" s="160"/>
      <c r="DP117" s="160"/>
      <c r="DQ117" s="160"/>
      <c r="DR117" s="160"/>
      <c r="DS117" s="160"/>
      <c r="DT117" s="160"/>
      <c r="DU117" s="160"/>
      <c r="DV117" s="160"/>
      <c r="DW117" s="160"/>
      <c r="DX117" s="160"/>
      <c r="DY117" s="160"/>
      <c r="DZ117" s="160"/>
      <c r="EA117" s="160"/>
      <c r="EB117" s="160"/>
      <c r="EC117" s="160"/>
      <c r="ED117" s="160"/>
      <c r="EE117" s="160"/>
      <c r="EF117" s="160"/>
      <c r="EG117" s="160"/>
      <c r="EH117" s="160"/>
      <c r="EI117" s="160"/>
      <c r="EJ117" s="160"/>
      <c r="EK117" s="160"/>
      <c r="EL117" s="160"/>
      <c r="EM117" s="160"/>
      <c r="EN117" s="160"/>
      <c r="EO117" s="160"/>
      <c r="EP117" s="160"/>
      <c r="EQ117" s="160"/>
      <c r="ER117" s="160"/>
      <c r="ES117" s="160"/>
      <c r="ET117" s="160"/>
      <c r="EU117" s="160"/>
      <c r="EV117" s="160"/>
      <c r="EW117" s="160"/>
      <c r="EX117" s="160"/>
      <c r="EY117" s="160"/>
      <c r="EZ117" s="160"/>
      <c r="FA117" s="160"/>
      <c r="FB117" s="160"/>
      <c r="FC117" s="160"/>
      <c r="FD117" s="160"/>
      <c r="FE117" s="160"/>
    </row>
    <row r="118" spans="1:161" s="169" customFormat="1" ht="15" x14ac:dyDescent="0.25">
      <c r="A118" s="192"/>
      <c r="B118" s="207"/>
      <c r="C118" s="113"/>
      <c r="D118" s="113"/>
      <c r="E118" s="211"/>
      <c r="F118" s="211"/>
      <c r="G118" s="196"/>
      <c r="H118" s="696"/>
      <c r="I118" s="697"/>
      <c r="J118" s="698"/>
      <c r="K118" s="697"/>
      <c r="L118" s="699"/>
      <c r="M118" s="697"/>
      <c r="N118" s="695"/>
      <c r="O118" s="697"/>
      <c r="P118" s="695"/>
      <c r="Q118" s="697"/>
      <c r="R118"/>
      <c r="S118"/>
      <c r="T118"/>
      <c r="U118"/>
      <c r="V118"/>
      <c r="W118"/>
      <c r="X118"/>
      <c r="Y118"/>
      <c r="AB118"/>
      <c r="AC118"/>
      <c r="AD118"/>
      <c r="AE118" s="91"/>
      <c r="AF118" s="91"/>
      <c r="AG118" s="91"/>
      <c r="AH118" s="91"/>
      <c r="AI118" s="91"/>
      <c r="AJ118" s="91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 s="160"/>
      <c r="BA118" s="160"/>
      <c r="BB118" s="160"/>
      <c r="BC118" s="160"/>
      <c r="BD118" s="160"/>
      <c r="BE118" s="160"/>
      <c r="BF118" s="160"/>
      <c r="BG118" s="160"/>
      <c r="BH118" s="160"/>
      <c r="BI118" s="160"/>
      <c r="BJ118" s="160"/>
      <c r="BK118" s="160"/>
      <c r="BL118" s="160"/>
      <c r="BM118" s="160"/>
      <c r="BN118" s="160"/>
      <c r="BO118" s="160"/>
      <c r="BP118" s="160"/>
      <c r="BQ118" s="160"/>
      <c r="BR118" s="160"/>
      <c r="BS118" s="160"/>
      <c r="BT118" s="160"/>
      <c r="BU118" s="160"/>
      <c r="BV118" s="160"/>
      <c r="BW118" s="160"/>
      <c r="BX118" s="160"/>
      <c r="BY118" s="160"/>
      <c r="BZ118" s="160"/>
      <c r="CA118" s="160"/>
      <c r="CB118" s="160"/>
      <c r="CC118" s="160"/>
      <c r="CD118" s="160"/>
      <c r="CE118" s="160"/>
      <c r="CF118" s="160"/>
      <c r="CG118" s="160"/>
      <c r="CH118" s="160"/>
      <c r="CI118" s="160"/>
      <c r="CJ118" s="160"/>
      <c r="CK118" s="160"/>
      <c r="CL118" s="160"/>
      <c r="CM118" s="160"/>
      <c r="CN118" s="160"/>
      <c r="CO118" s="160"/>
      <c r="CP118" s="160"/>
      <c r="CQ118" s="160"/>
      <c r="CR118" s="160"/>
      <c r="CS118" s="160"/>
      <c r="CT118" s="160"/>
      <c r="CU118" s="160"/>
      <c r="CV118" s="160"/>
      <c r="CW118" s="160"/>
      <c r="CX118" s="160"/>
      <c r="CY118" s="160"/>
      <c r="CZ118" s="160"/>
      <c r="DA118" s="160"/>
      <c r="DB118" s="160"/>
      <c r="DC118" s="160"/>
      <c r="DD118" s="160"/>
      <c r="DE118" s="160"/>
      <c r="DF118" s="160"/>
      <c r="DG118" s="160"/>
      <c r="DH118" s="160"/>
      <c r="DI118" s="160"/>
      <c r="DJ118" s="160"/>
      <c r="DK118" s="160"/>
      <c r="DL118" s="160"/>
      <c r="DM118" s="160"/>
      <c r="DN118" s="160"/>
      <c r="DO118" s="160"/>
      <c r="DP118" s="160"/>
      <c r="DQ118" s="160"/>
      <c r="DR118" s="160"/>
      <c r="DS118" s="160"/>
      <c r="DT118" s="160"/>
      <c r="DU118" s="160"/>
      <c r="DV118" s="160"/>
      <c r="DW118" s="160"/>
      <c r="DX118" s="160"/>
      <c r="DY118" s="160"/>
      <c r="DZ118" s="160"/>
      <c r="EA118" s="160"/>
      <c r="EB118" s="160"/>
      <c r="EC118" s="160"/>
      <c r="ED118" s="160"/>
      <c r="EE118" s="160"/>
      <c r="EF118" s="160"/>
      <c r="EG118" s="160"/>
      <c r="EH118" s="160"/>
      <c r="EI118" s="160"/>
      <c r="EJ118" s="160"/>
      <c r="EK118" s="160"/>
      <c r="EL118" s="160"/>
      <c r="EM118" s="160"/>
      <c r="EN118" s="160"/>
      <c r="EO118" s="160"/>
      <c r="EP118" s="160"/>
      <c r="EQ118" s="160"/>
      <c r="ER118" s="160"/>
      <c r="ES118" s="160"/>
      <c r="ET118" s="160"/>
      <c r="EU118" s="160"/>
      <c r="EV118" s="160"/>
      <c r="EW118" s="160"/>
      <c r="EX118" s="160"/>
      <c r="EY118" s="160"/>
      <c r="EZ118" s="160"/>
      <c r="FA118" s="160"/>
      <c r="FB118" s="160"/>
      <c r="FC118" s="160"/>
      <c r="FD118" s="160"/>
      <c r="FE118" s="160"/>
    </row>
    <row r="119" spans="1:161" s="169" customFormat="1" ht="15" x14ac:dyDescent="0.25">
      <c r="A119" s="192"/>
      <c r="B119" s="207" t="s">
        <v>897</v>
      </c>
      <c r="C119" s="113"/>
      <c r="D119" s="113" t="s">
        <v>1241</v>
      </c>
      <c r="E119" s="211"/>
      <c r="F119" s="211"/>
      <c r="G119" s="416">
        <v>43761</v>
      </c>
      <c r="H119" s="686"/>
      <c r="I119" s="691">
        <v>44.306574347021325</v>
      </c>
      <c r="J119" s="692"/>
      <c r="K119" s="691">
        <v>55.693425652978675</v>
      </c>
      <c r="L119" s="693"/>
      <c r="M119" s="691">
        <v>41.925458741802061</v>
      </c>
      <c r="N119" s="694"/>
      <c r="O119" s="691">
        <v>32.310412325566709</v>
      </c>
      <c r="P119" s="694"/>
      <c r="Q119" s="691">
        <v>47.378599054576711</v>
      </c>
      <c r="R119"/>
      <c r="S119"/>
      <c r="T119"/>
      <c r="U119"/>
      <c r="V119"/>
      <c r="W119"/>
      <c r="X119"/>
      <c r="Y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</row>
    <row r="120" spans="1:161" s="169" customFormat="1" ht="15" x14ac:dyDescent="0.25">
      <c r="A120" s="192"/>
      <c r="B120" s="207"/>
      <c r="C120" s="113"/>
      <c r="D120" s="113"/>
      <c r="E120" s="211"/>
      <c r="F120" s="211"/>
      <c r="G120" s="196"/>
      <c r="H120" s="696"/>
      <c r="I120" s="697"/>
      <c r="J120" s="698"/>
      <c r="K120" s="697"/>
      <c r="L120" s="699"/>
      <c r="M120" s="697"/>
      <c r="N120" s="695"/>
      <c r="O120" s="697"/>
      <c r="P120" s="695"/>
      <c r="Q120" s="697"/>
      <c r="R120"/>
      <c r="S120"/>
      <c r="T120"/>
      <c r="U120"/>
      <c r="V120"/>
      <c r="W120"/>
      <c r="X120"/>
      <c r="Y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</row>
    <row r="121" spans="1:161" s="169" customFormat="1" ht="15" x14ac:dyDescent="0.25">
      <c r="A121" s="192"/>
      <c r="B121" s="207"/>
      <c r="C121" s="113" t="s">
        <v>1327</v>
      </c>
      <c r="D121" s="113" t="s">
        <v>1511</v>
      </c>
      <c r="E121" s="211"/>
      <c r="F121" s="211"/>
      <c r="G121" s="196">
        <v>1385</v>
      </c>
      <c r="H121" s="696"/>
      <c r="I121" s="697">
        <v>41.949458483754512</v>
      </c>
      <c r="J121" s="698"/>
      <c r="K121" s="697">
        <v>58.050541516245488</v>
      </c>
      <c r="L121" s="699"/>
      <c r="M121" s="697">
        <v>46.353790613718409</v>
      </c>
      <c r="N121" s="695"/>
      <c r="O121" s="697">
        <v>33.017077798861486</v>
      </c>
      <c r="P121" s="695"/>
      <c r="Q121" s="697">
        <v>54.54545454545454</v>
      </c>
      <c r="R121"/>
      <c r="S121"/>
      <c r="T121"/>
      <c r="U121"/>
      <c r="V121"/>
      <c r="W121"/>
      <c r="X121"/>
      <c r="Y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</row>
    <row r="122" spans="1:161" s="169" customFormat="1" ht="15" x14ac:dyDescent="0.25">
      <c r="A122" s="192"/>
      <c r="B122" s="207"/>
      <c r="C122" s="113" t="s">
        <v>1328</v>
      </c>
      <c r="D122" s="113" t="s">
        <v>1329</v>
      </c>
      <c r="E122" s="211"/>
      <c r="F122" s="211"/>
      <c r="G122" s="196">
        <v>1438</v>
      </c>
      <c r="H122" s="696"/>
      <c r="I122" s="697">
        <v>47.913769123783034</v>
      </c>
      <c r="J122" s="698"/>
      <c r="K122" s="697">
        <v>52.086230876216966</v>
      </c>
      <c r="L122" s="699"/>
      <c r="M122" s="697">
        <v>38.734353268428372</v>
      </c>
      <c r="N122" s="695"/>
      <c r="O122" s="697">
        <v>28.230616302186878</v>
      </c>
      <c r="P122" s="695"/>
      <c r="Q122" s="697">
        <v>44.385026737967912</v>
      </c>
      <c r="R122"/>
      <c r="S122"/>
      <c r="T122"/>
      <c r="U122"/>
      <c r="V122"/>
      <c r="W122"/>
      <c r="X122"/>
      <c r="Y122"/>
      <c r="AB122"/>
      <c r="AC122"/>
      <c r="AD122"/>
      <c r="AE122" s="91"/>
      <c r="AF122" s="91"/>
      <c r="AG122" s="91"/>
      <c r="AH122" s="91"/>
      <c r="AI122" s="91"/>
      <c r="AJ122" s="91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</row>
    <row r="123" spans="1:161" s="169" customFormat="1" ht="15" x14ac:dyDescent="0.25">
      <c r="A123" s="192"/>
      <c r="B123" s="207"/>
      <c r="C123" s="113" t="s">
        <v>1330</v>
      </c>
      <c r="D123" s="113" t="s">
        <v>1331</v>
      </c>
      <c r="E123" s="211"/>
      <c r="F123" s="211"/>
      <c r="G123" s="196">
        <v>974</v>
      </c>
      <c r="H123" s="696"/>
      <c r="I123" s="697">
        <v>38.706365503080079</v>
      </c>
      <c r="J123" s="698"/>
      <c r="K123" s="697">
        <v>61.293634496919914</v>
      </c>
      <c r="L123" s="699"/>
      <c r="M123" s="697">
        <v>42.402464065708415</v>
      </c>
      <c r="N123" s="695"/>
      <c r="O123" s="697">
        <v>30.637254901960787</v>
      </c>
      <c r="P123" s="695"/>
      <c r="Q123" s="697">
        <v>50.883392226148402</v>
      </c>
      <c r="R123"/>
      <c r="S123"/>
      <c r="T123"/>
      <c r="U123"/>
      <c r="V123"/>
      <c r="W123"/>
      <c r="X123"/>
      <c r="Y123"/>
      <c r="AB123"/>
      <c r="AC123"/>
      <c r="AD123"/>
      <c r="AE123" s="91"/>
      <c r="AF123" s="91"/>
      <c r="AG123" s="91"/>
      <c r="AH123" s="91"/>
      <c r="AI123" s="91"/>
      <c r="AJ123" s="91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</row>
    <row r="124" spans="1:161" s="169" customFormat="1" ht="15" x14ac:dyDescent="0.25">
      <c r="A124" s="192"/>
      <c r="B124" s="207"/>
      <c r="C124" s="113" t="s">
        <v>1332</v>
      </c>
      <c r="D124" s="113" t="s">
        <v>1333</v>
      </c>
      <c r="E124" s="211"/>
      <c r="F124" s="211"/>
      <c r="G124" s="196">
        <v>1821</v>
      </c>
      <c r="H124" s="696"/>
      <c r="I124" s="697">
        <v>41.131246567819879</v>
      </c>
      <c r="J124" s="698"/>
      <c r="K124" s="697">
        <v>58.868753432180121</v>
      </c>
      <c r="L124" s="699"/>
      <c r="M124" s="697">
        <v>42.778693025809993</v>
      </c>
      <c r="N124" s="695"/>
      <c r="O124" s="697">
        <v>33.391608391608393</v>
      </c>
      <c r="P124" s="695"/>
      <c r="Q124" s="697">
        <v>47.077662129703761</v>
      </c>
      <c r="R124"/>
      <c r="S124"/>
      <c r="T124"/>
      <c r="U124"/>
      <c r="V124"/>
      <c r="W124"/>
      <c r="X124"/>
      <c r="Y124"/>
      <c r="AB124"/>
      <c r="AC124"/>
      <c r="AD124"/>
      <c r="AE124" s="91"/>
      <c r="AF124" s="91"/>
      <c r="AG124" s="91"/>
      <c r="AH124" s="91"/>
      <c r="AI124" s="91"/>
      <c r="AJ124" s="91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</row>
    <row r="125" spans="1:161" s="169" customFormat="1" ht="15" x14ac:dyDescent="0.25">
      <c r="A125" s="192"/>
      <c r="B125" s="207"/>
      <c r="C125" s="113" t="s">
        <v>1334</v>
      </c>
      <c r="D125" s="113" t="s">
        <v>1335</v>
      </c>
      <c r="E125" s="211"/>
      <c r="F125" s="211"/>
      <c r="G125" s="196">
        <v>1136</v>
      </c>
      <c r="H125" s="696"/>
      <c r="I125" s="697">
        <v>43.045774647887328</v>
      </c>
      <c r="J125" s="698"/>
      <c r="K125" s="697">
        <v>56.954225352112672</v>
      </c>
      <c r="L125" s="699"/>
      <c r="M125" s="697">
        <v>47.7112676056338</v>
      </c>
      <c r="N125" s="695"/>
      <c r="O125" s="697">
        <v>34.762979683972908</v>
      </c>
      <c r="P125" s="695"/>
      <c r="Q125" s="697">
        <v>55.988455988455989</v>
      </c>
      <c r="R125"/>
      <c r="S125"/>
      <c r="T125"/>
      <c r="U125"/>
      <c r="V125"/>
      <c r="W125"/>
      <c r="X125"/>
      <c r="Y125"/>
      <c r="AB125"/>
      <c r="AC125"/>
      <c r="AD125"/>
      <c r="AE125" s="91"/>
      <c r="AF125" s="91"/>
      <c r="AG125" s="91"/>
      <c r="AH125" s="91"/>
      <c r="AI125" s="91"/>
      <c r="AJ125" s="91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</row>
    <row r="126" spans="1:161" s="169" customFormat="1" ht="15" x14ac:dyDescent="0.25">
      <c r="A126" s="192"/>
      <c r="B126" s="207"/>
      <c r="C126" s="113" t="s">
        <v>1336</v>
      </c>
      <c r="D126" s="113" t="s">
        <v>1337</v>
      </c>
      <c r="E126" s="211"/>
      <c r="F126" s="211"/>
      <c r="G126" s="196">
        <v>897</v>
      </c>
      <c r="H126" s="696"/>
      <c r="I126" s="697">
        <v>48.04905239687848</v>
      </c>
      <c r="J126" s="698"/>
      <c r="K126" s="697">
        <v>51.950947603121513</v>
      </c>
      <c r="L126" s="699"/>
      <c r="M126" s="697">
        <v>36.343366778149388</v>
      </c>
      <c r="N126" s="695"/>
      <c r="O126" s="697">
        <v>25.970149253731346</v>
      </c>
      <c r="P126" s="695"/>
      <c r="Q126" s="697">
        <v>42.526690391459077</v>
      </c>
      <c r="R126"/>
      <c r="S126"/>
      <c r="T126"/>
      <c r="U126"/>
      <c r="V126"/>
      <c r="W126"/>
      <c r="X126"/>
      <c r="Y126"/>
      <c r="AB126"/>
      <c r="AC126"/>
      <c r="AD126"/>
      <c r="AE126" s="91"/>
      <c r="AF126" s="91"/>
      <c r="AG126" s="91"/>
      <c r="AH126" s="91"/>
      <c r="AI126" s="91"/>
      <c r="AJ126" s="91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</row>
    <row r="127" spans="1:161" s="169" customFormat="1" ht="15" x14ac:dyDescent="0.25">
      <c r="A127" s="192"/>
      <c r="B127" s="207"/>
      <c r="C127" s="113" t="s">
        <v>1338</v>
      </c>
      <c r="D127" s="113" t="s">
        <v>1512</v>
      </c>
      <c r="E127" s="211"/>
      <c r="F127" s="211"/>
      <c r="G127" s="196">
        <v>26</v>
      </c>
      <c r="H127" s="702"/>
      <c r="I127" s="697">
        <v>38.461538461538467</v>
      </c>
      <c r="J127" s="698"/>
      <c r="K127" s="697">
        <v>61.53846153846154</v>
      </c>
      <c r="L127" s="703"/>
      <c r="M127" s="697">
        <v>38.461538461538467</v>
      </c>
      <c r="N127" s="695"/>
      <c r="O127" s="697">
        <v>37.5</v>
      </c>
      <c r="P127" s="695"/>
      <c r="Q127" s="697">
        <v>38.888888888888893</v>
      </c>
      <c r="R127"/>
      <c r="S127"/>
      <c r="T127"/>
      <c r="U127"/>
      <c r="V127"/>
      <c r="W127"/>
      <c r="X127"/>
      <c r="Y127"/>
      <c r="AB127"/>
      <c r="AC127"/>
      <c r="AD127"/>
      <c r="AE127" s="91"/>
      <c r="AF127" s="91"/>
      <c r="AG127" s="91"/>
      <c r="AH127" s="91"/>
      <c r="AI127" s="91"/>
      <c r="AJ127" s="91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</row>
    <row r="128" spans="1:161" s="169" customFormat="1" ht="15" x14ac:dyDescent="0.25">
      <c r="A128" s="192"/>
      <c r="B128" s="207"/>
      <c r="C128" s="113" t="s">
        <v>1339</v>
      </c>
      <c r="D128" s="113" t="s">
        <v>1340</v>
      </c>
      <c r="E128" s="211"/>
      <c r="F128" s="211"/>
      <c r="G128" s="196">
        <v>2102</v>
      </c>
      <c r="H128" s="696"/>
      <c r="I128" s="697">
        <v>39.771646051379641</v>
      </c>
      <c r="J128" s="698"/>
      <c r="K128" s="697">
        <v>60.228353948620359</v>
      </c>
      <c r="L128" s="699"/>
      <c r="M128" s="697">
        <v>49.048525214081828</v>
      </c>
      <c r="N128" s="695"/>
      <c r="O128" s="697">
        <v>36.547619047619044</v>
      </c>
      <c r="P128" s="695"/>
      <c r="Q128" s="697">
        <v>57.369255150554679</v>
      </c>
      <c r="R128"/>
      <c r="S128"/>
      <c r="T128"/>
      <c r="U128"/>
      <c r="V128"/>
      <c r="W128"/>
      <c r="X128"/>
      <c r="Y128"/>
      <c r="AB128"/>
      <c r="AC128"/>
      <c r="AD128"/>
      <c r="AE128" s="91"/>
      <c r="AF128" s="91"/>
      <c r="AG128" s="91"/>
      <c r="AH128" s="91"/>
      <c r="AI128" s="91"/>
      <c r="AJ128" s="91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</row>
    <row r="129" spans="1:51" s="169" customFormat="1" ht="15" x14ac:dyDescent="0.25">
      <c r="A129" s="192"/>
      <c r="B129" s="207"/>
      <c r="C129" s="113" t="s">
        <v>1341</v>
      </c>
      <c r="D129" s="113" t="s">
        <v>1342</v>
      </c>
      <c r="E129" s="211"/>
      <c r="F129" s="211"/>
      <c r="G129" s="196">
        <v>1869</v>
      </c>
      <c r="H129" s="696"/>
      <c r="I129" s="697">
        <v>40.716960941680043</v>
      </c>
      <c r="J129" s="698"/>
      <c r="K129" s="697">
        <v>59.28303905831995</v>
      </c>
      <c r="L129" s="699"/>
      <c r="M129" s="697">
        <v>40.288924558587482</v>
      </c>
      <c r="N129" s="695"/>
      <c r="O129" s="697">
        <v>31.375838926174499</v>
      </c>
      <c r="P129" s="695"/>
      <c r="Q129" s="697">
        <v>44.461901021209741</v>
      </c>
      <c r="R129"/>
      <c r="S129"/>
      <c r="T129"/>
      <c r="U129"/>
      <c r="V129"/>
      <c r="W129"/>
      <c r="X129"/>
      <c r="Y129"/>
      <c r="AB129"/>
      <c r="AC129"/>
      <c r="AD129"/>
      <c r="AE129" s="91"/>
      <c r="AF129" s="91"/>
      <c r="AG129" s="91"/>
      <c r="AH129" s="91"/>
      <c r="AI129" s="91"/>
      <c r="AJ129" s="91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</row>
    <row r="130" spans="1:51" s="169" customFormat="1" ht="15" x14ac:dyDescent="0.25">
      <c r="A130" s="192"/>
      <c r="B130" s="207"/>
      <c r="C130" s="113" t="s">
        <v>1343</v>
      </c>
      <c r="D130" s="113" t="s">
        <v>1344</v>
      </c>
      <c r="E130" s="211"/>
      <c r="F130" s="211"/>
      <c r="G130" s="196">
        <v>1661</v>
      </c>
      <c r="H130" s="696"/>
      <c r="I130" s="697">
        <v>39.855508729680913</v>
      </c>
      <c r="J130" s="698"/>
      <c r="K130" s="697">
        <v>60.144491270319087</v>
      </c>
      <c r="L130" s="699"/>
      <c r="M130" s="697">
        <v>43.829018663455749</v>
      </c>
      <c r="N130" s="695"/>
      <c r="O130" s="697">
        <v>35.843373493975903</v>
      </c>
      <c r="P130" s="695"/>
      <c r="Q130" s="697">
        <v>49.147442326980944</v>
      </c>
      <c r="R130"/>
      <c r="S130"/>
      <c r="T130"/>
      <c r="U130"/>
      <c r="V130"/>
      <c r="W130"/>
      <c r="X130"/>
      <c r="Y130"/>
      <c r="AB130"/>
      <c r="AC130"/>
      <c r="AD130"/>
      <c r="AE130" s="91"/>
      <c r="AF130" s="91"/>
      <c r="AG130" s="91"/>
      <c r="AH130" s="91"/>
      <c r="AI130" s="91"/>
      <c r="AJ130" s="91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</row>
    <row r="131" spans="1:51" s="169" customFormat="1" ht="15" x14ac:dyDescent="0.25">
      <c r="A131" s="192"/>
      <c r="B131" s="207"/>
      <c r="C131" s="113" t="s">
        <v>1345</v>
      </c>
      <c r="D131" s="113" t="s">
        <v>1346</v>
      </c>
      <c r="E131" s="211"/>
      <c r="F131" s="211"/>
      <c r="G131" s="196">
        <v>1587</v>
      </c>
      <c r="H131" s="696"/>
      <c r="I131" s="697">
        <v>45.809703843730311</v>
      </c>
      <c r="J131" s="698"/>
      <c r="K131" s="697">
        <v>54.190296156269689</v>
      </c>
      <c r="L131" s="699"/>
      <c r="M131" s="697">
        <v>43.352236925015752</v>
      </c>
      <c r="N131" s="695"/>
      <c r="O131" s="697">
        <v>34.039087947882734</v>
      </c>
      <c r="P131" s="695"/>
      <c r="Q131" s="697">
        <v>49.22918807810894</v>
      </c>
      <c r="R131"/>
      <c r="S131"/>
      <c r="T131"/>
      <c r="U131"/>
      <c r="V131"/>
      <c r="W131"/>
      <c r="X131"/>
      <c r="Y131"/>
      <c r="AB131"/>
      <c r="AC131"/>
      <c r="AD131"/>
      <c r="AE131" s="91"/>
      <c r="AF131" s="91"/>
      <c r="AG131" s="91"/>
      <c r="AH131" s="91"/>
      <c r="AI131" s="91"/>
      <c r="AJ131" s="9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</row>
    <row r="132" spans="1:51" s="169" customFormat="1" ht="15" x14ac:dyDescent="0.25">
      <c r="A132" s="192"/>
      <c r="B132" s="207"/>
      <c r="C132" s="113" t="s">
        <v>1347</v>
      </c>
      <c r="D132" s="113" t="s">
        <v>1348</v>
      </c>
      <c r="E132" s="211"/>
      <c r="F132" s="211"/>
      <c r="G132" s="196">
        <v>1529</v>
      </c>
      <c r="H132" s="696"/>
      <c r="I132" s="697">
        <v>49.771092217135383</v>
      </c>
      <c r="J132" s="698"/>
      <c r="K132" s="697">
        <v>50.228907782864617</v>
      </c>
      <c r="L132" s="699"/>
      <c r="M132" s="697">
        <v>44.47351209941138</v>
      </c>
      <c r="N132" s="695"/>
      <c r="O132" s="697">
        <v>37.08086785009862</v>
      </c>
      <c r="P132" s="695"/>
      <c r="Q132" s="697">
        <v>48.140900195694712</v>
      </c>
      <c r="R132"/>
      <c r="S132"/>
      <c r="T132"/>
      <c r="U132"/>
      <c r="V132"/>
      <c r="W132"/>
      <c r="X132"/>
      <c r="Y132"/>
      <c r="AB132"/>
      <c r="AC132"/>
      <c r="AD132"/>
      <c r="AE132" s="91"/>
      <c r="AF132" s="91"/>
      <c r="AG132" s="91"/>
      <c r="AH132" s="91"/>
      <c r="AI132" s="91"/>
      <c r="AJ132" s="91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</row>
    <row r="133" spans="1:51" s="169" customFormat="1" ht="15" x14ac:dyDescent="0.25">
      <c r="A133" s="192"/>
      <c r="B133" s="207"/>
      <c r="C133" s="113" t="s">
        <v>1349</v>
      </c>
      <c r="D133" s="113" t="s">
        <v>1513</v>
      </c>
      <c r="E133" s="211"/>
      <c r="F133" s="211"/>
      <c r="G133" s="196">
        <v>1016</v>
      </c>
      <c r="H133" s="696"/>
      <c r="I133" s="697">
        <v>40.354330708661415</v>
      </c>
      <c r="J133" s="698"/>
      <c r="K133" s="697">
        <v>59.645669291338585</v>
      </c>
      <c r="L133" s="699"/>
      <c r="M133" s="697">
        <v>40.6496062992126</v>
      </c>
      <c r="N133" s="695"/>
      <c r="O133" s="697">
        <v>31.790123456790127</v>
      </c>
      <c r="P133" s="695"/>
      <c r="Q133" s="697">
        <v>44.797687861271676</v>
      </c>
      <c r="R133"/>
      <c r="S133"/>
      <c r="T133"/>
      <c r="U133"/>
      <c r="V133"/>
      <c r="W133"/>
      <c r="X133"/>
      <c r="Y133"/>
      <c r="AB133"/>
      <c r="AC133"/>
      <c r="AD133"/>
      <c r="AE133" s="91"/>
      <c r="AF133" s="91"/>
      <c r="AG133" s="91"/>
      <c r="AH133" s="91"/>
      <c r="AI133" s="91"/>
      <c r="AJ133" s="91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</row>
    <row r="134" spans="1:51" s="169" customFormat="1" ht="15" x14ac:dyDescent="0.25">
      <c r="A134" s="192"/>
      <c r="B134" s="207"/>
      <c r="C134" s="113" t="s">
        <v>1350</v>
      </c>
      <c r="D134" s="113" t="s">
        <v>1351</v>
      </c>
      <c r="E134" s="211"/>
      <c r="F134" s="211"/>
      <c r="G134" s="196">
        <v>1458</v>
      </c>
      <c r="H134" s="696"/>
      <c r="I134" s="697">
        <v>41.563786008230451</v>
      </c>
      <c r="J134" s="698"/>
      <c r="K134" s="697">
        <v>58.436213991769549</v>
      </c>
      <c r="L134" s="699"/>
      <c r="M134" s="697">
        <v>39.91769547325103</v>
      </c>
      <c r="N134" s="695"/>
      <c r="O134" s="697">
        <v>28.985507246376812</v>
      </c>
      <c r="P134" s="695"/>
      <c r="Q134" s="697">
        <v>46.578366445916117</v>
      </c>
      <c r="R134"/>
      <c r="S134"/>
      <c r="T134"/>
      <c r="U134"/>
      <c r="V134"/>
      <c r="W134"/>
      <c r="X134"/>
      <c r="Y134"/>
      <c r="AB134"/>
      <c r="AC134"/>
      <c r="AD134"/>
      <c r="AE134" s="91"/>
      <c r="AF134" s="91"/>
      <c r="AG134" s="91"/>
      <c r="AH134" s="91"/>
      <c r="AI134" s="91"/>
      <c r="AJ134" s="91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</row>
    <row r="135" spans="1:51" s="169" customFormat="1" ht="15" x14ac:dyDescent="0.25">
      <c r="A135" s="192"/>
      <c r="B135" s="207"/>
      <c r="C135" s="113" t="s">
        <v>1352</v>
      </c>
      <c r="D135" s="113" t="s">
        <v>1353</v>
      </c>
      <c r="E135" s="211"/>
      <c r="F135" s="211"/>
      <c r="G135" s="196">
        <v>1045</v>
      </c>
      <c r="H135" s="696"/>
      <c r="I135" s="697">
        <v>42.105263157894733</v>
      </c>
      <c r="J135" s="698"/>
      <c r="K135" s="697">
        <v>57.894736842105267</v>
      </c>
      <c r="L135" s="699"/>
      <c r="M135" s="697">
        <v>41.722488038277511</v>
      </c>
      <c r="N135" s="695"/>
      <c r="O135" s="697">
        <v>36.936936936936938</v>
      </c>
      <c r="P135" s="695"/>
      <c r="Q135" s="697">
        <v>43.960674157303373</v>
      </c>
      <c r="R135"/>
      <c r="S135"/>
      <c r="T135"/>
      <c r="U135"/>
      <c r="V135"/>
      <c r="W135"/>
      <c r="X135"/>
      <c r="Y135"/>
      <c r="AB135"/>
      <c r="AC135"/>
      <c r="AD135"/>
      <c r="AE135" s="91"/>
      <c r="AF135" s="91"/>
      <c r="AG135" s="91"/>
      <c r="AH135" s="91"/>
      <c r="AI135" s="91"/>
      <c r="AJ135" s="91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</row>
    <row r="136" spans="1:51" s="169" customFormat="1" ht="15" x14ac:dyDescent="0.25">
      <c r="A136" s="192"/>
      <c r="B136" s="207"/>
      <c r="C136" s="113" t="s">
        <v>1354</v>
      </c>
      <c r="D136" s="113" t="s">
        <v>1355</v>
      </c>
      <c r="E136" s="211"/>
      <c r="F136" s="211"/>
      <c r="G136" s="196">
        <v>1057</v>
      </c>
      <c r="H136" s="696"/>
      <c r="I136" s="697">
        <v>43.992431409649953</v>
      </c>
      <c r="J136" s="698"/>
      <c r="K136" s="697">
        <v>56.00756859035004</v>
      </c>
      <c r="L136" s="699"/>
      <c r="M136" s="697">
        <v>44.749290444654683</v>
      </c>
      <c r="N136" s="695"/>
      <c r="O136" s="697">
        <v>31.521739130434785</v>
      </c>
      <c r="P136" s="695"/>
      <c r="Q136" s="697">
        <v>54.941373534338354</v>
      </c>
      <c r="R136"/>
      <c r="S136"/>
      <c r="T136"/>
      <c r="U136"/>
      <c r="V136"/>
      <c r="W136"/>
      <c r="X136"/>
      <c r="Y136"/>
      <c r="AB136"/>
      <c r="AC136"/>
      <c r="AD136"/>
      <c r="AE136" s="91"/>
      <c r="AF136" s="91"/>
      <c r="AG136" s="91"/>
      <c r="AH136" s="91"/>
      <c r="AI136" s="91"/>
      <c r="AJ136" s="91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</row>
    <row r="137" spans="1:51" s="169" customFormat="1" ht="15" x14ac:dyDescent="0.25">
      <c r="A137" s="192"/>
      <c r="B137" s="207"/>
      <c r="C137" s="113" t="s">
        <v>1356</v>
      </c>
      <c r="D137" s="113" t="s">
        <v>1357</v>
      </c>
      <c r="E137" s="211"/>
      <c r="F137" s="211"/>
      <c r="G137" s="196">
        <v>1486</v>
      </c>
      <c r="H137" s="696"/>
      <c r="I137" s="697">
        <v>40.242261103633915</v>
      </c>
      <c r="J137" s="698"/>
      <c r="K137" s="697">
        <v>59.757738896366085</v>
      </c>
      <c r="L137" s="699"/>
      <c r="M137" s="697">
        <v>43.337819650067296</v>
      </c>
      <c r="N137" s="695"/>
      <c r="O137" s="697">
        <v>30.619469026548675</v>
      </c>
      <c r="P137" s="695"/>
      <c r="Q137" s="697">
        <v>51.140065146579808</v>
      </c>
      <c r="R137"/>
      <c r="S137"/>
      <c r="T137"/>
      <c r="U137"/>
      <c r="V137"/>
      <c r="W137"/>
      <c r="X137"/>
      <c r="Y137"/>
      <c r="AB137"/>
      <c r="AC137"/>
      <c r="AD137"/>
      <c r="AE137" s="91"/>
      <c r="AF137" s="91"/>
      <c r="AG137" s="91"/>
      <c r="AH137" s="91"/>
      <c r="AI137" s="91"/>
      <c r="AJ137" s="91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</row>
    <row r="138" spans="1:51" s="169" customFormat="1" ht="15" x14ac:dyDescent="0.25">
      <c r="A138" s="192"/>
      <c r="B138" s="207"/>
      <c r="C138" s="113" t="s">
        <v>1358</v>
      </c>
      <c r="D138" s="113" t="s">
        <v>1359</v>
      </c>
      <c r="E138" s="211"/>
      <c r="F138" s="211"/>
      <c r="G138" s="196">
        <v>1503</v>
      </c>
      <c r="H138" s="696"/>
      <c r="I138" s="697">
        <v>40.984697272122425</v>
      </c>
      <c r="J138" s="698"/>
      <c r="K138" s="697">
        <v>59.015302727877582</v>
      </c>
      <c r="L138" s="699"/>
      <c r="M138" s="697">
        <v>39.055222887558216</v>
      </c>
      <c r="N138" s="695"/>
      <c r="O138" s="697">
        <v>36.679536679536682</v>
      </c>
      <c r="P138" s="695"/>
      <c r="Q138" s="697">
        <v>40.304568527918782</v>
      </c>
      <c r="R138"/>
      <c r="S138"/>
      <c r="T138"/>
      <c r="U138"/>
      <c r="V138"/>
      <c r="W138"/>
      <c r="X138"/>
      <c r="Y138"/>
      <c r="AB138"/>
      <c r="AC138"/>
      <c r="AD138"/>
      <c r="AE138" s="91"/>
      <c r="AF138" s="91"/>
      <c r="AG138" s="91"/>
      <c r="AH138" s="91"/>
      <c r="AI138" s="91"/>
      <c r="AJ138" s="91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</row>
    <row r="139" spans="1:51" s="169" customFormat="1" ht="15" x14ac:dyDescent="0.25">
      <c r="A139" s="192"/>
      <c r="B139" s="207"/>
      <c r="C139" s="113" t="s">
        <v>1360</v>
      </c>
      <c r="D139" s="113" t="s">
        <v>1361</v>
      </c>
      <c r="E139" s="211"/>
      <c r="F139" s="211"/>
      <c r="G139" s="196">
        <v>1164</v>
      </c>
      <c r="H139" s="696"/>
      <c r="I139" s="697">
        <v>44.501718213058417</v>
      </c>
      <c r="J139" s="698"/>
      <c r="K139" s="697">
        <v>55.498281786941583</v>
      </c>
      <c r="L139" s="699"/>
      <c r="M139" s="697">
        <v>40.979381443298969</v>
      </c>
      <c r="N139" s="695"/>
      <c r="O139" s="697">
        <v>32.5635103926097</v>
      </c>
      <c r="P139" s="695"/>
      <c r="Q139" s="697">
        <v>45.964432284541722</v>
      </c>
      <c r="R139"/>
      <c r="S139"/>
      <c r="T139"/>
      <c r="U139"/>
      <c r="V139"/>
      <c r="W139"/>
      <c r="X139"/>
      <c r="Y139"/>
      <c r="AB139"/>
      <c r="AC139"/>
      <c r="AD139"/>
      <c r="AE139" s="91"/>
      <c r="AF139" s="91"/>
      <c r="AG139" s="91"/>
      <c r="AH139" s="91"/>
      <c r="AI139" s="91"/>
      <c r="AJ139" s="91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</row>
    <row r="140" spans="1:51" s="169" customFormat="1" ht="15" x14ac:dyDescent="0.25">
      <c r="A140" s="192"/>
      <c r="B140" s="207"/>
      <c r="C140" s="113" t="s">
        <v>1362</v>
      </c>
      <c r="D140" s="113" t="s">
        <v>1514</v>
      </c>
      <c r="E140" s="211"/>
      <c r="F140" s="211"/>
      <c r="G140" s="196">
        <v>674</v>
      </c>
      <c r="H140" s="696"/>
      <c r="I140" s="697">
        <v>52.37388724035609</v>
      </c>
      <c r="J140" s="698"/>
      <c r="K140" s="697">
        <v>47.626112759643917</v>
      </c>
      <c r="L140" s="699"/>
      <c r="M140" s="697">
        <v>34.421364985163208</v>
      </c>
      <c r="N140" s="695"/>
      <c r="O140" s="697">
        <v>22.834645669291341</v>
      </c>
      <c r="P140" s="695"/>
      <c r="Q140" s="697">
        <v>41.428571428571431</v>
      </c>
      <c r="R140"/>
      <c r="S140"/>
      <c r="T140"/>
      <c r="U140"/>
      <c r="V140"/>
      <c r="W140"/>
      <c r="X140"/>
      <c r="Y140"/>
      <c r="AB140"/>
      <c r="AC140"/>
      <c r="AD140"/>
      <c r="AE140" s="91"/>
      <c r="AF140" s="91"/>
      <c r="AG140" s="91"/>
      <c r="AH140" s="91"/>
      <c r="AI140" s="91"/>
      <c r="AJ140" s="91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</row>
    <row r="141" spans="1:51" s="169" customFormat="1" ht="15" x14ac:dyDescent="0.25">
      <c r="A141" s="192"/>
      <c r="B141" s="207"/>
      <c r="C141" s="113" t="s">
        <v>1363</v>
      </c>
      <c r="D141" s="113" t="s">
        <v>1515</v>
      </c>
      <c r="E141" s="211"/>
      <c r="F141" s="211"/>
      <c r="G141" s="196">
        <v>575</v>
      </c>
      <c r="H141" s="696"/>
      <c r="I141" s="697">
        <v>35.652173913043477</v>
      </c>
      <c r="J141" s="698"/>
      <c r="K141" s="697">
        <v>64.347826086956516</v>
      </c>
      <c r="L141" s="699"/>
      <c r="M141" s="697">
        <v>35.652173913043477</v>
      </c>
      <c r="N141" s="695"/>
      <c r="O141" s="697">
        <v>28.691983122362867</v>
      </c>
      <c r="P141" s="695"/>
      <c r="Q141" s="697">
        <v>40.532544378698226</v>
      </c>
      <c r="R141"/>
      <c r="S141"/>
      <c r="T141"/>
      <c r="U141"/>
      <c r="V141"/>
      <c r="W141"/>
      <c r="X141"/>
      <c r="Y141"/>
      <c r="AB141"/>
      <c r="AC141"/>
      <c r="AD141"/>
      <c r="AE141" s="91"/>
      <c r="AF141" s="91"/>
      <c r="AG141" s="91"/>
      <c r="AH141" s="91"/>
      <c r="AI141" s="91"/>
      <c r="AJ141" s="9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</row>
    <row r="142" spans="1:51" s="169" customFormat="1" ht="15" x14ac:dyDescent="0.25">
      <c r="A142" s="192"/>
      <c r="B142" s="207"/>
      <c r="C142" s="113" t="s">
        <v>1364</v>
      </c>
      <c r="D142" s="113" t="s">
        <v>1365</v>
      </c>
      <c r="E142" s="211"/>
      <c r="F142" s="211"/>
      <c r="G142" s="196">
        <v>2086</v>
      </c>
      <c r="H142" s="696"/>
      <c r="I142" s="697">
        <v>40.028763183125598</v>
      </c>
      <c r="J142" s="698"/>
      <c r="K142" s="697">
        <v>59.971236816874395</v>
      </c>
      <c r="L142" s="699"/>
      <c r="M142" s="697">
        <v>41.706615532118889</v>
      </c>
      <c r="N142" s="695"/>
      <c r="O142" s="697">
        <v>30.703012912482063</v>
      </c>
      <c r="P142" s="695"/>
      <c r="Q142" s="697">
        <v>47.228221742260615</v>
      </c>
      <c r="R142"/>
      <c r="S142"/>
      <c r="T142"/>
      <c r="U142"/>
      <c r="V142"/>
      <c r="W142"/>
      <c r="X142"/>
      <c r="Y142"/>
      <c r="AB142"/>
      <c r="AC142"/>
      <c r="AD142"/>
      <c r="AE142" s="91"/>
      <c r="AF142" s="91"/>
      <c r="AG142" s="91"/>
      <c r="AH142" s="91"/>
      <c r="AI142" s="91"/>
      <c r="AJ142" s="91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</row>
    <row r="143" spans="1:51" s="169" customFormat="1" ht="15" x14ac:dyDescent="0.25">
      <c r="A143" s="192"/>
      <c r="B143" s="207"/>
      <c r="C143" s="113" t="s">
        <v>1366</v>
      </c>
      <c r="D143" s="113" t="s">
        <v>1367</v>
      </c>
      <c r="E143" s="211"/>
      <c r="F143" s="211"/>
      <c r="G143" s="196">
        <v>1774</v>
      </c>
      <c r="H143" s="696"/>
      <c r="I143" s="697">
        <v>43.517474633596393</v>
      </c>
      <c r="J143" s="698"/>
      <c r="K143" s="697">
        <v>56.482525366403614</v>
      </c>
      <c r="L143" s="699"/>
      <c r="M143" s="697">
        <v>46.448703494926718</v>
      </c>
      <c r="N143" s="695"/>
      <c r="O143" s="697">
        <v>32.394366197183103</v>
      </c>
      <c r="P143" s="695"/>
      <c r="Q143" s="697">
        <v>54.36123348017621</v>
      </c>
      <c r="R143"/>
      <c r="S143"/>
      <c r="T143"/>
      <c r="U143"/>
      <c r="V143"/>
      <c r="W143"/>
      <c r="X143"/>
      <c r="Y143"/>
      <c r="AB143"/>
      <c r="AC143"/>
      <c r="AD143"/>
      <c r="AE143" s="91"/>
      <c r="AF143" s="91"/>
      <c r="AG143" s="91"/>
      <c r="AH143" s="91"/>
      <c r="AI143" s="91"/>
      <c r="AJ143" s="91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</row>
    <row r="144" spans="1:51" s="169" customFormat="1" ht="15" x14ac:dyDescent="0.25">
      <c r="A144" s="192"/>
      <c r="B144" s="207"/>
      <c r="C144" s="113" t="s">
        <v>1368</v>
      </c>
      <c r="D144" s="113" t="s">
        <v>1369</v>
      </c>
      <c r="E144" s="211"/>
      <c r="F144" s="211"/>
      <c r="G144" s="196">
        <v>907</v>
      </c>
      <c r="H144" s="696"/>
      <c r="I144" s="697">
        <v>46.196251378169791</v>
      </c>
      <c r="J144" s="698"/>
      <c r="K144" s="697">
        <v>53.803748621830202</v>
      </c>
      <c r="L144" s="699"/>
      <c r="M144" s="697">
        <v>39.140022050716652</v>
      </c>
      <c r="N144" s="695"/>
      <c r="O144" s="697">
        <v>33.230769230769234</v>
      </c>
      <c r="P144" s="695"/>
      <c r="Q144" s="697">
        <v>42.439862542955325</v>
      </c>
      <c r="R144"/>
      <c r="S144"/>
      <c r="T144"/>
      <c r="U144"/>
      <c r="V144"/>
      <c r="W144"/>
      <c r="X144"/>
      <c r="Y144"/>
      <c r="AB144"/>
      <c r="AC144"/>
      <c r="AD144"/>
      <c r="AE144" s="91"/>
      <c r="AF144" s="91"/>
      <c r="AG144" s="91"/>
      <c r="AH144" s="91"/>
      <c r="AI144" s="91"/>
      <c r="AJ144" s="91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</row>
    <row r="145" spans="1:51" s="169" customFormat="1" ht="15" x14ac:dyDescent="0.25">
      <c r="A145" s="192"/>
      <c r="B145" s="207"/>
      <c r="C145" s="113" t="s">
        <v>1370</v>
      </c>
      <c r="D145" s="113" t="s">
        <v>1371</v>
      </c>
      <c r="E145" s="211"/>
      <c r="F145" s="211"/>
      <c r="G145" s="196">
        <v>2087</v>
      </c>
      <c r="H145" s="696"/>
      <c r="I145" s="697">
        <v>67.704839482510778</v>
      </c>
      <c r="J145" s="698"/>
      <c r="K145" s="697">
        <v>32.295160517489222</v>
      </c>
      <c r="L145" s="699"/>
      <c r="M145" s="697">
        <v>39.530426449448967</v>
      </c>
      <c r="N145" s="695"/>
      <c r="O145" s="697">
        <v>29.058663028649384</v>
      </c>
      <c r="P145" s="695"/>
      <c r="Q145" s="697">
        <v>45.199409158050216</v>
      </c>
      <c r="R145"/>
      <c r="S145"/>
      <c r="T145"/>
      <c r="U145"/>
      <c r="V145"/>
      <c r="W145"/>
      <c r="X145"/>
      <c r="Y145"/>
      <c r="AB145"/>
      <c r="AC145"/>
      <c r="AD145"/>
      <c r="AE145" s="91"/>
      <c r="AF145" s="91"/>
      <c r="AG145" s="91"/>
      <c r="AH145" s="91"/>
      <c r="AI145" s="91"/>
      <c r="AJ145" s="91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</row>
    <row r="146" spans="1:51" s="169" customFormat="1" ht="15" x14ac:dyDescent="0.25">
      <c r="A146" s="192"/>
      <c r="B146" s="207"/>
      <c r="C146" s="113" t="s">
        <v>1372</v>
      </c>
      <c r="D146" s="113" t="s">
        <v>1373</v>
      </c>
      <c r="E146" s="211"/>
      <c r="F146" s="211"/>
      <c r="G146" s="196">
        <v>1577</v>
      </c>
      <c r="H146" s="696"/>
      <c r="I146" s="697">
        <v>48.065948002536466</v>
      </c>
      <c r="J146" s="698"/>
      <c r="K146" s="697">
        <v>51.934051997463534</v>
      </c>
      <c r="L146" s="699"/>
      <c r="M146" s="697">
        <v>42.041851616994293</v>
      </c>
      <c r="N146" s="695"/>
      <c r="O146" s="697">
        <v>35.477582846003898</v>
      </c>
      <c r="P146" s="695"/>
      <c r="Q146" s="697">
        <v>45.206766917293237</v>
      </c>
      <c r="R146"/>
      <c r="S146"/>
      <c r="T146"/>
      <c r="U146"/>
      <c r="V146"/>
      <c r="W146"/>
      <c r="X146"/>
      <c r="Y146"/>
      <c r="AB146"/>
      <c r="AC146"/>
      <c r="AD146"/>
      <c r="AE146" s="91"/>
      <c r="AF146" s="91"/>
      <c r="AG146" s="91"/>
      <c r="AH146" s="91"/>
      <c r="AI146" s="91"/>
      <c r="AJ146" s="91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</row>
    <row r="147" spans="1:51" s="169" customFormat="1" ht="15" x14ac:dyDescent="0.25">
      <c r="A147" s="192"/>
      <c r="B147" s="207"/>
      <c r="C147" s="113" t="s">
        <v>1374</v>
      </c>
      <c r="D147" s="113" t="s">
        <v>1516</v>
      </c>
      <c r="E147" s="211"/>
      <c r="F147" s="211"/>
      <c r="G147" s="196">
        <v>559</v>
      </c>
      <c r="H147" s="696"/>
      <c r="I147" s="697">
        <v>46.690518783542039</v>
      </c>
      <c r="J147" s="698"/>
      <c r="K147" s="697">
        <v>53.309481216457968</v>
      </c>
      <c r="L147" s="699"/>
      <c r="M147" s="697">
        <v>40.071556350626118</v>
      </c>
      <c r="N147" s="695"/>
      <c r="O147" s="697">
        <v>36.057692307692307</v>
      </c>
      <c r="P147" s="695"/>
      <c r="Q147" s="697">
        <v>42.450142450142451</v>
      </c>
      <c r="R147"/>
      <c r="S147"/>
      <c r="T147"/>
      <c r="U147"/>
      <c r="V147"/>
      <c r="W147"/>
      <c r="X147"/>
      <c r="Y147"/>
      <c r="AB147"/>
      <c r="AC147"/>
      <c r="AD147"/>
      <c r="AE147" s="91"/>
      <c r="AF147" s="91"/>
      <c r="AG147" s="91"/>
      <c r="AH147" s="91"/>
      <c r="AI147" s="91"/>
      <c r="AJ147" s="91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</row>
    <row r="148" spans="1:51" s="169" customFormat="1" ht="15" x14ac:dyDescent="0.25">
      <c r="A148" s="192"/>
      <c r="B148" s="207"/>
      <c r="C148" s="113" t="s">
        <v>1375</v>
      </c>
      <c r="D148" s="113" t="s">
        <v>1376</v>
      </c>
      <c r="E148" s="211"/>
      <c r="F148" s="211"/>
      <c r="G148" s="196">
        <v>2011</v>
      </c>
      <c r="H148" s="696"/>
      <c r="I148" s="697">
        <v>41.819990054699154</v>
      </c>
      <c r="J148" s="698"/>
      <c r="K148" s="697">
        <v>58.180009945300846</v>
      </c>
      <c r="L148" s="699"/>
      <c r="M148" s="697">
        <v>44.157135753356542</v>
      </c>
      <c r="N148" s="695"/>
      <c r="O148" s="697">
        <v>33.508541392904071</v>
      </c>
      <c r="P148" s="695"/>
      <c r="Q148" s="697">
        <v>50.639999999999993</v>
      </c>
      <c r="R148"/>
      <c r="S148"/>
      <c r="T148"/>
      <c r="U148"/>
      <c r="V148"/>
      <c r="W148"/>
      <c r="X148"/>
      <c r="Y148"/>
      <c r="AB148"/>
      <c r="AC148"/>
      <c r="AD148"/>
      <c r="AE148" s="91"/>
      <c r="AF148" s="91"/>
      <c r="AG148" s="91"/>
      <c r="AH148" s="91"/>
      <c r="AI148" s="91"/>
      <c r="AJ148" s="91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</row>
    <row r="149" spans="1:51" s="169" customFormat="1" ht="15" x14ac:dyDescent="0.25">
      <c r="A149" s="192"/>
      <c r="B149" s="207"/>
      <c r="C149" s="113" t="s">
        <v>1377</v>
      </c>
      <c r="D149" s="113" t="s">
        <v>1378</v>
      </c>
      <c r="E149" s="211"/>
      <c r="F149" s="211"/>
      <c r="G149" s="196">
        <v>741</v>
      </c>
      <c r="H149" s="696"/>
      <c r="I149" s="697">
        <v>46.018893387314442</v>
      </c>
      <c r="J149" s="698"/>
      <c r="K149" s="697">
        <v>53.981106612685558</v>
      </c>
      <c r="L149" s="699"/>
      <c r="M149" s="697">
        <v>41.700404858299592</v>
      </c>
      <c r="N149" s="695"/>
      <c r="O149" s="697">
        <v>28.260869565217391</v>
      </c>
      <c r="P149" s="695"/>
      <c r="Q149" s="697">
        <v>49.677419354838712</v>
      </c>
      <c r="R149"/>
      <c r="S149"/>
      <c r="T149"/>
      <c r="U149"/>
      <c r="V149"/>
      <c r="W149"/>
      <c r="X149"/>
      <c r="Y149"/>
      <c r="AB149"/>
      <c r="AC149"/>
      <c r="AD149"/>
      <c r="AE149" s="91"/>
      <c r="AF149" s="91"/>
      <c r="AG149" s="91"/>
      <c r="AH149" s="91"/>
      <c r="AI149" s="91"/>
      <c r="AJ149" s="91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</row>
    <row r="150" spans="1:51" s="169" customFormat="1" ht="15" x14ac:dyDescent="0.25">
      <c r="A150" s="192"/>
      <c r="B150" s="207"/>
      <c r="C150" s="113" t="s">
        <v>1379</v>
      </c>
      <c r="D150" s="113" t="s">
        <v>1380</v>
      </c>
      <c r="E150" s="211"/>
      <c r="F150" s="211"/>
      <c r="G150" s="196">
        <v>1514</v>
      </c>
      <c r="H150" s="696"/>
      <c r="I150" s="697">
        <v>42.40422721268164</v>
      </c>
      <c r="J150" s="698"/>
      <c r="K150" s="697">
        <v>57.595772787318367</v>
      </c>
      <c r="L150" s="699"/>
      <c r="M150" s="697">
        <v>32.628797886393656</v>
      </c>
      <c r="N150" s="695"/>
      <c r="O150" s="697">
        <v>26.23239436619718</v>
      </c>
      <c r="P150" s="695"/>
      <c r="Q150" s="697">
        <v>36.469344608879496</v>
      </c>
      <c r="R150"/>
      <c r="S150"/>
      <c r="T150"/>
      <c r="U150"/>
      <c r="V150"/>
      <c r="W150"/>
      <c r="X150"/>
      <c r="Y150"/>
      <c r="AB150"/>
      <c r="AC150"/>
      <c r="AD150"/>
      <c r="AE150" s="91"/>
      <c r="AF150" s="91"/>
      <c r="AG150" s="91"/>
      <c r="AH150" s="91"/>
      <c r="AI150" s="91"/>
      <c r="AJ150" s="91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</row>
    <row r="151" spans="1:51" s="169" customFormat="1" ht="15" x14ac:dyDescent="0.25">
      <c r="A151" s="192"/>
      <c r="B151" s="207"/>
      <c r="C151" s="113" t="s">
        <v>1381</v>
      </c>
      <c r="D151" s="113" t="s">
        <v>1382</v>
      </c>
      <c r="E151" s="211"/>
      <c r="F151" s="211"/>
      <c r="G151" s="196">
        <v>1632</v>
      </c>
      <c r="H151" s="696"/>
      <c r="I151" s="697">
        <v>39.338235294117645</v>
      </c>
      <c r="J151" s="698"/>
      <c r="K151" s="697">
        <v>60.661764705882348</v>
      </c>
      <c r="L151" s="699"/>
      <c r="M151" s="697">
        <v>45.404411764705884</v>
      </c>
      <c r="N151" s="695"/>
      <c r="O151" s="697">
        <v>36.93270735524257</v>
      </c>
      <c r="P151" s="695"/>
      <c r="Q151" s="697">
        <v>50.85599194360524</v>
      </c>
      <c r="R151"/>
      <c r="S151"/>
      <c r="T151"/>
      <c r="U151"/>
      <c r="V151"/>
      <c r="W151"/>
      <c r="X151"/>
      <c r="Y151"/>
      <c r="AB151"/>
      <c r="AC151"/>
      <c r="AD151"/>
      <c r="AE151" s="91"/>
      <c r="AF151" s="91"/>
      <c r="AG151" s="91"/>
      <c r="AH151" s="91"/>
      <c r="AI151" s="91"/>
      <c r="AJ151" s="9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</row>
    <row r="152" spans="1:51" s="169" customFormat="1" ht="15" x14ac:dyDescent="0.25">
      <c r="A152" s="192"/>
      <c r="B152" s="207"/>
      <c r="C152" s="113" t="s">
        <v>1383</v>
      </c>
      <c r="D152" s="113" t="s">
        <v>1384</v>
      </c>
      <c r="E152" s="211"/>
      <c r="F152" s="211"/>
      <c r="G152" s="196">
        <v>1503</v>
      </c>
      <c r="H152" s="696"/>
      <c r="I152" s="697">
        <v>44.244843646041247</v>
      </c>
      <c r="J152" s="698"/>
      <c r="K152" s="697">
        <v>55.755156353958746</v>
      </c>
      <c r="L152" s="699"/>
      <c r="M152" s="697">
        <v>39.254823685961412</v>
      </c>
      <c r="N152" s="695"/>
      <c r="O152" s="697">
        <v>30.519480519480517</v>
      </c>
      <c r="P152" s="695"/>
      <c r="Q152" s="697">
        <v>43.131604226705086</v>
      </c>
      <c r="R152"/>
      <c r="S152"/>
      <c r="T152"/>
      <c r="U152"/>
      <c r="V152"/>
      <c r="W152"/>
      <c r="X152"/>
      <c r="Y152"/>
      <c r="AB152"/>
      <c r="AC152"/>
      <c r="AD152"/>
      <c r="AE152" s="91"/>
      <c r="AF152" s="91"/>
      <c r="AG152" s="91"/>
      <c r="AH152" s="91"/>
      <c r="AI152" s="91"/>
      <c r="AJ152" s="91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</row>
    <row r="153" spans="1:51" s="169" customFormat="1" ht="15" x14ac:dyDescent="0.25">
      <c r="A153" s="192"/>
      <c r="B153" s="207"/>
      <c r="C153" s="113" t="s">
        <v>1385</v>
      </c>
      <c r="D153" s="113" t="s">
        <v>1386</v>
      </c>
      <c r="E153" s="211"/>
      <c r="F153" s="211"/>
      <c r="G153" s="196">
        <v>967</v>
      </c>
      <c r="H153" s="696"/>
      <c r="I153" s="697">
        <v>53.360910031023792</v>
      </c>
      <c r="J153" s="698"/>
      <c r="K153" s="697">
        <v>46.639089968976215</v>
      </c>
      <c r="L153" s="699"/>
      <c r="M153" s="697">
        <v>37.849017580144775</v>
      </c>
      <c r="N153" s="695"/>
      <c r="O153" s="697">
        <v>28.792569659442723</v>
      </c>
      <c r="P153" s="695"/>
      <c r="Q153" s="697">
        <v>42.391304347826086</v>
      </c>
      <c r="R153"/>
      <c r="S153"/>
      <c r="T153"/>
      <c r="U153"/>
      <c r="V153"/>
      <c r="W153"/>
      <c r="X153"/>
      <c r="Y153"/>
      <c r="AB153"/>
      <c r="AC153"/>
      <c r="AD153"/>
      <c r="AE153" s="91"/>
      <c r="AF153" s="91"/>
      <c r="AG153" s="91"/>
      <c r="AH153" s="91"/>
      <c r="AI153" s="91"/>
      <c r="AJ153" s="91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</row>
    <row r="154" spans="1:51" s="169" customFormat="1" ht="15" x14ac:dyDescent="0.25">
      <c r="A154" s="192"/>
      <c r="B154" s="207"/>
      <c r="C154" s="113"/>
      <c r="D154" s="113"/>
      <c r="E154" s="211"/>
      <c r="F154" s="211"/>
      <c r="G154" s="196"/>
      <c r="H154" s="700"/>
      <c r="I154" s="691"/>
      <c r="J154" s="692"/>
      <c r="K154" s="691"/>
      <c r="L154" s="701"/>
      <c r="M154" s="691"/>
      <c r="N154" s="694"/>
      <c r="O154" s="691"/>
      <c r="P154" s="694"/>
      <c r="Q154" s="691"/>
      <c r="R154"/>
      <c r="S154"/>
      <c r="T154"/>
      <c r="U154"/>
      <c r="V154"/>
      <c r="W154"/>
      <c r="X154"/>
      <c r="Y154"/>
      <c r="AB154"/>
      <c r="AC154"/>
      <c r="AD154"/>
      <c r="AE154" s="91"/>
      <c r="AF154" s="91"/>
      <c r="AG154" s="91"/>
      <c r="AH154" s="91"/>
      <c r="AI154" s="91"/>
      <c r="AJ154" s="91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</row>
    <row r="155" spans="1:51" s="169" customFormat="1" ht="15" x14ac:dyDescent="0.25">
      <c r="A155" s="192"/>
      <c r="B155" s="207" t="s">
        <v>1387</v>
      </c>
      <c r="C155" s="113"/>
      <c r="D155" s="113"/>
      <c r="E155" s="211"/>
      <c r="F155" s="211"/>
      <c r="G155" s="416">
        <v>24723</v>
      </c>
      <c r="H155" s="686"/>
      <c r="I155" s="691">
        <v>37.875662338712942</v>
      </c>
      <c r="J155" s="692"/>
      <c r="K155" s="691">
        <v>62.124337661287065</v>
      </c>
      <c r="L155" s="693"/>
      <c r="M155" s="691">
        <v>36.771427415766695</v>
      </c>
      <c r="N155" s="694"/>
      <c r="O155" s="691">
        <v>25.448628544862856</v>
      </c>
      <c r="P155" s="694"/>
      <c r="Q155" s="691">
        <v>45.489690721649481</v>
      </c>
      <c r="R155"/>
      <c r="S155"/>
      <c r="T155"/>
      <c r="U155"/>
      <c r="V155"/>
      <c r="W155"/>
      <c r="X155"/>
      <c r="Y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</row>
    <row r="156" spans="1:51" s="169" customFormat="1" ht="15" x14ac:dyDescent="0.25">
      <c r="A156" s="192"/>
      <c r="B156" s="207"/>
      <c r="C156" s="113"/>
      <c r="D156" s="113"/>
      <c r="E156" s="211"/>
      <c r="F156" s="211"/>
      <c r="G156" s="196"/>
      <c r="H156" s="696"/>
      <c r="I156" s="697"/>
      <c r="J156" s="698"/>
      <c r="K156" s="697"/>
      <c r="L156" s="699"/>
      <c r="M156" s="697"/>
      <c r="N156" s="695"/>
      <c r="O156" s="697"/>
      <c r="P156" s="695"/>
      <c r="Q156" s="697"/>
      <c r="R156"/>
      <c r="S156"/>
      <c r="T156"/>
      <c r="U156"/>
      <c r="V156"/>
      <c r="W156"/>
      <c r="X156"/>
      <c r="Y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</row>
    <row r="157" spans="1:51" s="169" customFormat="1" ht="15" x14ac:dyDescent="0.25">
      <c r="A157" s="192"/>
      <c r="B157" s="207"/>
      <c r="C157" s="113" t="s">
        <v>1388</v>
      </c>
      <c r="D157" s="113" t="s">
        <v>1517</v>
      </c>
      <c r="E157" s="211"/>
      <c r="F157" s="211"/>
      <c r="G157" s="196">
        <v>342</v>
      </c>
      <c r="H157" s="696"/>
      <c r="I157" s="697">
        <v>41.812865497076025</v>
      </c>
      <c r="J157" s="698"/>
      <c r="K157" s="697">
        <v>58.187134502923975</v>
      </c>
      <c r="L157" s="699"/>
      <c r="M157" s="697">
        <v>36.549707602339183</v>
      </c>
      <c r="N157" s="695"/>
      <c r="O157" s="697">
        <v>26.153846153846157</v>
      </c>
      <c r="P157" s="695"/>
      <c r="Q157" s="697">
        <v>42.924528301886795</v>
      </c>
      <c r="R157"/>
      <c r="S157"/>
      <c r="T157"/>
      <c r="U157"/>
      <c r="V157"/>
      <c r="W157"/>
      <c r="X157"/>
      <c r="Y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</row>
    <row r="158" spans="1:51" s="169" customFormat="1" ht="15" x14ac:dyDescent="0.25">
      <c r="A158" s="192"/>
      <c r="B158" s="207"/>
      <c r="C158" s="113" t="s">
        <v>1389</v>
      </c>
      <c r="D158" s="113" t="s">
        <v>1518</v>
      </c>
      <c r="E158" s="211"/>
      <c r="F158" s="211"/>
      <c r="G158" s="196">
        <v>1073</v>
      </c>
      <c r="H158" s="696"/>
      <c r="I158" s="697">
        <v>25.535880708294499</v>
      </c>
      <c r="J158" s="698"/>
      <c r="K158" s="697">
        <v>74.464119291705501</v>
      </c>
      <c r="L158" s="699"/>
      <c r="M158" s="697">
        <v>37.65144454799627</v>
      </c>
      <c r="N158" s="695"/>
      <c r="O158" s="697">
        <v>23.464912280701753</v>
      </c>
      <c r="P158" s="695"/>
      <c r="Q158" s="697">
        <v>48.136142625607782</v>
      </c>
      <c r="R158"/>
      <c r="S158"/>
      <c r="T158"/>
      <c r="U158"/>
      <c r="V158"/>
      <c r="W158"/>
      <c r="X158"/>
      <c r="Y158"/>
      <c r="AB158"/>
      <c r="AC158"/>
      <c r="AD158"/>
      <c r="AE158" s="91"/>
      <c r="AF158" s="91"/>
      <c r="AG158" s="91"/>
      <c r="AH158" s="91"/>
      <c r="AI158" s="91"/>
      <c r="AJ158" s="91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</row>
    <row r="159" spans="1:51" s="169" customFormat="1" ht="15" x14ac:dyDescent="0.25">
      <c r="A159" s="192"/>
      <c r="B159" s="207"/>
      <c r="C159" s="113" t="s">
        <v>1390</v>
      </c>
      <c r="D159" s="113" t="s">
        <v>1519</v>
      </c>
      <c r="E159" s="211"/>
      <c r="F159" s="211"/>
      <c r="G159" s="196">
        <v>233</v>
      </c>
      <c r="H159" s="696"/>
      <c r="I159" s="697">
        <v>40.772532188841204</v>
      </c>
      <c r="J159" s="698"/>
      <c r="K159" s="697">
        <v>59.227467811158796</v>
      </c>
      <c r="L159" s="699"/>
      <c r="M159" s="697">
        <v>27.896995708154503</v>
      </c>
      <c r="N159" s="695"/>
      <c r="O159" s="697">
        <v>14.285714285714285</v>
      </c>
      <c r="P159" s="695"/>
      <c r="Q159" s="697">
        <v>42.105263157894733</v>
      </c>
      <c r="R159"/>
      <c r="S159"/>
      <c r="T159"/>
      <c r="U159"/>
      <c r="V159"/>
      <c r="W159"/>
      <c r="X159"/>
      <c r="Y159"/>
      <c r="AB159"/>
      <c r="AC159"/>
      <c r="AD159"/>
      <c r="AE159" s="91"/>
      <c r="AF159" s="91"/>
      <c r="AG159" s="91"/>
      <c r="AH159" s="91"/>
      <c r="AI159" s="91"/>
      <c r="AJ159" s="91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</row>
    <row r="160" spans="1:51" s="169" customFormat="1" ht="15" x14ac:dyDescent="0.25">
      <c r="A160" s="192"/>
      <c r="B160" s="207"/>
      <c r="C160" s="113" t="s">
        <v>1391</v>
      </c>
      <c r="D160" s="113" t="s">
        <v>1392</v>
      </c>
      <c r="E160" s="211"/>
      <c r="F160" s="211"/>
      <c r="G160" s="196">
        <v>1052</v>
      </c>
      <c r="H160" s="696"/>
      <c r="I160" s="697">
        <v>46.577946768060833</v>
      </c>
      <c r="J160" s="698"/>
      <c r="K160" s="697">
        <v>53.422053231939159</v>
      </c>
      <c r="L160" s="699"/>
      <c r="M160" s="697">
        <v>41.159695817490494</v>
      </c>
      <c r="N160" s="695"/>
      <c r="O160" s="697">
        <v>30.625000000000004</v>
      </c>
      <c r="P160" s="695"/>
      <c r="Q160" s="697">
        <v>50</v>
      </c>
      <c r="R160"/>
      <c r="S160"/>
      <c r="T160"/>
      <c r="U160"/>
      <c r="V160"/>
      <c r="W160"/>
      <c r="X160"/>
      <c r="Y160"/>
      <c r="AB160"/>
      <c r="AC160"/>
      <c r="AD160"/>
      <c r="AE160" s="91"/>
      <c r="AF160" s="91"/>
      <c r="AG160" s="91"/>
      <c r="AH160" s="91"/>
      <c r="AI160" s="91"/>
      <c r="AJ160" s="91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</row>
    <row r="161" spans="1:51" s="169" customFormat="1" ht="15" x14ac:dyDescent="0.25">
      <c r="A161" s="192"/>
      <c r="B161" s="207"/>
      <c r="C161" s="113" t="s">
        <v>1393</v>
      </c>
      <c r="D161" s="113" t="s">
        <v>1520</v>
      </c>
      <c r="E161" s="211"/>
      <c r="F161" s="211"/>
      <c r="G161" s="196">
        <v>928</v>
      </c>
      <c r="H161" s="696"/>
      <c r="I161" s="697">
        <v>43.103448275862064</v>
      </c>
      <c r="J161" s="698"/>
      <c r="K161" s="697">
        <v>56.896551724137936</v>
      </c>
      <c r="L161" s="699"/>
      <c r="M161" s="697">
        <v>39.655172413793103</v>
      </c>
      <c r="N161" s="695"/>
      <c r="O161" s="697">
        <v>26.878612716763005</v>
      </c>
      <c r="P161" s="695"/>
      <c r="Q161" s="697">
        <v>47.250859106529205</v>
      </c>
      <c r="R161"/>
      <c r="S161"/>
      <c r="T161"/>
      <c r="U161"/>
      <c r="V161"/>
      <c r="W161"/>
      <c r="X161"/>
      <c r="Y161"/>
      <c r="AB161"/>
      <c r="AC161"/>
      <c r="AD161"/>
      <c r="AE161" s="91"/>
      <c r="AF161" s="91"/>
      <c r="AG161" s="91"/>
      <c r="AH161" s="91"/>
      <c r="AI161" s="91"/>
      <c r="AJ161" s="9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</row>
    <row r="162" spans="1:51" s="169" customFormat="1" ht="15" x14ac:dyDescent="0.25">
      <c r="A162" s="192"/>
      <c r="B162" s="207"/>
      <c r="C162" s="113" t="s">
        <v>1394</v>
      </c>
      <c r="D162" s="113" t="s">
        <v>1521</v>
      </c>
      <c r="E162" s="211"/>
      <c r="F162" s="211"/>
      <c r="G162" s="196">
        <v>800</v>
      </c>
      <c r="H162" s="696"/>
      <c r="I162" s="697">
        <v>40.25</v>
      </c>
      <c r="J162" s="698"/>
      <c r="K162" s="697">
        <v>59.75</v>
      </c>
      <c r="L162" s="699"/>
      <c r="M162" s="697">
        <v>38.875</v>
      </c>
      <c r="N162" s="695"/>
      <c r="O162" s="697">
        <v>25.459317585301839</v>
      </c>
      <c r="P162" s="695"/>
      <c r="Q162" s="697">
        <v>51.073985680190923</v>
      </c>
      <c r="R162"/>
      <c r="S162"/>
      <c r="T162"/>
      <c r="U162"/>
      <c r="V162"/>
      <c r="W162"/>
      <c r="X162"/>
      <c r="Y162"/>
      <c r="AB162"/>
      <c r="AC162"/>
      <c r="AD162"/>
      <c r="AE162" s="91"/>
      <c r="AF162" s="91"/>
      <c r="AG162" s="91"/>
      <c r="AH162" s="91"/>
      <c r="AI162" s="91"/>
      <c r="AJ162" s="91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</row>
    <row r="163" spans="1:51" s="169" customFormat="1" ht="15" x14ac:dyDescent="0.25">
      <c r="A163" s="192"/>
      <c r="B163" s="207"/>
      <c r="C163" s="113" t="s">
        <v>1395</v>
      </c>
      <c r="D163" s="113" t="s">
        <v>1522</v>
      </c>
      <c r="E163" s="211"/>
      <c r="F163" s="211"/>
      <c r="G163" s="196">
        <v>756</v>
      </c>
      <c r="H163" s="696"/>
      <c r="I163" s="697">
        <v>44.179894179894177</v>
      </c>
      <c r="J163" s="698"/>
      <c r="K163" s="697">
        <v>55.820105820105823</v>
      </c>
      <c r="L163" s="699"/>
      <c r="M163" s="697">
        <v>42.328042328042329</v>
      </c>
      <c r="N163" s="695"/>
      <c r="O163" s="697">
        <v>33.003300330032999</v>
      </c>
      <c r="P163" s="695"/>
      <c r="Q163" s="697">
        <v>48.565121412803528</v>
      </c>
      <c r="R163"/>
      <c r="S163"/>
      <c r="T163"/>
      <c r="U163"/>
      <c r="V163"/>
      <c r="W163"/>
      <c r="X163"/>
      <c r="Y163"/>
      <c r="AB163"/>
      <c r="AC163"/>
      <c r="AD163"/>
      <c r="AE163" s="91"/>
      <c r="AF163" s="91"/>
      <c r="AG163" s="91"/>
      <c r="AH163" s="91"/>
      <c r="AI163" s="91"/>
      <c r="AJ163" s="91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</row>
    <row r="164" spans="1:51" s="169" customFormat="1" ht="15" x14ac:dyDescent="0.25">
      <c r="A164" s="192"/>
      <c r="B164" s="207"/>
      <c r="C164" s="113" t="s">
        <v>1396</v>
      </c>
      <c r="D164" s="113" t="s">
        <v>1523</v>
      </c>
      <c r="E164" s="211"/>
      <c r="F164" s="211"/>
      <c r="G164" s="196">
        <v>707</v>
      </c>
      <c r="H164" s="696"/>
      <c r="I164" s="697">
        <v>46.251768033946249</v>
      </c>
      <c r="J164" s="698"/>
      <c r="K164" s="697">
        <v>53.748231966053751</v>
      </c>
      <c r="L164" s="699"/>
      <c r="M164" s="697">
        <v>38.048090523338047</v>
      </c>
      <c r="N164" s="695"/>
      <c r="O164" s="697">
        <v>24.472573839662449</v>
      </c>
      <c r="P164" s="695"/>
      <c r="Q164" s="697">
        <v>44.893617021276597</v>
      </c>
      <c r="R164"/>
      <c r="S164"/>
      <c r="T164"/>
      <c r="U164"/>
      <c r="V164"/>
      <c r="W164"/>
      <c r="X164"/>
      <c r="Y164"/>
      <c r="AB164"/>
      <c r="AC164"/>
      <c r="AD164"/>
      <c r="AE164" s="91"/>
      <c r="AF164" s="91"/>
      <c r="AG164" s="91"/>
      <c r="AH164" s="91"/>
      <c r="AI164" s="91"/>
      <c r="AJ164" s="91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</row>
    <row r="165" spans="1:51" s="169" customFormat="1" ht="15" x14ac:dyDescent="0.25">
      <c r="A165" s="192"/>
      <c r="B165" s="207"/>
      <c r="C165" s="113" t="s">
        <v>1397</v>
      </c>
      <c r="D165" s="113" t="s">
        <v>1524</v>
      </c>
      <c r="E165" s="211"/>
      <c r="F165" s="211"/>
      <c r="G165" s="196">
        <v>905</v>
      </c>
      <c r="H165" s="696"/>
      <c r="I165" s="697">
        <v>35.911602209944753</v>
      </c>
      <c r="J165" s="698"/>
      <c r="K165" s="697">
        <v>64.088397790055254</v>
      </c>
      <c r="L165" s="699"/>
      <c r="M165" s="697">
        <v>35.359116022099442</v>
      </c>
      <c r="N165" s="695"/>
      <c r="O165" s="697">
        <v>28.39506172839506</v>
      </c>
      <c r="P165" s="695"/>
      <c r="Q165" s="697">
        <v>41</v>
      </c>
      <c r="R165"/>
      <c r="S165"/>
      <c r="T165"/>
      <c r="U165"/>
      <c r="V165"/>
      <c r="W165"/>
      <c r="X165"/>
      <c r="Y165"/>
      <c r="AB165"/>
      <c r="AC165"/>
      <c r="AD165"/>
      <c r="AE165" s="91"/>
      <c r="AF165" s="91"/>
      <c r="AG165" s="91"/>
      <c r="AH165" s="91"/>
      <c r="AI165" s="91"/>
      <c r="AJ165" s="91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</row>
    <row r="166" spans="1:51" s="169" customFormat="1" ht="15" x14ac:dyDescent="0.25">
      <c r="A166" s="192"/>
      <c r="B166" s="207"/>
      <c r="C166" s="113" t="s">
        <v>1398</v>
      </c>
      <c r="D166" s="113" t="s">
        <v>1525</v>
      </c>
      <c r="E166" s="211"/>
      <c r="F166" s="211"/>
      <c r="G166" s="196">
        <v>352</v>
      </c>
      <c r="H166" s="696"/>
      <c r="I166" s="697">
        <v>39.772727272727273</v>
      </c>
      <c r="J166" s="698"/>
      <c r="K166" s="697">
        <v>60.227272727272727</v>
      </c>
      <c r="L166" s="699"/>
      <c r="M166" s="697">
        <v>36.93181818181818</v>
      </c>
      <c r="N166" s="695"/>
      <c r="O166" s="697">
        <v>26.315789473684209</v>
      </c>
      <c r="P166" s="695"/>
      <c r="Q166" s="697">
        <v>46.961325966850829</v>
      </c>
      <c r="R166"/>
      <c r="S166"/>
      <c r="T166"/>
      <c r="U166"/>
      <c r="V166"/>
      <c r="W166"/>
      <c r="X166"/>
      <c r="Y166"/>
      <c r="AB166"/>
      <c r="AC166"/>
      <c r="AD166"/>
      <c r="AE166" s="91"/>
      <c r="AF166" s="91"/>
      <c r="AG166" s="91"/>
      <c r="AH166" s="91"/>
      <c r="AI166" s="91"/>
      <c r="AJ166" s="91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</row>
    <row r="167" spans="1:51" s="169" customFormat="1" ht="15" x14ac:dyDescent="0.25">
      <c r="A167" s="192"/>
      <c r="B167" s="207"/>
      <c r="C167" s="113" t="s">
        <v>1399</v>
      </c>
      <c r="D167" s="113" t="s">
        <v>1526</v>
      </c>
      <c r="E167" s="211"/>
      <c r="F167" s="211"/>
      <c r="G167" s="196">
        <v>372</v>
      </c>
      <c r="H167" s="696"/>
      <c r="I167" s="697">
        <v>47.580645161290327</v>
      </c>
      <c r="J167" s="698"/>
      <c r="K167" s="697">
        <v>52.419354838709673</v>
      </c>
      <c r="L167" s="699"/>
      <c r="M167" s="697">
        <v>38.44086021505376</v>
      </c>
      <c r="N167" s="695"/>
      <c r="O167" s="697">
        <v>26.277372262773724</v>
      </c>
      <c r="P167" s="695"/>
      <c r="Q167" s="697">
        <v>45.531914893617021</v>
      </c>
      <c r="R167"/>
      <c r="S167"/>
      <c r="T167"/>
      <c r="U167"/>
      <c r="V167"/>
      <c r="W167"/>
      <c r="X167"/>
      <c r="Y167"/>
      <c r="AB167"/>
      <c r="AC167"/>
      <c r="AD167"/>
      <c r="AE167" s="91"/>
      <c r="AF167" s="91"/>
      <c r="AG167" s="91"/>
      <c r="AH167" s="91"/>
      <c r="AI167" s="91"/>
      <c r="AJ167" s="91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</row>
    <row r="168" spans="1:51" s="169" customFormat="1" ht="15" x14ac:dyDescent="0.25">
      <c r="A168" s="192"/>
      <c r="B168" s="207"/>
      <c r="C168" s="113" t="s">
        <v>1400</v>
      </c>
      <c r="D168" s="113" t="s">
        <v>1527</v>
      </c>
      <c r="E168" s="211"/>
      <c r="F168" s="211"/>
      <c r="G168" s="196">
        <v>369</v>
      </c>
      <c r="H168" s="696"/>
      <c r="I168" s="697">
        <v>42.818428184281842</v>
      </c>
      <c r="J168" s="698"/>
      <c r="K168" s="697">
        <v>57.181571815718158</v>
      </c>
      <c r="L168" s="699"/>
      <c r="M168" s="697">
        <v>37.94037940379404</v>
      </c>
      <c r="N168" s="695"/>
      <c r="O168" s="697">
        <v>25.954198473282442</v>
      </c>
      <c r="P168" s="695"/>
      <c r="Q168" s="697">
        <v>44.537815126050425</v>
      </c>
      <c r="R168"/>
      <c r="S168"/>
      <c r="T168"/>
      <c r="U168"/>
      <c r="V168"/>
      <c r="W168"/>
      <c r="X168"/>
      <c r="Y168"/>
      <c r="AB168"/>
      <c r="AC168"/>
      <c r="AD168"/>
      <c r="AE168" s="91"/>
      <c r="AF168" s="91"/>
      <c r="AG168" s="91"/>
      <c r="AH168" s="91"/>
      <c r="AI168" s="91"/>
      <c r="AJ168" s="91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</row>
    <row r="169" spans="1:51" s="169" customFormat="1" ht="15" x14ac:dyDescent="0.25">
      <c r="A169" s="192"/>
      <c r="B169" s="207"/>
      <c r="C169" s="113" t="s">
        <v>1439</v>
      </c>
      <c r="D169" s="113" t="s">
        <v>1528</v>
      </c>
      <c r="E169" s="211"/>
      <c r="F169" s="211"/>
      <c r="G169" s="641" t="s">
        <v>1556</v>
      </c>
      <c r="H169" s="638"/>
      <c r="I169" s="638" t="s">
        <v>1556</v>
      </c>
      <c r="J169" s="698"/>
      <c r="K169" s="638" t="s">
        <v>1556</v>
      </c>
      <c r="L169" s="704"/>
      <c r="M169" s="638" t="s">
        <v>1556</v>
      </c>
      <c r="N169" s="695"/>
      <c r="O169" s="638" t="s">
        <v>1556</v>
      </c>
      <c r="P169" s="695"/>
      <c r="Q169" s="638" t="s">
        <v>1556</v>
      </c>
      <c r="R169"/>
      <c r="S169"/>
      <c r="T169"/>
      <c r="U169"/>
      <c r="V169"/>
      <c r="W169"/>
      <c r="X169"/>
      <c r="Y169"/>
      <c r="AB169"/>
      <c r="AC169"/>
      <c r="AD169"/>
      <c r="AE169" s="91"/>
      <c r="AF169" s="91"/>
      <c r="AG169" s="91"/>
      <c r="AH169" s="91"/>
      <c r="AI169" s="91"/>
      <c r="AJ169" s="91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</row>
    <row r="170" spans="1:51" s="169" customFormat="1" ht="15" x14ac:dyDescent="0.25">
      <c r="A170" s="192"/>
      <c r="B170" s="207"/>
      <c r="C170" s="113" t="s">
        <v>1445</v>
      </c>
      <c r="D170" s="113" t="s">
        <v>1529</v>
      </c>
      <c r="E170" s="211"/>
      <c r="F170" s="211"/>
      <c r="G170" s="196">
        <v>1315</v>
      </c>
      <c r="H170" s="696"/>
      <c r="I170" s="697">
        <v>30.494296577946766</v>
      </c>
      <c r="J170" s="698"/>
      <c r="K170" s="697">
        <v>69.50570342205323</v>
      </c>
      <c r="L170" s="699"/>
      <c r="M170" s="697">
        <v>37.870722433460074</v>
      </c>
      <c r="N170" s="695"/>
      <c r="O170" s="697">
        <v>24.572317262830481</v>
      </c>
      <c r="P170" s="695"/>
      <c r="Q170" s="697">
        <v>50.595238095238095</v>
      </c>
      <c r="R170"/>
      <c r="S170"/>
      <c r="T170"/>
      <c r="U170"/>
      <c r="V170"/>
      <c r="W170"/>
      <c r="X170"/>
      <c r="Y170"/>
      <c r="AB170"/>
      <c r="AC170"/>
      <c r="AD170"/>
      <c r="AE170" s="91"/>
      <c r="AF170" s="91"/>
      <c r="AG170" s="91"/>
      <c r="AH170" s="91"/>
      <c r="AI170" s="91"/>
      <c r="AJ170" s="91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</row>
    <row r="171" spans="1:51" s="169" customFormat="1" ht="15" x14ac:dyDescent="0.25">
      <c r="A171" s="192"/>
      <c r="B171" s="207"/>
      <c r="C171" s="113" t="s">
        <v>1448</v>
      </c>
      <c r="D171" s="113" t="s">
        <v>1530</v>
      </c>
      <c r="E171" s="211"/>
      <c r="F171" s="211"/>
      <c r="G171" s="196">
        <v>3205</v>
      </c>
      <c r="H171" s="696"/>
      <c r="I171" s="697">
        <v>32.886115444617786</v>
      </c>
      <c r="J171" s="698"/>
      <c r="K171" s="697">
        <v>67.113884555382214</v>
      </c>
      <c r="L171" s="699"/>
      <c r="M171" s="697">
        <v>34.789391575663025</v>
      </c>
      <c r="N171" s="695"/>
      <c r="O171" s="697">
        <v>23.370319001386964</v>
      </c>
      <c r="P171" s="695"/>
      <c r="Q171" s="697">
        <v>44.129325014180374</v>
      </c>
      <c r="R171"/>
      <c r="S171"/>
      <c r="T171"/>
      <c r="U171"/>
      <c r="V171"/>
      <c r="W171"/>
      <c r="X171"/>
      <c r="Y171"/>
      <c r="AB171"/>
      <c r="AC171"/>
      <c r="AD171"/>
      <c r="AE171" s="91"/>
      <c r="AF171" s="91"/>
      <c r="AG171" s="91"/>
      <c r="AH171" s="91"/>
      <c r="AI171" s="91"/>
      <c r="AJ171" s="9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</row>
    <row r="172" spans="1:51" s="169" customFormat="1" ht="15" x14ac:dyDescent="0.25">
      <c r="A172" s="192"/>
      <c r="B172" s="207"/>
      <c r="C172" s="113" t="s">
        <v>1450</v>
      </c>
      <c r="D172" s="113" t="s">
        <v>1531</v>
      </c>
      <c r="E172" s="211"/>
      <c r="F172" s="211"/>
      <c r="G172" s="196">
        <v>4323</v>
      </c>
      <c r="H172" s="696"/>
      <c r="I172" s="697">
        <v>41.128845708998377</v>
      </c>
      <c r="J172" s="698"/>
      <c r="K172" s="697">
        <v>58.871154291001616</v>
      </c>
      <c r="L172" s="699"/>
      <c r="M172" s="697">
        <v>37.867221836687484</v>
      </c>
      <c r="N172" s="695"/>
      <c r="O172" s="697">
        <v>25.756798358132375</v>
      </c>
      <c r="P172" s="695"/>
      <c r="Q172" s="697">
        <v>47.809604043807916</v>
      </c>
      <c r="R172"/>
      <c r="S172"/>
      <c r="T172"/>
      <c r="U172"/>
      <c r="V172"/>
      <c r="W172"/>
      <c r="X172"/>
      <c r="Y172"/>
      <c r="AB172"/>
      <c r="AC172"/>
      <c r="AD172"/>
      <c r="AE172" s="91"/>
      <c r="AF172" s="91"/>
      <c r="AG172" s="91"/>
      <c r="AH172" s="91"/>
      <c r="AI172" s="91"/>
      <c r="AJ172" s="91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</row>
    <row r="173" spans="1:51" s="169" customFormat="1" ht="15" x14ac:dyDescent="0.25">
      <c r="A173" s="192"/>
      <c r="B173" s="207"/>
      <c r="C173" s="113" t="s">
        <v>1458</v>
      </c>
      <c r="D173" s="113" t="s">
        <v>1532</v>
      </c>
      <c r="E173" s="211"/>
      <c r="F173" s="211"/>
      <c r="G173" s="641" t="s">
        <v>1556</v>
      </c>
      <c r="H173" s="638"/>
      <c r="I173" s="638" t="s">
        <v>1556</v>
      </c>
      <c r="J173" s="698"/>
      <c r="K173" s="638" t="s">
        <v>1556</v>
      </c>
      <c r="L173" s="704"/>
      <c r="M173" s="638" t="s">
        <v>1556</v>
      </c>
      <c r="N173" s="695"/>
      <c r="O173" s="638" t="s">
        <v>1556</v>
      </c>
      <c r="P173" s="695"/>
      <c r="Q173" s="638" t="s">
        <v>1556</v>
      </c>
      <c r="R173"/>
      <c r="S173"/>
      <c r="T173"/>
      <c r="U173"/>
      <c r="V173"/>
      <c r="W173"/>
      <c r="X173"/>
      <c r="Y173"/>
      <c r="AB173"/>
      <c r="AC173"/>
      <c r="AD173"/>
      <c r="AE173" s="91"/>
      <c r="AF173" s="91"/>
      <c r="AG173" s="91"/>
      <c r="AH173" s="91"/>
      <c r="AI173" s="91"/>
      <c r="AJ173" s="91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</row>
    <row r="174" spans="1:51" s="169" customFormat="1" ht="15" x14ac:dyDescent="0.25">
      <c r="A174" s="192"/>
      <c r="B174" s="207"/>
      <c r="C174" s="113" t="s">
        <v>1462</v>
      </c>
      <c r="D174" s="113" t="s">
        <v>1533</v>
      </c>
      <c r="E174" s="211"/>
      <c r="F174" s="211"/>
      <c r="G174" s="196">
        <v>2997</v>
      </c>
      <c r="H174" s="696"/>
      <c r="I174" s="697">
        <v>38.471805138471801</v>
      </c>
      <c r="J174" s="698"/>
      <c r="K174" s="697">
        <v>61.528194861528199</v>
      </c>
      <c r="L174" s="699"/>
      <c r="M174" s="697">
        <v>36.670003336670007</v>
      </c>
      <c r="N174" s="695"/>
      <c r="O174" s="697">
        <v>27.050473186119874</v>
      </c>
      <c r="P174" s="695"/>
      <c r="Q174" s="697">
        <v>43.724696356275302</v>
      </c>
      <c r="R174"/>
      <c r="S174"/>
      <c r="T174"/>
      <c r="U174"/>
      <c r="V174"/>
      <c r="W174"/>
      <c r="X174"/>
      <c r="Y174"/>
      <c r="AB174"/>
      <c r="AC174"/>
      <c r="AD174"/>
      <c r="AE174" s="91"/>
      <c r="AF174" s="91"/>
      <c r="AG174" s="91"/>
      <c r="AH174" s="91"/>
      <c r="AI174" s="91"/>
      <c r="AJ174" s="91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</row>
    <row r="175" spans="1:51" s="169" customFormat="1" ht="15" x14ac:dyDescent="0.25">
      <c r="A175" s="192"/>
      <c r="B175" s="207"/>
      <c r="C175" s="113" t="s">
        <v>1464</v>
      </c>
      <c r="D175" s="113" t="s">
        <v>1534</v>
      </c>
      <c r="E175" s="211"/>
      <c r="F175" s="211"/>
      <c r="G175" s="196">
        <v>2018</v>
      </c>
      <c r="H175" s="696"/>
      <c r="I175" s="697">
        <v>26.907829534192267</v>
      </c>
      <c r="J175" s="698"/>
      <c r="K175" s="697">
        <v>73.092170465807726</v>
      </c>
      <c r="L175" s="699"/>
      <c r="M175" s="697">
        <v>32.903865213082263</v>
      </c>
      <c r="N175" s="695"/>
      <c r="O175" s="697">
        <v>21.63677130044843</v>
      </c>
      <c r="P175" s="695"/>
      <c r="Q175" s="697">
        <v>41.829484902309062</v>
      </c>
      <c r="R175"/>
      <c r="S175"/>
      <c r="T175"/>
      <c r="U175"/>
      <c r="V175"/>
      <c r="W175"/>
      <c r="X175"/>
      <c r="Y175"/>
      <c r="AB175"/>
      <c r="AC175"/>
      <c r="AD175"/>
      <c r="AE175" s="91"/>
      <c r="AF175" s="91"/>
      <c r="AG175" s="91"/>
      <c r="AH175" s="91"/>
      <c r="AI175" s="91"/>
      <c r="AJ175" s="91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</row>
    <row r="176" spans="1:51" s="169" customFormat="1" ht="15" x14ac:dyDescent="0.25">
      <c r="A176" s="192"/>
      <c r="B176" s="207"/>
      <c r="C176" s="113"/>
      <c r="D176" s="113"/>
      <c r="E176" s="211"/>
      <c r="F176" s="211"/>
      <c r="G176" s="196"/>
      <c r="H176" s="696"/>
      <c r="I176" s="697"/>
      <c r="J176" s="698"/>
      <c r="K176" s="697"/>
      <c r="L176" s="699"/>
      <c r="M176" s="697"/>
      <c r="N176" s="695"/>
      <c r="O176" s="697"/>
      <c r="P176" s="695"/>
      <c r="Q176" s="697"/>
      <c r="R176"/>
      <c r="S176"/>
      <c r="T176"/>
      <c r="U176"/>
      <c r="V176"/>
      <c r="W176"/>
      <c r="X176"/>
      <c r="Y176"/>
      <c r="AB176"/>
      <c r="AC176"/>
      <c r="AD176"/>
      <c r="AE176" s="91"/>
      <c r="AF176" s="91"/>
      <c r="AG176" s="91"/>
      <c r="AH176" s="91"/>
      <c r="AI176" s="91"/>
      <c r="AJ176" s="91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</row>
    <row r="177" spans="1:51" s="169" customFormat="1" ht="15" x14ac:dyDescent="0.25">
      <c r="A177" s="214"/>
      <c r="B177" s="207" t="s">
        <v>1401</v>
      </c>
      <c r="C177" s="113"/>
      <c r="D177" s="113"/>
      <c r="E177" s="211"/>
      <c r="F177" s="211"/>
      <c r="G177" s="416">
        <v>13149</v>
      </c>
      <c r="H177" s="686"/>
      <c r="I177" s="691">
        <v>41.737014221613812</v>
      </c>
      <c r="J177" s="692"/>
      <c r="K177" s="691">
        <v>58.262985778386188</v>
      </c>
      <c r="L177" s="693"/>
      <c r="M177" s="691">
        <v>34.268765685603469</v>
      </c>
      <c r="N177" s="694"/>
      <c r="O177" s="691">
        <v>23.886773712961432</v>
      </c>
      <c r="P177" s="694"/>
      <c r="Q177" s="691">
        <v>43.092290377039951</v>
      </c>
      <c r="R177"/>
      <c r="S177"/>
      <c r="T177"/>
      <c r="U177"/>
      <c r="V177"/>
      <c r="W177"/>
      <c r="X177"/>
      <c r="Y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</row>
    <row r="178" spans="1:51" s="169" customFormat="1" ht="15" x14ac:dyDescent="0.25">
      <c r="A178" s="214"/>
      <c r="B178" s="207"/>
      <c r="C178" s="113"/>
      <c r="D178" s="113"/>
      <c r="E178" s="211"/>
      <c r="F178" s="211"/>
      <c r="G178" s="196"/>
      <c r="H178" s="696"/>
      <c r="I178" s="697"/>
      <c r="J178" s="698"/>
      <c r="K178" s="697"/>
      <c r="L178" s="699"/>
      <c r="M178" s="697"/>
      <c r="N178" s="695"/>
      <c r="O178" s="697"/>
      <c r="P178" s="695"/>
      <c r="Q178" s="697"/>
      <c r="R178"/>
      <c r="S178"/>
      <c r="T178"/>
      <c r="U178"/>
      <c r="V178"/>
      <c r="W178"/>
      <c r="X178"/>
      <c r="Y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</row>
    <row r="179" spans="1:51" s="169" customFormat="1" ht="15" x14ac:dyDescent="0.25">
      <c r="A179" s="214"/>
      <c r="B179" s="207"/>
      <c r="C179" s="113" t="s">
        <v>1402</v>
      </c>
      <c r="D179" s="113" t="s">
        <v>1535</v>
      </c>
      <c r="E179" s="211"/>
      <c r="F179" s="211"/>
      <c r="G179" s="196">
        <v>385</v>
      </c>
      <c r="H179" s="696"/>
      <c r="I179" s="697">
        <v>37.142857142857146</v>
      </c>
      <c r="J179" s="698"/>
      <c r="K179" s="697">
        <v>62.857142857142854</v>
      </c>
      <c r="L179" s="699"/>
      <c r="M179" s="697">
        <v>35.584415584415588</v>
      </c>
      <c r="N179" s="695"/>
      <c r="O179" s="697">
        <v>24.083769633507853</v>
      </c>
      <c r="P179" s="695"/>
      <c r="Q179" s="697">
        <v>46.907216494845358</v>
      </c>
      <c r="R179"/>
      <c r="S179"/>
      <c r="T179"/>
      <c r="U179"/>
      <c r="V179"/>
      <c r="W179"/>
      <c r="X179"/>
      <c r="Y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</row>
    <row r="180" spans="1:51" s="169" customFormat="1" ht="15" x14ac:dyDescent="0.25">
      <c r="A180" s="214"/>
      <c r="B180" s="207"/>
      <c r="C180" s="113" t="s">
        <v>1403</v>
      </c>
      <c r="D180" s="113" t="s">
        <v>1536</v>
      </c>
      <c r="E180" s="211"/>
      <c r="F180" s="211"/>
      <c r="G180" s="196">
        <v>694</v>
      </c>
      <c r="H180" s="696"/>
      <c r="I180" s="697">
        <v>33.717579250720462</v>
      </c>
      <c r="J180" s="698"/>
      <c r="K180" s="697">
        <v>66.282420749279538</v>
      </c>
      <c r="L180" s="699"/>
      <c r="M180" s="697">
        <v>38.904899135446684</v>
      </c>
      <c r="N180" s="695"/>
      <c r="O180" s="697">
        <v>27.8125</v>
      </c>
      <c r="P180" s="695"/>
      <c r="Q180" s="697">
        <v>48.395721925133692</v>
      </c>
      <c r="R180"/>
      <c r="S180"/>
      <c r="T180"/>
      <c r="U180"/>
      <c r="V180"/>
      <c r="W180"/>
      <c r="X180"/>
      <c r="Y180"/>
      <c r="AB180"/>
      <c r="AC180"/>
      <c r="AD180"/>
      <c r="AE180" s="91"/>
      <c r="AF180" s="91"/>
      <c r="AG180" s="91"/>
      <c r="AH180" s="91"/>
      <c r="AI180" s="91"/>
      <c r="AJ180" s="91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</row>
    <row r="181" spans="1:51" s="169" customFormat="1" ht="15" x14ac:dyDescent="0.25">
      <c r="A181" s="214"/>
      <c r="B181" s="207"/>
      <c r="C181" s="113" t="s">
        <v>1404</v>
      </c>
      <c r="D181" s="113" t="s">
        <v>1537</v>
      </c>
      <c r="E181" s="211"/>
      <c r="F181" s="211"/>
      <c r="G181" s="196">
        <v>1595</v>
      </c>
      <c r="H181" s="696"/>
      <c r="I181" s="697">
        <v>47.084639498432601</v>
      </c>
      <c r="J181" s="698"/>
      <c r="K181" s="697">
        <v>52.915360501567399</v>
      </c>
      <c r="L181" s="699"/>
      <c r="M181" s="697">
        <v>34.733542319749219</v>
      </c>
      <c r="N181" s="695"/>
      <c r="O181" s="697">
        <v>24.772036474164132</v>
      </c>
      <c r="P181" s="695"/>
      <c r="Q181" s="697">
        <v>41.72892209178228</v>
      </c>
      <c r="R181"/>
      <c r="S181"/>
      <c r="T181"/>
      <c r="U181"/>
      <c r="V181"/>
      <c r="W181"/>
      <c r="X181"/>
      <c r="Y181"/>
      <c r="AB181"/>
      <c r="AC181"/>
      <c r="AD181"/>
      <c r="AE181" s="91"/>
      <c r="AF181" s="91"/>
      <c r="AG181" s="91"/>
      <c r="AH181" s="91"/>
      <c r="AI181" s="91"/>
      <c r="AJ181" s="9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</row>
    <row r="182" spans="1:51" s="169" customFormat="1" ht="15" x14ac:dyDescent="0.25">
      <c r="A182" s="214"/>
      <c r="B182" s="207"/>
      <c r="C182" s="113" t="s">
        <v>1405</v>
      </c>
      <c r="D182" s="113" t="s">
        <v>1559</v>
      </c>
      <c r="E182" s="211"/>
      <c r="F182" s="211"/>
      <c r="G182" s="641" t="s">
        <v>1556</v>
      </c>
      <c r="H182" s="638"/>
      <c r="I182" s="638" t="s">
        <v>1556</v>
      </c>
      <c r="J182" s="698"/>
      <c r="K182" s="638" t="s">
        <v>1556</v>
      </c>
      <c r="L182" s="704"/>
      <c r="M182" s="638" t="s">
        <v>1556</v>
      </c>
      <c r="N182" s="695"/>
      <c r="O182" s="638" t="s">
        <v>1556</v>
      </c>
      <c r="P182" s="695"/>
      <c r="Q182" s="638" t="s">
        <v>1556</v>
      </c>
      <c r="R182"/>
      <c r="S182"/>
      <c r="T182"/>
      <c r="U182"/>
      <c r="V182"/>
      <c r="W182"/>
      <c r="X182"/>
      <c r="Y182"/>
      <c r="AB182"/>
      <c r="AC182"/>
      <c r="AD182"/>
      <c r="AE182" s="91"/>
      <c r="AF182" s="91"/>
      <c r="AG182" s="91"/>
      <c r="AH182" s="91"/>
      <c r="AI182" s="91"/>
      <c r="AJ182" s="91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</row>
    <row r="183" spans="1:51" s="169" customFormat="1" ht="15" x14ac:dyDescent="0.25">
      <c r="A183" s="214"/>
      <c r="B183" s="207"/>
      <c r="C183" s="113" t="s">
        <v>1406</v>
      </c>
      <c r="D183" s="113" t="s">
        <v>1560</v>
      </c>
      <c r="E183" s="211"/>
      <c r="F183" s="211"/>
      <c r="G183" s="641" t="s">
        <v>1556</v>
      </c>
      <c r="H183" s="638"/>
      <c r="I183" s="638" t="s">
        <v>1556</v>
      </c>
      <c r="J183" s="698"/>
      <c r="K183" s="638" t="s">
        <v>1556</v>
      </c>
      <c r="L183" s="704"/>
      <c r="M183" s="638" t="s">
        <v>1556</v>
      </c>
      <c r="N183" s="695"/>
      <c r="O183" s="638" t="s">
        <v>1556</v>
      </c>
      <c r="P183" s="695"/>
      <c r="Q183" s="638" t="s">
        <v>1556</v>
      </c>
      <c r="R183"/>
      <c r="S183"/>
      <c r="T183"/>
      <c r="U183"/>
      <c r="V183"/>
      <c r="W183"/>
      <c r="X183"/>
      <c r="Y183"/>
      <c r="AB183"/>
      <c r="AC183"/>
      <c r="AD183"/>
      <c r="AE183" s="91"/>
      <c r="AF183" s="91"/>
      <c r="AG183" s="91"/>
      <c r="AH183" s="91"/>
      <c r="AI183" s="91"/>
      <c r="AJ183" s="91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</row>
    <row r="184" spans="1:51" s="169" customFormat="1" ht="15" x14ac:dyDescent="0.25">
      <c r="A184" s="214"/>
      <c r="B184" s="207"/>
      <c r="C184" s="113" t="s">
        <v>1407</v>
      </c>
      <c r="D184" s="113" t="s">
        <v>1408</v>
      </c>
      <c r="E184" s="211"/>
      <c r="F184" s="211"/>
      <c r="G184" s="196">
        <v>494</v>
      </c>
      <c r="H184" s="696"/>
      <c r="I184" s="697">
        <v>39.878542510121456</v>
      </c>
      <c r="J184" s="698"/>
      <c r="K184" s="697">
        <v>60.121457489878537</v>
      </c>
      <c r="L184" s="699"/>
      <c r="M184" s="697">
        <v>37.246963562753038</v>
      </c>
      <c r="N184" s="695"/>
      <c r="O184" s="697">
        <v>22.466960352422909</v>
      </c>
      <c r="P184" s="695"/>
      <c r="Q184" s="697">
        <v>49.812734082397</v>
      </c>
      <c r="R184"/>
      <c r="S184"/>
      <c r="T184"/>
      <c r="U184"/>
      <c r="V184"/>
      <c r="W184"/>
      <c r="X184"/>
      <c r="Y184"/>
      <c r="AB184"/>
      <c r="AC184"/>
      <c r="AD184"/>
      <c r="AE184" s="91"/>
      <c r="AF184" s="91"/>
      <c r="AG184" s="91"/>
      <c r="AH184" s="91"/>
      <c r="AI184" s="91"/>
      <c r="AJ184" s="91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</row>
    <row r="185" spans="1:51" s="169" customFormat="1" ht="15" x14ac:dyDescent="0.25">
      <c r="A185" s="214"/>
      <c r="B185" s="207"/>
      <c r="C185" s="113" t="s">
        <v>1409</v>
      </c>
      <c r="D185" s="113" t="s">
        <v>1540</v>
      </c>
      <c r="E185" s="211"/>
      <c r="F185" s="211"/>
      <c r="G185" s="196">
        <v>794</v>
      </c>
      <c r="H185" s="696"/>
      <c r="I185" s="697">
        <v>39.672544080604531</v>
      </c>
      <c r="J185" s="698"/>
      <c r="K185" s="697">
        <v>60.327455919395469</v>
      </c>
      <c r="L185" s="699"/>
      <c r="M185" s="697">
        <v>36.775818639798494</v>
      </c>
      <c r="N185" s="695"/>
      <c r="O185" s="697">
        <v>27.500000000000004</v>
      </c>
      <c r="P185" s="695"/>
      <c r="Q185" s="697">
        <v>46.192893401015226</v>
      </c>
      <c r="R185"/>
      <c r="S185"/>
      <c r="T185"/>
      <c r="U185"/>
      <c r="V185"/>
      <c r="W185"/>
      <c r="X185"/>
      <c r="Y185"/>
      <c r="AB185"/>
      <c r="AC185"/>
      <c r="AD185"/>
      <c r="AE185" s="91"/>
      <c r="AF185" s="91"/>
      <c r="AG185" s="91"/>
      <c r="AH185" s="91"/>
      <c r="AI185" s="91"/>
      <c r="AJ185" s="91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</row>
    <row r="186" spans="1:51" s="169" customFormat="1" ht="15" x14ac:dyDescent="0.25">
      <c r="A186" s="214"/>
      <c r="B186" s="207"/>
      <c r="C186" s="113" t="s">
        <v>1410</v>
      </c>
      <c r="D186" s="113" t="s">
        <v>1541</v>
      </c>
      <c r="E186" s="211"/>
      <c r="F186" s="211"/>
      <c r="G186" s="196">
        <v>425</v>
      </c>
      <c r="H186" s="696"/>
      <c r="I186" s="697">
        <v>36.235294117647058</v>
      </c>
      <c r="J186" s="698"/>
      <c r="K186" s="697">
        <v>63.764705882352942</v>
      </c>
      <c r="L186" s="699"/>
      <c r="M186" s="697">
        <v>37.882352941176471</v>
      </c>
      <c r="N186" s="695"/>
      <c r="O186" s="697">
        <v>25.688073394495415</v>
      </c>
      <c r="P186" s="695"/>
      <c r="Q186" s="697">
        <v>50.724637681159422</v>
      </c>
      <c r="R186"/>
      <c r="S186"/>
      <c r="T186"/>
      <c r="U186"/>
      <c r="V186"/>
      <c r="W186"/>
      <c r="X186"/>
      <c r="Y186"/>
      <c r="AB186"/>
      <c r="AC186"/>
      <c r="AD186"/>
      <c r="AE186" s="91"/>
      <c r="AF186" s="91"/>
      <c r="AG186" s="91"/>
      <c r="AH186" s="91"/>
      <c r="AI186" s="91"/>
      <c r="AJ186" s="91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</row>
    <row r="187" spans="1:51" s="169" customFormat="1" ht="15" x14ac:dyDescent="0.25">
      <c r="A187" s="214"/>
      <c r="B187" s="207"/>
      <c r="C187" s="113" t="s">
        <v>1411</v>
      </c>
      <c r="D187" s="113" t="s">
        <v>1542</v>
      </c>
      <c r="E187" s="211"/>
      <c r="F187" s="211"/>
      <c r="G187" s="196">
        <v>608</v>
      </c>
      <c r="H187" s="696"/>
      <c r="I187" s="697">
        <v>49.17763157894737</v>
      </c>
      <c r="J187" s="698"/>
      <c r="K187" s="697">
        <v>50.82236842105263</v>
      </c>
      <c r="L187" s="699"/>
      <c r="M187" s="697">
        <v>36.67763157894737</v>
      </c>
      <c r="N187" s="695"/>
      <c r="O187" s="697">
        <v>25.0936329588015</v>
      </c>
      <c r="P187" s="695"/>
      <c r="Q187" s="697">
        <v>45.747800586510259</v>
      </c>
      <c r="R187"/>
      <c r="S187"/>
      <c r="T187"/>
      <c r="U187"/>
      <c r="V187"/>
      <c r="W187"/>
      <c r="X187"/>
      <c r="Y187"/>
      <c r="AB187"/>
      <c r="AC187"/>
      <c r="AD187"/>
      <c r="AE187" s="91"/>
      <c r="AF187" s="91"/>
      <c r="AG187" s="91"/>
      <c r="AH187" s="91"/>
      <c r="AI187" s="91"/>
      <c r="AJ187" s="91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</row>
    <row r="188" spans="1:51" s="169" customFormat="1" ht="15" x14ac:dyDescent="0.25">
      <c r="A188" s="214"/>
      <c r="B188" s="207"/>
      <c r="C188" s="113" t="s">
        <v>1412</v>
      </c>
      <c r="D188" s="113" t="s">
        <v>1543</v>
      </c>
      <c r="E188" s="211"/>
      <c r="F188" s="211"/>
      <c r="G188" s="196">
        <v>702</v>
      </c>
      <c r="H188" s="696"/>
      <c r="I188" s="697">
        <v>46.153846153846153</v>
      </c>
      <c r="J188" s="698"/>
      <c r="K188" s="697">
        <v>53.846153846153847</v>
      </c>
      <c r="L188" s="699"/>
      <c r="M188" s="697">
        <v>39.316239316239319</v>
      </c>
      <c r="N188" s="695"/>
      <c r="O188" s="697">
        <v>26.377952755905511</v>
      </c>
      <c r="P188" s="695"/>
      <c r="Q188" s="697">
        <v>46.651785714285715</v>
      </c>
      <c r="R188"/>
      <c r="S188"/>
      <c r="T188"/>
      <c r="U188"/>
      <c r="V188"/>
      <c r="W188"/>
      <c r="X188"/>
      <c r="Y188"/>
      <c r="AB188"/>
      <c r="AC188"/>
      <c r="AD188"/>
      <c r="AE188" s="91"/>
      <c r="AF188" s="91"/>
      <c r="AG188" s="91"/>
      <c r="AH188" s="91"/>
      <c r="AI188" s="91"/>
      <c r="AJ188" s="91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</row>
    <row r="189" spans="1:51" s="169" customFormat="1" ht="15" x14ac:dyDescent="0.25">
      <c r="A189" s="214"/>
      <c r="B189" s="207"/>
      <c r="C189" s="113" t="s">
        <v>1413</v>
      </c>
      <c r="D189" s="113" t="s">
        <v>1414</v>
      </c>
      <c r="E189" s="211"/>
      <c r="F189" s="211"/>
      <c r="G189" s="196">
        <v>423</v>
      </c>
      <c r="H189" s="696"/>
      <c r="I189" s="697">
        <v>53.900709219858157</v>
      </c>
      <c r="J189" s="698"/>
      <c r="K189" s="697">
        <v>46.099290780141843</v>
      </c>
      <c r="L189" s="699"/>
      <c r="M189" s="697">
        <v>39.479905437352244</v>
      </c>
      <c r="N189" s="695"/>
      <c r="O189" s="697">
        <v>29.09090909090909</v>
      </c>
      <c r="P189" s="695"/>
      <c r="Q189" s="697">
        <v>50.738916256157637</v>
      </c>
      <c r="R189"/>
      <c r="S189"/>
      <c r="T189"/>
      <c r="U189"/>
      <c r="V189"/>
      <c r="W189"/>
      <c r="X189"/>
      <c r="Y189"/>
      <c r="AB189"/>
      <c r="AC189"/>
      <c r="AD189"/>
      <c r="AE189" s="91"/>
      <c r="AF189" s="91"/>
      <c r="AG189" s="91"/>
      <c r="AH189" s="91"/>
      <c r="AI189" s="91"/>
      <c r="AJ189" s="91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</row>
    <row r="190" spans="1:51" s="169" customFormat="1" ht="15" x14ac:dyDescent="0.25">
      <c r="A190" s="214"/>
      <c r="B190" s="207"/>
      <c r="C190" s="113" t="s">
        <v>1415</v>
      </c>
      <c r="D190" s="113" t="s">
        <v>1544</v>
      </c>
      <c r="E190" s="211"/>
      <c r="F190" s="211"/>
      <c r="G190" s="196">
        <v>1000</v>
      </c>
      <c r="H190" s="696"/>
      <c r="I190" s="697">
        <v>32.200000000000003</v>
      </c>
      <c r="J190" s="698"/>
      <c r="K190" s="697">
        <v>67.800000000000011</v>
      </c>
      <c r="L190" s="699"/>
      <c r="M190" s="697">
        <v>31.7</v>
      </c>
      <c r="N190" s="695"/>
      <c r="O190" s="697">
        <v>25.055928411633111</v>
      </c>
      <c r="P190" s="695"/>
      <c r="Q190" s="697">
        <v>37.070524412296564</v>
      </c>
      <c r="R190"/>
      <c r="S190"/>
      <c r="T190"/>
      <c r="U190"/>
      <c r="V190"/>
      <c r="W190"/>
      <c r="X190"/>
      <c r="Y190"/>
      <c r="AB190"/>
      <c r="AC190"/>
      <c r="AD190"/>
      <c r="AE190" s="91"/>
      <c r="AF190" s="91"/>
      <c r="AG190" s="91"/>
      <c r="AH190" s="91"/>
      <c r="AI190" s="91"/>
      <c r="AJ190" s="91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</row>
    <row r="191" spans="1:51" s="169" customFormat="1" ht="15" x14ac:dyDescent="0.25">
      <c r="A191" s="214"/>
      <c r="B191" s="207"/>
      <c r="C191" s="113" t="s">
        <v>1443</v>
      </c>
      <c r="D191" s="113" t="s">
        <v>1545</v>
      </c>
      <c r="E191" s="211"/>
      <c r="F191" s="211"/>
      <c r="G191" s="196">
        <v>1439</v>
      </c>
      <c r="H191" s="696"/>
      <c r="I191" s="697">
        <v>31.966643502432245</v>
      </c>
      <c r="J191" s="698"/>
      <c r="K191" s="697">
        <v>68.033356497567752</v>
      </c>
      <c r="L191" s="699"/>
      <c r="M191" s="697">
        <v>26.754690757470467</v>
      </c>
      <c r="N191" s="695"/>
      <c r="O191" s="697">
        <v>21.030640668523677</v>
      </c>
      <c r="P191" s="695"/>
      <c r="Q191" s="697">
        <v>32.454923717059643</v>
      </c>
      <c r="R191"/>
      <c r="S191"/>
      <c r="T191"/>
      <c r="U191"/>
      <c r="V191"/>
      <c r="W191"/>
      <c r="X191"/>
      <c r="Y191"/>
      <c r="AB191"/>
      <c r="AC191"/>
      <c r="AD191"/>
      <c r="AE191" s="91"/>
      <c r="AF191" s="91"/>
      <c r="AG191" s="91"/>
      <c r="AH191" s="91"/>
      <c r="AI191" s="91"/>
      <c r="AJ191" s="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</row>
    <row r="192" spans="1:51" s="169" customFormat="1" ht="15" x14ac:dyDescent="0.25">
      <c r="A192" s="214"/>
      <c r="B192" s="207"/>
      <c r="C192" s="113" t="s">
        <v>1444</v>
      </c>
      <c r="D192" s="113" t="s">
        <v>1546</v>
      </c>
      <c r="E192" s="211"/>
      <c r="F192" s="211"/>
      <c r="G192" s="196">
        <v>860</v>
      </c>
      <c r="H192" s="696"/>
      <c r="I192" s="697">
        <v>36.860465116279066</v>
      </c>
      <c r="J192" s="698"/>
      <c r="K192" s="697">
        <v>63.139534883720927</v>
      </c>
      <c r="L192" s="699"/>
      <c r="M192" s="697">
        <v>35.116279069767444</v>
      </c>
      <c r="N192" s="695"/>
      <c r="O192" s="697">
        <v>23.002421307506054</v>
      </c>
      <c r="P192" s="695"/>
      <c r="Q192" s="697">
        <v>46.308724832214764</v>
      </c>
      <c r="R192"/>
      <c r="S192"/>
      <c r="T192"/>
      <c r="U192"/>
      <c r="V192"/>
      <c r="W192"/>
      <c r="X192"/>
      <c r="Y192"/>
      <c r="AB192"/>
      <c r="AC192"/>
      <c r="AD192"/>
      <c r="AE192" s="91"/>
      <c r="AF192" s="91"/>
      <c r="AG192" s="91"/>
      <c r="AH192" s="91"/>
      <c r="AI192" s="91"/>
      <c r="AJ192" s="91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</row>
    <row r="193" spans="1:51" s="169" customFormat="1" ht="15" x14ac:dyDescent="0.25">
      <c r="A193" s="214"/>
      <c r="B193" s="207"/>
      <c r="C193" s="113" t="s">
        <v>1447</v>
      </c>
      <c r="D193" s="113" t="s">
        <v>1547</v>
      </c>
      <c r="E193" s="211"/>
      <c r="F193" s="211"/>
      <c r="G193" s="196">
        <v>1352</v>
      </c>
      <c r="H193" s="696"/>
      <c r="I193" s="697">
        <v>38.535502958579883</v>
      </c>
      <c r="J193" s="698"/>
      <c r="K193" s="697">
        <v>61.464497041420117</v>
      </c>
      <c r="L193" s="699"/>
      <c r="M193" s="697">
        <v>31.804733727810653</v>
      </c>
      <c r="N193" s="695"/>
      <c r="O193" s="697">
        <v>20.198675496688743</v>
      </c>
      <c r="P193" s="695"/>
      <c r="Q193" s="697">
        <v>41.17647058823529</v>
      </c>
      <c r="R193"/>
      <c r="S193"/>
      <c r="T193"/>
      <c r="U193"/>
      <c r="V193"/>
      <c r="W193"/>
      <c r="X193"/>
      <c r="Y193"/>
      <c r="AB193"/>
      <c r="AC193"/>
      <c r="AD193"/>
      <c r="AE193" s="91"/>
      <c r="AF193" s="91"/>
      <c r="AG193" s="91"/>
      <c r="AH193" s="91"/>
      <c r="AI193" s="91"/>
      <c r="AJ193" s="91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</row>
    <row r="194" spans="1:51" s="169" customFormat="1" ht="15" x14ac:dyDescent="0.25">
      <c r="A194" s="214"/>
      <c r="B194" s="207"/>
      <c r="C194" s="113" t="s">
        <v>1459</v>
      </c>
      <c r="D194" s="113" t="s">
        <v>1548</v>
      </c>
      <c r="E194" s="211"/>
      <c r="F194" s="211"/>
      <c r="G194" s="196">
        <v>1224</v>
      </c>
      <c r="H194" s="696"/>
      <c r="I194" s="697">
        <v>44.035947712418299</v>
      </c>
      <c r="J194" s="698"/>
      <c r="K194" s="697">
        <v>55.964052287581701</v>
      </c>
      <c r="L194" s="699"/>
      <c r="M194" s="697">
        <v>35.049019607843135</v>
      </c>
      <c r="N194" s="695"/>
      <c r="O194" s="697">
        <v>23.104693140794225</v>
      </c>
      <c r="P194" s="695"/>
      <c r="Q194" s="697">
        <v>44.925373134328353</v>
      </c>
      <c r="R194"/>
      <c r="S194"/>
      <c r="T194"/>
      <c r="U194"/>
      <c r="V194"/>
      <c r="W194"/>
      <c r="X194"/>
      <c r="Y194"/>
      <c r="AB194"/>
      <c r="AC194"/>
      <c r="AD194"/>
      <c r="AE194" s="91"/>
      <c r="AF194" s="91"/>
      <c r="AG194" s="91"/>
      <c r="AH194" s="91"/>
      <c r="AI194" s="91"/>
      <c r="AJ194" s="91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</row>
    <row r="195" spans="1:51" s="169" customFormat="1" ht="14.25" x14ac:dyDescent="0.2">
      <c r="A195" s="215"/>
      <c r="B195" s="215"/>
      <c r="C195" s="215"/>
      <c r="D195" s="215"/>
      <c r="E195" s="216"/>
      <c r="F195" s="216"/>
      <c r="G195" s="217"/>
      <c r="H195" s="217"/>
      <c r="I195" s="118"/>
      <c r="J195" s="118"/>
      <c r="K195" s="218"/>
      <c r="L195" s="218"/>
      <c r="M195" s="218"/>
      <c r="N195" s="218"/>
      <c r="O195" s="218"/>
      <c r="P195" s="218"/>
      <c r="Q195" s="218"/>
      <c r="R195"/>
      <c r="S195"/>
      <c r="T195"/>
      <c r="U195"/>
      <c r="V195"/>
      <c r="W195"/>
      <c r="X195"/>
      <c r="Y195"/>
      <c r="AB195"/>
      <c r="AC195"/>
      <c r="AD195"/>
      <c r="AE195" s="91"/>
      <c r="AF195" s="91"/>
      <c r="AG195" s="91"/>
      <c r="AH195" s="91"/>
      <c r="AI195" s="91"/>
      <c r="AJ195" s="91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</row>
    <row r="196" spans="1:51" s="169" customFormat="1" ht="14.25" x14ac:dyDescent="0.2">
      <c r="B196" s="214"/>
      <c r="C196" s="214"/>
      <c r="D196" s="214"/>
      <c r="E196" s="211"/>
      <c r="F196" s="211"/>
      <c r="G196" s="196"/>
      <c r="H196" s="196"/>
      <c r="I196" s="200"/>
      <c r="J196" s="200"/>
      <c r="K196" s="199"/>
      <c r="L196" s="199"/>
      <c r="M196" s="199"/>
      <c r="N196" s="199"/>
      <c r="O196" s="199"/>
      <c r="P196" s="199"/>
      <c r="Q196" s="199"/>
    </row>
    <row r="197" spans="1:51" s="169" customFormat="1" x14ac:dyDescent="0.2">
      <c r="A197" s="214"/>
      <c r="B197" s="214"/>
      <c r="C197" s="359" t="s">
        <v>1562</v>
      </c>
      <c r="D197" s="214"/>
      <c r="E197" s="211"/>
      <c r="F197" s="211"/>
      <c r="G197" s="226"/>
      <c r="H197" s="214"/>
      <c r="I197" s="227"/>
      <c r="J197" s="227"/>
      <c r="K197" s="214"/>
      <c r="L197" s="214"/>
      <c r="M197" s="214"/>
      <c r="N197" s="214"/>
      <c r="O197" s="214"/>
      <c r="P197" s="214"/>
      <c r="Q197" s="214"/>
    </row>
    <row r="198" spans="1:51" s="169" customFormat="1" x14ac:dyDescent="0.2">
      <c r="A198" s="214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</row>
  </sheetData>
  <mergeCells count="1">
    <mergeCell ref="I9:K9"/>
  </mergeCells>
  <pageMargins left="0.70866141732283472" right="0.70866141732283472" top="0.74803149606299213" bottom="0.74803149606299213" header="0.31496062992125984" footer="0.31496062992125984"/>
  <pageSetup paperSize="9" scale="50" fitToHeight="2" orientation="portrait" r:id="rId1"/>
  <rowBreaks count="1" manualBreakCount="1">
    <brk id="117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65"/>
  <sheetViews>
    <sheetView showGridLines="0" topLeftCell="A4" workbookViewId="0">
      <selection activeCell="G3" sqref="G3"/>
    </sheetView>
  </sheetViews>
  <sheetFormatPr defaultColWidth="9.140625" defaultRowHeight="12" x14ac:dyDescent="0.2"/>
  <cols>
    <col min="1" max="1" width="4.28515625" style="112" customWidth="1"/>
    <col min="2" max="2" width="4.140625" style="112" customWidth="1"/>
    <col min="3" max="3" width="5.140625" style="112" customWidth="1"/>
    <col min="4" max="4" width="20.85546875" style="112" customWidth="1"/>
    <col min="5" max="5" width="1.85546875" style="112" customWidth="1"/>
    <col min="6" max="6" width="5.5703125" style="112" customWidth="1"/>
    <col min="7" max="7" width="12.7109375" style="112" customWidth="1"/>
    <col min="8" max="8" width="2.140625" style="281" customWidth="1"/>
    <col min="9" max="9" width="21.85546875" style="112" customWidth="1"/>
    <col min="10" max="10" width="1.28515625" style="112" customWidth="1"/>
    <col min="11" max="11" width="13.140625" style="112" customWidth="1"/>
    <col min="12" max="12" width="0.85546875" style="112" customWidth="1"/>
    <col min="13" max="16384" width="9.140625" style="112"/>
  </cols>
  <sheetData>
    <row r="1" spans="1:12" ht="15.75" x14ac:dyDescent="0.25">
      <c r="A1" s="79" t="s">
        <v>2558</v>
      </c>
      <c r="B1" s="99"/>
      <c r="C1" s="99"/>
      <c r="D1" s="99"/>
      <c r="E1" s="99"/>
      <c r="J1" s="136"/>
      <c r="K1" s="136"/>
      <c r="L1" s="136"/>
    </row>
    <row r="2" spans="1:12" ht="15.75" x14ac:dyDescent="0.25">
      <c r="A2" s="79" t="s">
        <v>1704</v>
      </c>
      <c r="B2" s="99"/>
      <c r="C2" s="99"/>
      <c r="D2" s="99"/>
      <c r="E2" s="99"/>
      <c r="J2" s="136"/>
      <c r="K2" s="136"/>
      <c r="L2" s="136"/>
    </row>
    <row r="3" spans="1:12" s="99" customFormat="1" ht="12.75" customHeight="1" x14ac:dyDescent="0.2">
      <c r="A3" s="282"/>
      <c r="B3" s="283"/>
      <c r="C3" s="283"/>
      <c r="D3" s="283"/>
      <c r="E3" s="283"/>
      <c r="F3" s="283"/>
      <c r="G3" s="283"/>
      <c r="H3" s="283"/>
      <c r="I3" s="283"/>
      <c r="J3" s="284"/>
      <c r="K3" s="284"/>
      <c r="L3" s="284"/>
    </row>
    <row r="4" spans="1:12" s="99" customFormat="1" ht="12.75" customHeight="1" x14ac:dyDescent="0.2">
      <c r="A4" s="244"/>
      <c r="H4" s="110"/>
      <c r="J4" s="284"/>
      <c r="K4" s="284"/>
      <c r="L4" s="284"/>
    </row>
    <row r="5" spans="1:12" s="99" customFormat="1" ht="12.75" customHeight="1" x14ac:dyDescent="0.2">
      <c r="G5" s="140" t="s">
        <v>251</v>
      </c>
      <c r="H5" s="285"/>
      <c r="I5" s="140" t="s">
        <v>37</v>
      </c>
      <c r="J5" s="285"/>
      <c r="K5" s="285"/>
      <c r="L5" s="285"/>
    </row>
    <row r="6" spans="1:12" s="99" customFormat="1" ht="12.75" customHeight="1" x14ac:dyDescent="0.2">
      <c r="A6" s="110"/>
      <c r="B6" s="110"/>
      <c r="C6" s="110"/>
      <c r="D6" s="110"/>
      <c r="E6" s="110"/>
      <c r="G6" s="286"/>
      <c r="H6" s="285"/>
      <c r="I6" s="286"/>
      <c r="J6" s="285"/>
      <c r="K6" s="285"/>
      <c r="L6" s="285"/>
    </row>
    <row r="7" spans="1:12" s="99" customFormat="1" ht="12.75" customHeight="1" x14ac:dyDescent="0.2">
      <c r="H7" s="110"/>
      <c r="J7" s="284"/>
      <c r="K7" s="284"/>
      <c r="L7" s="284"/>
    </row>
    <row r="8" spans="1:12" s="99" customFormat="1" ht="12.75" customHeight="1" x14ac:dyDescent="0.2">
      <c r="A8" s="102" t="s">
        <v>138</v>
      </c>
      <c r="G8" s="669">
        <v>5521</v>
      </c>
      <c r="H8" s="287"/>
      <c r="I8" s="381">
        <v>1</v>
      </c>
      <c r="J8" s="288"/>
      <c r="K8" s="288"/>
      <c r="L8" s="288"/>
    </row>
    <row r="9" spans="1:12" s="99" customFormat="1" ht="12.75" customHeight="1" x14ac:dyDescent="0.2">
      <c r="A9" s="283"/>
      <c r="B9" s="283"/>
      <c r="C9" s="283"/>
      <c r="D9" s="283"/>
      <c r="E9" s="283"/>
      <c r="G9" s="382"/>
      <c r="H9" s="358"/>
      <c r="I9" s="382"/>
      <c r="J9" s="284"/>
      <c r="K9" s="284"/>
      <c r="L9" s="284"/>
    </row>
    <row r="10" spans="1:12" s="99" customFormat="1" ht="12.75" customHeight="1" x14ac:dyDescent="0.2">
      <c r="G10" s="92"/>
      <c r="H10" s="358"/>
      <c r="I10" s="92"/>
      <c r="J10" s="284"/>
      <c r="K10" s="284"/>
      <c r="L10" s="284"/>
    </row>
    <row r="11" spans="1:12" s="99" customFormat="1" ht="12.75" customHeight="1" x14ac:dyDescent="0.2">
      <c r="A11" s="92" t="s">
        <v>1624</v>
      </c>
      <c r="G11" s="383"/>
      <c r="H11" s="358"/>
      <c r="I11" s="94"/>
      <c r="J11" s="284"/>
      <c r="K11" s="284"/>
      <c r="L11" s="284"/>
    </row>
    <row r="12" spans="1:12" s="99" customFormat="1" ht="12.75" customHeight="1" x14ac:dyDescent="0.2">
      <c r="G12" s="92"/>
      <c r="H12" s="358"/>
      <c r="I12" s="92"/>
      <c r="J12" s="284"/>
      <c r="K12" s="284"/>
      <c r="L12" s="284"/>
    </row>
    <row r="13" spans="1:12" s="99" customFormat="1" ht="12.75" customHeight="1" x14ac:dyDescent="0.2">
      <c r="D13" s="99" t="s">
        <v>139</v>
      </c>
      <c r="G13" s="383">
        <v>837</v>
      </c>
      <c r="H13" s="684"/>
      <c r="I13" s="685">
        <f>+G13/$G$8*100</f>
        <v>15.160297047636298</v>
      </c>
      <c r="J13" s="291"/>
      <c r="K13" s="292"/>
      <c r="L13" s="291"/>
    </row>
    <row r="14" spans="1:12" s="99" customFormat="1" ht="12.75" customHeight="1" x14ac:dyDescent="0.2">
      <c r="D14" s="99" t="s">
        <v>140</v>
      </c>
      <c r="G14" s="383">
        <v>162</v>
      </c>
      <c r="H14" s="684"/>
      <c r="I14" s="685">
        <f t="shared" ref="I14:I60" si="0">+G14/$G$8*100</f>
        <v>2.9342510414779932</v>
      </c>
      <c r="J14" s="291"/>
      <c r="K14" s="292"/>
      <c r="L14" s="291"/>
    </row>
    <row r="15" spans="1:12" s="99" customFormat="1" ht="12.75" customHeight="1" x14ac:dyDescent="0.2">
      <c r="D15" s="99" t="s">
        <v>141</v>
      </c>
      <c r="G15" s="383">
        <v>90</v>
      </c>
      <c r="H15" s="684"/>
      <c r="I15" s="685">
        <f t="shared" si="0"/>
        <v>1.6301394674877741</v>
      </c>
      <c r="J15" s="291"/>
      <c r="K15" s="292"/>
      <c r="L15" s="291"/>
    </row>
    <row r="16" spans="1:12" s="99" customFormat="1" ht="12.75" customHeight="1" x14ac:dyDescent="0.2">
      <c r="D16" s="99" t="s">
        <v>142</v>
      </c>
      <c r="G16" s="383">
        <v>5</v>
      </c>
      <c r="H16" s="684"/>
      <c r="I16" s="685">
        <f t="shared" si="0"/>
        <v>9.056330374932077E-2</v>
      </c>
      <c r="J16" s="290"/>
      <c r="K16" s="292"/>
      <c r="L16" s="291"/>
    </row>
    <row r="17" spans="2:12" s="99" customFormat="1" ht="12.75" customHeight="1" x14ac:dyDescent="0.2">
      <c r="D17" s="99" t="s">
        <v>143</v>
      </c>
      <c r="G17" s="383">
        <v>10</v>
      </c>
      <c r="H17" s="684"/>
      <c r="I17" s="685">
        <f t="shared" si="0"/>
        <v>0.18112660749864154</v>
      </c>
      <c r="J17" s="290"/>
      <c r="K17" s="292"/>
      <c r="L17" s="291"/>
    </row>
    <row r="18" spans="2:12" s="99" customFormat="1" ht="12.75" customHeight="1" x14ac:dyDescent="0.2">
      <c r="G18" s="92"/>
      <c r="H18" s="684"/>
      <c r="I18" s="685"/>
      <c r="J18" s="284"/>
      <c r="K18" s="292"/>
      <c r="L18" s="291"/>
    </row>
    <row r="19" spans="2:12" s="99" customFormat="1" ht="12.75" customHeight="1" x14ac:dyDescent="0.2">
      <c r="B19" s="92" t="s">
        <v>252</v>
      </c>
      <c r="C19" s="92"/>
      <c r="D19" s="92"/>
      <c r="G19" s="92"/>
      <c r="H19" s="684"/>
      <c r="I19" s="685"/>
      <c r="J19" s="284"/>
      <c r="K19" s="292"/>
      <c r="L19" s="284"/>
    </row>
    <row r="20" spans="2:12" s="99" customFormat="1" ht="12.75" customHeight="1" x14ac:dyDescent="0.2">
      <c r="B20" s="92"/>
      <c r="C20" s="92"/>
      <c r="D20" s="92"/>
      <c r="G20" s="92"/>
      <c r="H20" s="684"/>
      <c r="I20" s="685"/>
      <c r="J20" s="284"/>
      <c r="K20" s="292"/>
      <c r="L20" s="284"/>
    </row>
    <row r="21" spans="2:12" s="99" customFormat="1" ht="12.75" customHeight="1" x14ac:dyDescent="0.2">
      <c r="B21" s="92"/>
      <c r="C21" s="92"/>
      <c r="D21" s="92" t="s">
        <v>144</v>
      </c>
      <c r="G21" s="383">
        <v>3735</v>
      </c>
      <c r="H21" s="92"/>
      <c r="I21" s="685">
        <f t="shared" si="0"/>
        <v>67.650787900742614</v>
      </c>
      <c r="J21" s="284"/>
      <c r="K21" s="292"/>
      <c r="L21" s="284"/>
    </row>
    <row r="22" spans="2:12" s="99" customFormat="1" ht="12.75" customHeight="1" x14ac:dyDescent="0.2">
      <c r="B22" s="92"/>
      <c r="C22" s="92"/>
      <c r="D22" s="92" t="s">
        <v>349</v>
      </c>
      <c r="F22" s="289"/>
      <c r="G22" s="92">
        <v>4</v>
      </c>
      <c r="H22" s="684"/>
      <c r="I22" s="685">
        <f t="shared" si="0"/>
        <v>7.2450642999456624E-2</v>
      </c>
      <c r="J22" s="284"/>
      <c r="K22" s="292"/>
      <c r="L22" s="284"/>
    </row>
    <row r="23" spans="2:12" s="99" customFormat="1" ht="12.75" customHeight="1" x14ac:dyDescent="0.2">
      <c r="B23" s="92"/>
      <c r="C23" s="92"/>
      <c r="D23" s="92" t="s">
        <v>419</v>
      </c>
      <c r="F23" s="289"/>
      <c r="G23" s="92">
        <v>8</v>
      </c>
      <c r="H23" s="684"/>
      <c r="I23" s="685">
        <f t="shared" si="0"/>
        <v>0.14490128599891325</v>
      </c>
      <c r="J23" s="284"/>
      <c r="K23" s="292"/>
      <c r="L23" s="284"/>
    </row>
    <row r="24" spans="2:12" s="99" customFormat="1" ht="12.75" customHeight="1" x14ac:dyDescent="0.2">
      <c r="B24" s="92"/>
      <c r="C24" s="92"/>
      <c r="D24" s="92" t="s">
        <v>244</v>
      </c>
      <c r="G24" s="92">
        <v>14</v>
      </c>
      <c r="H24" s="684"/>
      <c r="I24" s="685">
        <f t="shared" si="0"/>
        <v>0.25357725049809821</v>
      </c>
      <c r="J24" s="284"/>
      <c r="K24" s="292"/>
      <c r="L24" s="284"/>
    </row>
    <row r="25" spans="2:12" s="99" customFormat="1" ht="12.75" customHeight="1" x14ac:dyDescent="0.2">
      <c r="B25" s="92"/>
      <c r="C25" s="92"/>
      <c r="D25" s="92" t="s">
        <v>145</v>
      </c>
      <c r="G25" s="92">
        <v>74</v>
      </c>
      <c r="H25" s="684"/>
      <c r="I25" s="685">
        <f t="shared" si="0"/>
        <v>1.3403368954899475</v>
      </c>
      <c r="J25" s="284"/>
      <c r="K25" s="292"/>
      <c r="L25" s="284"/>
    </row>
    <row r="26" spans="2:12" s="99" customFormat="1" ht="12.75" customHeight="1" x14ac:dyDescent="0.2">
      <c r="B26" s="92"/>
      <c r="C26" s="92"/>
      <c r="D26" s="92" t="s">
        <v>146</v>
      </c>
      <c r="G26" s="92">
        <v>15</v>
      </c>
      <c r="H26" s="684"/>
      <c r="I26" s="685">
        <f t="shared" si="0"/>
        <v>0.27168991124796232</v>
      </c>
      <c r="J26" s="284"/>
      <c r="K26" s="292"/>
      <c r="L26" s="284"/>
    </row>
    <row r="27" spans="2:12" s="99" customFormat="1" ht="12.75" customHeight="1" x14ac:dyDescent="0.2">
      <c r="B27" s="92"/>
      <c r="C27" s="92"/>
      <c r="D27" s="92" t="s">
        <v>280</v>
      </c>
      <c r="G27" s="92">
        <v>4</v>
      </c>
      <c r="H27" s="684"/>
      <c r="I27" s="685">
        <f t="shared" si="0"/>
        <v>7.2450642999456624E-2</v>
      </c>
      <c r="J27" s="284"/>
      <c r="K27" s="292"/>
      <c r="L27" s="284"/>
    </row>
    <row r="28" spans="2:12" s="99" customFormat="1" ht="12.75" customHeight="1" x14ac:dyDescent="0.2">
      <c r="B28" s="92"/>
      <c r="C28" s="92"/>
      <c r="D28" s="92" t="s">
        <v>1710</v>
      </c>
      <c r="G28" s="92">
        <v>4</v>
      </c>
      <c r="H28" s="684"/>
      <c r="I28" s="685">
        <f t="shared" si="0"/>
        <v>7.2450642999456624E-2</v>
      </c>
      <c r="J28" s="284"/>
      <c r="K28" s="292"/>
      <c r="L28" s="284"/>
    </row>
    <row r="29" spans="2:12" s="99" customFormat="1" ht="12.75" customHeight="1" x14ac:dyDescent="0.2">
      <c r="B29" s="92"/>
      <c r="C29" s="92"/>
      <c r="D29" s="92" t="s">
        <v>147</v>
      </c>
      <c r="G29" s="92">
        <v>112</v>
      </c>
      <c r="H29" s="684"/>
      <c r="I29" s="685">
        <f t="shared" si="0"/>
        <v>2.0286180039847856</v>
      </c>
      <c r="J29" s="284"/>
      <c r="K29" s="292"/>
      <c r="L29" s="284"/>
    </row>
    <row r="30" spans="2:12" s="99" customFormat="1" ht="12.75" customHeight="1" x14ac:dyDescent="0.2">
      <c r="B30" s="92"/>
      <c r="C30" s="92"/>
      <c r="D30" s="92" t="s">
        <v>1711</v>
      </c>
      <c r="G30" s="92">
        <v>4</v>
      </c>
      <c r="H30" s="684"/>
      <c r="I30" s="685">
        <f t="shared" si="0"/>
        <v>7.2450642999456624E-2</v>
      </c>
      <c r="J30" s="284"/>
      <c r="K30" s="292"/>
      <c r="L30" s="284"/>
    </row>
    <row r="31" spans="2:12" s="99" customFormat="1" ht="12.75" customHeight="1" x14ac:dyDescent="0.2">
      <c r="B31" s="92"/>
      <c r="C31" s="92"/>
      <c r="D31" s="92" t="s">
        <v>148</v>
      </c>
      <c r="G31" s="92">
        <v>54</v>
      </c>
      <c r="H31" s="684"/>
      <c r="I31" s="685">
        <f t="shared" si="0"/>
        <v>0.97808368049266436</v>
      </c>
      <c r="J31" s="284"/>
      <c r="K31" s="292"/>
      <c r="L31" s="284"/>
    </row>
    <row r="32" spans="2:12" s="99" customFormat="1" ht="12.75" customHeight="1" x14ac:dyDescent="0.2">
      <c r="B32" s="92"/>
      <c r="C32" s="92"/>
      <c r="D32" s="92" t="s">
        <v>281</v>
      </c>
      <c r="G32" s="92">
        <v>3</v>
      </c>
      <c r="H32" s="684"/>
      <c r="I32" s="685">
        <f t="shared" si="0"/>
        <v>5.4337982249592465E-2</v>
      </c>
      <c r="J32" s="284"/>
      <c r="K32" s="292"/>
      <c r="L32" s="284"/>
    </row>
    <row r="33" spans="1:12" s="99" customFormat="1" ht="12.75" customHeight="1" x14ac:dyDescent="0.2">
      <c r="B33" s="92"/>
      <c r="C33" s="92"/>
      <c r="D33" s="92" t="s">
        <v>282</v>
      </c>
      <c r="G33" s="92">
        <v>24</v>
      </c>
      <c r="H33" s="684"/>
      <c r="I33" s="685">
        <f t="shared" si="0"/>
        <v>0.43470385799673972</v>
      </c>
      <c r="J33" s="284"/>
      <c r="K33" s="292"/>
      <c r="L33" s="284"/>
    </row>
    <row r="34" spans="1:12" s="99" customFormat="1" ht="12.75" customHeight="1" x14ac:dyDescent="0.2">
      <c r="B34" s="92"/>
      <c r="C34" s="92"/>
      <c r="D34" s="92" t="s">
        <v>149</v>
      </c>
      <c r="G34" s="92">
        <v>11</v>
      </c>
      <c r="H34" s="684"/>
      <c r="I34" s="685">
        <f t="shared" si="0"/>
        <v>0.19923926824850571</v>
      </c>
      <c r="J34" s="284"/>
      <c r="K34" s="292"/>
      <c r="L34" s="284"/>
    </row>
    <row r="35" spans="1:12" s="99" customFormat="1" ht="12.75" customHeight="1" x14ac:dyDescent="0.2">
      <c r="B35" s="92"/>
      <c r="C35" s="92"/>
      <c r="D35" s="92" t="s">
        <v>1568</v>
      </c>
      <c r="G35" s="92">
        <v>5</v>
      </c>
      <c r="H35" s="684"/>
      <c r="I35" s="685">
        <f t="shared" si="0"/>
        <v>9.056330374932077E-2</v>
      </c>
      <c r="J35" s="284"/>
      <c r="K35" s="292"/>
      <c r="L35" s="284"/>
    </row>
    <row r="36" spans="1:12" s="99" customFormat="1" ht="12.75" customHeight="1" x14ac:dyDescent="0.2">
      <c r="B36" s="92"/>
      <c r="C36" s="92"/>
      <c r="D36" s="92" t="s">
        <v>1569</v>
      </c>
      <c r="G36" s="92">
        <v>3</v>
      </c>
      <c r="H36" s="92"/>
      <c r="I36" s="685">
        <f t="shared" si="0"/>
        <v>5.4337982249592465E-2</v>
      </c>
      <c r="J36" s="284"/>
      <c r="K36" s="292"/>
      <c r="L36" s="284"/>
    </row>
    <row r="37" spans="1:12" s="99" customFormat="1" ht="12.75" customHeight="1" x14ac:dyDescent="0.2">
      <c r="B37" s="92"/>
      <c r="C37" s="92"/>
      <c r="D37" s="92" t="s">
        <v>150</v>
      </c>
      <c r="G37" s="92">
        <v>13</v>
      </c>
      <c r="H37" s="684"/>
      <c r="I37" s="685">
        <f t="shared" si="0"/>
        <v>0.235464589748234</v>
      </c>
      <c r="J37" s="284"/>
      <c r="K37" s="292"/>
      <c r="L37" s="284"/>
    </row>
    <row r="38" spans="1:12" s="99" customFormat="1" ht="12.75" customHeight="1" x14ac:dyDescent="0.2">
      <c r="B38" s="92"/>
      <c r="C38" s="92"/>
      <c r="D38" s="92" t="s">
        <v>350</v>
      </c>
      <c r="G38" s="383">
        <v>8</v>
      </c>
      <c r="H38" s="92"/>
      <c r="I38" s="685">
        <f t="shared" si="0"/>
        <v>0.14490128599891325</v>
      </c>
      <c r="J38" s="284"/>
      <c r="K38" s="292"/>
      <c r="L38" s="284"/>
    </row>
    <row r="39" spans="1:12" s="99" customFormat="1" ht="12.75" customHeight="1" x14ac:dyDescent="0.2">
      <c r="B39" s="92"/>
      <c r="C39" s="92"/>
      <c r="D39" s="92" t="s">
        <v>58</v>
      </c>
      <c r="G39" s="383">
        <v>18</v>
      </c>
      <c r="H39" s="383"/>
      <c r="I39" s="685">
        <f t="shared" si="0"/>
        <v>0.32602789349755479</v>
      </c>
      <c r="J39" s="284"/>
      <c r="K39" s="292"/>
      <c r="L39" s="284"/>
    </row>
    <row r="40" spans="1:12" s="99" customFormat="1" ht="12.75" customHeight="1" x14ac:dyDescent="0.2">
      <c r="B40" s="92"/>
      <c r="C40" s="92"/>
      <c r="D40" s="92"/>
      <c r="G40" s="92"/>
      <c r="H40" s="383"/>
      <c r="I40" s="685"/>
      <c r="J40" s="284"/>
      <c r="K40" s="292"/>
      <c r="L40" s="284"/>
    </row>
    <row r="41" spans="1:12" s="99" customFormat="1" ht="12.75" customHeight="1" x14ac:dyDescent="0.2">
      <c r="B41" s="92" t="s">
        <v>253</v>
      </c>
      <c r="C41" s="92"/>
      <c r="D41" s="92"/>
      <c r="G41" s="92"/>
      <c r="H41" s="383"/>
      <c r="I41" s="685"/>
      <c r="J41" s="284"/>
      <c r="K41" s="292"/>
      <c r="L41" s="284"/>
    </row>
    <row r="42" spans="1:12" s="99" customFormat="1" ht="12.75" customHeight="1" x14ac:dyDescent="0.2">
      <c r="B42" s="92"/>
      <c r="C42" s="92"/>
      <c r="D42" s="92"/>
      <c r="G42" s="383"/>
      <c r="H42" s="383"/>
      <c r="I42" s="685"/>
      <c r="J42" s="284"/>
      <c r="K42" s="292"/>
      <c r="L42" s="284"/>
    </row>
    <row r="43" spans="1:12" s="99" customFormat="1" ht="12.75" customHeight="1" x14ac:dyDescent="0.2">
      <c r="B43" s="92"/>
      <c r="C43" s="92"/>
      <c r="D43" s="92" t="s">
        <v>1712</v>
      </c>
      <c r="G43" s="92">
        <v>3</v>
      </c>
      <c r="H43" s="383"/>
      <c r="I43" s="685">
        <f t="shared" si="0"/>
        <v>5.4337982249592465E-2</v>
      </c>
      <c r="J43" s="284"/>
      <c r="K43" s="292"/>
      <c r="L43" s="284"/>
    </row>
    <row r="44" spans="1:12" s="99" customFormat="1" ht="12.75" customHeight="1" x14ac:dyDescent="0.2">
      <c r="B44" s="92"/>
      <c r="C44" s="92"/>
      <c r="D44" s="92" t="s">
        <v>151</v>
      </c>
      <c r="G44" s="92">
        <v>7</v>
      </c>
      <c r="H44" s="383"/>
      <c r="I44" s="685">
        <f t="shared" si="0"/>
        <v>0.1267886252490491</v>
      </c>
      <c r="J44" s="284"/>
      <c r="K44" s="292"/>
      <c r="L44" s="284"/>
    </row>
    <row r="45" spans="1:12" s="99" customFormat="1" ht="12.75" customHeight="1" x14ac:dyDescent="0.2">
      <c r="A45" s="110"/>
      <c r="B45" s="92"/>
      <c r="C45" s="92"/>
      <c r="D45" s="92" t="s">
        <v>306</v>
      </c>
      <c r="G45" s="92">
        <v>9</v>
      </c>
      <c r="H45" s="383"/>
      <c r="I45" s="685">
        <f t="shared" si="0"/>
        <v>0.16301394674877739</v>
      </c>
      <c r="J45" s="284"/>
      <c r="K45" s="292"/>
      <c r="L45" s="284"/>
    </row>
    <row r="46" spans="1:12" s="99" customFormat="1" ht="12.75" customHeight="1" x14ac:dyDescent="0.2">
      <c r="B46" s="92"/>
      <c r="C46" s="92"/>
      <c r="D46" s="92" t="s">
        <v>351</v>
      </c>
      <c r="G46" s="383">
        <v>7</v>
      </c>
      <c r="H46" s="383"/>
      <c r="I46" s="685">
        <f t="shared" si="0"/>
        <v>0.1267886252490491</v>
      </c>
      <c r="J46" s="284"/>
      <c r="K46" s="292"/>
      <c r="L46" s="284"/>
    </row>
    <row r="47" spans="1:12" s="99" customFormat="1" ht="12.75" customHeight="1" x14ac:dyDescent="0.2">
      <c r="A47" s="293"/>
      <c r="B47" s="92"/>
      <c r="C47" s="92"/>
      <c r="D47" s="92" t="s">
        <v>1713</v>
      </c>
      <c r="G47" s="92">
        <v>8</v>
      </c>
      <c r="H47" s="92"/>
      <c r="I47" s="685">
        <f t="shared" si="0"/>
        <v>0.14490128599891325</v>
      </c>
      <c r="K47" s="292"/>
    </row>
    <row r="48" spans="1:12" s="99" customFormat="1" ht="12.75" customHeight="1" x14ac:dyDescent="0.2">
      <c r="B48" s="92"/>
      <c r="C48" s="92"/>
      <c r="D48" s="92" t="s">
        <v>1714</v>
      </c>
      <c r="G48" s="92">
        <v>5</v>
      </c>
      <c r="H48" s="92"/>
      <c r="I48" s="685">
        <f t="shared" si="0"/>
        <v>9.056330374932077E-2</v>
      </c>
      <c r="K48" s="292"/>
    </row>
    <row r="49" spans="1:12" s="99" customFormat="1" ht="12.75" customHeight="1" x14ac:dyDescent="0.2">
      <c r="B49" s="92"/>
      <c r="C49" s="92"/>
      <c r="D49" s="92" t="s">
        <v>1715</v>
      </c>
      <c r="G49" s="92">
        <v>3</v>
      </c>
      <c r="H49" s="92"/>
      <c r="I49" s="685">
        <f t="shared" si="0"/>
        <v>5.4337982249592465E-2</v>
      </c>
      <c r="K49" s="292"/>
    </row>
    <row r="50" spans="1:12" s="99" customFormat="1" ht="12.75" customHeight="1" x14ac:dyDescent="0.2">
      <c r="B50" s="92"/>
      <c r="C50" s="92"/>
      <c r="D50" s="92" t="s">
        <v>352</v>
      </c>
      <c r="G50" s="383">
        <v>6</v>
      </c>
      <c r="H50" s="92"/>
      <c r="I50" s="685">
        <f t="shared" si="0"/>
        <v>0.10867596449918493</v>
      </c>
      <c r="K50" s="292"/>
    </row>
    <row r="51" spans="1:12" s="99" customFormat="1" ht="12.75" customHeight="1" x14ac:dyDescent="0.2">
      <c r="B51" s="92"/>
      <c r="C51" s="92"/>
      <c r="D51" s="92" t="s">
        <v>1716</v>
      </c>
      <c r="G51" s="383">
        <v>3</v>
      </c>
      <c r="H51" s="92"/>
      <c r="I51" s="685">
        <f t="shared" si="0"/>
        <v>5.4337982249592465E-2</v>
      </c>
      <c r="K51" s="292"/>
    </row>
    <row r="52" spans="1:12" s="99" customFormat="1" ht="12.75" customHeight="1" x14ac:dyDescent="0.2">
      <c r="B52" s="92"/>
      <c r="C52" s="92"/>
      <c r="D52" s="92" t="s">
        <v>185</v>
      </c>
      <c r="G52" s="383">
        <v>13</v>
      </c>
      <c r="H52" s="92"/>
      <c r="I52" s="685">
        <f t="shared" si="0"/>
        <v>0.235464589748234</v>
      </c>
      <c r="K52" s="292"/>
    </row>
    <row r="53" spans="1:12" s="99" customFormat="1" ht="12.75" customHeight="1" x14ac:dyDescent="0.2">
      <c r="B53" s="92"/>
      <c r="C53" s="92"/>
      <c r="D53" s="92" t="s">
        <v>353</v>
      </c>
      <c r="G53" s="383">
        <v>10</v>
      </c>
      <c r="H53" s="92"/>
      <c r="I53" s="685">
        <f t="shared" si="0"/>
        <v>0.18112660749864154</v>
      </c>
      <c r="K53" s="292"/>
    </row>
    <row r="54" spans="1:12" s="99" customFormat="1" ht="12.75" customHeight="1" x14ac:dyDescent="0.2">
      <c r="B54" s="92"/>
      <c r="C54" s="92"/>
      <c r="D54" s="92" t="s">
        <v>1570</v>
      </c>
      <c r="G54" s="383">
        <v>4</v>
      </c>
      <c r="H54" s="358"/>
      <c r="I54" s="685">
        <f t="shared" si="0"/>
        <v>7.2450642999456624E-2</v>
      </c>
      <c r="K54" s="292"/>
    </row>
    <row r="55" spans="1:12" s="99" customFormat="1" ht="12.75" customHeight="1" x14ac:dyDescent="0.2">
      <c r="A55" s="110"/>
      <c r="B55" s="92"/>
      <c r="C55" s="92"/>
      <c r="D55" s="92" t="s">
        <v>1571</v>
      </c>
      <c r="E55" s="110"/>
      <c r="F55" s="110"/>
      <c r="G55" s="383">
        <v>3</v>
      </c>
      <c r="H55" s="92"/>
      <c r="I55" s="685">
        <f t="shared" si="0"/>
        <v>5.4337982249592465E-2</v>
      </c>
      <c r="K55" s="292"/>
    </row>
    <row r="56" spans="1:12" ht="12.75" customHeight="1" x14ac:dyDescent="0.2">
      <c r="A56" s="281"/>
      <c r="B56" s="358"/>
      <c r="C56" s="358"/>
      <c r="D56" s="92" t="s">
        <v>152</v>
      </c>
      <c r="E56" s="99"/>
      <c r="F56" s="99"/>
      <c r="G56" s="383">
        <v>15</v>
      </c>
      <c r="H56" s="358"/>
      <c r="I56" s="685">
        <f t="shared" si="0"/>
        <v>0.27168991124796232</v>
      </c>
      <c r="K56" s="292"/>
    </row>
    <row r="57" spans="1:12" ht="12.75" customHeight="1" x14ac:dyDescent="0.2">
      <c r="B57" s="281"/>
      <c r="C57" s="281"/>
      <c r="D57" s="358" t="s">
        <v>401</v>
      </c>
      <c r="E57" s="99"/>
      <c r="F57" s="99"/>
      <c r="G57" s="684">
        <v>14</v>
      </c>
      <c r="H57" s="92"/>
      <c r="I57" s="685">
        <f t="shared" si="0"/>
        <v>0.25357725049809821</v>
      </c>
      <c r="K57" s="292"/>
    </row>
    <row r="58" spans="1:12" s="99" customFormat="1" ht="12.75" customHeight="1" x14ac:dyDescent="0.2">
      <c r="B58" s="112"/>
      <c r="C58" s="112"/>
      <c r="D58" s="92" t="s">
        <v>354</v>
      </c>
      <c r="G58" s="92">
        <v>5</v>
      </c>
      <c r="H58" s="92"/>
      <c r="I58" s="685">
        <f t="shared" si="0"/>
        <v>9.056330374932077E-2</v>
      </c>
      <c r="J58" s="284"/>
      <c r="K58" s="292"/>
      <c r="L58" s="284"/>
    </row>
    <row r="59" spans="1:12" ht="12.6" customHeight="1" x14ac:dyDescent="0.2">
      <c r="A59" s="293"/>
      <c r="B59" s="92"/>
      <c r="C59" s="92"/>
      <c r="D59" s="92" t="s">
        <v>1575</v>
      </c>
      <c r="E59" s="99"/>
      <c r="F59" s="99"/>
      <c r="G59" s="383">
        <v>153</v>
      </c>
      <c r="H59" s="383"/>
      <c r="I59" s="685">
        <f t="shared" si="0"/>
        <v>2.7712370947292158</v>
      </c>
      <c r="K59" s="292"/>
    </row>
    <row r="60" spans="1:12" ht="12.75" customHeight="1" x14ac:dyDescent="0.2">
      <c r="D60" s="92" t="s">
        <v>153</v>
      </c>
      <c r="E60" s="99"/>
      <c r="F60" s="99"/>
      <c r="G60" s="92">
        <v>13</v>
      </c>
      <c r="H60" s="92"/>
      <c r="I60" s="685">
        <f t="shared" si="0"/>
        <v>0.235464589748234</v>
      </c>
      <c r="K60" s="292"/>
    </row>
    <row r="61" spans="1:12" ht="12.75" customHeight="1" x14ac:dyDescent="0.2">
      <c r="D61" s="92" t="s">
        <v>58</v>
      </c>
      <c r="E61" s="99"/>
      <c r="F61" s="99"/>
      <c r="G61" s="92">
        <v>23</v>
      </c>
      <c r="H61" s="92"/>
      <c r="I61" s="685">
        <f>+G61/$G$8*100</f>
        <v>0.41659119724687554</v>
      </c>
      <c r="K61" s="292"/>
    </row>
    <row r="62" spans="1:12" ht="12.75" customHeight="1" x14ac:dyDescent="0.2">
      <c r="A62" s="294"/>
      <c r="B62" s="294"/>
      <c r="C62" s="294"/>
      <c r="D62" s="294"/>
      <c r="E62" s="294"/>
      <c r="F62" s="294"/>
      <c r="G62" s="294"/>
      <c r="H62" s="294"/>
      <c r="I62" s="294"/>
    </row>
    <row r="63" spans="1:12" ht="12.75" customHeight="1" x14ac:dyDescent="0.2"/>
    <row r="64" spans="1:12" ht="12.75" customHeight="1" x14ac:dyDescent="0.2">
      <c r="A64" s="111" t="s">
        <v>1625</v>
      </c>
    </row>
    <row r="65" ht="12.75" customHeight="1" x14ac:dyDescent="0.2"/>
  </sheetData>
  <phoneticPr fontId="34" type="noConversion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>
    <oddFooter>&amp;R52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S76"/>
  <sheetViews>
    <sheetView showGridLines="0" workbookViewId="0">
      <selection activeCell="S21" sqref="S21"/>
    </sheetView>
  </sheetViews>
  <sheetFormatPr defaultColWidth="9.140625" defaultRowHeight="12.75" x14ac:dyDescent="0.2"/>
  <cols>
    <col min="1" max="1" width="2" style="80" customWidth="1"/>
    <col min="2" max="2" width="12.28515625" style="80" customWidth="1"/>
    <col min="3" max="5" width="9.140625" style="80"/>
    <col min="6" max="6" width="4.28515625" style="80" customWidth="1"/>
    <col min="7" max="7" width="9.140625" style="80"/>
    <col min="8" max="8" width="1.7109375" style="80" customWidth="1"/>
    <col min="9" max="9" width="4.140625" style="80" customWidth="1"/>
    <col min="10" max="10" width="3.140625" style="80" customWidth="1"/>
    <col min="11" max="11" width="14.140625" style="80" customWidth="1"/>
    <col min="12" max="12" width="1.7109375" style="80" customWidth="1"/>
    <col min="13" max="13" width="4.140625" style="80" customWidth="1"/>
    <col min="14" max="14" width="1.7109375" style="80" customWidth="1"/>
    <col min="15" max="15" width="14" style="80" customWidth="1"/>
    <col min="16" max="16" width="1.7109375" style="80" customWidth="1"/>
    <col min="17" max="17" width="4.140625" style="80" customWidth="1"/>
    <col min="18" max="18" width="2.5703125" style="80" customWidth="1"/>
    <col min="19" max="16384" width="9.140625" style="80"/>
  </cols>
  <sheetData>
    <row r="1" spans="2:17" ht="15.75" x14ac:dyDescent="0.25">
      <c r="B1" s="298" t="s">
        <v>327</v>
      </c>
      <c r="C1" s="298" t="s">
        <v>405</v>
      </c>
      <c r="D1" s="112"/>
      <c r="E1" s="112"/>
      <c r="F1" s="112"/>
      <c r="G1" s="112"/>
      <c r="H1" s="281"/>
      <c r="I1" s="281"/>
      <c r="J1" s="281"/>
      <c r="K1" s="112"/>
      <c r="L1" s="281"/>
      <c r="M1" s="299"/>
      <c r="N1" s="281"/>
      <c r="O1" s="112"/>
      <c r="P1" s="281"/>
      <c r="Q1" s="299"/>
    </row>
    <row r="2" spans="2:17" ht="15.75" x14ac:dyDescent="0.25">
      <c r="B2" s="298" t="s">
        <v>1705</v>
      </c>
      <c r="D2" s="112"/>
      <c r="E2" s="112"/>
      <c r="F2" s="112"/>
      <c r="G2" s="112"/>
      <c r="H2" s="281"/>
      <c r="I2" s="281"/>
      <c r="J2" s="281"/>
      <c r="K2" s="112"/>
      <c r="L2" s="281"/>
      <c r="M2" s="299"/>
      <c r="N2" s="281"/>
      <c r="O2" s="112"/>
      <c r="P2" s="281"/>
      <c r="Q2" s="299"/>
    </row>
    <row r="3" spans="2:17" ht="8.25" customHeight="1" x14ac:dyDescent="0.2"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1"/>
      <c r="N3" s="301"/>
      <c r="O3" s="281"/>
      <c r="P3" s="301"/>
      <c r="Q3" s="82"/>
    </row>
    <row r="4" spans="2:17" ht="8.25" customHeight="1" x14ac:dyDescent="0.2"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299"/>
      <c r="N4" s="301"/>
      <c r="O4" s="281"/>
      <c r="P4" s="301"/>
      <c r="Q4" s="299"/>
    </row>
    <row r="5" spans="2:17" x14ac:dyDescent="0.2">
      <c r="B5" s="112"/>
      <c r="C5" s="112"/>
      <c r="D5" s="112"/>
      <c r="E5" s="112"/>
      <c r="F5" s="112"/>
      <c r="G5" s="140" t="s">
        <v>251</v>
      </c>
      <c r="H5" s="285"/>
      <c r="I5" s="285"/>
      <c r="J5" s="285"/>
      <c r="K5" s="140" t="s">
        <v>37</v>
      </c>
      <c r="L5" s="285"/>
      <c r="M5" s="301"/>
      <c r="N5" s="285"/>
      <c r="O5" s="281"/>
      <c r="P5" s="285"/>
      <c r="Q5" s="301"/>
    </row>
    <row r="6" spans="2:17" ht="7.5" customHeight="1" x14ac:dyDescent="0.2">
      <c r="B6" s="281"/>
      <c r="C6" s="281"/>
      <c r="D6" s="281"/>
      <c r="E6" s="281"/>
      <c r="F6" s="112"/>
      <c r="G6" s="300"/>
      <c r="H6" s="301"/>
      <c r="I6" s="301"/>
      <c r="J6" s="301"/>
      <c r="K6" s="300"/>
      <c r="L6" s="301"/>
      <c r="M6" s="301"/>
      <c r="N6" s="301"/>
      <c r="O6" s="281"/>
      <c r="P6" s="301"/>
      <c r="Q6" s="301"/>
    </row>
    <row r="7" spans="2:17" x14ac:dyDescent="0.2">
      <c r="B7" s="112"/>
      <c r="C7" s="112"/>
      <c r="D7" s="112"/>
      <c r="E7" s="112"/>
      <c r="F7" s="112"/>
      <c r="G7" s="302"/>
      <c r="H7" s="281"/>
      <c r="I7" s="281"/>
      <c r="J7" s="281"/>
      <c r="K7" s="302"/>
      <c r="L7" s="281"/>
      <c r="M7" s="299"/>
      <c r="N7" s="281"/>
      <c r="O7" s="281"/>
      <c r="P7" s="281"/>
      <c r="Q7" s="299"/>
    </row>
    <row r="8" spans="2:17" x14ac:dyDescent="0.2">
      <c r="B8" s="102" t="s">
        <v>138</v>
      </c>
      <c r="C8" s="99"/>
      <c r="D8" s="99"/>
      <c r="E8" s="99"/>
      <c r="F8" s="99"/>
      <c r="G8" s="669">
        <v>5521</v>
      </c>
      <c r="H8" s="287"/>
      <c r="I8" s="287"/>
      <c r="J8" s="287"/>
      <c r="K8" s="381">
        <v>1</v>
      </c>
      <c r="L8" s="287"/>
      <c r="M8" s="303"/>
      <c r="N8" s="287"/>
      <c r="O8" s="281"/>
      <c r="P8" s="287"/>
      <c r="Q8" s="303"/>
    </row>
    <row r="9" spans="2:17" ht="6.75" customHeight="1" x14ac:dyDescent="0.2">
      <c r="B9" s="294"/>
      <c r="C9" s="294"/>
      <c r="D9" s="294"/>
      <c r="E9" s="294"/>
      <c r="F9" s="112"/>
      <c r="G9" s="294"/>
      <c r="H9" s="281"/>
      <c r="I9" s="281"/>
      <c r="J9" s="281"/>
      <c r="K9" s="294"/>
      <c r="L9" s="281"/>
      <c r="M9" s="299"/>
      <c r="N9" s="281"/>
      <c r="O9" s="281"/>
      <c r="P9" s="281"/>
      <c r="Q9" s="299"/>
    </row>
    <row r="10" spans="2:17" ht="6" customHeight="1" x14ac:dyDescent="0.2">
      <c r="C10" s="99"/>
      <c r="D10" s="99"/>
      <c r="E10" s="99"/>
      <c r="F10" s="99"/>
      <c r="G10" s="670"/>
      <c r="H10" s="358"/>
      <c r="I10" s="358"/>
      <c r="J10" s="358"/>
      <c r="K10" s="670"/>
      <c r="L10" s="110"/>
      <c r="M10" s="284"/>
      <c r="N10" s="110"/>
      <c r="O10" s="284"/>
      <c r="P10" s="110"/>
      <c r="Q10" s="284"/>
    </row>
    <row r="11" spans="2:17" x14ac:dyDescent="0.2">
      <c r="B11" s="107" t="s">
        <v>239</v>
      </c>
      <c r="C11" s="99"/>
      <c r="D11" s="99"/>
      <c r="E11" s="99" t="s">
        <v>247</v>
      </c>
      <c r="F11" s="99"/>
      <c r="G11" s="304">
        <v>54</v>
      </c>
      <c r="H11" s="92"/>
      <c r="I11" s="92"/>
      <c r="J11" s="92"/>
      <c r="K11" s="305">
        <f>+G11/$G$8*100</f>
        <v>0.97808368049266436</v>
      </c>
      <c r="L11" s="99"/>
      <c r="M11" s="324"/>
      <c r="N11" s="110"/>
      <c r="O11" s="284"/>
      <c r="P11" s="110"/>
      <c r="Q11" s="284"/>
    </row>
    <row r="12" spans="2:17" x14ac:dyDescent="0.2">
      <c r="B12" s="107"/>
      <c r="C12" s="99"/>
      <c r="E12" s="99" t="s">
        <v>159</v>
      </c>
      <c r="F12" s="99"/>
      <c r="G12" s="304">
        <v>157</v>
      </c>
      <c r="H12" s="92"/>
      <c r="I12" s="92"/>
      <c r="J12" s="92"/>
      <c r="K12" s="305">
        <f t="shared" ref="K12:K23" si="0">+G12/$G$8*100</f>
        <v>2.843687737728672</v>
      </c>
      <c r="L12" s="99"/>
      <c r="M12" s="324"/>
      <c r="N12" s="110"/>
      <c r="O12" s="284"/>
      <c r="P12" s="110"/>
      <c r="Q12" s="284"/>
    </row>
    <row r="13" spans="2:17" x14ac:dyDescent="0.2">
      <c r="B13" s="107"/>
      <c r="C13" s="99"/>
      <c r="D13" s="99"/>
      <c r="E13" s="155" t="s">
        <v>104</v>
      </c>
      <c r="F13" s="99"/>
      <c r="G13" s="304">
        <v>285</v>
      </c>
      <c r="H13" s="92"/>
      <c r="I13" s="92"/>
      <c r="J13" s="92"/>
      <c r="K13" s="305">
        <f t="shared" si="0"/>
        <v>5.1621083137112844</v>
      </c>
      <c r="L13" s="99"/>
      <c r="M13" s="324"/>
      <c r="N13" s="110"/>
      <c r="O13" s="284"/>
      <c r="P13" s="110"/>
      <c r="Q13" s="284"/>
    </row>
    <row r="14" spans="2:17" x14ac:dyDescent="0.2">
      <c r="B14" s="107"/>
      <c r="C14" s="99"/>
      <c r="D14" s="99"/>
      <c r="E14" s="99" t="s">
        <v>105</v>
      </c>
      <c r="F14" s="99"/>
      <c r="G14" s="304">
        <v>1323</v>
      </c>
      <c r="H14" s="92"/>
      <c r="I14" s="92"/>
      <c r="J14" s="92"/>
      <c r="K14" s="305">
        <f t="shared" si="0"/>
        <v>23.963050172070275</v>
      </c>
      <c r="L14" s="99"/>
      <c r="M14" s="324"/>
      <c r="N14" s="110"/>
      <c r="O14" s="284"/>
      <c r="P14" s="110"/>
      <c r="Q14" s="284"/>
    </row>
    <row r="15" spans="2:17" x14ac:dyDescent="0.2">
      <c r="B15" s="107"/>
      <c r="C15" s="99"/>
      <c r="D15" s="99"/>
      <c r="E15" s="99" t="s">
        <v>106</v>
      </c>
      <c r="F15" s="99"/>
      <c r="G15" s="304">
        <v>1282</v>
      </c>
      <c r="H15" s="92"/>
      <c r="I15" s="92"/>
      <c r="J15" s="92"/>
      <c r="K15" s="305">
        <f t="shared" si="0"/>
        <v>23.220431081325845</v>
      </c>
      <c r="L15" s="99"/>
      <c r="M15" s="324"/>
      <c r="N15" s="110"/>
      <c r="O15" s="284"/>
      <c r="P15" s="110"/>
      <c r="Q15" s="284"/>
    </row>
    <row r="16" spans="2:17" x14ac:dyDescent="0.2">
      <c r="B16" s="107"/>
      <c r="C16" s="99"/>
      <c r="D16" s="99"/>
      <c r="E16" s="99" t="s">
        <v>107</v>
      </c>
      <c r="F16" s="99"/>
      <c r="G16" s="304">
        <v>1145</v>
      </c>
      <c r="H16" s="92"/>
      <c r="I16" s="92"/>
      <c r="J16" s="92"/>
      <c r="K16" s="305">
        <f t="shared" si="0"/>
        <v>20.738996558594458</v>
      </c>
      <c r="L16" s="99"/>
      <c r="M16" s="324"/>
      <c r="N16" s="110"/>
      <c r="O16" s="284"/>
      <c r="P16" s="110"/>
      <c r="Q16" s="284"/>
    </row>
    <row r="17" spans="2:17" x14ac:dyDescent="0.2">
      <c r="B17" s="107"/>
      <c r="C17" s="99"/>
      <c r="D17" s="99"/>
      <c r="E17" s="99" t="s">
        <v>155</v>
      </c>
      <c r="F17" s="99"/>
      <c r="G17" s="304">
        <v>859</v>
      </c>
      <c r="H17" s="92"/>
      <c r="I17" s="92"/>
      <c r="J17" s="92"/>
      <c r="K17" s="305">
        <f t="shared" si="0"/>
        <v>15.558775584133308</v>
      </c>
      <c r="L17" s="99"/>
      <c r="M17" s="324"/>
      <c r="N17" s="110"/>
      <c r="O17" s="284"/>
      <c r="P17" s="110"/>
      <c r="Q17" s="284"/>
    </row>
    <row r="18" spans="2:17" x14ac:dyDescent="0.2">
      <c r="B18" s="107"/>
      <c r="C18" s="99"/>
      <c r="D18" s="99"/>
      <c r="E18" s="99" t="s">
        <v>156</v>
      </c>
      <c r="F18" s="99"/>
      <c r="G18" s="304">
        <v>416</v>
      </c>
      <c r="H18" s="92"/>
      <c r="I18" s="92"/>
      <c r="J18" s="92"/>
      <c r="K18" s="305">
        <f t="shared" si="0"/>
        <v>7.5348668719434881</v>
      </c>
      <c r="L18" s="99"/>
      <c r="M18" s="324"/>
      <c r="N18" s="110"/>
      <c r="O18" s="284"/>
      <c r="P18" s="110"/>
      <c r="Q18" s="284"/>
    </row>
    <row r="19" spans="2:17" x14ac:dyDescent="0.2">
      <c r="B19" s="107"/>
      <c r="C19" s="99"/>
      <c r="D19" s="99"/>
      <c r="E19" s="99"/>
      <c r="F19" s="99"/>
      <c r="G19" s="383"/>
      <c r="H19" s="92"/>
      <c r="I19" s="92"/>
      <c r="J19" s="92"/>
      <c r="K19" s="305"/>
      <c r="L19" s="99"/>
      <c r="M19" s="324"/>
      <c r="N19" s="110"/>
      <c r="O19" s="284"/>
      <c r="P19" s="110"/>
      <c r="Q19" s="284"/>
    </row>
    <row r="20" spans="2:17" x14ac:dyDescent="0.2">
      <c r="B20" s="107" t="s">
        <v>240</v>
      </c>
      <c r="C20" s="99"/>
      <c r="D20" s="99"/>
      <c r="E20" s="99"/>
      <c r="F20" s="99"/>
      <c r="G20" s="383"/>
      <c r="H20" s="92"/>
      <c r="I20" s="92"/>
      <c r="J20" s="92"/>
      <c r="K20" s="305"/>
      <c r="L20" s="99"/>
      <c r="M20" s="324"/>
      <c r="N20" s="110"/>
      <c r="O20" s="284"/>
      <c r="P20" s="110"/>
      <c r="Q20" s="284"/>
    </row>
    <row r="21" spans="2:17" ht="5.25" customHeight="1" x14ac:dyDescent="0.2">
      <c r="B21" s="99"/>
      <c r="C21" s="99"/>
      <c r="D21" s="99"/>
      <c r="E21" s="99"/>
      <c r="F21" s="99"/>
      <c r="G21" s="383"/>
      <c r="H21" s="92"/>
      <c r="I21" s="92"/>
      <c r="J21" s="92"/>
      <c r="K21" s="305"/>
      <c r="L21" s="99"/>
      <c r="M21" s="324"/>
      <c r="N21" s="110"/>
      <c r="O21" s="284"/>
      <c r="P21" s="110"/>
      <c r="Q21" s="284"/>
    </row>
    <row r="22" spans="2:17" x14ac:dyDescent="0.2">
      <c r="B22" s="99"/>
      <c r="C22" s="99"/>
      <c r="D22" s="99"/>
      <c r="E22" s="99" t="s">
        <v>157</v>
      </c>
      <c r="F22" s="99"/>
      <c r="G22" s="304">
        <v>5324</v>
      </c>
      <c r="H22" s="92"/>
      <c r="I22" s="92"/>
      <c r="J22" s="92"/>
      <c r="K22" s="305">
        <f t="shared" si="0"/>
        <v>96.431805832276765</v>
      </c>
      <c r="L22" s="99"/>
      <c r="M22" s="324"/>
      <c r="N22" s="110"/>
      <c r="O22" s="291"/>
      <c r="P22" s="110"/>
      <c r="Q22" s="291"/>
    </row>
    <row r="23" spans="2:17" x14ac:dyDescent="0.2">
      <c r="B23" s="99"/>
      <c r="C23" s="99"/>
      <c r="D23" s="99"/>
      <c r="E23" s="99" t="s">
        <v>58</v>
      </c>
      <c r="F23" s="99"/>
      <c r="G23" s="304">
        <v>197</v>
      </c>
      <c r="H23" s="92"/>
      <c r="I23" s="92"/>
      <c r="J23" s="92"/>
      <c r="K23" s="305">
        <f t="shared" si="0"/>
        <v>3.5681941677232385</v>
      </c>
      <c r="L23" s="99"/>
      <c r="M23" s="324"/>
      <c r="N23" s="110"/>
      <c r="O23" s="291"/>
      <c r="P23" s="110"/>
      <c r="Q23" s="291"/>
    </row>
    <row r="24" spans="2:17" x14ac:dyDescent="0.2">
      <c r="B24" s="99"/>
      <c r="C24" s="99"/>
      <c r="D24" s="99"/>
      <c r="E24" s="99"/>
      <c r="F24" s="99"/>
      <c r="G24" s="383"/>
      <c r="H24" s="92"/>
      <c r="I24" s="92"/>
      <c r="J24" s="92"/>
      <c r="K24" s="305"/>
      <c r="L24" s="99"/>
      <c r="M24" s="324"/>
      <c r="N24" s="110"/>
      <c r="O24" s="284"/>
      <c r="P24" s="110"/>
      <c r="Q24" s="284"/>
    </row>
    <row r="25" spans="2:17" x14ac:dyDescent="0.2">
      <c r="B25" s="107" t="s">
        <v>241</v>
      </c>
      <c r="C25" s="99"/>
      <c r="D25" s="99"/>
      <c r="E25" s="99"/>
      <c r="F25" s="99"/>
      <c r="G25" s="383"/>
      <c r="H25" s="92"/>
      <c r="I25" s="92"/>
      <c r="J25" s="92"/>
      <c r="K25" s="305"/>
      <c r="L25" s="99"/>
      <c r="M25" s="324"/>
      <c r="N25" s="110"/>
      <c r="O25" s="284"/>
      <c r="P25" s="110"/>
      <c r="Q25" s="284"/>
    </row>
    <row r="26" spans="2:17" ht="8.25" customHeight="1" x14ac:dyDescent="0.2">
      <c r="B26" s="99"/>
      <c r="C26" s="99"/>
      <c r="D26" s="99"/>
      <c r="E26" s="99"/>
      <c r="F26" s="99"/>
      <c r="G26" s="383"/>
      <c r="H26" s="92"/>
      <c r="I26" s="92"/>
      <c r="J26" s="92"/>
      <c r="K26" s="305"/>
      <c r="L26" s="99"/>
      <c r="M26" s="324"/>
      <c r="N26" s="110"/>
      <c r="O26" s="284"/>
      <c r="P26" s="110"/>
      <c r="Q26" s="284"/>
    </row>
    <row r="27" spans="2:17" x14ac:dyDescent="0.2">
      <c r="B27" s="99"/>
      <c r="C27" s="99"/>
      <c r="D27" s="99"/>
      <c r="E27" s="99" t="s">
        <v>278</v>
      </c>
      <c r="F27" s="99"/>
      <c r="G27" s="304">
        <v>3639</v>
      </c>
      <c r="H27" s="92"/>
      <c r="I27" s="92"/>
      <c r="J27" s="92"/>
      <c r="K27" s="305">
        <f>+G27/$G$8*100</f>
        <v>65.911972468755664</v>
      </c>
      <c r="L27" s="99"/>
      <c r="M27" s="324"/>
      <c r="N27" s="110"/>
      <c r="O27" s="291"/>
      <c r="P27" s="110"/>
      <c r="Q27" s="291"/>
    </row>
    <row r="28" spans="2:17" x14ac:dyDescent="0.2">
      <c r="B28" s="99"/>
      <c r="C28" s="99"/>
      <c r="D28" s="99"/>
      <c r="E28" s="306" t="s">
        <v>22</v>
      </c>
      <c r="F28" s="99"/>
      <c r="G28" s="304">
        <v>805</v>
      </c>
      <c r="H28" s="92"/>
      <c r="I28" s="92"/>
      <c r="J28" s="92"/>
      <c r="K28" s="305">
        <f>+G28/$G$8*100</f>
        <v>14.580691903640645</v>
      </c>
      <c r="L28" s="99"/>
      <c r="M28" s="324"/>
      <c r="N28" s="110"/>
      <c r="O28" s="291"/>
      <c r="P28" s="110"/>
      <c r="Q28" s="291"/>
    </row>
    <row r="29" spans="2:17" x14ac:dyDescent="0.2">
      <c r="B29" s="99"/>
      <c r="C29" s="99"/>
      <c r="D29" s="99"/>
      <c r="E29" s="99" t="s">
        <v>160</v>
      </c>
      <c r="F29" s="99"/>
      <c r="G29" s="304">
        <v>726</v>
      </c>
      <c r="H29" s="92"/>
      <c r="I29" s="92"/>
      <c r="J29" s="92"/>
      <c r="K29" s="305">
        <f>+G29/$G$8*100</f>
        <v>13.149791704401375</v>
      </c>
      <c r="L29" s="99"/>
      <c r="M29" s="324"/>
      <c r="N29" s="110"/>
      <c r="O29" s="291"/>
      <c r="P29" s="110"/>
      <c r="Q29" s="291"/>
    </row>
    <row r="30" spans="2:17" x14ac:dyDescent="0.2">
      <c r="B30" s="99"/>
      <c r="C30" s="99"/>
      <c r="D30" s="99"/>
      <c r="E30" s="99" t="s">
        <v>24</v>
      </c>
      <c r="F30" s="99"/>
      <c r="G30" s="304">
        <v>351</v>
      </c>
      <c r="H30" s="92"/>
      <c r="I30" s="92"/>
      <c r="J30" s="92"/>
      <c r="K30" s="305">
        <f>+G30/$G$8*100</f>
        <v>6.3575439232023188</v>
      </c>
      <c r="L30" s="99"/>
      <c r="M30" s="324"/>
      <c r="N30" s="110"/>
      <c r="O30" s="291"/>
      <c r="P30" s="110"/>
      <c r="Q30" s="291"/>
    </row>
    <row r="31" spans="2:17" x14ac:dyDescent="0.2">
      <c r="B31" s="294"/>
      <c r="C31" s="294"/>
      <c r="D31" s="294"/>
      <c r="E31" s="294"/>
      <c r="F31" s="294"/>
      <c r="G31" s="81"/>
      <c r="H31" s="294"/>
      <c r="I31" s="294"/>
      <c r="J31" s="294"/>
      <c r="K31" s="294"/>
      <c r="L31" s="294"/>
      <c r="M31" s="299"/>
      <c r="N31" s="281"/>
      <c r="O31" s="299"/>
      <c r="P31" s="281"/>
      <c r="Q31" s="299"/>
    </row>
    <row r="32" spans="2:17" ht="7.5" customHeight="1" x14ac:dyDescent="0.2">
      <c r="B32" s="112"/>
      <c r="C32" s="112"/>
      <c r="D32" s="112"/>
      <c r="E32" s="112"/>
      <c r="F32" s="112"/>
      <c r="G32" s="112"/>
      <c r="H32" s="281"/>
      <c r="I32" s="281"/>
      <c r="J32" s="281"/>
      <c r="K32" s="112"/>
      <c r="L32" s="281"/>
      <c r="M32" s="112"/>
      <c r="N32" s="281"/>
      <c r="O32" s="281"/>
      <c r="P32" s="281"/>
      <c r="Q32" s="281"/>
    </row>
    <row r="33" spans="2:17" x14ac:dyDescent="0.2">
      <c r="B33" s="99" t="s">
        <v>233</v>
      </c>
      <c r="G33" s="304"/>
      <c r="N33" s="82"/>
      <c r="O33" s="82"/>
      <c r="P33" s="82"/>
      <c r="Q33" s="82"/>
    </row>
    <row r="34" spans="2:17" x14ac:dyDescent="0.2">
      <c r="B34" s="96"/>
      <c r="G34" s="304"/>
    </row>
    <row r="35" spans="2:17" x14ac:dyDescent="0.2">
      <c r="G35" s="304"/>
    </row>
    <row r="36" spans="2:17" ht="15.75" x14ac:dyDescent="0.25">
      <c r="B36" s="307" t="s">
        <v>328</v>
      </c>
      <c r="C36" s="307" t="s">
        <v>1423</v>
      </c>
    </row>
    <row r="37" spans="2:17" ht="15.75" x14ac:dyDescent="0.25">
      <c r="B37" s="307" t="s">
        <v>1706</v>
      </c>
      <c r="C37" s="307"/>
    </row>
    <row r="38" spans="2:17" x14ac:dyDescent="0.2">
      <c r="B38" s="308"/>
      <c r="C38" s="309"/>
      <c r="D38" s="309"/>
      <c r="E38" s="309"/>
      <c r="F38" s="309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</row>
    <row r="39" spans="2:17" ht="9" customHeight="1" x14ac:dyDescent="0.2">
      <c r="B39" s="311"/>
      <c r="C39" s="312"/>
      <c r="D39" s="312"/>
      <c r="E39" s="312"/>
      <c r="F39" s="312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</row>
    <row r="40" spans="2:17" x14ac:dyDescent="0.2">
      <c r="B40" s="314"/>
      <c r="C40" s="102"/>
      <c r="D40" s="99"/>
      <c r="E40" s="99"/>
      <c r="F40" s="156"/>
      <c r="G40" s="755" t="s">
        <v>140</v>
      </c>
      <c r="H40" s="755"/>
      <c r="I40" s="755"/>
      <c r="J40" s="284"/>
      <c r="K40" s="755" t="s">
        <v>139</v>
      </c>
      <c r="L40" s="755"/>
      <c r="M40" s="755"/>
      <c r="N40" s="284"/>
      <c r="O40" s="755" t="s">
        <v>144</v>
      </c>
      <c r="P40" s="755"/>
      <c r="Q40" s="755"/>
    </row>
    <row r="41" spans="2:17" ht="5.25" customHeight="1" x14ac:dyDescent="0.2">
      <c r="B41" s="314"/>
      <c r="C41" s="102"/>
      <c r="D41" s="99"/>
      <c r="E41" s="99"/>
      <c r="F41" s="156"/>
      <c r="G41" s="436"/>
      <c r="H41" s="436"/>
      <c r="I41" s="436"/>
      <c r="J41" s="438"/>
      <c r="K41" s="436"/>
      <c r="L41" s="436"/>
      <c r="M41" s="436"/>
      <c r="N41" s="438"/>
      <c r="O41" s="436"/>
      <c r="P41" s="436"/>
      <c r="Q41" s="436"/>
    </row>
    <row r="42" spans="2:17" ht="7.5" customHeight="1" x14ac:dyDescent="0.2">
      <c r="B42" s="314"/>
      <c r="C42" s="102"/>
      <c r="D42" s="99"/>
      <c r="E42" s="99"/>
      <c r="F42" s="156"/>
      <c r="G42" s="156"/>
      <c r="H42" s="438"/>
      <c r="I42" s="438"/>
      <c r="J42" s="438"/>
      <c r="K42" s="289"/>
      <c r="L42" s="438"/>
      <c r="M42" s="156"/>
      <c r="N42" s="438"/>
      <c r="O42" s="156"/>
      <c r="P42" s="438"/>
      <c r="Q42" s="156"/>
    </row>
    <row r="43" spans="2:17" x14ac:dyDescent="0.2">
      <c r="B43" s="96"/>
      <c r="C43" s="102"/>
      <c r="D43" s="99"/>
      <c r="E43" s="156"/>
      <c r="F43" s="156"/>
      <c r="G43" s="315" t="s">
        <v>314</v>
      </c>
      <c r="H43" s="156"/>
      <c r="I43" s="105" t="s">
        <v>315</v>
      </c>
      <c r="J43" s="156"/>
      <c r="K43" s="315" t="s">
        <v>314</v>
      </c>
      <c r="L43" s="156"/>
      <c r="M43" s="105" t="s">
        <v>315</v>
      </c>
      <c r="N43" s="156"/>
      <c r="O43" s="315" t="s">
        <v>314</v>
      </c>
      <c r="P43" s="156"/>
      <c r="Q43" s="105" t="s">
        <v>315</v>
      </c>
    </row>
    <row r="44" spans="2:17" ht="7.5" customHeight="1" x14ac:dyDescent="0.2">
      <c r="B44" s="314"/>
      <c r="C44" s="102"/>
      <c r="D44" s="99"/>
      <c r="E44" s="99"/>
      <c r="F44" s="156"/>
      <c r="G44" s="436"/>
      <c r="H44" s="438"/>
      <c r="I44" s="316"/>
      <c r="J44" s="438"/>
      <c r="K44" s="436"/>
      <c r="L44" s="438"/>
      <c r="M44" s="316"/>
      <c r="N44" s="438"/>
      <c r="O44" s="436"/>
      <c r="P44" s="438"/>
      <c r="Q44" s="316"/>
    </row>
    <row r="45" spans="2:17" ht="7.5" customHeight="1" x14ac:dyDescent="0.2">
      <c r="B45" s="314"/>
      <c r="C45" s="102"/>
      <c r="D45" s="99"/>
      <c r="E45" s="99"/>
      <c r="F45" s="156"/>
      <c r="G45" s="156"/>
      <c r="H45" s="438"/>
      <c r="I45" s="108"/>
      <c r="J45" s="438"/>
      <c r="K45" s="289"/>
      <c r="L45" s="438"/>
      <c r="M45" s="105"/>
      <c r="N45" s="438"/>
      <c r="O45" s="156"/>
      <c r="P45" s="438"/>
      <c r="Q45" s="105"/>
    </row>
    <row r="46" spans="2:17" x14ac:dyDescent="0.2">
      <c r="B46" s="96"/>
      <c r="C46" s="102" t="s">
        <v>329</v>
      </c>
      <c r="D46" s="99"/>
      <c r="E46" s="156"/>
      <c r="F46" s="156"/>
      <c r="G46" s="669">
        <f>SUM(G51:G58)</f>
        <v>162</v>
      </c>
      <c r="H46" s="102"/>
      <c r="I46" s="107">
        <v>100</v>
      </c>
      <c r="J46" s="102"/>
      <c r="K46" s="669">
        <f>SUM(K51:K58)</f>
        <v>837</v>
      </c>
      <c r="L46" s="102"/>
      <c r="M46" s="671">
        <v>100</v>
      </c>
      <c r="N46" s="102"/>
      <c r="O46" s="669">
        <f>SUM(O51:O58)</f>
        <v>3735</v>
      </c>
      <c r="P46" s="92"/>
      <c r="Q46" s="671">
        <v>100</v>
      </c>
    </row>
    <row r="47" spans="2:17" ht="7.5" customHeight="1" x14ac:dyDescent="0.2">
      <c r="B47" s="96"/>
      <c r="C47" s="317"/>
      <c r="D47" s="283"/>
      <c r="E47" s="295"/>
      <c r="F47" s="156"/>
      <c r="G47" s="672"/>
      <c r="H47" s="92"/>
      <c r="I47" s="316"/>
      <c r="J47" s="92"/>
      <c r="K47" s="673"/>
      <c r="L47" s="92"/>
      <c r="M47" s="316"/>
      <c r="N47" s="92"/>
      <c r="O47" s="672"/>
      <c r="P47" s="92"/>
      <c r="Q47" s="316"/>
    </row>
    <row r="48" spans="2:17" ht="7.5" customHeight="1" x14ac:dyDescent="0.2">
      <c r="B48" s="314"/>
      <c r="C48" s="102"/>
      <c r="D48" s="99"/>
      <c r="E48" s="156"/>
      <c r="F48" s="156"/>
      <c r="G48" s="383"/>
      <c r="H48" s="92"/>
      <c r="I48" s="107"/>
      <c r="J48" s="92"/>
      <c r="K48" s="674"/>
      <c r="L48" s="92"/>
      <c r="M48" s="671"/>
      <c r="N48" s="92"/>
      <c r="O48" s="383"/>
      <c r="P48" s="92"/>
      <c r="Q48" s="671"/>
    </row>
    <row r="49" spans="2:19" x14ac:dyDescent="0.2">
      <c r="B49" s="96"/>
      <c r="C49" s="102" t="s">
        <v>102</v>
      </c>
      <c r="D49" s="99"/>
      <c r="E49" s="156"/>
      <c r="F49" s="156"/>
      <c r="G49" s="674"/>
      <c r="H49" s="674"/>
      <c r="I49" s="674"/>
      <c r="J49" s="674"/>
      <c r="K49" s="675"/>
      <c r="L49" s="674"/>
      <c r="M49" s="674"/>
      <c r="N49" s="674"/>
      <c r="O49" s="674"/>
      <c r="P49" s="676"/>
      <c r="Q49" s="674"/>
    </row>
    <row r="50" spans="2:19" ht="7.5" customHeight="1" x14ac:dyDescent="0.2">
      <c r="B50" s="314"/>
      <c r="C50" s="102"/>
      <c r="D50" s="99"/>
      <c r="E50" s="156"/>
      <c r="F50" s="156"/>
      <c r="G50" s="383"/>
      <c r="H50" s="92"/>
      <c r="I50" s="107"/>
      <c r="J50" s="92"/>
      <c r="K50" s="674"/>
      <c r="L50" s="92"/>
      <c r="M50" s="671"/>
      <c r="N50" s="92"/>
      <c r="O50" s="383"/>
      <c r="P50" s="92"/>
      <c r="Q50" s="677"/>
    </row>
    <row r="51" spans="2:19" ht="16.5" customHeight="1" x14ac:dyDescent="0.2">
      <c r="B51" s="96"/>
      <c r="C51" s="99"/>
      <c r="D51" s="99" t="s">
        <v>247</v>
      </c>
      <c r="E51" s="156"/>
      <c r="F51" s="156"/>
      <c r="G51" s="304">
        <v>2</v>
      </c>
      <c r="H51" s="674"/>
      <c r="I51" s="305">
        <f>+G51/$G$46*100</f>
        <v>1.2345679012345678</v>
      </c>
      <c r="K51" s="304">
        <v>10</v>
      </c>
      <c r="L51" s="383"/>
      <c r="M51" s="678">
        <f>+K51/$K$46*100</f>
        <v>1.1947431302270013</v>
      </c>
      <c r="N51" s="383"/>
      <c r="O51" s="304">
        <v>21</v>
      </c>
      <c r="P51" s="674"/>
      <c r="Q51" s="679">
        <f>+O51/$O$46*100</f>
        <v>0.56224899598393574</v>
      </c>
      <c r="R51" s="305"/>
      <c r="S51" s="304"/>
    </row>
    <row r="52" spans="2:19" x14ac:dyDescent="0.2">
      <c r="B52" s="96"/>
      <c r="C52" s="99"/>
      <c r="D52" s="99" t="s">
        <v>159</v>
      </c>
      <c r="E52" s="156"/>
      <c r="F52" s="156"/>
      <c r="G52" s="304">
        <v>11</v>
      </c>
      <c r="I52" s="305">
        <f t="shared" ref="I52:I58" si="1">+G52/$G$46*100</f>
        <v>6.7901234567901234</v>
      </c>
      <c r="K52" s="304">
        <v>42</v>
      </c>
      <c r="L52" s="304"/>
      <c r="M52" s="678">
        <f t="shared" ref="M52:M58" si="2">+K52/$K$46*100</f>
        <v>5.0179211469534053</v>
      </c>
      <c r="N52" s="383"/>
      <c r="O52" s="304">
        <v>84</v>
      </c>
      <c r="Q52" s="679">
        <f t="shared" ref="Q52:Q58" si="3">+O52/$O$46*100</f>
        <v>2.248995983935743</v>
      </c>
      <c r="R52" s="305"/>
      <c r="S52" s="304"/>
    </row>
    <row r="53" spans="2:19" x14ac:dyDescent="0.2">
      <c r="B53" s="96"/>
      <c r="C53" s="99"/>
      <c r="D53" s="99" t="s">
        <v>104</v>
      </c>
      <c r="E53" s="156"/>
      <c r="F53" s="156"/>
      <c r="G53" s="304">
        <v>17</v>
      </c>
      <c r="H53" s="674"/>
      <c r="I53" s="305">
        <f t="shared" si="1"/>
        <v>10.493827160493826</v>
      </c>
      <c r="K53" s="304">
        <v>55</v>
      </c>
      <c r="L53" s="383"/>
      <c r="M53" s="678">
        <f t="shared" si="2"/>
        <v>6.5710872162485074</v>
      </c>
      <c r="N53" s="383"/>
      <c r="O53" s="304">
        <v>168</v>
      </c>
      <c r="P53" s="674"/>
      <c r="Q53" s="679">
        <f t="shared" si="3"/>
        <v>4.4979919678714859</v>
      </c>
      <c r="R53" s="305"/>
      <c r="S53" s="304"/>
    </row>
    <row r="54" spans="2:19" x14ac:dyDescent="0.2">
      <c r="B54" s="96"/>
      <c r="C54" s="99"/>
      <c r="D54" s="99" t="s">
        <v>105</v>
      </c>
      <c r="E54" s="156"/>
      <c r="F54" s="156"/>
      <c r="G54" s="304">
        <v>41</v>
      </c>
      <c r="H54" s="674"/>
      <c r="I54" s="305">
        <f t="shared" si="1"/>
        <v>25.308641975308642</v>
      </c>
      <c r="K54" s="304">
        <v>219</v>
      </c>
      <c r="L54" s="383"/>
      <c r="M54" s="678">
        <f t="shared" si="2"/>
        <v>26.16487455197133</v>
      </c>
      <c r="N54" s="383"/>
      <c r="O54" s="304">
        <v>918</v>
      </c>
      <c r="P54" s="674"/>
      <c r="Q54" s="679">
        <f t="shared" si="3"/>
        <v>24.578313253012048</v>
      </c>
      <c r="R54" s="305"/>
      <c r="S54" s="304"/>
    </row>
    <row r="55" spans="2:19" x14ac:dyDescent="0.2">
      <c r="B55" s="96"/>
      <c r="C55" s="99"/>
      <c r="D55" s="99" t="s">
        <v>106</v>
      </c>
      <c r="E55" s="156"/>
      <c r="F55" s="156"/>
      <c r="G55" s="304">
        <v>35</v>
      </c>
      <c r="H55" s="92"/>
      <c r="I55" s="305">
        <f t="shared" si="1"/>
        <v>21.604938271604937</v>
      </c>
      <c r="K55" s="304">
        <v>197</v>
      </c>
      <c r="L55" s="383"/>
      <c r="M55" s="678">
        <f t="shared" si="2"/>
        <v>23.536439665471924</v>
      </c>
      <c r="N55" s="383"/>
      <c r="O55" s="304">
        <v>865</v>
      </c>
      <c r="P55" s="92"/>
      <c r="Q55" s="679">
        <f t="shared" si="3"/>
        <v>23.159303882195449</v>
      </c>
      <c r="R55" s="305"/>
      <c r="S55" s="304"/>
    </row>
    <row r="56" spans="2:19" x14ac:dyDescent="0.2">
      <c r="B56" s="96"/>
      <c r="C56" s="99"/>
      <c r="D56" s="99" t="s">
        <v>107</v>
      </c>
      <c r="E56" s="156"/>
      <c r="F56" s="156"/>
      <c r="G56" s="304">
        <v>22</v>
      </c>
      <c r="H56" s="674"/>
      <c r="I56" s="305">
        <f t="shared" si="1"/>
        <v>13.580246913580247</v>
      </c>
      <c r="K56" s="304">
        <v>145</v>
      </c>
      <c r="L56" s="383"/>
      <c r="M56" s="678">
        <f t="shared" si="2"/>
        <v>17.323775388291519</v>
      </c>
      <c r="N56" s="383"/>
      <c r="O56" s="304">
        <v>799</v>
      </c>
      <c r="P56" s="674"/>
      <c r="Q56" s="679">
        <f t="shared" si="3"/>
        <v>21.392235609103079</v>
      </c>
      <c r="R56" s="305"/>
      <c r="S56" s="304"/>
    </row>
    <row r="57" spans="2:19" x14ac:dyDescent="0.2">
      <c r="B57" s="96"/>
      <c r="C57" s="99"/>
      <c r="D57" s="99" t="s">
        <v>155</v>
      </c>
      <c r="E57" s="156"/>
      <c r="F57" s="156"/>
      <c r="G57" s="304">
        <v>22</v>
      </c>
      <c r="H57" s="92"/>
      <c r="I57" s="305">
        <f t="shared" si="1"/>
        <v>13.580246913580247</v>
      </c>
      <c r="K57" s="304">
        <v>115</v>
      </c>
      <c r="L57" s="383"/>
      <c r="M57" s="678">
        <f t="shared" si="2"/>
        <v>13.739545997610513</v>
      </c>
      <c r="N57" s="383"/>
      <c r="O57" s="304">
        <v>586</v>
      </c>
      <c r="P57" s="92"/>
      <c r="Q57" s="679">
        <f t="shared" si="3"/>
        <v>15.689424364123159</v>
      </c>
      <c r="R57" s="305"/>
      <c r="S57" s="304"/>
    </row>
    <row r="58" spans="2:19" x14ac:dyDescent="0.2">
      <c r="B58" s="96"/>
      <c r="C58" s="99"/>
      <c r="D58" s="99" t="s">
        <v>279</v>
      </c>
      <c r="E58" s="156"/>
      <c r="F58" s="156"/>
      <c r="G58" s="304">
        <v>12</v>
      </c>
      <c r="H58" s="92"/>
      <c r="I58" s="305">
        <f t="shared" si="1"/>
        <v>7.4074074074074066</v>
      </c>
      <c r="K58" s="304">
        <v>54</v>
      </c>
      <c r="L58" s="383"/>
      <c r="M58" s="678">
        <f t="shared" si="2"/>
        <v>6.4516129032258061</v>
      </c>
      <c r="N58" s="383"/>
      <c r="O58" s="304">
        <v>294</v>
      </c>
      <c r="P58" s="92"/>
      <c r="Q58" s="679">
        <f t="shared" si="3"/>
        <v>7.8714859437750997</v>
      </c>
      <c r="R58" s="305"/>
      <c r="S58" s="304"/>
    </row>
    <row r="59" spans="2:19" ht="7.5" customHeight="1" x14ac:dyDescent="0.2">
      <c r="B59" s="96"/>
      <c r="C59" s="283"/>
      <c r="D59" s="283"/>
      <c r="E59" s="295"/>
      <c r="F59" s="156"/>
      <c r="G59" s="382"/>
      <c r="H59" s="92"/>
      <c r="I59" s="680"/>
      <c r="K59" s="382"/>
      <c r="L59" s="92"/>
      <c r="M59" s="680"/>
      <c r="N59" s="92"/>
      <c r="O59" s="382"/>
      <c r="P59" s="92"/>
      <c r="Q59" s="680"/>
    </row>
    <row r="60" spans="2:19" ht="8.25" customHeight="1" x14ac:dyDescent="0.2">
      <c r="B60" s="96"/>
      <c r="C60" s="110"/>
      <c r="D60" s="110"/>
      <c r="E60" s="296"/>
      <c r="F60" s="156"/>
      <c r="G60" s="358"/>
      <c r="H60" s="92"/>
      <c r="I60" s="305"/>
      <c r="K60" s="358"/>
      <c r="L60" s="92"/>
      <c r="M60" s="305"/>
      <c r="N60" s="92"/>
      <c r="O60" s="358"/>
      <c r="P60" s="92"/>
      <c r="Q60" s="305"/>
    </row>
    <row r="61" spans="2:19" x14ac:dyDescent="0.2">
      <c r="B61" s="96"/>
      <c r="C61" s="102" t="s">
        <v>48</v>
      </c>
      <c r="D61" s="99"/>
      <c r="E61" s="156"/>
      <c r="F61" s="156"/>
      <c r="G61" s="681"/>
      <c r="H61" s="676"/>
      <c r="I61" s="305"/>
      <c r="K61" s="681"/>
      <c r="L61" s="676"/>
      <c r="M61" s="305"/>
      <c r="N61" s="676"/>
      <c r="O61" s="681"/>
      <c r="P61" s="681"/>
      <c r="Q61" s="305"/>
    </row>
    <row r="62" spans="2:19" ht="7.5" customHeight="1" x14ac:dyDescent="0.2">
      <c r="B62" s="314"/>
      <c r="C62" s="102"/>
      <c r="D62" s="99"/>
      <c r="E62" s="156"/>
      <c r="F62" s="156"/>
      <c r="G62" s="383"/>
      <c r="H62" s="92"/>
      <c r="I62" s="305"/>
      <c r="K62" s="674"/>
      <c r="L62" s="92"/>
      <c r="M62" s="305"/>
      <c r="N62" s="92"/>
      <c r="O62" s="383"/>
      <c r="P62" s="92"/>
      <c r="Q62" s="305"/>
    </row>
    <row r="63" spans="2:19" x14ac:dyDescent="0.2">
      <c r="B63" s="96"/>
      <c r="C63" s="99"/>
      <c r="D63" s="318" t="s">
        <v>245</v>
      </c>
      <c r="E63" s="318"/>
      <c r="F63" s="156"/>
      <c r="G63" s="80">
        <v>72</v>
      </c>
      <c r="H63" s="383"/>
      <c r="I63" s="305">
        <f>+G63/$G$46*100</f>
        <v>44.444444444444443</v>
      </c>
      <c r="K63" s="80">
        <v>611</v>
      </c>
      <c r="L63" s="383"/>
      <c r="M63" s="305">
        <f>+K63/$K$46*100</f>
        <v>72.998805256869773</v>
      </c>
      <c r="N63" s="383"/>
      <c r="O63" s="304">
        <v>2568</v>
      </c>
      <c r="P63" s="383"/>
      <c r="Q63" s="679">
        <f>+O63/$O$46*100</f>
        <v>68.755020080321287</v>
      </c>
      <c r="R63" s="305"/>
    </row>
    <row r="64" spans="2:19" x14ac:dyDescent="0.2">
      <c r="B64" s="96"/>
      <c r="C64" s="99"/>
      <c r="D64" s="155" t="s">
        <v>22</v>
      </c>
      <c r="E64" s="155"/>
      <c r="F64" s="156"/>
      <c r="G64" s="80">
        <v>9</v>
      </c>
      <c r="H64" s="383"/>
      <c r="I64" s="305">
        <f>+G64/$G$46*100</f>
        <v>5.5555555555555554</v>
      </c>
      <c r="K64" s="80">
        <v>118</v>
      </c>
      <c r="L64" s="383"/>
      <c r="M64" s="305">
        <f>+K64/$K$46*100</f>
        <v>14.097968936678615</v>
      </c>
      <c r="N64" s="383"/>
      <c r="O64" s="304">
        <v>610</v>
      </c>
      <c r="P64" s="383"/>
      <c r="Q64" s="679">
        <f>+O64/$O$46*100</f>
        <v>16.331994645247658</v>
      </c>
      <c r="R64" s="305"/>
    </row>
    <row r="65" spans="2:18" x14ac:dyDescent="0.2">
      <c r="B65" s="96"/>
      <c r="C65" s="99"/>
      <c r="D65" s="99" t="s">
        <v>160</v>
      </c>
      <c r="E65" s="99"/>
      <c r="F65" s="156"/>
      <c r="G65" s="80">
        <v>17</v>
      </c>
      <c r="H65" s="383"/>
      <c r="I65" s="305">
        <f>+G65/$G$46*100</f>
        <v>10.493827160493826</v>
      </c>
      <c r="K65" s="80">
        <v>93</v>
      </c>
      <c r="L65" s="383"/>
      <c r="M65" s="305">
        <f>+K65/$K$46*100</f>
        <v>11.111111111111111</v>
      </c>
      <c r="N65" s="383"/>
      <c r="O65" s="304">
        <v>432</v>
      </c>
      <c r="P65" s="383"/>
      <c r="Q65" s="679">
        <f>+O65/$O$46*100</f>
        <v>11.566265060240964</v>
      </c>
      <c r="R65" s="305"/>
    </row>
    <row r="66" spans="2:18" x14ac:dyDescent="0.2">
      <c r="B66" s="96"/>
      <c r="C66" s="99"/>
      <c r="D66" s="99" t="s">
        <v>57</v>
      </c>
      <c r="E66" s="99"/>
      <c r="F66" s="156"/>
      <c r="G66" s="80">
        <v>64</v>
      </c>
      <c r="H66" s="383"/>
      <c r="I66" s="305">
        <f>+G66/$G$46*100</f>
        <v>39.506172839506171</v>
      </c>
      <c r="K66" s="80">
        <v>15</v>
      </c>
      <c r="L66" s="383"/>
      <c r="M66" s="305">
        <f>+K66/$K$46*100</f>
        <v>1.7921146953405016</v>
      </c>
      <c r="N66" s="383"/>
      <c r="O66" s="304">
        <v>125</v>
      </c>
      <c r="P66" s="383"/>
      <c r="Q66" s="679">
        <f>+O66/$O$46*100</f>
        <v>3.3467202141900936</v>
      </c>
      <c r="R66" s="305"/>
    </row>
    <row r="67" spans="2:18" x14ac:dyDescent="0.2">
      <c r="B67" s="96"/>
      <c r="C67" s="283"/>
      <c r="D67" s="283"/>
      <c r="E67" s="283"/>
      <c r="F67" s="156"/>
      <c r="G67" s="81"/>
      <c r="H67" s="383"/>
      <c r="I67" s="680"/>
      <c r="K67" s="81"/>
      <c r="L67" s="383"/>
      <c r="M67" s="680"/>
      <c r="N67" s="383"/>
      <c r="O67" s="682"/>
      <c r="P67" s="383"/>
      <c r="Q67" s="680"/>
      <c r="R67" s="305"/>
    </row>
    <row r="68" spans="2:18" x14ac:dyDescent="0.2">
      <c r="B68" s="96"/>
      <c r="C68" s="99"/>
      <c r="D68" s="99"/>
      <c r="E68" s="99"/>
      <c r="F68" s="156"/>
      <c r="H68" s="383"/>
      <c r="I68" s="305"/>
      <c r="L68" s="383"/>
      <c r="M68" s="305"/>
      <c r="N68" s="383"/>
      <c r="P68" s="383"/>
      <c r="Q68" s="305"/>
      <c r="R68" s="305"/>
    </row>
    <row r="69" spans="2:18" x14ac:dyDescent="0.2">
      <c r="B69" s="96"/>
      <c r="C69" s="102" t="s">
        <v>420</v>
      </c>
      <c r="D69" s="99"/>
      <c r="E69" s="99"/>
      <c r="F69" s="156"/>
      <c r="I69" s="305"/>
      <c r="O69" s="304"/>
      <c r="Q69" s="305"/>
      <c r="R69" s="305"/>
    </row>
    <row r="70" spans="2:18" x14ac:dyDescent="0.2">
      <c r="B70" s="96"/>
      <c r="C70" s="102"/>
      <c r="D70" s="99"/>
      <c r="E70" s="99"/>
      <c r="F70" s="156"/>
      <c r="H70" s="383"/>
      <c r="I70" s="305"/>
      <c r="L70" s="383"/>
      <c r="M70" s="305"/>
      <c r="N70" s="383"/>
      <c r="O70" s="304"/>
      <c r="P70" s="383"/>
      <c r="Q70" s="305"/>
      <c r="R70" s="305"/>
    </row>
    <row r="71" spans="2:18" x14ac:dyDescent="0.2">
      <c r="B71" s="96"/>
      <c r="C71" s="102"/>
      <c r="D71" s="244">
        <v>0</v>
      </c>
      <c r="E71" s="99"/>
      <c r="F71" s="156"/>
      <c r="G71" s="80">
        <v>126</v>
      </c>
      <c r="H71" s="383"/>
      <c r="I71" s="305">
        <f>+G71/$G$46*100</f>
        <v>77.777777777777786</v>
      </c>
      <c r="K71" s="80">
        <v>705</v>
      </c>
      <c r="L71" s="383"/>
      <c r="M71" s="305">
        <f>+K71/$K$46*100</f>
        <v>84.229390681003579</v>
      </c>
      <c r="N71" s="383"/>
      <c r="O71" s="304">
        <v>3016</v>
      </c>
      <c r="P71" s="383"/>
      <c r="Q71" s="679">
        <f>+O71/$O$46*100</f>
        <v>80.749665327978576</v>
      </c>
      <c r="R71" s="305"/>
    </row>
    <row r="72" spans="2:18" x14ac:dyDescent="0.2">
      <c r="B72" s="96"/>
      <c r="C72" s="99"/>
      <c r="D72" s="99" t="s">
        <v>34</v>
      </c>
      <c r="E72" s="99"/>
      <c r="F72" s="156"/>
      <c r="G72" s="80">
        <v>36</v>
      </c>
      <c r="H72" s="383"/>
      <c r="I72" s="305">
        <f>+G72/$G$46*100</f>
        <v>22.222222222222221</v>
      </c>
      <c r="K72" s="80">
        <v>132</v>
      </c>
      <c r="L72" s="383"/>
      <c r="M72" s="305">
        <f>+K72/$K$46*100</f>
        <v>15.770609318996415</v>
      </c>
      <c r="N72" s="383"/>
      <c r="O72" s="304">
        <v>719</v>
      </c>
      <c r="P72" s="383"/>
      <c r="Q72" s="679">
        <f>+O72/O46*100</f>
        <v>19.250334672021417</v>
      </c>
      <c r="R72" s="305"/>
    </row>
    <row r="73" spans="2:18" ht="9" customHeight="1" x14ac:dyDescent="0.2">
      <c r="B73" s="310"/>
      <c r="C73" s="283"/>
      <c r="D73" s="283"/>
      <c r="E73" s="283"/>
      <c r="F73" s="295"/>
      <c r="G73" s="683"/>
      <c r="H73" s="683"/>
      <c r="I73" s="683"/>
      <c r="J73" s="683"/>
      <c r="K73" s="683"/>
      <c r="L73" s="683"/>
      <c r="M73" s="683"/>
      <c r="N73" s="683"/>
      <c r="O73" s="683"/>
      <c r="P73" s="683"/>
      <c r="Q73" s="683"/>
    </row>
    <row r="74" spans="2:18" ht="6" customHeight="1" x14ac:dyDescent="0.2">
      <c r="B74" s="96"/>
      <c r="C74" s="99"/>
      <c r="D74" s="99"/>
      <c r="E74" s="156"/>
      <c r="F74" s="156"/>
      <c r="G74" s="140"/>
      <c r="H74" s="285"/>
      <c r="I74" s="285"/>
      <c r="J74" s="285"/>
      <c r="K74" s="140"/>
      <c r="L74" s="285"/>
      <c r="M74" s="140"/>
      <c r="N74" s="285"/>
      <c r="O74" s="140"/>
      <c r="P74" s="285"/>
      <c r="Q74" s="140"/>
    </row>
    <row r="75" spans="2:18" x14ac:dyDescent="0.2">
      <c r="B75" s="99" t="s">
        <v>242</v>
      </c>
      <c r="C75" s="99"/>
      <c r="D75" s="99"/>
      <c r="E75" s="156"/>
      <c r="F75" s="156"/>
      <c r="G75" s="140"/>
      <c r="H75" s="285"/>
      <c r="I75" s="285"/>
      <c r="J75" s="285"/>
      <c r="K75" s="140"/>
      <c r="L75" s="140"/>
      <c r="M75" s="140"/>
      <c r="N75" s="140"/>
      <c r="O75" s="315"/>
      <c r="P75" s="285"/>
      <c r="Q75" s="140"/>
    </row>
    <row r="76" spans="2:18" x14ac:dyDescent="0.2">
      <c r="G76" s="319"/>
      <c r="H76" s="319"/>
      <c r="I76" s="319"/>
      <c r="J76" s="319"/>
      <c r="K76" s="319"/>
      <c r="L76" s="319"/>
      <c r="M76" s="319"/>
      <c r="N76" s="319"/>
      <c r="O76" s="319"/>
      <c r="P76" s="319"/>
      <c r="Q76" s="319"/>
    </row>
  </sheetData>
  <mergeCells count="3">
    <mergeCell ref="G40:I40"/>
    <mergeCell ref="K40:M40"/>
    <mergeCell ref="O40:Q40"/>
  </mergeCells>
  <phoneticPr fontId="34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>
    <oddFooter>&amp;R53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3"/>
  <sheetViews>
    <sheetView showGridLines="0" topLeftCell="A26" workbookViewId="0">
      <selection activeCell="F39" sqref="F1:H39"/>
    </sheetView>
  </sheetViews>
  <sheetFormatPr defaultColWidth="9.140625" defaultRowHeight="12.75" x14ac:dyDescent="0.2"/>
  <cols>
    <col min="1" max="7" width="9.140625" style="80"/>
    <col min="8" max="8" width="14.28515625" style="80" customWidth="1"/>
    <col min="9" max="9" width="14.7109375" style="80" bestFit="1" customWidth="1"/>
    <col min="10" max="16384" width="9.140625" style="80"/>
  </cols>
  <sheetData>
    <row r="1" spans="1:9" ht="15.75" x14ac:dyDescent="0.25">
      <c r="A1" s="79" t="s">
        <v>1707</v>
      </c>
    </row>
    <row r="2" spans="1:9" ht="15.75" x14ac:dyDescent="0.25">
      <c r="A2" s="79"/>
    </row>
    <row r="3" spans="1:9" s="113" customFormat="1" ht="14.25" x14ac:dyDescent="0.2">
      <c r="A3" s="113" t="s">
        <v>1420</v>
      </c>
    </row>
    <row r="4" spans="1:9" s="113" customFormat="1" ht="14.25" x14ac:dyDescent="0.2">
      <c r="A4" s="117"/>
      <c r="B4" s="117"/>
      <c r="C4" s="117"/>
      <c r="D4" s="117"/>
      <c r="E4" s="117"/>
      <c r="F4" s="117"/>
      <c r="G4" s="117"/>
      <c r="H4" s="117"/>
    </row>
    <row r="5" spans="1:9" s="113" customFormat="1" ht="14.25" x14ac:dyDescent="0.2"/>
    <row r="6" spans="1:9" s="113" customFormat="1" ht="16.5" x14ac:dyDescent="0.2">
      <c r="F6" s="161" t="s">
        <v>251</v>
      </c>
      <c r="H6" s="320" t="s">
        <v>1563</v>
      </c>
    </row>
    <row r="7" spans="1:9" s="113" customFormat="1" ht="14.25" x14ac:dyDescent="0.2">
      <c r="F7" s="321"/>
      <c r="H7" s="321"/>
    </row>
    <row r="8" spans="1:9" s="113" customFormat="1" ht="14.25" x14ac:dyDescent="0.2">
      <c r="F8" s="322"/>
      <c r="H8" s="322"/>
    </row>
    <row r="9" spans="1:9" s="113" customFormat="1" ht="14.25" x14ac:dyDescent="0.2">
      <c r="A9" s="113" t="s">
        <v>421</v>
      </c>
      <c r="F9" s="320">
        <v>3735</v>
      </c>
      <c r="H9" s="668">
        <v>1</v>
      </c>
    </row>
    <row r="10" spans="1:9" s="113" customFormat="1" ht="14.25" x14ac:dyDescent="0.2">
      <c r="A10" s="117"/>
      <c r="B10" s="117"/>
      <c r="F10" s="117"/>
      <c r="G10" s="123"/>
      <c r="H10" s="117"/>
    </row>
    <row r="11" spans="1:9" s="113" customFormat="1" ht="14.25" x14ac:dyDescent="0.2">
      <c r="F11" s="320"/>
    </row>
    <row r="12" spans="1:9" s="113" customFormat="1" ht="14.25" x14ac:dyDescent="0.2">
      <c r="A12" s="113" t="s">
        <v>432</v>
      </c>
      <c r="E12" s="320"/>
      <c r="F12" s="320">
        <v>24</v>
      </c>
      <c r="H12" s="323">
        <v>0.71216617210682487</v>
      </c>
      <c r="I12" s="323"/>
    </row>
    <row r="13" spans="1:9" s="113" customFormat="1" ht="14.25" x14ac:dyDescent="0.2">
      <c r="A13" s="113" t="s">
        <v>433</v>
      </c>
      <c r="E13" s="320"/>
      <c r="F13" s="320">
        <v>51</v>
      </c>
      <c r="H13" s="323">
        <v>1.5133531157270028</v>
      </c>
      <c r="I13" s="323"/>
    </row>
    <row r="14" spans="1:9" s="113" customFormat="1" ht="14.25" x14ac:dyDescent="0.2">
      <c r="A14" s="113" t="s">
        <v>434</v>
      </c>
      <c r="E14" s="320"/>
      <c r="F14" s="320">
        <v>59</v>
      </c>
      <c r="H14" s="323">
        <v>1.7507418397626113</v>
      </c>
      <c r="I14" s="323"/>
    </row>
    <row r="15" spans="1:9" s="113" customFormat="1" ht="14.25" x14ac:dyDescent="0.2">
      <c r="A15" s="113" t="s">
        <v>435</v>
      </c>
      <c r="E15" s="320"/>
      <c r="F15" s="320">
        <v>345</v>
      </c>
      <c r="H15" s="323">
        <v>10.237388724035608</v>
      </c>
      <c r="I15" s="323"/>
    </row>
    <row r="16" spans="1:9" s="113" customFormat="1" ht="14.25" x14ac:dyDescent="0.2">
      <c r="A16" s="113" t="s">
        <v>422</v>
      </c>
      <c r="E16" s="320"/>
      <c r="F16" s="320">
        <v>88</v>
      </c>
      <c r="H16" s="323">
        <v>2.6112759643916914</v>
      </c>
      <c r="I16" s="323"/>
    </row>
    <row r="17" spans="1:9" s="113" customFormat="1" ht="14.25" x14ac:dyDescent="0.2">
      <c r="A17" s="113" t="s">
        <v>423</v>
      </c>
      <c r="E17" s="320"/>
      <c r="F17" s="320">
        <v>1389</v>
      </c>
      <c r="H17" s="323">
        <v>41.216617210682493</v>
      </c>
      <c r="I17" s="323"/>
    </row>
    <row r="18" spans="1:9" s="113" customFormat="1" ht="14.25" x14ac:dyDescent="0.2">
      <c r="A18" s="113" t="s">
        <v>424</v>
      </c>
      <c r="E18" s="320"/>
      <c r="F18" s="320">
        <v>175</v>
      </c>
      <c r="H18" s="323">
        <v>5.1928783382789323</v>
      </c>
      <c r="I18" s="323"/>
    </row>
    <row r="19" spans="1:9" s="113" customFormat="1" ht="14.25" x14ac:dyDescent="0.2">
      <c r="A19" s="113" t="s">
        <v>425</v>
      </c>
      <c r="E19" s="320"/>
      <c r="F19" s="320">
        <v>63</v>
      </c>
      <c r="H19" s="323">
        <v>1.8694362017804154</v>
      </c>
      <c r="I19" s="323"/>
    </row>
    <row r="20" spans="1:9" s="113" customFormat="1" ht="14.25" x14ac:dyDescent="0.2">
      <c r="A20" s="113" t="s">
        <v>426</v>
      </c>
      <c r="E20" s="320"/>
      <c r="F20" s="320">
        <v>148</v>
      </c>
      <c r="H20" s="323">
        <v>4.3916913946587544</v>
      </c>
      <c r="I20" s="323"/>
    </row>
    <row r="21" spans="1:9" s="113" customFormat="1" ht="14.25" x14ac:dyDescent="0.2">
      <c r="A21" s="113" t="s">
        <v>436</v>
      </c>
      <c r="E21" s="320"/>
      <c r="F21" s="320">
        <v>48</v>
      </c>
      <c r="H21" s="323">
        <v>1.4243323442136497</v>
      </c>
      <c r="I21" s="323"/>
    </row>
    <row r="22" spans="1:9" s="113" customFormat="1" ht="14.25" x14ac:dyDescent="0.2">
      <c r="A22" s="113" t="s">
        <v>437</v>
      </c>
      <c r="E22" s="320"/>
      <c r="F22" s="320">
        <v>36</v>
      </c>
      <c r="H22" s="323">
        <v>1.0682492581602374</v>
      </c>
      <c r="I22" s="323"/>
    </row>
    <row r="23" spans="1:9" s="113" customFormat="1" ht="14.25" x14ac:dyDescent="0.2">
      <c r="A23" s="113" t="s">
        <v>438</v>
      </c>
      <c r="E23" s="320"/>
      <c r="F23" s="320">
        <v>15</v>
      </c>
      <c r="H23" s="323">
        <v>0.44510385756676557</v>
      </c>
      <c r="I23" s="323"/>
    </row>
    <row r="24" spans="1:9" s="113" customFormat="1" ht="14.25" x14ac:dyDescent="0.2">
      <c r="A24" s="113" t="s">
        <v>427</v>
      </c>
      <c r="E24" s="320"/>
      <c r="F24" s="320">
        <v>110</v>
      </c>
      <c r="H24" s="323">
        <v>3.2640949554896146</v>
      </c>
      <c r="I24" s="323"/>
    </row>
    <row r="25" spans="1:9" s="113" customFormat="1" ht="14.25" x14ac:dyDescent="0.2">
      <c r="A25" s="113" t="s">
        <v>428</v>
      </c>
      <c r="E25" s="320"/>
      <c r="F25" s="320">
        <v>17</v>
      </c>
      <c r="H25" s="323">
        <v>0.50445103857566764</v>
      </c>
      <c r="I25" s="323"/>
    </row>
    <row r="26" spans="1:9" s="113" customFormat="1" ht="14.25" x14ac:dyDescent="0.2">
      <c r="A26" s="113" t="s">
        <v>439</v>
      </c>
      <c r="E26" s="320"/>
      <c r="F26" s="320">
        <v>76</v>
      </c>
      <c r="H26" s="323">
        <v>2.2551928783382786</v>
      </c>
      <c r="I26" s="323"/>
    </row>
    <row r="27" spans="1:9" s="113" customFormat="1" ht="14.25" x14ac:dyDescent="0.2">
      <c r="A27" s="113" t="s">
        <v>440</v>
      </c>
      <c r="E27" s="320"/>
      <c r="F27" s="320">
        <v>75</v>
      </c>
      <c r="H27" s="323">
        <v>2.2255192878338281</v>
      </c>
      <c r="I27" s="323"/>
    </row>
    <row r="28" spans="1:9" s="113" customFormat="1" ht="14.25" x14ac:dyDescent="0.2">
      <c r="A28" s="113" t="s">
        <v>429</v>
      </c>
      <c r="E28" s="320"/>
      <c r="F28" s="320">
        <v>125</v>
      </c>
      <c r="H28" s="323">
        <v>3.7091988130563793</v>
      </c>
      <c r="I28" s="323"/>
    </row>
    <row r="29" spans="1:9" s="113" customFormat="1" ht="14.25" x14ac:dyDescent="0.2">
      <c r="A29" s="113" t="s">
        <v>430</v>
      </c>
      <c r="E29" s="320"/>
      <c r="F29" s="320">
        <v>22</v>
      </c>
      <c r="H29" s="323">
        <v>0.65281899109792285</v>
      </c>
      <c r="I29" s="323"/>
    </row>
    <row r="30" spans="1:9" s="113" customFormat="1" ht="14.25" x14ac:dyDescent="0.2">
      <c r="A30" s="113" t="s">
        <v>441</v>
      </c>
      <c r="E30" s="320"/>
      <c r="F30" s="320">
        <v>52</v>
      </c>
      <c r="H30" s="323">
        <v>1.543026706231454</v>
      </c>
      <c r="I30" s="323"/>
    </row>
    <row r="31" spans="1:9" s="113" customFormat="1" ht="14.25" x14ac:dyDescent="0.2">
      <c r="A31" s="113" t="s">
        <v>442</v>
      </c>
      <c r="E31" s="320"/>
      <c r="F31" s="320">
        <v>27</v>
      </c>
      <c r="H31" s="323">
        <v>0.80118694362017806</v>
      </c>
      <c r="I31" s="323"/>
    </row>
    <row r="32" spans="1:9" s="113" customFormat="1" ht="14.25" x14ac:dyDescent="0.2">
      <c r="A32" s="113" t="s">
        <v>443</v>
      </c>
      <c r="E32" s="320"/>
      <c r="F32" s="320">
        <v>34</v>
      </c>
      <c r="H32" s="323">
        <v>1.0089020771513353</v>
      </c>
      <c r="I32" s="323"/>
    </row>
    <row r="33" spans="1:9" s="113" customFormat="1" ht="14.25" x14ac:dyDescent="0.2">
      <c r="A33" s="113" t="s">
        <v>444</v>
      </c>
      <c r="E33" s="320"/>
      <c r="F33" s="320">
        <v>89</v>
      </c>
      <c r="H33" s="323">
        <v>2.6409495548961424</v>
      </c>
      <c r="I33" s="323"/>
    </row>
    <row r="34" spans="1:9" s="113" customFormat="1" ht="14.25" x14ac:dyDescent="0.2">
      <c r="A34" s="113" t="s">
        <v>445</v>
      </c>
      <c r="E34" s="320"/>
      <c r="F34" s="320">
        <v>69</v>
      </c>
      <c r="H34" s="323">
        <v>2.0474777448071215</v>
      </c>
      <c r="I34" s="323"/>
    </row>
    <row r="35" spans="1:9" s="113" customFormat="1" ht="14.25" x14ac:dyDescent="0.2">
      <c r="A35" s="113" t="s">
        <v>446</v>
      </c>
      <c r="E35" s="320"/>
      <c r="F35" s="320">
        <v>43</v>
      </c>
      <c r="H35" s="323">
        <v>1.2759643916913948</v>
      </c>
      <c r="I35" s="323"/>
    </row>
    <row r="36" spans="1:9" s="113" customFormat="1" ht="14.25" x14ac:dyDescent="0.2">
      <c r="A36" s="113" t="s">
        <v>447</v>
      </c>
      <c r="E36" s="320"/>
      <c r="F36" s="320">
        <v>102</v>
      </c>
      <c r="H36" s="323">
        <v>3.0267062314540056</v>
      </c>
      <c r="I36" s="323"/>
    </row>
    <row r="37" spans="1:9" s="113" customFormat="1" ht="14.25" x14ac:dyDescent="0.2">
      <c r="A37" s="113" t="s">
        <v>431</v>
      </c>
      <c r="E37" s="320"/>
      <c r="F37" s="320">
        <v>88</v>
      </c>
      <c r="H37" s="323">
        <v>2.6112759643916914</v>
      </c>
      <c r="I37" s="323"/>
    </row>
    <row r="38" spans="1:9" s="113" customFormat="1" ht="14.25" x14ac:dyDescent="0.2">
      <c r="E38" s="320"/>
      <c r="F38" s="320"/>
    </row>
    <row r="39" spans="1:9" s="113" customFormat="1" ht="14.25" x14ac:dyDescent="0.2">
      <c r="A39" s="113" t="s">
        <v>448</v>
      </c>
      <c r="C39" s="123"/>
      <c r="D39" s="123"/>
      <c r="E39" s="320"/>
      <c r="F39" s="320">
        <v>365</v>
      </c>
      <c r="G39" s="123"/>
      <c r="H39" s="242"/>
    </row>
    <row r="40" spans="1:9" s="113" customFormat="1" ht="14.25" x14ac:dyDescent="0.2">
      <c r="A40" s="117"/>
      <c r="B40" s="117"/>
      <c r="C40" s="117"/>
      <c r="D40" s="117"/>
      <c r="E40" s="117"/>
      <c r="F40" s="117"/>
      <c r="G40" s="117"/>
      <c r="H40" s="117"/>
    </row>
    <row r="41" spans="1:9" s="113" customFormat="1" ht="14.25" x14ac:dyDescent="0.2">
      <c r="F41" s="320"/>
    </row>
    <row r="42" spans="1:9" s="99" customFormat="1" ht="14.25" x14ac:dyDescent="0.2">
      <c r="A42" s="293" t="s">
        <v>1431</v>
      </c>
    </row>
    <row r="43" spans="1:9" s="99" customFormat="1" x14ac:dyDescent="0.2">
      <c r="A43" s="99" t="s">
        <v>1437</v>
      </c>
    </row>
  </sheetData>
  <sortState ref="A12:H37">
    <sortCondition ref="A12"/>
  </sortState>
  <phoneticPr fontId="34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>
    <oddFooter>&amp;R54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6"/>
  <sheetViews>
    <sheetView showGridLines="0" workbookViewId="0">
      <selection activeCell="O2" sqref="O2"/>
    </sheetView>
  </sheetViews>
  <sheetFormatPr defaultRowHeight="12.75" x14ac:dyDescent="0.2"/>
  <cols>
    <col min="1" max="1" width="3.28515625" customWidth="1"/>
    <col min="2" max="2" width="41.140625" customWidth="1"/>
    <col min="3" max="3" width="6.42578125" customWidth="1"/>
    <col min="4" max="4" width="9.140625" style="80"/>
    <col min="5" max="5" width="1.140625" style="80" customWidth="1"/>
    <col min="6" max="6" width="8" style="439" customWidth="1"/>
    <col min="7" max="7" width="2.140625" style="80" customWidth="1"/>
    <col min="8" max="8" width="10.85546875" style="80" customWidth="1"/>
    <col min="9" max="9" width="1.85546875" style="80" customWidth="1"/>
    <col min="10" max="10" width="8" style="439" customWidth="1"/>
    <col min="11" max="11" width="2.140625" style="80" customWidth="1"/>
    <col min="12" max="12" width="10.85546875" style="80" customWidth="1"/>
    <col min="13" max="13" width="2.140625" style="80" customWidth="1"/>
    <col min="14" max="14" width="8.7109375" style="439" customWidth="1"/>
    <col min="15" max="15" width="9.140625" style="658"/>
    <col min="16" max="17" width="9.140625" style="75"/>
  </cols>
  <sheetData>
    <row r="1" spans="1:17" ht="15.75" x14ac:dyDescent="0.25">
      <c r="A1" s="79" t="s">
        <v>1195</v>
      </c>
      <c r="B1" s="79"/>
      <c r="C1" s="79"/>
      <c r="D1" s="79"/>
      <c r="E1" s="79"/>
      <c r="F1" s="79"/>
      <c r="G1" s="79"/>
      <c r="H1" s="79"/>
      <c r="I1" s="113"/>
      <c r="J1" s="442"/>
      <c r="K1" s="113"/>
      <c r="L1" s="113"/>
      <c r="M1" s="113"/>
      <c r="N1" s="442"/>
      <c r="O1" s="92"/>
      <c r="P1" s="54"/>
      <c r="Q1" s="54"/>
    </row>
    <row r="2" spans="1:17" ht="15.75" x14ac:dyDescent="0.25">
      <c r="A2" s="79" t="s">
        <v>1196</v>
      </c>
      <c r="B2" s="79"/>
      <c r="C2" s="79"/>
      <c r="D2" s="79"/>
      <c r="E2" s="79"/>
      <c r="F2" s="79"/>
      <c r="G2" s="79"/>
      <c r="H2" s="79"/>
      <c r="I2" s="113"/>
      <c r="J2" s="442"/>
      <c r="K2" s="113"/>
      <c r="L2" s="113"/>
      <c r="M2" s="113"/>
      <c r="N2" s="442"/>
      <c r="O2" s="92"/>
      <c r="P2" s="54"/>
      <c r="Q2" s="54"/>
    </row>
    <row r="3" spans="1:17" ht="15.75" customHeight="1" x14ac:dyDescent="0.25">
      <c r="A3" s="79" t="s">
        <v>1708</v>
      </c>
      <c r="B3" s="79"/>
      <c r="C3" s="79"/>
      <c r="D3" s="79"/>
      <c r="E3" s="79"/>
      <c r="F3" s="79"/>
      <c r="G3" s="79"/>
      <c r="H3" s="79"/>
      <c r="I3" s="113"/>
      <c r="J3" s="442"/>
      <c r="K3" s="113"/>
      <c r="L3" s="113"/>
      <c r="M3" s="113"/>
      <c r="N3" s="442"/>
      <c r="O3" s="92"/>
      <c r="P3" s="54"/>
      <c r="Q3" s="54"/>
    </row>
    <row r="4" spans="1:17" s="26" customFormat="1" ht="27" customHeight="1" x14ac:dyDescent="0.2">
      <c r="A4" s="114" t="s">
        <v>397</v>
      </c>
      <c r="B4" s="113"/>
      <c r="C4" s="113"/>
      <c r="D4" s="113"/>
      <c r="E4" s="113"/>
      <c r="F4" s="442"/>
      <c r="G4" s="113"/>
      <c r="H4" s="113"/>
      <c r="I4" s="115"/>
      <c r="J4" s="442"/>
      <c r="K4" s="113"/>
      <c r="L4" s="113"/>
      <c r="M4" s="115"/>
      <c r="N4" s="115" t="s">
        <v>313</v>
      </c>
      <c r="O4" s="113"/>
      <c r="P4" s="48"/>
      <c r="Q4" s="48"/>
    </row>
    <row r="5" spans="1:17" s="26" customFormat="1" ht="5.25" customHeight="1" x14ac:dyDescent="0.2">
      <c r="A5" s="116"/>
      <c r="B5" s="117"/>
      <c r="C5" s="117"/>
      <c r="D5" s="117"/>
      <c r="E5" s="117"/>
      <c r="F5" s="118"/>
      <c r="G5" s="117"/>
      <c r="H5" s="117"/>
      <c r="I5" s="117"/>
      <c r="J5" s="118"/>
      <c r="K5" s="117"/>
      <c r="L5" s="117"/>
      <c r="M5" s="117"/>
      <c r="N5" s="118"/>
      <c r="O5" s="113"/>
      <c r="P5" s="48"/>
      <c r="Q5" s="48"/>
    </row>
    <row r="6" spans="1:17" s="26" customFormat="1" ht="5.25" customHeight="1" x14ac:dyDescent="0.2">
      <c r="A6" s="114"/>
      <c r="B6" s="113" t="s">
        <v>10</v>
      </c>
      <c r="C6" s="113"/>
      <c r="D6" s="440"/>
      <c r="E6" s="440"/>
      <c r="F6" s="442"/>
      <c r="G6" s="113"/>
      <c r="H6" s="440"/>
      <c r="I6" s="440"/>
      <c r="J6" s="442"/>
      <c r="K6" s="113"/>
      <c r="L6" s="440"/>
      <c r="M6" s="440"/>
      <c r="N6" s="442"/>
      <c r="O6" s="113"/>
      <c r="P6" s="48"/>
      <c r="Q6" s="48"/>
    </row>
    <row r="7" spans="1:17" s="26" customFormat="1" ht="14.25" x14ac:dyDescent="0.2">
      <c r="A7" s="113"/>
      <c r="B7" s="113" t="s">
        <v>10</v>
      </c>
      <c r="C7" s="115"/>
      <c r="D7" s="752" t="s">
        <v>396</v>
      </c>
      <c r="E7" s="752"/>
      <c r="F7" s="752"/>
      <c r="G7" s="115"/>
      <c r="H7" s="752" t="s">
        <v>2555</v>
      </c>
      <c r="I7" s="752"/>
      <c r="J7" s="752"/>
      <c r="K7" s="115"/>
      <c r="L7" s="752" t="s">
        <v>2556</v>
      </c>
      <c r="M7" s="752"/>
      <c r="N7" s="752"/>
      <c r="O7" s="113"/>
      <c r="P7" s="48"/>
      <c r="Q7" s="48"/>
    </row>
    <row r="8" spans="1:17" s="26" customFormat="1" ht="7.5" customHeight="1" x14ac:dyDescent="0.2">
      <c r="A8" s="113"/>
      <c r="B8" s="113"/>
      <c r="C8" s="115"/>
      <c r="D8" s="119"/>
      <c r="E8" s="119"/>
      <c r="F8" s="118"/>
      <c r="G8" s="115"/>
      <c r="H8" s="119"/>
      <c r="I8" s="119"/>
      <c r="J8" s="118"/>
      <c r="K8" s="115"/>
      <c r="L8" s="119"/>
      <c r="M8" s="119"/>
      <c r="N8" s="118"/>
      <c r="O8" s="113"/>
      <c r="P8" s="48"/>
      <c r="Q8" s="48"/>
    </row>
    <row r="9" spans="1:17" s="26" customFormat="1" ht="7.5" customHeight="1" x14ac:dyDescent="0.2">
      <c r="A9" s="113"/>
      <c r="B9" s="113"/>
      <c r="C9" s="113"/>
      <c r="D9" s="113"/>
      <c r="E9" s="113"/>
      <c r="F9" s="442"/>
      <c r="G9" s="113"/>
      <c r="H9" s="113"/>
      <c r="I9" s="113"/>
      <c r="J9" s="442"/>
      <c r="K9" s="113"/>
      <c r="L9" s="113"/>
      <c r="M9" s="113"/>
      <c r="N9" s="442"/>
      <c r="O9" s="113"/>
      <c r="P9" s="48"/>
      <c r="Q9" s="48"/>
    </row>
    <row r="10" spans="1:17" s="26" customFormat="1" ht="15" x14ac:dyDescent="0.25">
      <c r="A10" s="120" t="s">
        <v>13</v>
      </c>
      <c r="B10" s="120"/>
      <c r="C10" s="243"/>
      <c r="D10" s="643">
        <v>190092</v>
      </c>
      <c r="E10" s="643"/>
      <c r="F10" s="644">
        <v>1</v>
      </c>
      <c r="G10" s="645"/>
      <c r="H10" s="643">
        <v>11475</v>
      </c>
      <c r="I10" s="643"/>
      <c r="J10" s="644">
        <v>1</v>
      </c>
      <c r="K10" s="645"/>
      <c r="L10" s="643">
        <f>SUM(D10,H10)</f>
        <v>201567</v>
      </c>
      <c r="M10" s="643"/>
      <c r="N10" s="644">
        <v>1</v>
      </c>
      <c r="O10" s="113"/>
      <c r="P10" s="48"/>
      <c r="Q10" s="48"/>
    </row>
    <row r="11" spans="1:17" s="26" customFormat="1" ht="5.25" customHeight="1" x14ac:dyDescent="0.2">
      <c r="A11" s="113"/>
      <c r="B11" s="113"/>
      <c r="C11" s="115"/>
      <c r="D11" s="119"/>
      <c r="E11" s="121"/>
      <c r="F11" s="118"/>
      <c r="G11" s="115"/>
      <c r="H11" s="119"/>
      <c r="I11" s="121"/>
      <c r="J11" s="118"/>
      <c r="K11" s="115"/>
      <c r="L11" s="119"/>
      <c r="M11" s="121"/>
      <c r="N11" s="118"/>
      <c r="O11" s="113"/>
      <c r="P11" s="48"/>
      <c r="Q11" s="48"/>
    </row>
    <row r="12" spans="1:17" s="26" customFormat="1" ht="15" x14ac:dyDescent="0.25">
      <c r="A12" s="113" t="s">
        <v>383</v>
      </c>
      <c r="B12" s="113"/>
      <c r="C12" s="122"/>
      <c r="D12" s="122"/>
      <c r="E12" s="122"/>
      <c r="F12" s="646"/>
      <c r="G12" s="122"/>
      <c r="H12" s="122"/>
      <c r="I12" s="122"/>
      <c r="J12" s="646"/>
      <c r="K12" s="122"/>
      <c r="L12" s="122"/>
      <c r="M12" s="122"/>
      <c r="N12" s="646"/>
      <c r="O12" s="113"/>
      <c r="P12" s="84"/>
      <c r="Q12" s="48"/>
    </row>
    <row r="13" spans="1:17" s="26" customFormat="1" ht="5.25" customHeight="1" x14ac:dyDescent="0.2">
      <c r="A13" s="113"/>
      <c r="B13" s="123"/>
      <c r="C13" s="123"/>
      <c r="D13" s="113"/>
      <c r="E13" s="113"/>
      <c r="F13" s="442"/>
      <c r="G13" s="113"/>
      <c r="H13" s="113"/>
      <c r="I13" s="113"/>
      <c r="J13" s="442"/>
      <c r="K13" s="113"/>
      <c r="L13" s="113"/>
      <c r="M13" s="113"/>
      <c r="N13" s="442"/>
      <c r="O13" s="113"/>
      <c r="P13" s="88"/>
      <c r="Q13" s="48"/>
    </row>
    <row r="14" spans="1:17" s="26" customFormat="1" ht="15" x14ac:dyDescent="0.25">
      <c r="A14" s="113"/>
      <c r="B14" s="124" t="s">
        <v>247</v>
      </c>
      <c r="C14" s="125"/>
      <c r="D14" s="320">
        <v>2453</v>
      </c>
      <c r="E14" s="647"/>
      <c r="F14" s="648">
        <f>SUM(D14/$D$10*100)</f>
        <v>1.2904277928581949</v>
      </c>
      <c r="G14" s="121"/>
      <c r="H14" s="320">
        <v>172</v>
      </c>
      <c r="I14" s="647"/>
      <c r="J14" s="648">
        <f t="shared" ref="J14:J20" si="0">SUM(H14/$H$10*100)</f>
        <v>1.4989106753812635</v>
      </c>
      <c r="K14" s="121"/>
      <c r="L14" s="647">
        <f>SUM(D14,H14)</f>
        <v>2625</v>
      </c>
      <c r="M14" s="647"/>
      <c r="N14" s="648">
        <f>SUM(L14/L10*100)</f>
        <v>1.3022965068686838</v>
      </c>
      <c r="O14" s="649"/>
      <c r="P14" s="85"/>
      <c r="Q14" s="85"/>
    </row>
    <row r="15" spans="1:17" s="26" customFormat="1" ht="14.25" x14ac:dyDescent="0.2">
      <c r="A15" s="113"/>
      <c r="B15" s="124" t="s">
        <v>325</v>
      </c>
      <c r="C15" s="125"/>
      <c r="D15" s="320">
        <v>8806</v>
      </c>
      <c r="E15" s="647"/>
      <c r="F15" s="648">
        <f t="shared" ref="F15:F20" si="1">SUM(D15/$D$10*100)</f>
        <v>4.6324937398733246</v>
      </c>
      <c r="G15" s="121"/>
      <c r="H15" s="320">
        <v>627</v>
      </c>
      <c r="I15" s="647"/>
      <c r="J15" s="648">
        <f t="shared" si="0"/>
        <v>5.4640522875816995</v>
      </c>
      <c r="K15" s="121"/>
      <c r="L15" s="647">
        <f t="shared" ref="L15:L20" si="2">SUM(D15,H15)</f>
        <v>9433</v>
      </c>
      <c r="M15" s="647"/>
      <c r="N15" s="648">
        <f>SUM(L15/L10*100)</f>
        <v>4.6798335044923025</v>
      </c>
      <c r="O15" s="650"/>
      <c r="P15" s="85"/>
      <c r="Q15" s="85"/>
    </row>
    <row r="16" spans="1:17" s="26" customFormat="1" ht="14.25" x14ac:dyDescent="0.2">
      <c r="A16" s="113"/>
      <c r="B16" s="124" t="s">
        <v>112</v>
      </c>
      <c r="C16" s="125"/>
      <c r="D16" s="320">
        <v>16692</v>
      </c>
      <c r="E16" s="647"/>
      <c r="F16" s="648">
        <f t="shared" si="1"/>
        <v>8.7810112997916807</v>
      </c>
      <c r="G16" s="121"/>
      <c r="H16" s="320">
        <v>1167</v>
      </c>
      <c r="I16" s="647"/>
      <c r="J16" s="648">
        <f t="shared" si="0"/>
        <v>10.169934640522877</v>
      </c>
      <c r="K16" s="121"/>
      <c r="L16" s="647">
        <f t="shared" si="2"/>
        <v>17859</v>
      </c>
      <c r="M16" s="647"/>
      <c r="N16" s="648">
        <f>SUM(L16/L10*100)</f>
        <v>8.8600812633020283</v>
      </c>
      <c r="O16" s="650"/>
      <c r="P16" s="85"/>
      <c r="Q16" s="85"/>
    </row>
    <row r="17" spans="1:17" s="26" customFormat="1" ht="14.25" x14ac:dyDescent="0.2">
      <c r="A17" s="113"/>
      <c r="B17" s="124" t="s">
        <v>113</v>
      </c>
      <c r="C17" s="125"/>
      <c r="D17" s="320">
        <v>54045</v>
      </c>
      <c r="E17" s="647"/>
      <c r="F17" s="648">
        <f t="shared" si="1"/>
        <v>28.430970267028599</v>
      </c>
      <c r="G17" s="121"/>
      <c r="H17" s="320">
        <v>3495</v>
      </c>
      <c r="I17" s="647"/>
      <c r="J17" s="648">
        <f t="shared" si="0"/>
        <v>30.457516339869279</v>
      </c>
      <c r="K17" s="121"/>
      <c r="L17" s="647">
        <f t="shared" si="2"/>
        <v>57540</v>
      </c>
      <c r="M17" s="647"/>
      <c r="N17" s="648">
        <f>SUM(L17/L10*100)</f>
        <v>28.546339430561552</v>
      </c>
      <c r="O17" s="320"/>
      <c r="P17" s="85"/>
      <c r="Q17" s="85"/>
    </row>
    <row r="18" spans="1:17" s="26" customFormat="1" ht="14.25" x14ac:dyDescent="0.2">
      <c r="A18" s="113"/>
      <c r="B18" s="124" t="s">
        <v>114</v>
      </c>
      <c r="C18" s="133"/>
      <c r="D18" s="320">
        <v>45439</v>
      </c>
      <c r="E18" s="647"/>
      <c r="F18" s="648">
        <f t="shared" si="1"/>
        <v>23.903688740188962</v>
      </c>
      <c r="G18" s="121"/>
      <c r="H18" s="320">
        <v>2683</v>
      </c>
      <c r="I18" s="647"/>
      <c r="J18" s="648">
        <f>SUM(H18/$H$10*100)</f>
        <v>23.381263616557735</v>
      </c>
      <c r="K18" s="121"/>
      <c r="L18" s="647">
        <f t="shared" si="2"/>
        <v>48122</v>
      </c>
      <c r="M18" s="647"/>
      <c r="N18" s="648">
        <f>SUM(L18/L10*100)</f>
        <v>23.873947620394212</v>
      </c>
      <c r="O18" s="320"/>
      <c r="P18" s="85"/>
      <c r="Q18" s="85"/>
    </row>
    <row r="19" spans="1:17" s="26" customFormat="1" ht="14.25" x14ac:dyDescent="0.2">
      <c r="A19" s="113"/>
      <c r="B19" s="124" t="s">
        <v>115</v>
      </c>
      <c r="C19" s="133"/>
      <c r="D19" s="320">
        <v>33253</v>
      </c>
      <c r="E19" s="647"/>
      <c r="F19" s="648">
        <f>SUM(D19/$D$10*100)</f>
        <v>17.493108600046291</v>
      </c>
      <c r="G19" s="121"/>
      <c r="H19" s="320">
        <v>1824</v>
      </c>
      <c r="I19" s="647"/>
      <c r="J19" s="648">
        <f t="shared" si="0"/>
        <v>15.895424836601308</v>
      </c>
      <c r="K19" s="121"/>
      <c r="L19" s="647">
        <f t="shared" si="2"/>
        <v>35077</v>
      </c>
      <c r="M19" s="647"/>
      <c r="N19" s="648">
        <f>SUM(L19/L10*100)</f>
        <v>17.4021541224506</v>
      </c>
      <c r="O19" s="320"/>
      <c r="P19" s="85"/>
      <c r="Q19" s="85"/>
    </row>
    <row r="20" spans="1:17" s="26" customFormat="1" ht="14.25" x14ac:dyDescent="0.2">
      <c r="A20" s="113"/>
      <c r="B20" s="124" t="s">
        <v>380</v>
      </c>
      <c r="C20" s="133"/>
      <c r="D20" s="320">
        <v>29404</v>
      </c>
      <c r="E20" s="647"/>
      <c r="F20" s="648">
        <f t="shared" si="1"/>
        <v>15.46829956021295</v>
      </c>
      <c r="G20" s="121"/>
      <c r="H20" s="320">
        <v>1507</v>
      </c>
      <c r="I20" s="647"/>
      <c r="J20" s="648">
        <f t="shared" si="0"/>
        <v>13.132897603485837</v>
      </c>
      <c r="K20" s="121"/>
      <c r="L20" s="647">
        <f t="shared" si="2"/>
        <v>30911</v>
      </c>
      <c r="M20" s="647"/>
      <c r="N20" s="648">
        <f>SUM(L20/L10*100)</f>
        <v>15.335347551930623</v>
      </c>
      <c r="O20" s="320"/>
      <c r="P20" s="85"/>
      <c r="Q20" s="85"/>
    </row>
    <row r="21" spans="1:17" s="26" customFormat="1" ht="5.25" customHeight="1" x14ac:dyDescent="0.2">
      <c r="A21" s="113"/>
      <c r="B21" s="123"/>
      <c r="C21" s="133"/>
      <c r="D21" s="647"/>
      <c r="E21" s="647"/>
      <c r="F21" s="648"/>
      <c r="G21" s="121"/>
      <c r="H21" s="320"/>
      <c r="I21" s="647"/>
      <c r="J21" s="648"/>
      <c r="K21" s="121"/>
      <c r="L21" s="647"/>
      <c r="M21" s="647"/>
      <c r="N21" s="648"/>
      <c r="O21" s="320"/>
      <c r="P21" s="48"/>
      <c r="Q21" s="48"/>
    </row>
    <row r="22" spans="1:17" s="26" customFormat="1" ht="14.25" x14ac:dyDescent="0.2">
      <c r="A22" s="113" t="s">
        <v>384</v>
      </c>
      <c r="B22" s="123"/>
      <c r="C22" s="133"/>
      <c r="D22" s="647"/>
      <c r="E22" s="647"/>
      <c r="F22" s="648"/>
      <c r="G22" s="121"/>
      <c r="H22" s="320"/>
      <c r="I22" s="647"/>
      <c r="J22" s="648"/>
      <c r="K22" s="121"/>
      <c r="L22" s="647"/>
      <c r="M22" s="647"/>
      <c r="N22" s="648"/>
      <c r="O22" s="320"/>
      <c r="P22" s="48"/>
      <c r="Q22" s="48"/>
    </row>
    <row r="23" spans="1:17" s="26" customFormat="1" ht="7.5" customHeight="1" x14ac:dyDescent="0.2">
      <c r="A23" s="113"/>
      <c r="B23" s="123"/>
      <c r="C23" s="125"/>
      <c r="D23" s="113"/>
      <c r="E23" s="113"/>
      <c r="F23" s="648"/>
      <c r="G23" s="113"/>
      <c r="H23" s="320"/>
      <c r="I23" s="113"/>
      <c r="J23" s="648"/>
      <c r="K23" s="113"/>
      <c r="L23" s="647"/>
      <c r="M23" s="113"/>
      <c r="N23" s="648"/>
      <c r="O23" s="113"/>
      <c r="P23" s="48"/>
      <c r="Q23" s="48"/>
    </row>
    <row r="24" spans="1:17" s="26" customFormat="1" ht="15" x14ac:dyDescent="0.25">
      <c r="A24" s="113"/>
      <c r="B24" s="126" t="s">
        <v>245</v>
      </c>
      <c r="C24" s="133"/>
      <c r="D24" s="320">
        <v>151570</v>
      </c>
      <c r="E24" s="647"/>
      <c r="F24" s="648">
        <f>SUM(D24/$D$10*100)</f>
        <v>79.735075647581169</v>
      </c>
      <c r="G24" s="121"/>
      <c r="H24" s="320">
        <v>9236</v>
      </c>
      <c r="I24" s="647"/>
      <c r="J24" s="648">
        <f>SUM(H24/$H$10*100)</f>
        <v>80.488017429193903</v>
      </c>
      <c r="K24" s="121"/>
      <c r="L24" s="647">
        <f>SUM(D24,H24)</f>
        <v>160806</v>
      </c>
      <c r="M24" s="647"/>
      <c r="N24" s="648">
        <f>SUM(L24/L10*100)</f>
        <v>79.777939841343084</v>
      </c>
      <c r="O24" s="649"/>
      <c r="P24" s="48"/>
      <c r="Q24" s="48"/>
    </row>
    <row r="25" spans="1:17" s="26" customFormat="1" ht="14.25" x14ac:dyDescent="0.2">
      <c r="A25" s="113"/>
      <c r="B25" s="126" t="s">
        <v>22</v>
      </c>
      <c r="C25" s="133"/>
      <c r="D25" s="320">
        <v>22289</v>
      </c>
      <c r="E25" s="647"/>
      <c r="F25" s="648">
        <f>SUM(D25/$D$10*100)</f>
        <v>11.725375081539465</v>
      </c>
      <c r="G25" s="121"/>
      <c r="H25" s="320">
        <v>1452</v>
      </c>
      <c r="I25" s="647"/>
      <c r="J25" s="648">
        <f>SUM(H25/$H$10*100)</f>
        <v>12.65359477124183</v>
      </c>
      <c r="K25" s="121"/>
      <c r="L25" s="647">
        <f>SUM(D25,H25)</f>
        <v>23741</v>
      </c>
      <c r="M25" s="647"/>
      <c r="N25" s="648">
        <f>SUM(L25/L10*100)</f>
        <v>11.778217664597875</v>
      </c>
      <c r="O25" s="113"/>
      <c r="P25" s="48"/>
      <c r="Q25" s="48"/>
    </row>
    <row r="26" spans="1:17" s="26" customFormat="1" ht="14.25" x14ac:dyDescent="0.2">
      <c r="A26" s="113"/>
      <c r="B26" s="123" t="s">
        <v>160</v>
      </c>
      <c r="C26" s="133"/>
      <c r="D26" s="320">
        <v>13113</v>
      </c>
      <c r="E26" s="647"/>
      <c r="F26" s="648">
        <f>SUM(D26/$D$10*100)</f>
        <v>6.8982387475538154</v>
      </c>
      <c r="G26" s="121"/>
      <c r="H26" s="320">
        <v>735</v>
      </c>
      <c r="I26" s="647"/>
      <c r="J26" s="648">
        <f>SUM(H26/$H$10*100)</f>
        <v>6.4052287581699341</v>
      </c>
      <c r="K26" s="121"/>
      <c r="L26" s="647">
        <f>SUM(D26,H26)</f>
        <v>13848</v>
      </c>
      <c r="M26" s="647"/>
      <c r="N26" s="648">
        <f>SUM(L26/L10*100)</f>
        <v>6.870172200806679</v>
      </c>
      <c r="O26" s="320"/>
      <c r="P26" s="48"/>
      <c r="Q26" s="48"/>
    </row>
    <row r="27" spans="1:17" s="26" customFormat="1" ht="14.25" x14ac:dyDescent="0.2">
      <c r="A27" s="113"/>
      <c r="B27" s="123" t="s">
        <v>24</v>
      </c>
      <c r="C27" s="133"/>
      <c r="D27" s="320">
        <v>3120</v>
      </c>
      <c r="E27" s="647"/>
      <c r="F27" s="648">
        <f>SUM(D27/$D$10*100)</f>
        <v>1.6413105233255474</v>
      </c>
      <c r="G27" s="121"/>
      <c r="H27" s="320">
        <v>52</v>
      </c>
      <c r="I27" s="647"/>
      <c r="J27" s="648">
        <f>SUM(H27/$H$10*100)</f>
        <v>0.45315904139433549</v>
      </c>
      <c r="K27" s="121"/>
      <c r="L27" s="647">
        <f>SUM(D27,H27)</f>
        <v>3172</v>
      </c>
      <c r="M27" s="647"/>
      <c r="N27" s="648">
        <f>SUM(L27/L10*100)</f>
        <v>1.5736702932523678</v>
      </c>
      <c r="O27" s="320"/>
      <c r="P27" s="48"/>
      <c r="Q27" s="48"/>
    </row>
    <row r="28" spans="1:17" s="26" customFormat="1" ht="5.25" customHeight="1" x14ac:dyDescent="0.2">
      <c r="A28" s="113"/>
      <c r="B28" s="123"/>
      <c r="C28" s="133"/>
      <c r="D28" s="647"/>
      <c r="E28" s="647"/>
      <c r="F28" s="648"/>
      <c r="G28" s="121"/>
      <c r="H28" s="647"/>
      <c r="I28" s="647"/>
      <c r="J28" s="648"/>
      <c r="K28" s="121"/>
      <c r="L28" s="647"/>
      <c r="M28" s="647"/>
      <c r="N28" s="648"/>
      <c r="O28" s="320"/>
      <c r="P28" s="48"/>
      <c r="Q28" s="48"/>
    </row>
    <row r="29" spans="1:17" s="26" customFormat="1" ht="14.25" x14ac:dyDescent="0.2">
      <c r="A29" s="113" t="s">
        <v>385</v>
      </c>
      <c r="B29" s="123"/>
      <c r="C29" s="123"/>
      <c r="D29" s="647"/>
      <c r="E29" s="647"/>
      <c r="F29" s="648"/>
      <c r="G29" s="121"/>
      <c r="H29" s="647"/>
      <c r="I29" s="647"/>
      <c r="J29" s="648"/>
      <c r="K29" s="121"/>
      <c r="L29" s="647"/>
      <c r="M29" s="647"/>
      <c r="N29" s="648"/>
      <c r="O29" s="651"/>
      <c r="P29" s="433"/>
      <c r="Q29" s="48"/>
    </row>
    <row r="30" spans="1:17" s="26" customFormat="1" ht="5.25" customHeight="1" x14ac:dyDescent="0.2">
      <c r="A30" s="113"/>
      <c r="B30" s="123"/>
      <c r="C30" s="123"/>
      <c r="D30" s="647"/>
      <c r="E30" s="647"/>
      <c r="F30" s="648"/>
      <c r="G30" s="121"/>
      <c r="H30" s="647"/>
      <c r="I30" s="647"/>
      <c r="J30" s="648"/>
      <c r="K30" s="121"/>
      <c r="L30" s="647"/>
      <c r="M30" s="647"/>
      <c r="N30" s="648"/>
      <c r="O30" s="113"/>
      <c r="P30" s="48"/>
      <c r="Q30" s="48"/>
    </row>
    <row r="31" spans="1:17" s="26" customFormat="1" ht="15" x14ac:dyDescent="0.25">
      <c r="A31" s="113"/>
      <c r="B31" s="124" t="s">
        <v>26</v>
      </c>
      <c r="C31" s="123"/>
      <c r="D31" s="320">
        <v>95083</v>
      </c>
      <c r="E31" s="647"/>
      <c r="F31" s="648">
        <f>SUM(D31/$D$10*100)</f>
        <v>50.01946425941123</v>
      </c>
      <c r="G31" s="121"/>
      <c r="H31" s="647">
        <v>2246</v>
      </c>
      <c r="I31" s="647"/>
      <c r="J31" s="648">
        <f>SUM(H31/$H$10*100)</f>
        <v>19.572984749455337</v>
      </c>
      <c r="K31" s="121"/>
      <c r="L31" s="647">
        <f>SUM(D31,H31)</f>
        <v>97329</v>
      </c>
      <c r="M31" s="647"/>
      <c r="N31" s="648">
        <f>SUM(L31/L10*100)</f>
        <v>48.286177796960814</v>
      </c>
      <c r="O31" s="649"/>
      <c r="P31" s="48"/>
      <c r="Q31" s="48"/>
    </row>
    <row r="32" spans="1:17" s="26" customFormat="1" ht="14.25" x14ac:dyDescent="0.2">
      <c r="A32" s="113"/>
      <c r="B32" s="124" t="s">
        <v>382</v>
      </c>
      <c r="C32" s="123"/>
      <c r="D32" s="320">
        <v>95009</v>
      </c>
      <c r="E32" s="647"/>
      <c r="F32" s="648">
        <f>SUM(D32/$D$10*100)</f>
        <v>49.980535740588763</v>
      </c>
      <c r="G32" s="121"/>
      <c r="H32" s="647">
        <v>9229</v>
      </c>
      <c r="I32" s="647"/>
      <c r="J32" s="648">
        <f>SUM(H32/$H$10*100)</f>
        <v>80.42701525054467</v>
      </c>
      <c r="K32" s="121"/>
      <c r="L32" s="647">
        <f>SUM(D32,H32)</f>
        <v>104238</v>
      </c>
      <c r="M32" s="647"/>
      <c r="N32" s="648">
        <f>SUM(L32/L10*100)</f>
        <v>51.713822203039186</v>
      </c>
      <c r="O32" s="113"/>
      <c r="P32" s="48"/>
      <c r="Q32" s="48"/>
    </row>
    <row r="33" spans="1:21" s="26" customFormat="1" ht="5.25" customHeight="1" x14ac:dyDescent="0.2">
      <c r="A33" s="113"/>
      <c r="B33" s="123"/>
      <c r="C33" s="123"/>
      <c r="D33" s="647"/>
      <c r="E33" s="647"/>
      <c r="F33" s="648"/>
      <c r="G33" s="121"/>
      <c r="H33" s="647"/>
      <c r="I33" s="647"/>
      <c r="J33" s="648"/>
      <c r="K33" s="121"/>
      <c r="L33" s="647"/>
      <c r="M33" s="647"/>
      <c r="N33" s="648"/>
      <c r="O33" s="320"/>
      <c r="P33" s="48"/>
      <c r="Q33" s="48"/>
    </row>
    <row r="34" spans="1:21" s="26" customFormat="1" ht="14.25" x14ac:dyDescent="0.2">
      <c r="A34" s="113" t="s">
        <v>388</v>
      </c>
      <c r="B34" s="123"/>
      <c r="C34" s="242"/>
      <c r="D34" s="647"/>
      <c r="E34" s="647"/>
      <c r="F34" s="648"/>
      <c r="G34" s="121"/>
      <c r="H34" s="647"/>
      <c r="I34" s="647"/>
      <c r="J34" s="648"/>
      <c r="K34" s="121"/>
      <c r="L34" s="647"/>
      <c r="M34" s="647"/>
      <c r="N34" s="648"/>
      <c r="O34" s="320"/>
      <c r="P34" s="48"/>
      <c r="Q34" s="48"/>
    </row>
    <row r="35" spans="1:21" s="26" customFormat="1" ht="5.25" customHeight="1" x14ac:dyDescent="0.2">
      <c r="A35" s="113"/>
      <c r="B35" s="123"/>
      <c r="C35" s="242"/>
      <c r="D35" s="647"/>
      <c r="E35" s="647"/>
      <c r="F35" s="648"/>
      <c r="G35" s="121"/>
      <c r="H35" s="647"/>
      <c r="I35" s="647"/>
      <c r="J35" s="648"/>
      <c r="K35" s="121"/>
      <c r="L35" s="647"/>
      <c r="M35" s="647"/>
      <c r="N35" s="648"/>
      <c r="O35" s="113"/>
      <c r="P35" s="48"/>
      <c r="Q35" s="48"/>
    </row>
    <row r="36" spans="1:21" s="26" customFormat="1" ht="15" x14ac:dyDescent="0.25">
      <c r="A36" s="123"/>
      <c r="B36" s="124">
        <v>0</v>
      </c>
      <c r="C36" s="123"/>
      <c r="D36" s="320">
        <v>88230</v>
      </c>
      <c r="E36" s="647"/>
      <c r="F36" s="648">
        <f>SUM(D36/$D$10*100)</f>
        <v>46.414367779811883</v>
      </c>
      <c r="G36" s="121"/>
      <c r="H36" s="647">
        <v>5529</v>
      </c>
      <c r="I36" s="647"/>
      <c r="J36" s="648">
        <f>SUM(H36/$H$10*100)</f>
        <v>48.183006535947712</v>
      </c>
      <c r="K36" s="121"/>
      <c r="L36" s="647">
        <f>SUM(D36,H36)</f>
        <v>93759</v>
      </c>
      <c r="M36" s="647"/>
      <c r="N36" s="648">
        <f>SUM(L36/L10*100)</f>
        <v>46.5150545476194</v>
      </c>
      <c r="O36" s="649"/>
      <c r="P36" s="48"/>
      <c r="Q36" s="48"/>
    </row>
    <row r="37" spans="1:21" s="26" customFormat="1" ht="14.25" x14ac:dyDescent="0.2">
      <c r="A37" s="123"/>
      <c r="B37" s="124" t="s">
        <v>34</v>
      </c>
      <c r="C37" s="125"/>
      <c r="D37" s="320">
        <v>101862</v>
      </c>
      <c r="E37" s="647"/>
      <c r="F37" s="648">
        <f>SUM(D37/$D$10*100)</f>
        <v>53.585632220188117</v>
      </c>
      <c r="G37" s="121"/>
      <c r="H37" s="647">
        <v>5946</v>
      </c>
      <c r="I37" s="647"/>
      <c r="J37" s="648">
        <f>SUM(H37/$H$10*100)</f>
        <v>51.816993464052288</v>
      </c>
      <c r="K37" s="121"/>
      <c r="L37" s="647">
        <f>SUM(D37,H37)</f>
        <v>107808</v>
      </c>
      <c r="M37" s="647"/>
      <c r="N37" s="648">
        <f>SUM(L37/L10*100)</f>
        <v>53.484945452380593</v>
      </c>
      <c r="O37" s="113"/>
      <c r="P37" s="48"/>
      <c r="Q37" s="48"/>
    </row>
    <row r="38" spans="1:21" s="26" customFormat="1" ht="4.5" customHeight="1" x14ac:dyDescent="0.2">
      <c r="A38" s="113"/>
      <c r="B38" s="113"/>
      <c r="C38" s="113"/>
      <c r="D38" s="113"/>
      <c r="E38" s="113"/>
      <c r="F38" s="648"/>
      <c r="G38" s="113"/>
      <c r="H38" s="113"/>
      <c r="I38" s="113"/>
      <c r="J38" s="648"/>
      <c r="K38" s="113"/>
      <c r="L38" s="647"/>
      <c r="M38" s="113"/>
      <c r="N38" s="648"/>
      <c r="O38" s="320"/>
      <c r="P38" s="48"/>
      <c r="Q38" s="48"/>
    </row>
    <row r="39" spans="1:21" s="26" customFormat="1" ht="14.25" x14ac:dyDescent="0.2">
      <c r="A39" s="113" t="s">
        <v>386</v>
      </c>
      <c r="B39" s="123"/>
      <c r="C39" s="242"/>
      <c r="D39" s="647"/>
      <c r="E39" s="647"/>
      <c r="F39" s="648"/>
      <c r="G39" s="121"/>
      <c r="H39" s="647"/>
      <c r="I39" s="647"/>
      <c r="J39" s="648"/>
      <c r="K39" s="121"/>
      <c r="L39" s="647"/>
      <c r="M39" s="647"/>
      <c r="N39" s="648"/>
      <c r="O39" s="320"/>
      <c r="P39" s="48"/>
      <c r="Q39" s="48"/>
    </row>
    <row r="40" spans="1:21" s="26" customFormat="1" ht="4.5" customHeight="1" x14ac:dyDescent="0.2">
      <c r="A40" s="113"/>
      <c r="B40" s="123"/>
      <c r="C40" s="242"/>
      <c r="D40" s="647"/>
      <c r="E40" s="647"/>
      <c r="F40" s="648"/>
      <c r="G40" s="121"/>
      <c r="H40" s="647"/>
      <c r="I40" s="647"/>
      <c r="J40" s="648"/>
      <c r="K40" s="121"/>
      <c r="L40" s="647"/>
      <c r="M40" s="647"/>
      <c r="N40" s="648"/>
      <c r="O40" s="113"/>
      <c r="P40" s="48"/>
      <c r="Q40" s="48"/>
    </row>
    <row r="41" spans="1:21" s="26" customFormat="1" ht="15" x14ac:dyDescent="0.25">
      <c r="A41" s="113"/>
      <c r="B41" s="127">
        <v>0</v>
      </c>
      <c r="C41" s="125"/>
      <c r="D41" s="320">
        <v>120058</v>
      </c>
      <c r="E41" s="647"/>
      <c r="F41" s="648">
        <f>SUM(D41/$D$10*100)</f>
        <v>63.15783936199314</v>
      </c>
      <c r="G41" s="121"/>
      <c r="H41" s="650">
        <v>7840</v>
      </c>
      <c r="I41" s="647"/>
      <c r="J41" s="648">
        <f>SUM(H41/$H$10*100)</f>
        <v>68.322440087145978</v>
      </c>
      <c r="K41" s="121"/>
      <c r="L41" s="647">
        <f>SUM(D41,H41)</f>
        <v>127898</v>
      </c>
      <c r="M41" s="647"/>
      <c r="N41" s="648">
        <f>SUM(L41/L10*100)</f>
        <v>63.451854718282263</v>
      </c>
      <c r="O41" s="649"/>
      <c r="P41" s="48"/>
      <c r="Q41" s="48"/>
    </row>
    <row r="42" spans="1:21" s="26" customFormat="1" ht="14.25" x14ac:dyDescent="0.2">
      <c r="A42" s="113"/>
      <c r="B42" s="127" t="s">
        <v>34</v>
      </c>
      <c r="C42" s="242"/>
      <c r="D42" s="320">
        <v>70034</v>
      </c>
      <c r="E42" s="647"/>
      <c r="F42" s="648">
        <f>SUM(D42/$D$10*100)</f>
        <v>36.84216063800686</v>
      </c>
      <c r="G42" s="121"/>
      <c r="H42" s="650">
        <v>3635</v>
      </c>
      <c r="I42" s="647"/>
      <c r="J42" s="648">
        <f>SUM(H42/$H$10*100)</f>
        <v>31.677559912854029</v>
      </c>
      <c r="K42" s="121"/>
      <c r="L42" s="647">
        <f>SUM(D42,H42)</f>
        <v>73669</v>
      </c>
      <c r="M42" s="647"/>
      <c r="N42" s="648">
        <f>SUM(L42/L10*100)</f>
        <v>36.548145281717744</v>
      </c>
      <c r="O42" s="113"/>
      <c r="P42" s="48"/>
      <c r="Q42" s="48"/>
    </row>
    <row r="43" spans="1:21" s="26" customFormat="1" ht="4.5" customHeight="1" x14ac:dyDescent="0.2">
      <c r="A43" s="113"/>
      <c r="B43" s="123"/>
      <c r="C43" s="242"/>
      <c r="D43" s="647"/>
      <c r="E43" s="647"/>
      <c r="F43" s="648"/>
      <c r="G43" s="121"/>
      <c r="H43" s="647"/>
      <c r="I43" s="647"/>
      <c r="J43" s="648"/>
      <c r="K43" s="121"/>
      <c r="L43" s="647"/>
      <c r="M43" s="647"/>
      <c r="N43" s="648"/>
      <c r="O43" s="320"/>
      <c r="P43" s="48"/>
      <c r="Q43" s="48"/>
    </row>
    <row r="44" spans="1:21" s="26" customFormat="1" ht="14.25" x14ac:dyDescent="0.2">
      <c r="A44" s="123" t="s">
        <v>387</v>
      </c>
      <c r="B44" s="123"/>
      <c r="C44" s="242"/>
      <c r="D44" s="113"/>
      <c r="E44" s="113"/>
      <c r="F44" s="648"/>
      <c r="G44" s="113"/>
      <c r="H44" s="647"/>
      <c r="I44" s="647"/>
      <c r="J44" s="648"/>
      <c r="K44" s="113"/>
      <c r="L44" s="647"/>
      <c r="M44" s="647"/>
      <c r="N44" s="648"/>
      <c r="O44" s="320"/>
      <c r="P44" s="48"/>
      <c r="Q44" s="48"/>
    </row>
    <row r="45" spans="1:21" s="26" customFormat="1" ht="4.5" customHeight="1" x14ac:dyDescent="0.25">
      <c r="A45" s="123"/>
      <c r="B45" s="128"/>
      <c r="C45" s="242"/>
      <c r="D45" s="647"/>
      <c r="E45" s="647"/>
      <c r="F45" s="648"/>
      <c r="G45" s="121"/>
      <c r="H45" s="647"/>
      <c r="I45" s="647"/>
      <c r="J45" s="648"/>
      <c r="K45" s="121"/>
      <c r="L45" s="647"/>
      <c r="M45" s="647"/>
      <c r="N45" s="648"/>
      <c r="O45" s="113"/>
      <c r="P45" s="48"/>
      <c r="Q45" s="48"/>
    </row>
    <row r="46" spans="1:21" s="26" customFormat="1" ht="16.5" customHeight="1" x14ac:dyDescent="0.25">
      <c r="A46" s="123"/>
      <c r="B46" s="129" t="s">
        <v>389</v>
      </c>
      <c r="C46" s="242"/>
      <c r="D46" s="320">
        <v>118</v>
      </c>
      <c r="E46" s="647"/>
      <c r="F46" s="648">
        <f>SUM(D46/$D$10*100)</f>
        <v>6.2075205689876484E-2</v>
      </c>
      <c r="G46" s="121"/>
      <c r="H46" s="647" t="s">
        <v>381</v>
      </c>
      <c r="I46" s="647"/>
      <c r="J46" s="652" t="s">
        <v>7</v>
      </c>
      <c r="K46" s="121"/>
      <c r="L46" s="647" t="s">
        <v>381</v>
      </c>
      <c r="M46" s="647"/>
      <c r="N46" s="652" t="s">
        <v>7</v>
      </c>
      <c r="O46" s="649"/>
      <c r="P46" s="48"/>
      <c r="Q46" s="84"/>
      <c r="R46" s="48"/>
      <c r="S46" s="48"/>
      <c r="T46" s="48"/>
      <c r="U46" s="48"/>
    </row>
    <row r="47" spans="1:21" s="26" customFormat="1" ht="15" x14ac:dyDescent="0.25">
      <c r="A47" s="123"/>
      <c r="B47" s="129" t="s">
        <v>390</v>
      </c>
      <c r="C47" s="242"/>
      <c r="D47" s="320">
        <v>146</v>
      </c>
      <c r="E47" s="647"/>
      <c r="F47" s="648">
        <f>SUM(D47/$D$10*100)</f>
        <v>7.6804915514592939E-2</v>
      </c>
      <c r="G47" s="121"/>
      <c r="H47" s="647" t="s">
        <v>381</v>
      </c>
      <c r="I47" s="647"/>
      <c r="J47" s="652" t="s">
        <v>7</v>
      </c>
      <c r="K47" s="121"/>
      <c r="L47" s="647" t="s">
        <v>381</v>
      </c>
      <c r="M47" s="647"/>
      <c r="N47" s="652" t="s">
        <v>7</v>
      </c>
      <c r="O47" s="320"/>
      <c r="P47" s="48"/>
      <c r="Q47" s="84"/>
      <c r="R47" s="48"/>
      <c r="S47" s="48"/>
      <c r="T47" s="48"/>
      <c r="U47" s="48"/>
    </row>
    <row r="48" spans="1:21" s="26" customFormat="1" ht="15" x14ac:dyDescent="0.25">
      <c r="A48" s="123"/>
      <c r="B48" s="129" t="s">
        <v>391</v>
      </c>
      <c r="C48" s="242"/>
      <c r="D48" s="320">
        <v>185279</v>
      </c>
      <c r="E48" s="647"/>
      <c r="F48" s="648">
        <f>SUM(D48/$D$10*100)</f>
        <v>97.468068093344272</v>
      </c>
      <c r="G48" s="121"/>
      <c r="H48" s="320">
        <v>11306</v>
      </c>
      <c r="I48" s="647"/>
      <c r="J48" s="648">
        <f>SUM(H48/11475*100)</f>
        <v>98.527233115468405</v>
      </c>
      <c r="K48" s="121"/>
      <c r="L48" s="647">
        <f>SUM(D48,H48)</f>
        <v>196585</v>
      </c>
      <c r="M48" s="647"/>
      <c r="N48" s="648">
        <f>SUM(L48/L10*100)</f>
        <v>97.528365258201987</v>
      </c>
      <c r="O48" s="320"/>
      <c r="P48" s="3"/>
      <c r="Q48" s="84"/>
      <c r="R48" s="48"/>
      <c r="S48" s="48"/>
      <c r="T48" s="48"/>
      <c r="U48" s="48"/>
    </row>
    <row r="49" spans="1:21" s="26" customFormat="1" ht="15" x14ac:dyDescent="0.25">
      <c r="A49" s="123"/>
      <c r="B49" s="129" t="s">
        <v>392</v>
      </c>
      <c r="C49" s="242"/>
      <c r="D49" s="320">
        <v>1254</v>
      </c>
      <c r="E49" s="647"/>
      <c r="F49" s="648">
        <f>SUM(D49/$D$10*100)</f>
        <v>0.65968057572122973</v>
      </c>
      <c r="G49" s="121"/>
      <c r="H49" s="320">
        <v>13</v>
      </c>
      <c r="I49" s="647"/>
      <c r="J49" s="648">
        <f t="shared" ref="J49:J50" si="3">SUM(H49/11475*100)</f>
        <v>0.11328976034858387</v>
      </c>
      <c r="K49" s="121"/>
      <c r="L49" s="647">
        <f>SUM(D49,H49)</f>
        <v>1267</v>
      </c>
      <c r="M49" s="647"/>
      <c r="N49" s="648">
        <f>SUM(L49/L10*100)</f>
        <v>0.62857511398195143</v>
      </c>
      <c r="O49" s="320"/>
      <c r="P49" s="3"/>
      <c r="Q49" s="84"/>
      <c r="R49" s="48"/>
      <c r="S49" s="48"/>
      <c r="T49" s="48"/>
      <c r="U49" s="48"/>
    </row>
    <row r="50" spans="1:21" s="26" customFormat="1" ht="17.25" customHeight="1" x14ac:dyDescent="0.25">
      <c r="A50" s="123"/>
      <c r="B50" s="129" t="s">
        <v>393</v>
      </c>
      <c r="C50" s="242"/>
      <c r="D50" s="320">
        <v>3295</v>
      </c>
      <c r="E50" s="647"/>
      <c r="F50" s="648">
        <f>SUM(D50/$D$10*100)</f>
        <v>1.7333712097300256</v>
      </c>
      <c r="G50" s="121"/>
      <c r="H50" s="320">
        <v>152</v>
      </c>
      <c r="I50" s="647"/>
      <c r="J50" s="648">
        <f t="shared" si="3"/>
        <v>1.3246187363834423</v>
      </c>
      <c r="K50" s="121"/>
      <c r="L50" s="647">
        <f>SUM(D50,H50)</f>
        <v>3447</v>
      </c>
      <c r="M50" s="647"/>
      <c r="N50" s="648">
        <f>SUM(L50/203419*100)</f>
        <v>1.6945319758724604</v>
      </c>
      <c r="O50" s="320"/>
      <c r="P50" s="3"/>
      <c r="Q50" s="84"/>
      <c r="R50" s="48"/>
      <c r="S50" s="48"/>
      <c r="T50" s="48"/>
      <c r="U50" s="48"/>
    </row>
    <row r="51" spans="1:21" s="26" customFormat="1" ht="4.5" customHeight="1" x14ac:dyDescent="0.2">
      <c r="A51" s="123"/>
      <c r="B51" s="123"/>
      <c r="C51" s="123"/>
      <c r="D51" s="647"/>
      <c r="E51" s="647"/>
      <c r="F51" s="648"/>
      <c r="G51" s="121"/>
      <c r="H51" s="320"/>
      <c r="I51" s="647"/>
      <c r="J51" s="648"/>
      <c r="K51" s="121"/>
      <c r="L51" s="647"/>
      <c r="M51" s="647"/>
      <c r="N51" s="648"/>
      <c r="O51" s="320"/>
      <c r="P51" s="48"/>
      <c r="Q51" s="48"/>
      <c r="R51" s="48"/>
      <c r="S51" s="48"/>
      <c r="T51" s="48"/>
      <c r="U51" s="48"/>
    </row>
    <row r="52" spans="1:21" s="26" customFormat="1" ht="17.25" customHeight="1" x14ac:dyDescent="0.25">
      <c r="A52" s="123" t="s">
        <v>407</v>
      </c>
      <c r="B52" s="123"/>
      <c r="C52" s="123"/>
      <c r="D52" s="113"/>
      <c r="E52" s="113"/>
      <c r="F52" s="653"/>
      <c r="G52" s="113"/>
      <c r="H52" s="113"/>
      <c r="I52" s="113"/>
      <c r="J52" s="653"/>
      <c r="K52" s="113"/>
      <c r="L52" s="647"/>
      <c r="M52" s="113"/>
      <c r="N52" s="653"/>
      <c r="O52" s="320"/>
      <c r="P52" s="48"/>
      <c r="Q52" s="84"/>
      <c r="R52" s="48"/>
      <c r="S52" s="48"/>
      <c r="T52" s="48"/>
      <c r="U52" s="48"/>
    </row>
    <row r="53" spans="1:21" s="26" customFormat="1" ht="20.25" customHeight="1" x14ac:dyDescent="0.25">
      <c r="A53" s="123"/>
      <c r="B53" s="120" t="s">
        <v>394</v>
      </c>
      <c r="C53" s="113"/>
      <c r="D53" s="654">
        <v>3295</v>
      </c>
      <c r="E53" s="655"/>
      <c r="F53" s="656">
        <v>1</v>
      </c>
      <c r="G53" s="657"/>
      <c r="H53" s="654" t="s">
        <v>2557</v>
      </c>
      <c r="I53" s="655"/>
      <c r="J53" s="656">
        <v>1</v>
      </c>
      <c r="K53" s="657"/>
      <c r="L53" s="654">
        <f>SUM(D53,152)</f>
        <v>3447</v>
      </c>
      <c r="M53" s="655"/>
      <c r="N53" s="656">
        <f>SUM(L53/$L$53)</f>
        <v>1</v>
      </c>
      <c r="O53" s="113"/>
      <c r="P53" s="48"/>
      <c r="Q53" s="48"/>
      <c r="R53" s="48"/>
      <c r="S53" s="48"/>
      <c r="T53" s="48"/>
      <c r="U53" s="48"/>
    </row>
    <row r="54" spans="1:21" s="26" customFormat="1" ht="7.5" customHeight="1" x14ac:dyDescent="0.2">
      <c r="A54" s="123"/>
      <c r="B54" s="113"/>
      <c r="C54" s="113"/>
      <c r="D54" s="113"/>
      <c r="E54" s="113"/>
      <c r="F54" s="653"/>
      <c r="G54" s="113"/>
      <c r="H54" s="113"/>
      <c r="I54" s="113"/>
      <c r="J54" s="653"/>
      <c r="K54" s="113"/>
      <c r="L54" s="647"/>
      <c r="M54" s="113"/>
      <c r="N54" s="644"/>
      <c r="O54" s="113"/>
      <c r="P54" s="48"/>
      <c r="Q54" s="48"/>
      <c r="R54" s="48"/>
      <c r="S54" s="48"/>
      <c r="T54" s="48"/>
      <c r="U54" s="48"/>
    </row>
    <row r="55" spans="1:21" s="26" customFormat="1" ht="14.25" customHeight="1" x14ac:dyDescent="0.2">
      <c r="A55" s="123"/>
      <c r="B55" s="130" t="s">
        <v>1626</v>
      </c>
      <c r="C55" s="123"/>
      <c r="D55" s="647">
        <v>743</v>
      </c>
      <c r="E55" s="647"/>
      <c r="F55" s="648">
        <f>SUM(D55/$D$53*100)</f>
        <v>22.549317147192717</v>
      </c>
      <c r="G55" s="121"/>
      <c r="H55" s="647">
        <v>40</v>
      </c>
      <c r="I55" s="647"/>
      <c r="J55" s="648">
        <f>SUM(H55/152*100)</f>
        <v>26.315789473684209</v>
      </c>
      <c r="K55" s="121"/>
      <c r="L55" s="647">
        <f>SUM(D55,H55)</f>
        <v>783</v>
      </c>
      <c r="M55" s="647"/>
      <c r="N55" s="648">
        <f>SUM(L55/$L$53*100)</f>
        <v>22.715404699738905</v>
      </c>
      <c r="O55" s="113"/>
      <c r="P55" s="48"/>
      <c r="Q55" s="48"/>
      <c r="R55" s="48"/>
      <c r="S55" s="48"/>
      <c r="T55" s="48"/>
      <c r="U55" s="48"/>
    </row>
    <row r="56" spans="1:21" s="26" customFormat="1" ht="15" customHeight="1" x14ac:dyDescent="0.2">
      <c r="A56" s="123"/>
      <c r="B56" s="130" t="s">
        <v>410</v>
      </c>
      <c r="C56" s="123"/>
      <c r="D56" s="647">
        <v>782</v>
      </c>
      <c r="E56" s="647"/>
      <c r="F56" s="648">
        <f>SUM(D56/$D$53*100)</f>
        <v>23.732928679817906</v>
      </c>
      <c r="G56" s="121"/>
      <c r="H56" s="647">
        <v>36</v>
      </c>
      <c r="I56" s="647"/>
      <c r="J56" s="648">
        <f t="shared" ref="J56:J58" si="4">SUM(H56/152*100)</f>
        <v>23.684210526315788</v>
      </c>
      <c r="K56" s="121"/>
      <c r="L56" s="647">
        <f>SUM(D56,H56)</f>
        <v>818</v>
      </c>
      <c r="M56" s="647"/>
      <c r="N56" s="648">
        <f>SUM(L56/$L$53*100)</f>
        <v>23.730780388743835</v>
      </c>
      <c r="O56" s="113"/>
      <c r="P56" s="48"/>
      <c r="Q56" s="48"/>
      <c r="R56" s="48"/>
      <c r="S56" s="48"/>
      <c r="T56" s="48"/>
      <c r="U56" s="48"/>
    </row>
    <row r="57" spans="1:21" s="26" customFormat="1" ht="14.25" x14ac:dyDescent="0.2">
      <c r="A57" s="123"/>
      <c r="B57" s="130" t="s">
        <v>1628</v>
      </c>
      <c r="C57" s="123"/>
      <c r="D57" s="647">
        <v>1243</v>
      </c>
      <c r="E57" s="647"/>
      <c r="F57" s="648">
        <f>SUM(D57/$D$53*100)</f>
        <v>37.723823975720791</v>
      </c>
      <c r="G57" s="121"/>
      <c r="H57" s="647">
        <v>66</v>
      </c>
      <c r="I57" s="647"/>
      <c r="J57" s="648">
        <f t="shared" si="4"/>
        <v>43.421052631578952</v>
      </c>
      <c r="K57" s="121"/>
      <c r="L57" s="647">
        <f>SUM(D57,H57)</f>
        <v>1309</v>
      </c>
      <c r="M57" s="647"/>
      <c r="N57" s="648">
        <f>SUM(L57/$L$53*100)</f>
        <v>37.975050768784449</v>
      </c>
      <c r="O57" s="113"/>
      <c r="P57" s="48"/>
      <c r="Q57" s="48"/>
    </row>
    <row r="58" spans="1:21" s="26" customFormat="1" ht="14.25" x14ac:dyDescent="0.2">
      <c r="A58" s="123"/>
      <c r="B58" s="130" t="s">
        <v>58</v>
      </c>
      <c r="C58" s="123"/>
      <c r="D58" s="647">
        <v>527</v>
      </c>
      <c r="E58" s="647"/>
      <c r="F58" s="648">
        <f>SUM(D58/$D$53*100)</f>
        <v>15.993930197268588</v>
      </c>
      <c r="G58" s="121"/>
      <c r="H58" s="647">
        <v>10</v>
      </c>
      <c r="I58" s="647"/>
      <c r="J58" s="648">
        <f t="shared" si="4"/>
        <v>6.5789473684210522</v>
      </c>
      <c r="K58" s="121"/>
      <c r="L58" s="647">
        <f>SUM(D58,H58)</f>
        <v>537</v>
      </c>
      <c r="M58" s="647"/>
      <c r="N58" s="648">
        <f>SUM(L58/$L$53*100)</f>
        <v>15.578764142732812</v>
      </c>
      <c r="O58" s="113"/>
      <c r="P58" s="48"/>
      <c r="Q58" s="48"/>
    </row>
    <row r="59" spans="1:21" ht="10.5" customHeight="1" x14ac:dyDescent="0.2">
      <c r="A59" s="81"/>
      <c r="B59" s="81"/>
      <c r="C59" s="81"/>
      <c r="D59" s="81"/>
      <c r="E59" s="81"/>
      <c r="F59" s="437"/>
      <c r="G59" s="81"/>
      <c r="H59" s="81"/>
      <c r="I59" s="81"/>
      <c r="J59" s="437"/>
      <c r="K59" s="81"/>
      <c r="L59" s="81"/>
      <c r="M59" s="81"/>
      <c r="N59" s="437"/>
    </row>
    <row r="60" spans="1:21" ht="10.5" customHeight="1" x14ac:dyDescent="0.2">
      <c r="A60" s="113"/>
      <c r="B60" s="80"/>
      <c r="C60" s="80"/>
    </row>
    <row r="61" spans="1:21" s="12" customFormat="1" x14ac:dyDescent="0.2">
      <c r="A61" s="99" t="s">
        <v>408</v>
      </c>
      <c r="B61" s="131"/>
      <c r="C61" s="99"/>
      <c r="D61" s="99"/>
      <c r="E61" s="99"/>
      <c r="F61" s="156"/>
      <c r="G61" s="245"/>
      <c r="H61" s="99"/>
      <c r="I61" s="99"/>
      <c r="J61" s="156"/>
      <c r="K61" s="245"/>
      <c r="L61" s="99"/>
      <c r="M61" s="99"/>
      <c r="N61" s="156"/>
      <c r="O61" s="99"/>
      <c r="P61" s="19"/>
      <c r="Q61" s="19"/>
    </row>
    <row r="62" spans="1:21" s="12" customFormat="1" x14ac:dyDescent="0.2">
      <c r="A62" s="99" t="s">
        <v>399</v>
      </c>
      <c r="B62" s="131"/>
      <c r="C62" s="99"/>
      <c r="D62" s="99"/>
      <c r="E62" s="99"/>
      <c r="F62" s="156"/>
      <c r="G62" s="245"/>
      <c r="H62" s="99"/>
      <c r="I62" s="99"/>
      <c r="J62" s="156"/>
      <c r="K62" s="245"/>
      <c r="L62" s="99"/>
      <c r="M62" s="99"/>
      <c r="N62" s="156"/>
      <c r="O62" s="99"/>
      <c r="P62" s="19"/>
      <c r="Q62" s="19"/>
    </row>
    <row r="63" spans="1:21" s="12" customFormat="1" ht="14.25" x14ac:dyDescent="0.2">
      <c r="A63" s="132" t="s">
        <v>409</v>
      </c>
      <c r="B63" s="110"/>
      <c r="C63" s="110"/>
      <c r="D63" s="110"/>
      <c r="E63" s="110"/>
      <c r="F63" s="438"/>
      <c r="G63" s="110"/>
      <c r="H63" s="110"/>
      <c r="I63" s="110"/>
      <c r="J63" s="438"/>
      <c r="K63" s="110"/>
      <c r="L63" s="110"/>
      <c r="M63" s="110"/>
      <c r="N63" s="438"/>
      <c r="O63" s="99"/>
      <c r="P63" s="19"/>
      <c r="Q63" s="19"/>
    </row>
    <row r="64" spans="1:21" s="12" customFormat="1" x14ac:dyDescent="0.2">
      <c r="A64" s="110" t="s">
        <v>1438</v>
      </c>
      <c r="B64" s="110"/>
      <c r="C64" s="109"/>
      <c r="D64" s="109"/>
      <c r="E64" s="109"/>
      <c r="F64" s="134"/>
      <c r="G64" s="109"/>
      <c r="H64" s="110"/>
      <c r="I64" s="110"/>
      <c r="J64" s="438"/>
      <c r="K64" s="109"/>
      <c r="L64" s="110"/>
      <c r="M64" s="110"/>
      <c r="N64" s="438"/>
      <c r="O64" s="99"/>
      <c r="P64" s="19"/>
      <c r="Q64" s="19"/>
    </row>
    <row r="65" spans="1:17" s="12" customFormat="1" x14ac:dyDescent="0.2">
      <c r="A65" s="99" t="s">
        <v>1433</v>
      </c>
      <c r="B65" s="99"/>
      <c r="C65" s="99"/>
      <c r="D65" s="99"/>
      <c r="E65" s="99"/>
      <c r="F65" s="156"/>
      <c r="G65" s="99"/>
      <c r="H65" s="99"/>
      <c r="I65" s="99"/>
      <c r="J65" s="156"/>
      <c r="K65" s="99"/>
      <c r="L65" s="99"/>
      <c r="M65" s="99"/>
      <c r="N65" s="156"/>
      <c r="O65" s="99"/>
      <c r="P65" s="19"/>
      <c r="Q65" s="19"/>
    </row>
    <row r="66" spans="1:17" ht="14.25" x14ac:dyDescent="0.2">
      <c r="A66" s="3"/>
      <c r="B66" s="55"/>
      <c r="C66" s="64"/>
      <c r="D66" s="131"/>
      <c r="E66" s="131"/>
      <c r="F66" s="659"/>
      <c r="G66" s="122"/>
      <c r="K66" s="122"/>
    </row>
    <row r="67" spans="1:17" ht="14.25" x14ac:dyDescent="0.2">
      <c r="A67" s="3"/>
      <c r="B67" s="51"/>
      <c r="C67" s="63"/>
      <c r="D67" s="131"/>
      <c r="E67" s="131"/>
      <c r="F67" s="659"/>
      <c r="G67" s="122"/>
      <c r="K67" s="122"/>
    </row>
    <row r="68" spans="1:17" ht="14.25" x14ac:dyDescent="0.2">
      <c r="A68" s="48"/>
      <c r="B68" s="48"/>
      <c r="C68" s="65"/>
      <c r="D68" s="323"/>
      <c r="E68" s="323"/>
      <c r="F68" s="646"/>
      <c r="G68" s="305"/>
      <c r="H68" s="323"/>
      <c r="I68" s="323"/>
      <c r="J68" s="646"/>
      <c r="K68" s="305"/>
      <c r="L68" s="323"/>
      <c r="M68" s="323"/>
      <c r="N68" s="646"/>
    </row>
    <row r="69" spans="1:17" ht="14.25" x14ac:dyDescent="0.2">
      <c r="A69" s="48"/>
      <c r="B69" s="48"/>
      <c r="C69" s="65"/>
      <c r="D69" s="323"/>
      <c r="E69" s="323"/>
      <c r="F69" s="646"/>
      <c r="G69" s="305"/>
      <c r="H69" s="323"/>
      <c r="I69" s="323"/>
      <c r="J69" s="646"/>
      <c r="K69" s="305"/>
      <c r="L69" s="323"/>
      <c r="M69" s="323"/>
      <c r="N69" s="646"/>
    </row>
    <row r="70" spans="1:17" ht="14.25" x14ac:dyDescent="0.2">
      <c r="A70" s="48"/>
      <c r="B70" s="48"/>
      <c r="C70" s="64"/>
      <c r="D70" s="660"/>
      <c r="E70" s="660"/>
      <c r="F70" s="661"/>
      <c r="G70" s="660"/>
      <c r="H70" s="660"/>
      <c r="I70" s="660"/>
      <c r="J70" s="661"/>
      <c r="K70" s="660"/>
      <c r="L70" s="660"/>
      <c r="M70" s="660"/>
      <c r="N70" s="661"/>
    </row>
    <row r="71" spans="1:17" ht="14.25" x14ac:dyDescent="0.2">
      <c r="A71" s="48"/>
      <c r="B71" s="56"/>
      <c r="C71" s="51"/>
      <c r="D71" s="323"/>
      <c r="E71" s="323"/>
      <c r="F71" s="646"/>
      <c r="G71" s="131"/>
      <c r="H71" s="323"/>
      <c r="I71" s="323"/>
      <c r="J71" s="646"/>
      <c r="K71" s="131"/>
      <c r="L71" s="323"/>
      <c r="M71" s="323"/>
      <c r="N71" s="646"/>
    </row>
    <row r="72" spans="1:17" ht="14.25" x14ac:dyDescent="0.2">
      <c r="A72" s="48"/>
      <c r="B72" s="48"/>
      <c r="C72" s="51"/>
      <c r="D72" s="323"/>
      <c r="E72" s="323"/>
      <c r="F72" s="646"/>
      <c r="G72" s="131"/>
      <c r="H72" s="323"/>
      <c r="I72" s="323"/>
      <c r="J72" s="646"/>
      <c r="K72" s="131"/>
      <c r="L72" s="323"/>
      <c r="M72" s="323"/>
      <c r="N72" s="646"/>
    </row>
    <row r="73" spans="1:17" ht="14.25" x14ac:dyDescent="0.2">
      <c r="A73" s="48"/>
      <c r="B73" s="3"/>
      <c r="C73" s="65"/>
      <c r="D73" s="323"/>
      <c r="E73" s="323"/>
      <c r="F73" s="646"/>
      <c r="G73" s="305"/>
      <c r="H73" s="323"/>
      <c r="I73" s="323"/>
      <c r="J73" s="646"/>
      <c r="K73" s="305"/>
      <c r="L73" s="323"/>
      <c r="M73" s="323"/>
      <c r="N73" s="646"/>
    </row>
    <row r="74" spans="1:17" ht="14.25" x14ac:dyDescent="0.2">
      <c r="A74" s="3"/>
      <c r="B74" s="48"/>
      <c r="C74" s="65"/>
      <c r="D74" s="323"/>
      <c r="E74" s="323"/>
      <c r="F74" s="646"/>
      <c r="G74" s="305"/>
      <c r="H74" s="323"/>
      <c r="I74" s="323"/>
      <c r="J74" s="646"/>
      <c r="K74" s="305"/>
      <c r="L74" s="323"/>
      <c r="M74" s="323"/>
      <c r="N74" s="646"/>
    </row>
    <row r="75" spans="1:17" ht="14.25" x14ac:dyDescent="0.2">
      <c r="A75" s="48"/>
      <c r="B75" s="48"/>
      <c r="C75" s="64"/>
      <c r="D75" s="660"/>
      <c r="E75" s="660"/>
      <c r="F75" s="661"/>
      <c r="G75" s="660"/>
      <c r="H75" s="660"/>
      <c r="I75" s="660"/>
      <c r="J75" s="661"/>
      <c r="K75" s="660"/>
      <c r="L75" s="660"/>
      <c r="M75" s="660"/>
      <c r="N75" s="661"/>
    </row>
    <row r="76" spans="1:17" ht="14.25" x14ac:dyDescent="0.2">
      <c r="A76" s="48"/>
      <c r="B76" s="67"/>
      <c r="C76" s="65"/>
      <c r="D76" s="323"/>
      <c r="E76" s="323"/>
      <c r="F76" s="646"/>
      <c r="G76" s="305"/>
      <c r="H76" s="323"/>
      <c r="I76" s="323"/>
      <c r="J76" s="646"/>
      <c r="K76" s="305"/>
      <c r="L76" s="323"/>
      <c r="M76" s="323"/>
      <c r="N76" s="646"/>
    </row>
    <row r="77" spans="1:17" ht="14.25" x14ac:dyDescent="0.2">
      <c r="A77" s="48"/>
      <c r="B77" s="48"/>
      <c r="C77" s="65"/>
      <c r="D77" s="323"/>
      <c r="E77" s="323"/>
      <c r="F77" s="646"/>
      <c r="G77" s="305"/>
      <c r="H77" s="323"/>
      <c r="I77" s="323"/>
      <c r="J77" s="646"/>
      <c r="K77" s="305"/>
      <c r="L77" s="323"/>
      <c r="M77" s="323"/>
      <c r="N77" s="646"/>
    </row>
    <row r="78" spans="1:17" ht="14.25" x14ac:dyDescent="0.2">
      <c r="A78" s="48"/>
      <c r="B78" s="48"/>
      <c r="C78" s="65"/>
      <c r="D78" s="323"/>
      <c r="E78" s="323"/>
      <c r="F78" s="646"/>
      <c r="G78" s="305"/>
      <c r="H78" s="323"/>
      <c r="I78" s="323"/>
      <c r="J78" s="646"/>
      <c r="K78" s="305"/>
      <c r="L78" s="323"/>
      <c r="M78" s="323"/>
      <c r="N78" s="646"/>
    </row>
    <row r="79" spans="1:17" ht="14.25" x14ac:dyDescent="0.2">
      <c r="A79" s="48"/>
      <c r="B79" s="48"/>
      <c r="C79" s="65"/>
      <c r="D79" s="323"/>
      <c r="E79" s="323"/>
      <c r="F79" s="646"/>
      <c r="G79" s="305"/>
      <c r="H79" s="323"/>
      <c r="I79" s="323"/>
      <c r="J79" s="646"/>
      <c r="K79" s="305"/>
      <c r="L79" s="323"/>
      <c r="M79" s="323"/>
      <c r="N79" s="646"/>
    </row>
    <row r="80" spans="1:17" ht="14.25" x14ac:dyDescent="0.2">
      <c r="A80" s="48"/>
      <c r="B80" s="48"/>
      <c r="C80" s="64"/>
      <c r="D80" s="660"/>
      <c r="E80" s="660"/>
      <c r="F80" s="661"/>
      <c r="G80" s="660"/>
      <c r="H80" s="660"/>
      <c r="I80" s="660"/>
      <c r="J80" s="661"/>
      <c r="K80" s="660"/>
      <c r="L80" s="660"/>
      <c r="M80" s="660"/>
      <c r="N80" s="661"/>
    </row>
    <row r="81" spans="1:14" ht="14.25" x14ac:dyDescent="0.2">
      <c r="A81" s="48"/>
      <c r="B81" s="69"/>
      <c r="C81" s="70"/>
      <c r="D81" s="133"/>
      <c r="E81" s="133"/>
      <c r="F81" s="662"/>
      <c r="G81" s="663"/>
      <c r="H81" s="133"/>
      <c r="I81" s="133"/>
      <c r="J81" s="662"/>
      <c r="K81" s="663"/>
      <c r="L81" s="133"/>
      <c r="M81" s="133"/>
      <c r="N81" s="662"/>
    </row>
    <row r="82" spans="1:14" ht="14.25" x14ac:dyDescent="0.2">
      <c r="A82" s="68"/>
      <c r="B82" s="68"/>
      <c r="C82" s="70"/>
      <c r="D82" s="133"/>
      <c r="E82" s="133"/>
      <c r="F82" s="662"/>
      <c r="G82" s="663"/>
      <c r="H82" s="133"/>
      <c r="I82" s="133"/>
      <c r="J82" s="662"/>
      <c r="K82" s="663"/>
      <c r="L82" s="133"/>
      <c r="M82" s="133"/>
      <c r="N82" s="662"/>
    </row>
    <row r="83" spans="1:14" ht="14.25" x14ac:dyDescent="0.2">
      <c r="A83" s="68"/>
      <c r="B83" s="68"/>
      <c r="C83" s="68"/>
      <c r="D83" s="123"/>
      <c r="E83" s="123"/>
      <c r="F83" s="441"/>
      <c r="G83" s="123"/>
      <c r="H83" s="123"/>
      <c r="I83" s="123"/>
      <c r="J83" s="441"/>
      <c r="K83" s="123"/>
      <c r="L83" s="123"/>
      <c r="M83" s="123"/>
      <c r="N83" s="441"/>
    </row>
    <row r="84" spans="1:14" x14ac:dyDescent="0.2">
      <c r="A84" s="61"/>
      <c r="B84" s="61"/>
      <c r="C84" s="61"/>
      <c r="D84" s="110"/>
      <c r="E84" s="110"/>
      <c r="F84" s="438"/>
      <c r="G84" s="110"/>
      <c r="H84" s="110"/>
      <c r="I84" s="110"/>
      <c r="J84" s="438"/>
      <c r="K84" s="110"/>
      <c r="L84" s="110"/>
      <c r="M84" s="110"/>
      <c r="N84" s="438"/>
    </row>
    <row r="85" spans="1:14" x14ac:dyDescent="0.2">
      <c r="A85" s="62"/>
      <c r="B85" s="3"/>
      <c r="C85" s="72"/>
      <c r="D85" s="664"/>
      <c r="E85" s="664"/>
      <c r="F85" s="665"/>
      <c r="G85" s="664"/>
      <c r="H85" s="664"/>
      <c r="I85" s="664"/>
      <c r="J85" s="665"/>
      <c r="K85" s="664"/>
      <c r="L85" s="664"/>
      <c r="M85" s="664"/>
      <c r="N85" s="665"/>
    </row>
    <row r="86" spans="1:14" x14ac:dyDescent="0.2">
      <c r="A86" s="61"/>
      <c r="B86" s="3"/>
      <c r="C86" s="19"/>
      <c r="D86" s="99"/>
      <c r="E86" s="99"/>
      <c r="F86" s="156"/>
      <c r="G86" s="99"/>
      <c r="H86" s="99"/>
      <c r="I86" s="99"/>
      <c r="J86" s="156"/>
      <c r="K86" s="99"/>
      <c r="L86" s="99"/>
      <c r="M86" s="99"/>
      <c r="N86" s="156"/>
    </row>
    <row r="87" spans="1:14" ht="16.5" x14ac:dyDescent="0.2">
      <c r="A87" s="47"/>
      <c r="B87" s="3"/>
      <c r="C87" s="47"/>
      <c r="D87" s="666"/>
      <c r="E87" s="666"/>
      <c r="F87" s="667"/>
      <c r="G87" s="666"/>
      <c r="H87" s="666"/>
      <c r="I87" s="666"/>
      <c r="J87" s="667"/>
      <c r="K87" s="666"/>
      <c r="L87" s="666"/>
      <c r="M87" s="666"/>
      <c r="N87" s="667"/>
    </row>
    <row r="88" spans="1:14" x14ac:dyDescent="0.2">
      <c r="A88" s="19"/>
      <c r="B88" s="3"/>
      <c r="C88" s="19"/>
      <c r="D88" s="99"/>
      <c r="E88" s="99"/>
      <c r="F88" s="156"/>
      <c r="G88" s="99"/>
      <c r="H88" s="99"/>
      <c r="I88" s="99"/>
      <c r="J88" s="156"/>
      <c r="K88" s="99"/>
      <c r="L88" s="99"/>
      <c r="M88" s="99"/>
      <c r="N88" s="156"/>
    </row>
    <row r="89" spans="1:14" x14ac:dyDescent="0.2">
      <c r="A89" s="3"/>
      <c r="B89" s="3"/>
      <c r="C89" s="3"/>
    </row>
    <row r="90" spans="1:14" x14ac:dyDescent="0.2">
      <c r="A90" s="3"/>
      <c r="B90" s="3"/>
      <c r="C90" s="3"/>
    </row>
    <row r="91" spans="1:14" x14ac:dyDescent="0.2">
      <c r="A91" s="3"/>
      <c r="B91" s="3"/>
      <c r="C91" s="3"/>
    </row>
    <row r="92" spans="1:14" x14ac:dyDescent="0.2">
      <c r="A92" s="3"/>
      <c r="B92" s="3"/>
      <c r="C92" s="3"/>
    </row>
    <row r="93" spans="1:14" x14ac:dyDescent="0.2">
      <c r="A93" s="3"/>
      <c r="B93" s="3"/>
      <c r="C93" s="3"/>
    </row>
    <row r="94" spans="1:14" x14ac:dyDescent="0.2">
      <c r="A94" s="3"/>
      <c r="B94" s="3"/>
      <c r="C94" s="3"/>
    </row>
    <row r="95" spans="1:14" x14ac:dyDescent="0.2">
      <c r="A95" s="3"/>
      <c r="B95" s="3"/>
      <c r="C95" s="3"/>
    </row>
    <row r="96" spans="1:14" x14ac:dyDescent="0.2">
      <c r="A96" s="3"/>
      <c r="B96" s="3"/>
      <c r="C96" s="3"/>
    </row>
    <row r="97" spans="1:3" x14ac:dyDescent="0.2">
      <c r="A97" s="3"/>
      <c r="B97" s="3"/>
      <c r="C97" s="3"/>
    </row>
    <row r="98" spans="1:3" x14ac:dyDescent="0.2">
      <c r="A98" s="3"/>
      <c r="B98" s="3"/>
      <c r="C98" s="3"/>
    </row>
    <row r="99" spans="1:3" x14ac:dyDescent="0.2">
      <c r="A99" s="3"/>
      <c r="B99" s="3"/>
      <c r="C99" s="3"/>
    </row>
    <row r="100" spans="1:3" x14ac:dyDescent="0.2">
      <c r="A100" s="3"/>
      <c r="B100" s="3"/>
      <c r="C100" s="3"/>
    </row>
    <row r="101" spans="1:3" x14ac:dyDescent="0.2">
      <c r="A101" s="3"/>
      <c r="B101" s="3"/>
      <c r="C101" s="3"/>
    </row>
    <row r="102" spans="1:3" x14ac:dyDescent="0.2">
      <c r="A102" s="3"/>
      <c r="B102" s="3"/>
      <c r="C102" s="3"/>
    </row>
    <row r="103" spans="1:3" x14ac:dyDescent="0.2">
      <c r="A103" s="3"/>
      <c r="B103" s="3"/>
      <c r="C103" s="3"/>
    </row>
    <row r="104" spans="1:3" x14ac:dyDescent="0.2">
      <c r="A104" s="3"/>
      <c r="B104" s="3"/>
      <c r="C104" s="3"/>
    </row>
    <row r="105" spans="1:3" x14ac:dyDescent="0.2">
      <c r="A105" s="3"/>
      <c r="B105" s="3"/>
      <c r="C105" s="3"/>
    </row>
    <row r="106" spans="1:3" x14ac:dyDescent="0.2">
      <c r="A106" s="3"/>
      <c r="B106" s="3"/>
      <c r="C106" s="3"/>
    </row>
    <row r="107" spans="1:3" x14ac:dyDescent="0.2">
      <c r="A107" s="3"/>
      <c r="B107" s="3"/>
      <c r="C107" s="3"/>
    </row>
    <row r="108" spans="1:3" x14ac:dyDescent="0.2">
      <c r="A108" s="3"/>
      <c r="B108" s="3"/>
      <c r="C108" s="3"/>
    </row>
    <row r="109" spans="1:3" x14ac:dyDescent="0.2">
      <c r="A109" s="3"/>
      <c r="B109" s="3"/>
      <c r="C109" s="3"/>
    </row>
    <row r="110" spans="1:3" x14ac:dyDescent="0.2">
      <c r="A110" s="3"/>
      <c r="B110" s="3"/>
      <c r="C110" s="3"/>
    </row>
    <row r="111" spans="1:3" x14ac:dyDescent="0.2">
      <c r="A111" s="3"/>
      <c r="B111" s="3"/>
      <c r="C111" s="3"/>
    </row>
    <row r="112" spans="1:3" x14ac:dyDescent="0.2">
      <c r="A112" s="3"/>
      <c r="B112" s="3"/>
      <c r="C112" s="3"/>
    </row>
    <row r="113" spans="1:3" x14ac:dyDescent="0.2">
      <c r="A113" s="3"/>
      <c r="B113" s="3"/>
      <c r="C113" s="3"/>
    </row>
    <row r="114" spans="1:3" x14ac:dyDescent="0.2">
      <c r="A114" s="3"/>
      <c r="B114" s="3"/>
      <c r="C114" s="3"/>
    </row>
    <row r="115" spans="1:3" x14ac:dyDescent="0.2">
      <c r="A115" s="3"/>
      <c r="B115" s="3"/>
      <c r="C115" s="3"/>
    </row>
    <row r="116" spans="1:3" x14ac:dyDescent="0.2">
      <c r="A116" s="3"/>
      <c r="B116" s="3"/>
      <c r="C116" s="3"/>
    </row>
    <row r="117" spans="1:3" x14ac:dyDescent="0.2">
      <c r="A117" s="3"/>
      <c r="B117" s="3"/>
      <c r="C117" s="3"/>
    </row>
    <row r="118" spans="1:3" x14ac:dyDescent="0.2">
      <c r="A118" s="3"/>
      <c r="B118" s="3"/>
      <c r="C118" s="3"/>
    </row>
    <row r="119" spans="1:3" x14ac:dyDescent="0.2">
      <c r="A119" s="3"/>
      <c r="B119" s="3"/>
      <c r="C119" s="3"/>
    </row>
    <row r="120" spans="1:3" x14ac:dyDescent="0.2">
      <c r="A120" s="3"/>
      <c r="B120" s="3"/>
      <c r="C120" s="3"/>
    </row>
    <row r="121" spans="1:3" x14ac:dyDescent="0.2">
      <c r="A121" s="3"/>
      <c r="B121" s="3"/>
      <c r="C121" s="3"/>
    </row>
    <row r="122" spans="1:3" x14ac:dyDescent="0.2">
      <c r="A122" s="3"/>
      <c r="B122" s="3"/>
      <c r="C122" s="3"/>
    </row>
    <row r="123" spans="1:3" x14ac:dyDescent="0.2">
      <c r="A123" s="3"/>
      <c r="B123" s="3"/>
      <c r="C123" s="3"/>
    </row>
    <row r="124" spans="1:3" x14ac:dyDescent="0.2">
      <c r="A124" s="3"/>
      <c r="B124" s="3"/>
      <c r="C124" s="3"/>
    </row>
    <row r="125" spans="1:3" x14ac:dyDescent="0.2">
      <c r="A125" s="3"/>
      <c r="B125" s="3"/>
      <c r="C125" s="3"/>
    </row>
    <row r="126" spans="1:3" x14ac:dyDescent="0.2">
      <c r="A126" s="3"/>
    </row>
  </sheetData>
  <mergeCells count="3">
    <mergeCell ref="D7:F7"/>
    <mergeCell ref="H7:J7"/>
    <mergeCell ref="L7:N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6" orientation="portrait" r:id="rId1"/>
  <headerFooter alignWithMargins="0">
    <oddFooter>&amp;R55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I98"/>
  <sheetViews>
    <sheetView showGridLines="0" topLeftCell="A52" zoomScale="85" zoomScaleNormal="85" workbookViewId="0">
      <selection sqref="A1:R95"/>
    </sheetView>
  </sheetViews>
  <sheetFormatPr defaultRowHeight="12.75" x14ac:dyDescent="0.2"/>
  <cols>
    <col min="1" max="1" width="3.7109375" customWidth="1"/>
    <col min="2" max="2" width="35" customWidth="1"/>
    <col min="3" max="3" width="2.28515625" customWidth="1"/>
    <col min="4" max="4" width="12.140625" style="3" customWidth="1"/>
    <col min="5" max="5" width="2.28515625" style="3" customWidth="1"/>
    <col min="6" max="6" width="9" style="52" customWidth="1"/>
    <col min="7" max="7" width="3.5703125" style="3" customWidth="1"/>
    <col min="8" max="8" width="12.140625" style="3" customWidth="1"/>
    <col min="9" max="9" width="2.28515625" style="3" customWidth="1"/>
    <col min="10" max="10" width="9" style="52" customWidth="1"/>
    <col min="11" max="11" width="3.5703125" style="3" customWidth="1"/>
    <col min="12" max="12" width="12.140625" style="3" customWidth="1"/>
    <col min="13" max="13" width="2.28515625" style="3" customWidth="1"/>
    <col min="14" max="14" width="9" style="52" customWidth="1"/>
    <col min="15" max="15" width="3.42578125" style="3" customWidth="1"/>
    <col min="16" max="16" width="12.140625" style="3" customWidth="1"/>
    <col min="17" max="17" width="2.28515625" style="3" customWidth="1"/>
    <col min="18" max="18" width="9" style="52" customWidth="1"/>
  </cols>
  <sheetData>
    <row r="1" spans="1:18" ht="15.75" x14ac:dyDescent="0.25">
      <c r="A1" s="377" t="s">
        <v>1193</v>
      </c>
      <c r="B1" s="4"/>
      <c r="C1" s="5"/>
      <c r="D1" s="162"/>
      <c r="E1" s="162"/>
      <c r="F1" s="458"/>
      <c r="G1" s="162"/>
      <c r="H1" s="162"/>
      <c r="I1" s="162"/>
      <c r="J1" s="458"/>
      <c r="K1" s="162"/>
      <c r="L1" s="162"/>
      <c r="M1" s="162"/>
      <c r="N1" s="458"/>
      <c r="O1" s="162"/>
      <c r="P1" s="162"/>
      <c r="Q1" s="162"/>
      <c r="R1" s="458"/>
    </row>
    <row r="2" spans="1:18" ht="15.75" x14ac:dyDescent="0.25">
      <c r="A2" s="377" t="s">
        <v>1682</v>
      </c>
      <c r="B2" s="1"/>
      <c r="C2" s="5"/>
      <c r="D2" s="162"/>
      <c r="E2" s="162"/>
      <c r="F2" s="458"/>
      <c r="G2" s="162"/>
      <c r="H2" s="162"/>
      <c r="I2" s="162"/>
      <c r="J2" s="458"/>
      <c r="K2" s="162"/>
      <c r="L2" s="162"/>
      <c r="M2" s="162"/>
      <c r="N2" s="458"/>
      <c r="O2" s="162"/>
      <c r="P2" s="162"/>
      <c r="Q2" s="162"/>
      <c r="R2" s="458"/>
    </row>
    <row r="3" spans="1:18" ht="9.75" customHeight="1" x14ac:dyDescent="0.2">
      <c r="A3" s="1"/>
      <c r="B3" s="1"/>
      <c r="C3" s="1"/>
    </row>
    <row r="4" spans="1:18" ht="14.25" x14ac:dyDescent="0.2">
      <c r="A4" s="6" t="s">
        <v>8</v>
      </c>
      <c r="B4" s="4"/>
      <c r="C4" s="1"/>
      <c r="O4" s="19"/>
      <c r="P4" s="19"/>
      <c r="Q4" s="19"/>
      <c r="R4" s="88" t="s">
        <v>313</v>
      </c>
    </row>
    <row r="5" spans="1:18" ht="9" customHeight="1" x14ac:dyDescent="0.2">
      <c r="A5" s="7"/>
      <c r="B5" s="8"/>
      <c r="C5" s="2"/>
      <c r="D5" s="36"/>
      <c r="E5" s="36"/>
      <c r="F5" s="459"/>
      <c r="G5" s="36"/>
      <c r="H5" s="36"/>
      <c r="I5" s="36"/>
      <c r="J5" s="459"/>
      <c r="K5" s="36"/>
      <c r="L5" s="36"/>
      <c r="M5" s="36"/>
      <c r="N5" s="459"/>
      <c r="O5" s="36"/>
      <c r="P5" s="36"/>
      <c r="Q5" s="36"/>
      <c r="R5" s="459"/>
    </row>
    <row r="6" spans="1:18" ht="6.75" customHeight="1" x14ac:dyDescent="0.2">
      <c r="A6" s="4"/>
      <c r="B6" s="4"/>
      <c r="C6" s="1"/>
    </row>
    <row r="7" spans="1:18" ht="14.25" x14ac:dyDescent="0.2">
      <c r="A7" s="4"/>
      <c r="B7" s="4" t="s">
        <v>10</v>
      </c>
      <c r="C7" s="1"/>
      <c r="D7" s="742" t="s">
        <v>158</v>
      </c>
      <c r="E7" s="738"/>
      <c r="F7" s="738"/>
      <c r="H7" s="742" t="s">
        <v>11</v>
      </c>
      <c r="I7" s="738"/>
      <c r="J7" s="738"/>
      <c r="L7" s="742" t="s">
        <v>12</v>
      </c>
      <c r="M7" s="738"/>
      <c r="N7" s="738"/>
      <c r="P7" s="742" t="s">
        <v>53</v>
      </c>
      <c r="Q7" s="738"/>
      <c r="R7" s="738"/>
    </row>
    <row r="8" spans="1:18" ht="4.5" customHeight="1" x14ac:dyDescent="0.2">
      <c r="A8" s="9"/>
      <c r="B8" s="9" t="s">
        <v>10</v>
      </c>
      <c r="C8" s="1"/>
      <c r="D8" s="36"/>
      <c r="E8" s="36"/>
      <c r="F8" s="459"/>
      <c r="H8" s="454"/>
      <c r="I8" s="36"/>
      <c r="J8" s="459"/>
      <c r="L8" s="454"/>
      <c r="M8" s="36"/>
      <c r="N8" s="459"/>
      <c r="P8" s="454"/>
      <c r="Q8" s="36"/>
      <c r="R8" s="459"/>
    </row>
    <row r="9" spans="1:18" ht="6.75" customHeight="1" x14ac:dyDescent="0.2">
      <c r="A9" s="4"/>
      <c r="B9" s="4"/>
      <c r="C9" s="1"/>
    </row>
    <row r="10" spans="1:18" ht="11.25" customHeight="1" x14ac:dyDescent="0.2">
      <c r="A10" s="4"/>
      <c r="B10" s="4"/>
      <c r="C10" s="1"/>
      <c r="D10" s="460" t="s">
        <v>314</v>
      </c>
      <c r="E10" s="35"/>
      <c r="F10" s="164" t="s">
        <v>315</v>
      </c>
      <c r="G10" s="35"/>
      <c r="H10" s="460" t="s">
        <v>314</v>
      </c>
      <c r="I10" s="35"/>
      <c r="J10" s="164" t="s">
        <v>315</v>
      </c>
      <c r="K10" s="35"/>
      <c r="L10" s="460" t="s">
        <v>314</v>
      </c>
      <c r="M10" s="35"/>
      <c r="N10" s="164" t="s">
        <v>315</v>
      </c>
      <c r="O10" s="35"/>
      <c r="P10" s="460" t="s">
        <v>314</v>
      </c>
      <c r="Q10" s="35"/>
      <c r="R10" s="164" t="s">
        <v>315</v>
      </c>
    </row>
    <row r="11" spans="1:18" ht="4.5" customHeight="1" x14ac:dyDescent="0.2">
      <c r="A11" s="9"/>
      <c r="B11" s="9" t="s">
        <v>10</v>
      </c>
      <c r="C11" s="1"/>
      <c r="D11" s="36"/>
      <c r="F11" s="459"/>
      <c r="H11" s="454"/>
      <c r="J11" s="459"/>
      <c r="L11" s="454"/>
      <c r="N11" s="459"/>
      <c r="P11" s="454"/>
      <c r="R11" s="459"/>
    </row>
    <row r="12" spans="1:18" ht="6.75" customHeight="1" x14ac:dyDescent="0.2">
      <c r="A12" s="4"/>
      <c r="B12" s="4"/>
      <c r="C12" s="1"/>
    </row>
    <row r="13" spans="1:18" ht="15" x14ac:dyDescent="0.25">
      <c r="A13" s="31" t="s">
        <v>13</v>
      </c>
      <c r="C13" s="4"/>
      <c r="D13" s="84">
        <v>184571</v>
      </c>
      <c r="E13" s="48"/>
      <c r="F13" s="461">
        <f>D13/D$13</f>
        <v>1</v>
      </c>
      <c r="G13" s="48"/>
      <c r="H13" s="84">
        <v>27455</v>
      </c>
      <c r="I13" s="48"/>
      <c r="J13" s="461">
        <f>H13/H$13</f>
        <v>1</v>
      </c>
      <c r="K13" s="48"/>
      <c r="L13" s="84">
        <v>128987</v>
      </c>
      <c r="M13" s="48"/>
      <c r="N13" s="461">
        <f>L13/L$13</f>
        <v>1</v>
      </c>
      <c r="O13" s="48"/>
      <c r="P13" s="84">
        <v>28129</v>
      </c>
      <c r="Q13" s="48"/>
      <c r="R13" s="461">
        <f>P13/P$13</f>
        <v>1</v>
      </c>
    </row>
    <row r="14" spans="1:18" ht="7.5" customHeight="1" x14ac:dyDescent="0.25">
      <c r="A14" s="4"/>
      <c r="B14" s="9"/>
      <c r="C14" s="4"/>
      <c r="D14" s="84"/>
      <c r="E14" s="48"/>
      <c r="F14" s="461"/>
      <c r="G14" s="48"/>
      <c r="H14" s="344"/>
      <c r="I14" s="48"/>
      <c r="J14" s="461"/>
      <c r="K14" s="48"/>
      <c r="L14" s="344"/>
      <c r="M14" s="48"/>
      <c r="N14" s="461"/>
      <c r="O14" s="48"/>
      <c r="P14" s="344"/>
      <c r="Q14" s="48"/>
      <c r="R14" s="461"/>
    </row>
    <row r="15" spans="1:18" ht="15" x14ac:dyDescent="0.25">
      <c r="A15" s="4" t="s">
        <v>14</v>
      </c>
      <c r="B15" s="4"/>
      <c r="C15" s="4"/>
      <c r="D15" s="84"/>
      <c r="E15" s="48"/>
      <c r="F15" s="461"/>
      <c r="G15" s="48"/>
      <c r="H15" s="344"/>
      <c r="I15" s="48"/>
      <c r="J15" s="461"/>
      <c r="K15" s="48"/>
      <c r="L15" s="344"/>
      <c r="M15" s="48"/>
      <c r="N15" s="461"/>
      <c r="O15" s="48"/>
      <c r="P15" s="344"/>
      <c r="Q15" s="48"/>
      <c r="R15" s="461"/>
    </row>
    <row r="16" spans="1:18" ht="3" customHeight="1" x14ac:dyDescent="0.25">
      <c r="A16" s="4"/>
      <c r="B16" s="4"/>
      <c r="C16" s="4"/>
      <c r="D16" s="84"/>
      <c r="E16" s="48"/>
      <c r="F16" s="461">
        <f>D16/189574</f>
        <v>0</v>
      </c>
      <c r="G16" s="48"/>
      <c r="H16" s="344"/>
      <c r="I16" s="48"/>
      <c r="J16" s="461"/>
      <c r="K16" s="48"/>
      <c r="L16" s="344"/>
      <c r="M16" s="48"/>
      <c r="N16" s="461">
        <f>L16/38269</f>
        <v>0</v>
      </c>
      <c r="O16" s="48"/>
      <c r="P16" s="344"/>
      <c r="Q16" s="48"/>
      <c r="R16" s="461"/>
    </row>
    <row r="17" spans="1:18" ht="15" x14ac:dyDescent="0.25">
      <c r="A17" s="4"/>
      <c r="B17" s="4" t="s">
        <v>301</v>
      </c>
      <c r="C17" s="4"/>
      <c r="D17" s="84">
        <v>58168</v>
      </c>
      <c r="E17" s="48"/>
      <c r="F17" s="462">
        <f>D17/$D$13*100</f>
        <v>31.515243456447656</v>
      </c>
      <c r="G17" s="48"/>
      <c r="H17" s="344">
        <v>9332</v>
      </c>
      <c r="I17" s="48"/>
      <c r="J17" s="463">
        <f>H17/H$13*100</f>
        <v>33.990165725733021</v>
      </c>
      <c r="K17" s="48"/>
      <c r="L17" s="344">
        <v>40506</v>
      </c>
      <c r="M17" s="48"/>
      <c r="N17" s="462">
        <f>L17/L$13*100</f>
        <v>31.403164660004496</v>
      </c>
      <c r="O17" s="48"/>
      <c r="P17" s="344">
        <v>8330</v>
      </c>
      <c r="Q17" s="48"/>
      <c r="R17" s="462">
        <f>P17/P$13*100</f>
        <v>29.613566070603291</v>
      </c>
    </row>
    <row r="18" spans="1:18" ht="15" x14ac:dyDescent="0.25">
      <c r="A18" s="4"/>
      <c r="B18" s="4" t="s">
        <v>300</v>
      </c>
      <c r="C18" s="4"/>
      <c r="D18" s="84">
        <v>122754</v>
      </c>
      <c r="E18" s="48"/>
      <c r="F18" s="462">
        <f>D18/$D$13*100</f>
        <v>66.507739569054721</v>
      </c>
      <c r="G18" s="48"/>
      <c r="H18" s="344">
        <v>17934</v>
      </c>
      <c r="I18" s="48"/>
      <c r="J18" s="463">
        <f>H18/H$13*100</f>
        <v>65.321435075578222</v>
      </c>
      <c r="K18" s="48"/>
      <c r="L18" s="344">
        <v>86114</v>
      </c>
      <c r="M18" s="48"/>
      <c r="N18" s="462">
        <f>L18/L$13*100</f>
        <v>66.761766689666402</v>
      </c>
      <c r="O18" s="48"/>
      <c r="P18" s="344">
        <v>18706</v>
      </c>
      <c r="Q18" s="48"/>
      <c r="R18" s="462">
        <f>P18/P$13*100</f>
        <v>66.500764335738921</v>
      </c>
    </row>
    <row r="19" spans="1:18" ht="15.75" customHeight="1" x14ac:dyDescent="0.25">
      <c r="A19" s="4"/>
      <c r="B19" s="4" t="s">
        <v>296</v>
      </c>
      <c r="C19" s="4"/>
      <c r="D19" s="84">
        <v>3649</v>
      </c>
      <c r="E19" s="48"/>
      <c r="F19" s="462">
        <f>D19/$D$13*100</f>
        <v>1.9770169744976189</v>
      </c>
      <c r="G19" s="48"/>
      <c r="H19" s="344">
        <v>189</v>
      </c>
      <c r="I19" s="48"/>
      <c r="J19" s="463">
        <f>H19/H$13*100</f>
        <v>0.68839919868876343</v>
      </c>
      <c r="K19" s="48"/>
      <c r="L19" s="344">
        <v>2367</v>
      </c>
      <c r="M19" s="48"/>
      <c r="N19" s="462">
        <f>L19/L$13*100</f>
        <v>1.8350686503291029</v>
      </c>
      <c r="O19" s="48"/>
      <c r="P19" s="344">
        <v>1093</v>
      </c>
      <c r="Q19" s="48"/>
      <c r="R19" s="462">
        <f>P19/P$13*100</f>
        <v>3.885669593657791</v>
      </c>
    </row>
    <row r="20" spans="1:18" ht="6.75" customHeight="1" x14ac:dyDescent="0.2">
      <c r="A20" s="4"/>
      <c r="B20" s="4"/>
      <c r="C20" s="4"/>
      <c r="D20" s="464"/>
      <c r="E20" s="48"/>
      <c r="F20" s="462"/>
      <c r="G20" s="48"/>
      <c r="I20" s="48"/>
      <c r="J20" s="462"/>
      <c r="K20" s="48"/>
      <c r="M20" s="48"/>
      <c r="N20" s="462"/>
      <c r="O20" s="48"/>
      <c r="Q20" s="48"/>
      <c r="R20" s="463"/>
    </row>
    <row r="21" spans="1:18" ht="14.25" x14ac:dyDescent="0.2">
      <c r="A21" s="4" t="s">
        <v>15</v>
      </c>
      <c r="B21" s="4"/>
      <c r="C21" s="4"/>
      <c r="D21" s="465"/>
      <c r="E21" s="48"/>
      <c r="F21" s="462"/>
      <c r="G21" s="48"/>
      <c r="H21" s="465"/>
      <c r="I21" s="48"/>
      <c r="J21" s="462"/>
      <c r="K21" s="48"/>
      <c r="L21" s="465"/>
      <c r="M21" s="48"/>
      <c r="N21" s="462"/>
      <c r="O21" s="48"/>
      <c r="P21" s="465"/>
      <c r="Q21" s="48"/>
      <c r="R21" s="463"/>
    </row>
    <row r="22" spans="1:18" ht="5.25" customHeight="1" x14ac:dyDescent="0.25">
      <c r="A22" s="4"/>
      <c r="B22" s="4"/>
      <c r="C22" s="4"/>
      <c r="D22" s="84"/>
      <c r="E22" s="48"/>
      <c r="F22" s="462"/>
      <c r="G22" s="48"/>
      <c r="H22" s="85"/>
      <c r="I22" s="48"/>
      <c r="J22" s="462"/>
      <c r="K22" s="48"/>
      <c r="L22" s="85"/>
      <c r="M22" s="48"/>
      <c r="N22" s="462"/>
      <c r="O22" s="48"/>
      <c r="P22" s="85"/>
      <c r="Q22" s="48"/>
      <c r="R22" s="463"/>
    </row>
    <row r="23" spans="1:18" ht="15" x14ac:dyDescent="0.25">
      <c r="A23" s="4"/>
      <c r="B23" s="4" t="s">
        <v>344</v>
      </c>
      <c r="C23" s="4"/>
      <c r="D23" s="84">
        <v>107</v>
      </c>
      <c r="E23" s="48"/>
      <c r="F23" s="462">
        <f t="shared" ref="F23:F29" si="0">SUM(D23)/$D$13*100</f>
        <v>5.7972270833446214E-2</v>
      </c>
      <c r="G23" s="48"/>
      <c r="H23" s="344">
        <v>4</v>
      </c>
      <c r="I23" s="48"/>
      <c r="J23" s="463">
        <f>SUM(H23/$H$13*100)</f>
        <v>1.4569295210344198E-2</v>
      </c>
      <c r="K23" s="48"/>
      <c r="L23" s="344">
        <v>70</v>
      </c>
      <c r="M23" s="48"/>
      <c r="N23" s="462">
        <f>SUM(L23/$L$13*100)</f>
        <v>5.4269034863978542E-2</v>
      </c>
      <c r="O23" s="48"/>
      <c r="P23" s="344">
        <v>33</v>
      </c>
      <c r="Q23" s="48"/>
      <c r="R23" s="462">
        <f>SUM(P23/$P$13*100)</f>
        <v>0.1173166482989086</v>
      </c>
    </row>
    <row r="24" spans="1:18" ht="15" x14ac:dyDescent="0.25">
      <c r="A24" s="4"/>
      <c r="B24" s="4" t="s">
        <v>17</v>
      </c>
      <c r="C24" s="4"/>
      <c r="D24" s="84">
        <v>80</v>
      </c>
      <c r="E24" s="48"/>
      <c r="F24" s="462">
        <f t="shared" si="0"/>
        <v>4.3343753894165386E-2</v>
      </c>
      <c r="G24" s="48"/>
      <c r="H24" s="344">
        <v>9</v>
      </c>
      <c r="I24" s="48"/>
      <c r="J24" s="463">
        <f t="shared" ref="J24:J29" si="1">SUM(H24/$H$13*100)</f>
        <v>3.2780914223274449E-2</v>
      </c>
      <c r="K24" s="48"/>
      <c r="L24" s="344">
        <v>54</v>
      </c>
      <c r="M24" s="48"/>
      <c r="N24" s="462">
        <f t="shared" ref="N24:N29" si="2">SUM(L24/$L$13*100)</f>
        <v>4.18646840379263E-2</v>
      </c>
      <c r="O24" s="48"/>
      <c r="P24" s="344">
        <v>17</v>
      </c>
      <c r="Q24" s="48"/>
      <c r="R24" s="462">
        <f t="shared" ref="R24:R29" si="3">SUM(P24/$P$13*100)</f>
        <v>6.0435849123680191E-2</v>
      </c>
    </row>
    <row r="25" spans="1:18" ht="15" x14ac:dyDescent="0.25">
      <c r="A25" s="4"/>
      <c r="B25" s="4" t="s">
        <v>271</v>
      </c>
      <c r="C25" s="4"/>
      <c r="D25" s="84">
        <v>65</v>
      </c>
      <c r="E25" s="48"/>
      <c r="F25" s="462">
        <f t="shared" si="0"/>
        <v>3.5216800039009379E-2</v>
      </c>
      <c r="G25" s="48"/>
      <c r="H25" s="344">
        <v>6</v>
      </c>
      <c r="I25" s="48"/>
      <c r="J25" s="463">
        <f t="shared" si="1"/>
        <v>2.1853942815516302E-2</v>
      </c>
      <c r="K25" s="48"/>
      <c r="L25" s="344">
        <v>46</v>
      </c>
      <c r="M25" s="48"/>
      <c r="N25" s="462">
        <f t="shared" si="2"/>
        <v>3.5662508624900183E-2</v>
      </c>
      <c r="O25" s="48"/>
      <c r="P25" s="344">
        <v>13</v>
      </c>
      <c r="Q25" s="48"/>
      <c r="R25" s="462">
        <f t="shared" si="3"/>
        <v>4.6215649329873085E-2</v>
      </c>
    </row>
    <row r="26" spans="1:18" ht="15" x14ac:dyDescent="0.25">
      <c r="A26" s="4"/>
      <c r="B26" s="4" t="s">
        <v>18</v>
      </c>
      <c r="C26" s="4"/>
      <c r="D26" s="84">
        <v>179967</v>
      </c>
      <c r="E26" s="48"/>
      <c r="F26" s="462">
        <f t="shared" si="0"/>
        <v>97.505566963390777</v>
      </c>
      <c r="G26" s="48"/>
      <c r="H26" s="344">
        <v>27294</v>
      </c>
      <c r="I26" s="48"/>
      <c r="J26" s="463">
        <f t="shared" si="1"/>
        <v>99.413585867783652</v>
      </c>
      <c r="K26" s="48"/>
      <c r="L26" s="344">
        <v>125993</v>
      </c>
      <c r="M26" s="48"/>
      <c r="N26" s="462">
        <f t="shared" si="2"/>
        <v>97.678835851674975</v>
      </c>
      <c r="O26" s="48"/>
      <c r="P26" s="344">
        <v>26680</v>
      </c>
      <c r="Q26" s="48"/>
      <c r="R26" s="462">
        <f t="shared" si="3"/>
        <v>94.848732624693383</v>
      </c>
    </row>
    <row r="27" spans="1:18" ht="15" x14ac:dyDescent="0.25">
      <c r="A27" s="4"/>
      <c r="B27" s="4" t="s">
        <v>19</v>
      </c>
      <c r="C27" s="4"/>
      <c r="D27" s="84">
        <v>1249</v>
      </c>
      <c r="E27" s="48"/>
      <c r="F27" s="462">
        <f t="shared" si="0"/>
        <v>0.67670435767265713</v>
      </c>
      <c r="G27" s="48"/>
      <c r="H27" s="344">
        <v>65</v>
      </c>
      <c r="I27" s="48"/>
      <c r="J27" s="463">
        <f t="shared" si="1"/>
        <v>0.23675104716809323</v>
      </c>
      <c r="K27" s="48"/>
      <c r="L27" s="344">
        <v>949</v>
      </c>
      <c r="M27" s="48"/>
      <c r="N27" s="462">
        <f t="shared" si="2"/>
        <v>0.7357330583702234</v>
      </c>
      <c r="O27" s="48"/>
      <c r="P27" s="344">
        <v>235</v>
      </c>
      <c r="Q27" s="48"/>
      <c r="R27" s="462">
        <f t="shared" si="3"/>
        <v>0.83543673788616724</v>
      </c>
    </row>
    <row r="28" spans="1:18" ht="15" x14ac:dyDescent="0.25">
      <c r="A28" s="4"/>
      <c r="B28" s="4" t="s">
        <v>272</v>
      </c>
      <c r="C28" s="4"/>
      <c r="D28" s="84">
        <v>3099</v>
      </c>
      <c r="E28" s="48"/>
      <c r="F28" s="462">
        <f t="shared" si="0"/>
        <v>1.6790286664752316</v>
      </c>
      <c r="G28" s="48"/>
      <c r="H28" s="344">
        <v>77</v>
      </c>
      <c r="I28" s="48"/>
      <c r="J28" s="463">
        <f t="shared" si="1"/>
        <v>0.28045893279912582</v>
      </c>
      <c r="K28" s="48"/>
      <c r="L28" s="344">
        <v>1872</v>
      </c>
      <c r="M28" s="48"/>
      <c r="N28" s="462">
        <f t="shared" si="2"/>
        <v>1.4513090466481118</v>
      </c>
      <c r="O28" s="48"/>
      <c r="P28" s="344">
        <v>1150</v>
      </c>
      <c r="Q28" s="48"/>
      <c r="R28" s="462">
        <f t="shared" si="3"/>
        <v>4.0883074407195421</v>
      </c>
    </row>
    <row r="29" spans="1:18" ht="15" x14ac:dyDescent="0.25">
      <c r="A29" s="4"/>
      <c r="B29" s="48" t="s">
        <v>345</v>
      </c>
      <c r="C29" s="48"/>
      <c r="D29" s="84">
        <v>4</v>
      </c>
      <c r="E29" s="48"/>
      <c r="F29" s="462">
        <f t="shared" si="0"/>
        <v>2.1671876947082697E-3</v>
      </c>
      <c r="G29" s="48"/>
      <c r="H29" s="344">
        <v>0</v>
      </c>
      <c r="I29" s="48"/>
      <c r="J29" s="463">
        <f t="shared" si="1"/>
        <v>0</v>
      </c>
      <c r="K29" s="48"/>
      <c r="L29" s="344">
        <v>3</v>
      </c>
      <c r="M29" s="48"/>
      <c r="N29" s="462">
        <f t="shared" si="2"/>
        <v>2.3258157798847945E-3</v>
      </c>
      <c r="O29" s="48"/>
      <c r="P29" s="344">
        <v>1</v>
      </c>
      <c r="Q29" s="48"/>
      <c r="R29" s="462">
        <f t="shared" si="3"/>
        <v>3.5550499484517757E-3</v>
      </c>
    </row>
    <row r="30" spans="1:18" ht="7.5" customHeight="1" x14ac:dyDescent="0.25">
      <c r="A30" s="4"/>
      <c r="B30" s="4"/>
      <c r="C30" s="4"/>
      <c r="D30" s="84"/>
      <c r="E30" s="48"/>
      <c r="F30" s="462"/>
      <c r="G30" s="48"/>
      <c r="H30" s="466"/>
      <c r="I30" s="48"/>
      <c r="J30" s="462"/>
      <c r="K30" s="48"/>
      <c r="L30" s="84"/>
      <c r="M30" s="48"/>
      <c r="N30" s="462"/>
      <c r="O30" s="48"/>
      <c r="P30" s="466"/>
      <c r="Q30" s="48"/>
      <c r="R30" s="463"/>
    </row>
    <row r="31" spans="1:18" ht="14.25" x14ac:dyDescent="0.2">
      <c r="A31" s="4" t="s">
        <v>21</v>
      </c>
      <c r="B31" s="4"/>
      <c r="C31" s="4"/>
      <c r="D31" s="467"/>
      <c r="E31" s="48"/>
      <c r="F31" s="462"/>
      <c r="G31" s="48"/>
      <c r="H31" s="467"/>
      <c r="I31" s="48"/>
      <c r="J31" s="462"/>
      <c r="K31" s="48"/>
      <c r="L31" s="467"/>
      <c r="M31" s="48"/>
      <c r="N31" s="462"/>
      <c r="O31" s="48"/>
      <c r="P31" s="467"/>
      <c r="Q31" s="48"/>
      <c r="R31" s="463"/>
    </row>
    <row r="32" spans="1:18" ht="6.75" customHeight="1" x14ac:dyDescent="0.25">
      <c r="A32" s="4"/>
      <c r="B32" s="4"/>
      <c r="C32" s="4"/>
      <c r="D32" s="84"/>
      <c r="E32" s="48"/>
      <c r="F32" s="462"/>
      <c r="G32" s="48"/>
      <c r="H32" s="344"/>
      <c r="I32" s="48"/>
      <c r="J32" s="463"/>
      <c r="K32" s="48"/>
      <c r="L32" s="344"/>
      <c r="M32" s="48"/>
      <c r="N32" s="462"/>
      <c r="O32" s="48"/>
      <c r="P32" s="344"/>
      <c r="Q32" s="48"/>
      <c r="R32" s="462"/>
    </row>
    <row r="33" spans="1:18" ht="15" x14ac:dyDescent="0.25">
      <c r="A33" s="4"/>
      <c r="B33" s="34" t="s">
        <v>245</v>
      </c>
      <c r="C33" s="4"/>
      <c r="D33" s="84">
        <v>147931</v>
      </c>
      <c r="E33" s="48"/>
      <c r="F33" s="462">
        <f>D33/$D$13*100</f>
        <v>80.148560716472247</v>
      </c>
      <c r="G33" s="48"/>
      <c r="H33" s="344">
        <v>20751</v>
      </c>
      <c r="I33" s="48"/>
      <c r="J33" s="463">
        <f>H33/H$13*100</f>
        <v>75.581861227463122</v>
      </c>
      <c r="K33" s="48"/>
      <c r="L33" s="344">
        <v>104399</v>
      </c>
      <c r="M33" s="48"/>
      <c r="N33" s="462">
        <f>L33/L$13*100</f>
        <v>80.937613868064233</v>
      </c>
      <c r="O33" s="48"/>
      <c r="P33" s="344">
        <v>22781</v>
      </c>
      <c r="Q33" s="48"/>
      <c r="R33" s="462">
        <f>P33/P$13*100</f>
        <v>80.987592875679908</v>
      </c>
    </row>
    <row r="34" spans="1:18" ht="15" x14ac:dyDescent="0.25">
      <c r="A34" s="4"/>
      <c r="B34" s="10" t="s">
        <v>22</v>
      </c>
      <c r="C34" s="10"/>
      <c r="D34" s="84">
        <v>21484</v>
      </c>
      <c r="E34" s="48"/>
      <c r="F34" s="462">
        <f>D34/$D$13*100</f>
        <v>11.639965108278115</v>
      </c>
      <c r="G34" s="48"/>
      <c r="H34" s="344">
        <v>3914</v>
      </c>
      <c r="I34" s="48"/>
      <c r="J34" s="463">
        <f>H34/H$13*100</f>
        <v>14.256055363321799</v>
      </c>
      <c r="K34" s="48"/>
      <c r="L34" s="344">
        <v>14737</v>
      </c>
      <c r="M34" s="48"/>
      <c r="N34" s="462">
        <f>L34/L$13*100</f>
        <v>11.425182382720738</v>
      </c>
      <c r="O34" s="48"/>
      <c r="P34" s="344">
        <v>2833</v>
      </c>
      <c r="Q34" s="48"/>
      <c r="R34" s="462">
        <f>P34/P$13*100</f>
        <v>10.071456503963882</v>
      </c>
    </row>
    <row r="35" spans="1:18" ht="15" x14ac:dyDescent="0.25">
      <c r="A35" s="4"/>
      <c r="B35" s="4" t="s">
        <v>23</v>
      </c>
      <c r="C35" s="4"/>
      <c r="D35" s="84">
        <v>12387</v>
      </c>
      <c r="E35" s="48"/>
      <c r="F35" s="462">
        <f>D35/$D$13*100</f>
        <v>6.7112384935878326</v>
      </c>
      <c r="G35" s="48"/>
      <c r="H35" s="344">
        <v>2284</v>
      </c>
      <c r="I35" s="48"/>
      <c r="J35" s="463">
        <f>H35/H$13*100</f>
        <v>8.319067565106538</v>
      </c>
      <c r="K35" s="48"/>
      <c r="L35" s="344">
        <v>8017</v>
      </c>
      <c r="M35" s="48"/>
      <c r="N35" s="462">
        <f>L35/L$13*100</f>
        <v>6.2153550357787992</v>
      </c>
      <c r="O35" s="48"/>
      <c r="P35" s="344">
        <v>2086</v>
      </c>
      <c r="Q35" s="48"/>
      <c r="R35" s="462">
        <f>P35/P$13*100</f>
        <v>7.4158341924704034</v>
      </c>
    </row>
    <row r="36" spans="1:18" ht="15" x14ac:dyDescent="0.25">
      <c r="A36" s="4"/>
      <c r="B36" s="4" t="s">
        <v>24</v>
      </c>
      <c r="C36" s="4"/>
      <c r="D36" s="84">
        <v>2769</v>
      </c>
      <c r="E36" s="48"/>
      <c r="F36" s="462">
        <f>D36/$D$13*100</f>
        <v>1.5002356816617994</v>
      </c>
      <c r="G36" s="48"/>
      <c r="H36" s="344">
        <v>506</v>
      </c>
      <c r="I36" s="48"/>
      <c r="J36" s="463">
        <f>H36/H$13*100</f>
        <v>1.8430158441085414</v>
      </c>
      <c r="K36" s="48"/>
      <c r="L36" s="344">
        <v>1834</v>
      </c>
      <c r="M36" s="48"/>
      <c r="N36" s="462">
        <f>L36/L$13*100</f>
        <v>1.4218487134362376</v>
      </c>
      <c r="O36" s="48"/>
      <c r="P36" s="344">
        <v>429</v>
      </c>
      <c r="Q36" s="48"/>
      <c r="R36" s="462">
        <f>P36/P$13*100</f>
        <v>1.5251164278858118</v>
      </c>
    </row>
    <row r="37" spans="1:18" ht="11.25" customHeight="1" x14ac:dyDescent="0.2">
      <c r="A37" s="4"/>
      <c r="B37" s="4"/>
      <c r="C37" s="4"/>
      <c r="D37" s="464"/>
      <c r="E37" s="48"/>
      <c r="F37" s="462"/>
      <c r="G37" s="48"/>
      <c r="H37" s="85"/>
      <c r="I37" s="48"/>
      <c r="J37" s="463"/>
      <c r="K37" s="48"/>
      <c r="L37" s="85"/>
      <c r="M37" s="48"/>
      <c r="N37" s="462"/>
      <c r="O37" s="48"/>
      <c r="P37" s="85"/>
      <c r="Q37" s="48"/>
      <c r="R37" s="462"/>
    </row>
    <row r="38" spans="1:18" ht="15" x14ac:dyDescent="0.25">
      <c r="A38" s="4" t="s">
        <v>25</v>
      </c>
      <c r="B38" s="4"/>
      <c r="C38" s="4"/>
      <c r="D38" s="84"/>
      <c r="E38" s="48"/>
      <c r="F38" s="462"/>
      <c r="G38" s="48"/>
      <c r="H38" s="344"/>
      <c r="I38" s="48"/>
      <c r="J38" s="463"/>
      <c r="K38" s="48"/>
      <c r="L38" s="344"/>
      <c r="M38" s="48"/>
      <c r="N38" s="462"/>
      <c r="O38" s="48"/>
      <c r="P38" s="344"/>
      <c r="Q38" s="48"/>
      <c r="R38" s="462"/>
    </row>
    <row r="39" spans="1:18" ht="6" customHeight="1" x14ac:dyDescent="0.25">
      <c r="A39" s="4"/>
      <c r="B39" s="4"/>
      <c r="C39" s="4"/>
      <c r="D39" s="84"/>
      <c r="E39" s="48"/>
      <c r="F39" s="462"/>
      <c r="G39" s="48"/>
      <c r="H39" s="344"/>
      <c r="I39" s="48"/>
      <c r="J39" s="463"/>
      <c r="K39" s="48"/>
      <c r="L39" s="344"/>
      <c r="M39" s="48"/>
      <c r="N39" s="462"/>
      <c r="O39" s="48"/>
      <c r="P39" s="344"/>
      <c r="Q39" s="48"/>
      <c r="R39" s="462"/>
    </row>
    <row r="40" spans="1:18" ht="15" x14ac:dyDescent="0.25">
      <c r="A40" s="4"/>
      <c r="B40" s="4" t="s">
        <v>26</v>
      </c>
      <c r="C40" s="4"/>
      <c r="D40" s="84">
        <v>90600</v>
      </c>
      <c r="E40" s="48"/>
      <c r="F40" s="462">
        <f>D40/$D$13*100</f>
        <v>49.0868012851423</v>
      </c>
      <c r="G40" s="48"/>
      <c r="H40" s="344">
        <v>13127</v>
      </c>
      <c r="I40" s="48"/>
      <c r="J40" s="463">
        <f>H40/H$13*100</f>
        <v>47.812784556547079</v>
      </c>
      <c r="K40" s="48"/>
      <c r="L40" s="344">
        <v>62655</v>
      </c>
      <c r="M40" s="48"/>
      <c r="N40" s="462">
        <f>L40/L$13*100</f>
        <v>48.574662562893934</v>
      </c>
      <c r="O40" s="48"/>
      <c r="P40" s="344">
        <v>14818</v>
      </c>
      <c r="Q40" s="48"/>
      <c r="R40" s="462">
        <f>P40/P$13*100</f>
        <v>52.678730136158414</v>
      </c>
    </row>
    <row r="41" spans="1:18" ht="15" x14ac:dyDescent="0.25">
      <c r="A41" s="4"/>
      <c r="B41" s="4" t="s">
        <v>27</v>
      </c>
      <c r="C41" s="4"/>
      <c r="D41" s="84">
        <v>93971</v>
      </c>
      <c r="E41" s="48"/>
      <c r="F41" s="462">
        <f>D41/$D$13*100</f>
        <v>50.9131987148577</v>
      </c>
      <c r="G41" s="48"/>
      <c r="H41" s="344">
        <v>14328</v>
      </c>
      <c r="I41" s="48"/>
      <c r="J41" s="463">
        <f>H41/H$13*100</f>
        <v>52.187215443452928</v>
      </c>
      <c r="K41" s="48"/>
      <c r="L41" s="344">
        <v>66332</v>
      </c>
      <c r="M41" s="48"/>
      <c r="N41" s="462">
        <f>L41/L$13*100</f>
        <v>51.425337437106066</v>
      </c>
      <c r="O41" s="48"/>
      <c r="P41" s="344">
        <v>13311</v>
      </c>
      <c r="Q41" s="48"/>
      <c r="R41" s="462">
        <f>P41/P$13*100</f>
        <v>47.321269863841586</v>
      </c>
    </row>
    <row r="42" spans="1:18" ht="6.75" customHeight="1" x14ac:dyDescent="0.25">
      <c r="A42" s="4"/>
      <c r="B42" s="4"/>
      <c r="C42" s="4"/>
      <c r="D42" s="84"/>
      <c r="E42" s="48"/>
      <c r="F42" s="462"/>
      <c r="G42" s="48"/>
      <c r="H42" s="344"/>
      <c r="I42" s="48"/>
      <c r="J42" s="462"/>
      <c r="K42" s="48"/>
      <c r="L42" s="344"/>
      <c r="M42" s="48"/>
      <c r="N42" s="462"/>
      <c r="O42" s="48"/>
      <c r="P42" s="344"/>
      <c r="Q42" s="48"/>
      <c r="R42" s="463"/>
    </row>
    <row r="43" spans="1:18" ht="6.75" customHeight="1" x14ac:dyDescent="0.25">
      <c r="A43" s="4"/>
      <c r="B43" s="4"/>
      <c r="C43" s="4"/>
      <c r="D43" s="84"/>
      <c r="E43" s="48"/>
      <c r="F43" s="462"/>
      <c r="G43" s="48"/>
      <c r="H43" s="344"/>
      <c r="I43" s="48"/>
      <c r="J43" s="462"/>
      <c r="K43" s="48"/>
      <c r="L43" s="344"/>
      <c r="M43" s="48"/>
      <c r="N43" s="462"/>
      <c r="O43" s="48"/>
      <c r="P43" s="344"/>
      <c r="Q43" s="48"/>
      <c r="R43" s="463"/>
    </row>
    <row r="44" spans="1:18" ht="16.5" x14ac:dyDescent="0.2">
      <c r="A44" s="4" t="s">
        <v>320</v>
      </c>
      <c r="B44" s="4"/>
      <c r="C44" s="4"/>
      <c r="D44" s="465"/>
      <c r="E44" s="48"/>
      <c r="F44" s="462"/>
      <c r="G44" s="48"/>
      <c r="H44" s="465"/>
      <c r="I44" s="48"/>
      <c r="J44" s="462"/>
      <c r="K44" s="48"/>
      <c r="L44" s="465"/>
      <c r="M44" s="48"/>
      <c r="N44" s="462"/>
      <c r="O44" s="48"/>
      <c r="P44" s="465"/>
      <c r="Q44" s="48"/>
      <c r="R44" s="463"/>
    </row>
    <row r="45" spans="1:18" ht="3.75" customHeight="1" x14ac:dyDescent="0.25">
      <c r="A45" s="4"/>
      <c r="B45" s="4"/>
      <c r="C45" s="4"/>
      <c r="D45" s="84"/>
      <c r="E45" s="48"/>
      <c r="F45" s="462">
        <f>D45/189931*100</f>
        <v>0</v>
      </c>
      <c r="G45" s="48"/>
      <c r="H45" s="344"/>
      <c r="I45" s="48"/>
      <c r="J45" s="462">
        <f>H45/L$13*100</f>
        <v>0</v>
      </c>
      <c r="K45" s="48"/>
      <c r="L45" s="344"/>
      <c r="M45" s="48"/>
      <c r="N45" s="462">
        <f>L45/P$13*100</f>
        <v>0</v>
      </c>
      <c r="O45" s="48"/>
      <c r="P45" s="344"/>
      <c r="Q45" s="48"/>
      <c r="R45" s="463">
        <f>P45/H$13*100</f>
        <v>0</v>
      </c>
    </row>
    <row r="46" spans="1:18" ht="15" x14ac:dyDescent="0.25">
      <c r="A46" s="4"/>
      <c r="B46" s="4" t="s">
        <v>209</v>
      </c>
      <c r="C46" s="4"/>
      <c r="D46" s="84">
        <v>45785</v>
      </c>
      <c r="E46" s="48"/>
      <c r="F46" s="462">
        <f>D46/177560*100</f>
        <v>25.785649921153414</v>
      </c>
      <c r="G46" s="48"/>
      <c r="H46" s="344">
        <v>8363</v>
      </c>
      <c r="I46" s="48"/>
      <c r="J46" s="463">
        <f>H46/26356*100</f>
        <v>31.730915161633021</v>
      </c>
      <c r="K46" s="48"/>
      <c r="L46" s="344">
        <v>33284</v>
      </c>
      <c r="M46" s="48"/>
      <c r="N46" s="462">
        <f>L46/124185*100</f>
        <v>26.801948705560253</v>
      </c>
      <c r="O46" s="48"/>
      <c r="P46" s="344">
        <v>4138</v>
      </c>
      <c r="Q46" s="48"/>
      <c r="R46" s="462">
        <f>P46/27019*100</f>
        <v>15.315148599133943</v>
      </c>
    </row>
    <row r="47" spans="1:18" ht="15" x14ac:dyDescent="0.25">
      <c r="A47" s="4"/>
      <c r="B47" s="4" t="s">
        <v>210</v>
      </c>
      <c r="C47" s="4"/>
      <c r="D47" s="84">
        <v>92608</v>
      </c>
      <c r="E47" s="48"/>
      <c r="F47" s="462">
        <f>D47/177560*100</f>
        <v>52.15589096643388</v>
      </c>
      <c r="G47" s="48"/>
      <c r="H47" s="344">
        <v>16705</v>
      </c>
      <c r="I47" s="48"/>
      <c r="J47" s="463">
        <f>H47/26356*100</f>
        <v>63.382152071634543</v>
      </c>
      <c r="K47" s="48"/>
      <c r="L47" s="344">
        <v>66356</v>
      </c>
      <c r="M47" s="48"/>
      <c r="N47" s="462">
        <f>L47/124185*100</f>
        <v>53.433184362040507</v>
      </c>
      <c r="O47" s="48"/>
      <c r="P47" s="344">
        <v>9547</v>
      </c>
      <c r="Q47" s="48"/>
      <c r="R47" s="462">
        <f>P47/27019*100</f>
        <v>35.334394315111588</v>
      </c>
    </row>
    <row r="48" spans="1:18" ht="15" x14ac:dyDescent="0.25">
      <c r="A48" s="4"/>
      <c r="B48" s="4" t="s">
        <v>211</v>
      </c>
      <c r="C48" s="4"/>
      <c r="D48" s="84">
        <v>5892</v>
      </c>
      <c r="E48" s="48"/>
      <c r="F48" s="462">
        <f>D48/177560*100</f>
        <v>3.3183149357963506</v>
      </c>
      <c r="G48" s="48"/>
      <c r="H48" s="344">
        <v>1109</v>
      </c>
      <c r="I48" s="48"/>
      <c r="J48" s="463">
        <f>H48/26356*100</f>
        <v>4.2077705266353016</v>
      </c>
      <c r="K48" s="48"/>
      <c r="L48" s="344">
        <v>4258</v>
      </c>
      <c r="M48" s="48"/>
      <c r="N48" s="462">
        <f>L48/124185*100</f>
        <v>3.4287554857672022</v>
      </c>
      <c r="O48" s="48"/>
      <c r="P48" s="344">
        <v>525</v>
      </c>
      <c r="Q48" s="48"/>
      <c r="R48" s="462">
        <f>P48/27019*100</f>
        <v>1.9430770938968875</v>
      </c>
    </row>
    <row r="49" spans="1:18" ht="15" x14ac:dyDescent="0.25">
      <c r="A49" s="4"/>
      <c r="B49" s="4" t="s">
        <v>274</v>
      </c>
      <c r="C49" s="4"/>
      <c r="D49" s="84">
        <v>28836</v>
      </c>
      <c r="E49" s="48"/>
      <c r="F49" s="462">
        <f>D49/177560*100</f>
        <v>16.240144176616354</v>
      </c>
      <c r="G49" s="48"/>
      <c r="H49" s="344">
        <v>143</v>
      </c>
      <c r="I49" s="48"/>
      <c r="J49" s="463">
        <f>H49/26356*100</f>
        <v>0.54257095158597668</v>
      </c>
      <c r="K49" s="48"/>
      <c r="L49" s="344">
        <v>17760</v>
      </c>
      <c r="M49" s="48"/>
      <c r="N49" s="462">
        <f>L49/124185*100</f>
        <v>14.301244111607684</v>
      </c>
      <c r="O49" s="48"/>
      <c r="P49" s="344">
        <v>10933</v>
      </c>
      <c r="Q49" s="48"/>
      <c r="R49" s="462">
        <f>P49/27019*100</f>
        <v>40.464117842999372</v>
      </c>
    </row>
    <row r="50" spans="1:18" ht="15" x14ac:dyDescent="0.25">
      <c r="A50" s="4"/>
      <c r="B50" s="4" t="s">
        <v>268</v>
      </c>
      <c r="C50" s="4"/>
      <c r="D50" s="84">
        <v>4439</v>
      </c>
      <c r="E50" s="48"/>
      <c r="F50" s="462">
        <f>D50/177560*100</f>
        <v>2.5</v>
      </c>
      <c r="G50" s="48"/>
      <c r="H50" s="344">
        <v>36</v>
      </c>
      <c r="I50" s="48"/>
      <c r="J50" s="463">
        <f>H50/26356*100</f>
        <v>0.13659128851115496</v>
      </c>
      <c r="K50" s="48"/>
      <c r="L50" s="344">
        <v>2527</v>
      </c>
      <c r="M50" s="48"/>
      <c r="N50" s="462">
        <f>L50/124185*100</f>
        <v>2.0348673350243587</v>
      </c>
      <c r="O50" s="48"/>
      <c r="P50" s="344">
        <v>1876</v>
      </c>
      <c r="Q50" s="48"/>
      <c r="R50" s="462">
        <f>P50/27019*100</f>
        <v>6.9432621488582109</v>
      </c>
    </row>
    <row r="51" spans="1:18" ht="15" x14ac:dyDescent="0.25">
      <c r="A51" s="4"/>
      <c r="B51" s="4" t="s">
        <v>212</v>
      </c>
      <c r="C51" s="4"/>
      <c r="D51" s="84">
        <v>7011</v>
      </c>
      <c r="E51" s="48"/>
      <c r="F51" s="462"/>
      <c r="G51" s="48"/>
      <c r="H51" s="344">
        <v>1099</v>
      </c>
      <c r="I51" s="48"/>
      <c r="J51" s="463"/>
      <c r="K51" s="48"/>
      <c r="L51" s="344">
        <v>4802</v>
      </c>
      <c r="M51" s="48"/>
      <c r="N51" s="462"/>
      <c r="O51" s="48"/>
      <c r="P51" s="344">
        <v>1110</v>
      </c>
      <c r="Q51" s="48"/>
      <c r="R51" s="462"/>
    </row>
    <row r="52" spans="1:18" ht="9" customHeight="1" x14ac:dyDescent="0.25">
      <c r="A52" s="4"/>
      <c r="B52" s="4"/>
      <c r="C52" s="4"/>
      <c r="D52" s="84"/>
      <c r="E52" s="48"/>
      <c r="F52" s="462"/>
      <c r="G52" s="48"/>
      <c r="H52" s="344"/>
      <c r="I52" s="48"/>
      <c r="J52" s="462"/>
      <c r="K52" s="48"/>
      <c r="L52" s="344"/>
      <c r="M52" s="48"/>
      <c r="N52" s="462"/>
      <c r="O52" s="48"/>
      <c r="P52" s="344"/>
      <c r="Q52" s="48"/>
      <c r="R52" s="463"/>
    </row>
    <row r="53" spans="1:18" ht="16.5" x14ac:dyDescent="0.2">
      <c r="A53" s="4" t="s">
        <v>319</v>
      </c>
      <c r="B53" s="4"/>
      <c r="C53" s="4"/>
      <c r="D53" s="465"/>
      <c r="E53" s="48"/>
      <c r="F53" s="462"/>
      <c r="G53" s="48"/>
      <c r="H53" s="465"/>
      <c r="I53" s="48"/>
      <c r="J53" s="462"/>
      <c r="K53" s="48"/>
      <c r="L53" s="465"/>
      <c r="M53" s="48"/>
      <c r="N53" s="462"/>
      <c r="O53" s="48"/>
      <c r="P53" s="465"/>
      <c r="Q53" s="48"/>
      <c r="R53" s="463"/>
    </row>
    <row r="54" spans="1:18" ht="5.25" customHeight="1" x14ac:dyDescent="0.2">
      <c r="A54" s="4"/>
      <c r="B54" s="4"/>
      <c r="C54" s="4"/>
      <c r="D54" s="464"/>
      <c r="E54" s="48"/>
      <c r="F54" s="462"/>
      <c r="G54" s="48"/>
      <c r="I54" s="48"/>
      <c r="J54" s="462"/>
      <c r="K54" s="48"/>
      <c r="M54" s="48"/>
      <c r="N54" s="462"/>
      <c r="O54" s="48"/>
      <c r="Q54" s="48"/>
      <c r="R54" s="463"/>
    </row>
    <row r="55" spans="1:18" ht="12.75" customHeight="1" x14ac:dyDescent="0.25">
      <c r="A55" s="4"/>
      <c r="B55" s="4" t="s">
        <v>276</v>
      </c>
      <c r="C55" s="26"/>
      <c r="D55" s="84">
        <v>121153</v>
      </c>
      <c r="E55" s="48"/>
      <c r="F55" s="462">
        <f t="shared" ref="F55:F70" si="4">D55/178774*100</f>
        <v>67.768803069797627</v>
      </c>
      <c r="G55" s="48"/>
      <c r="H55" s="344">
        <v>21119</v>
      </c>
      <c r="I55" s="48"/>
      <c r="J55" s="463">
        <f t="shared" ref="J55:J70" si="5">H55/26537*100</f>
        <v>79.583223423898701</v>
      </c>
      <c r="K55" s="48"/>
      <c r="L55" s="344">
        <v>83554</v>
      </c>
      <c r="M55" s="48"/>
      <c r="N55" s="462">
        <f t="shared" ref="N55:N70" si="6">L55/124960*100</f>
        <v>66.864596670934702</v>
      </c>
      <c r="O55" s="48"/>
      <c r="P55" s="344">
        <v>16480</v>
      </c>
      <c r="Q55" s="48"/>
      <c r="R55" s="462">
        <f t="shared" ref="R55:R70" si="7">P55/27247*100</f>
        <v>60.483722978676546</v>
      </c>
    </row>
    <row r="56" spans="1:18" ht="12.75" customHeight="1" x14ac:dyDescent="0.25">
      <c r="A56" s="4"/>
      <c r="B56" s="4" t="s">
        <v>277</v>
      </c>
      <c r="C56" s="4"/>
      <c r="D56" s="84">
        <v>820</v>
      </c>
      <c r="E56" s="48"/>
      <c r="F56" s="462">
        <f t="shared" si="4"/>
        <v>0.45867967377806618</v>
      </c>
      <c r="G56" s="48"/>
      <c r="H56" s="344">
        <v>72</v>
      </c>
      <c r="I56" s="48"/>
      <c r="J56" s="463">
        <f t="shared" si="5"/>
        <v>0.27131929004785771</v>
      </c>
      <c r="K56" s="48"/>
      <c r="L56" s="344">
        <v>588</v>
      </c>
      <c r="M56" s="48"/>
      <c r="N56" s="462">
        <f t="shared" si="6"/>
        <v>0.47055057618437901</v>
      </c>
      <c r="O56" s="48"/>
      <c r="P56" s="344">
        <v>160</v>
      </c>
      <c r="Q56" s="48"/>
      <c r="R56" s="462">
        <f t="shared" si="7"/>
        <v>0.58722061144346172</v>
      </c>
    </row>
    <row r="57" spans="1:18" ht="12.75" customHeight="1" x14ac:dyDescent="0.25">
      <c r="A57" s="4"/>
      <c r="B57" s="4" t="s">
        <v>186</v>
      </c>
      <c r="C57" s="4"/>
      <c r="D57" s="84">
        <v>15787</v>
      </c>
      <c r="E57" s="48"/>
      <c r="F57" s="462">
        <f t="shared" si="4"/>
        <v>8.8307024511394268</v>
      </c>
      <c r="G57" s="48"/>
      <c r="H57" s="344">
        <v>1091</v>
      </c>
      <c r="I57" s="48"/>
      <c r="J57" s="463">
        <f t="shared" si="5"/>
        <v>4.1112409089196218</v>
      </c>
      <c r="K57" s="48"/>
      <c r="L57" s="344">
        <v>11624</v>
      </c>
      <c r="M57" s="48"/>
      <c r="N57" s="462">
        <f t="shared" si="6"/>
        <v>9.3021766965428938</v>
      </c>
      <c r="O57" s="48"/>
      <c r="P57" s="344">
        <v>3072</v>
      </c>
      <c r="Q57" s="48"/>
      <c r="R57" s="462">
        <f t="shared" si="7"/>
        <v>11.274635739714464</v>
      </c>
    </row>
    <row r="58" spans="1:18" ht="12.75" customHeight="1" x14ac:dyDescent="0.25">
      <c r="A58" s="4"/>
      <c r="B58" s="4" t="s">
        <v>187</v>
      </c>
      <c r="C58" s="4"/>
      <c r="D58" s="84">
        <v>2720</v>
      </c>
      <c r="E58" s="48"/>
      <c r="F58" s="462">
        <f t="shared" si="4"/>
        <v>1.521474039849195</v>
      </c>
      <c r="G58" s="48"/>
      <c r="H58" s="344">
        <v>590</v>
      </c>
      <c r="I58" s="48"/>
      <c r="J58" s="463">
        <f t="shared" si="5"/>
        <v>2.2233108490032785</v>
      </c>
      <c r="K58" s="48"/>
      <c r="L58" s="344">
        <v>1967</v>
      </c>
      <c r="M58" s="48"/>
      <c r="N58" s="462">
        <f t="shared" si="6"/>
        <v>1.5741037131882203</v>
      </c>
      <c r="O58" s="48"/>
      <c r="P58" s="344">
        <v>163</v>
      </c>
      <c r="Q58" s="48"/>
      <c r="R58" s="462">
        <f t="shared" si="7"/>
        <v>0.59823099790802658</v>
      </c>
    </row>
    <row r="59" spans="1:18" ht="12.75" customHeight="1" x14ac:dyDescent="0.25">
      <c r="A59" s="4"/>
      <c r="B59" s="4" t="s">
        <v>188</v>
      </c>
      <c r="C59" s="4"/>
      <c r="D59" s="84">
        <v>792</v>
      </c>
      <c r="E59" s="48"/>
      <c r="F59" s="462">
        <f t="shared" si="4"/>
        <v>0.44301744101491269</v>
      </c>
      <c r="G59" s="48"/>
      <c r="H59" s="344">
        <v>114</v>
      </c>
      <c r="I59" s="48"/>
      <c r="J59" s="463">
        <f t="shared" si="5"/>
        <v>0.42958887590910805</v>
      </c>
      <c r="K59" s="48"/>
      <c r="L59" s="344">
        <v>587</v>
      </c>
      <c r="M59" s="48"/>
      <c r="N59" s="462">
        <f t="shared" si="6"/>
        <v>0.46975032010243278</v>
      </c>
      <c r="O59" s="48"/>
      <c r="P59" s="344">
        <v>91</v>
      </c>
      <c r="Q59" s="48"/>
      <c r="R59" s="462">
        <f t="shared" si="7"/>
        <v>0.33398172275846882</v>
      </c>
    </row>
    <row r="60" spans="1:18" ht="12.75" customHeight="1" x14ac:dyDescent="0.25">
      <c r="A60" s="4"/>
      <c r="B60" s="4" t="s">
        <v>189</v>
      </c>
      <c r="C60" s="4"/>
      <c r="D60" s="84">
        <v>792</v>
      </c>
      <c r="E60" s="48"/>
      <c r="F60" s="462">
        <f t="shared" si="4"/>
        <v>0.44301744101491269</v>
      </c>
      <c r="G60" s="48"/>
      <c r="H60" s="344">
        <v>162</v>
      </c>
      <c r="I60" s="48"/>
      <c r="J60" s="463">
        <f t="shared" si="5"/>
        <v>0.61046840260767987</v>
      </c>
      <c r="K60" s="48"/>
      <c r="L60" s="344">
        <v>549</v>
      </c>
      <c r="M60" s="48"/>
      <c r="N60" s="462">
        <f t="shared" si="6"/>
        <v>0.43934058898847633</v>
      </c>
      <c r="O60" s="48"/>
      <c r="P60" s="344">
        <v>81</v>
      </c>
      <c r="Q60" s="48"/>
      <c r="R60" s="462">
        <f t="shared" si="7"/>
        <v>0.29728043454325243</v>
      </c>
    </row>
    <row r="61" spans="1:18" ht="12.75" customHeight="1" x14ac:dyDescent="0.25">
      <c r="A61" s="4"/>
      <c r="B61" s="4" t="s">
        <v>190</v>
      </c>
      <c r="C61" s="4"/>
      <c r="D61" s="84">
        <v>1751</v>
      </c>
      <c r="E61" s="48"/>
      <c r="F61" s="462">
        <f t="shared" si="4"/>
        <v>0.97944891315291938</v>
      </c>
      <c r="G61" s="48"/>
      <c r="H61" s="344">
        <v>299</v>
      </c>
      <c r="I61" s="48"/>
      <c r="J61" s="463">
        <f t="shared" si="5"/>
        <v>1.1267287183931869</v>
      </c>
      <c r="K61" s="48"/>
      <c r="L61" s="344">
        <v>1258</v>
      </c>
      <c r="M61" s="48"/>
      <c r="N61" s="462">
        <f t="shared" si="6"/>
        <v>1.0067221510883482</v>
      </c>
      <c r="O61" s="48"/>
      <c r="P61" s="344">
        <v>194</v>
      </c>
      <c r="Q61" s="48"/>
      <c r="R61" s="462">
        <f t="shared" si="7"/>
        <v>0.71200499137519724</v>
      </c>
    </row>
    <row r="62" spans="1:18" ht="12.75" customHeight="1" x14ac:dyDescent="0.25">
      <c r="A62" s="4"/>
      <c r="B62" s="4" t="s">
        <v>213</v>
      </c>
      <c r="C62" s="4"/>
      <c r="D62" s="84">
        <v>6376</v>
      </c>
      <c r="E62" s="48"/>
      <c r="F62" s="462">
        <f t="shared" si="4"/>
        <v>3.566514146352378</v>
      </c>
      <c r="G62" s="48"/>
      <c r="H62" s="344">
        <v>274</v>
      </c>
      <c r="I62" s="48"/>
      <c r="J62" s="463">
        <f t="shared" si="5"/>
        <v>1.032520631571014</v>
      </c>
      <c r="K62" s="48"/>
      <c r="L62" s="344">
        <v>4707</v>
      </c>
      <c r="M62" s="48"/>
      <c r="N62" s="462">
        <f t="shared" si="6"/>
        <v>3.7668053777208708</v>
      </c>
      <c r="O62" s="48"/>
      <c r="P62" s="344">
        <v>1395</v>
      </c>
      <c r="Q62" s="48"/>
      <c r="R62" s="462">
        <f t="shared" si="7"/>
        <v>5.1198297060226814</v>
      </c>
    </row>
    <row r="63" spans="1:18" ht="12.75" customHeight="1" x14ac:dyDescent="0.25">
      <c r="A63" s="4"/>
      <c r="B63" s="4" t="s">
        <v>214</v>
      </c>
      <c r="C63" s="4"/>
      <c r="D63" s="84">
        <v>3827</v>
      </c>
      <c r="E63" s="48"/>
      <c r="F63" s="462">
        <f t="shared" si="4"/>
        <v>2.1406915994495845</v>
      </c>
      <c r="G63" s="48"/>
      <c r="H63" s="344">
        <v>263</v>
      </c>
      <c r="I63" s="48"/>
      <c r="J63" s="463">
        <f t="shared" si="5"/>
        <v>0.99106907336925809</v>
      </c>
      <c r="K63" s="48"/>
      <c r="L63" s="344">
        <v>2789</v>
      </c>
      <c r="M63" s="48"/>
      <c r="N63" s="462">
        <f t="shared" si="6"/>
        <v>2.2319142125480154</v>
      </c>
      <c r="O63" s="48"/>
      <c r="P63" s="344">
        <v>775</v>
      </c>
      <c r="Q63" s="48"/>
      <c r="R63" s="462">
        <f t="shared" si="7"/>
        <v>2.8443498366792674</v>
      </c>
    </row>
    <row r="64" spans="1:18" ht="12.75" customHeight="1" x14ac:dyDescent="0.25">
      <c r="A64" s="4"/>
      <c r="B64" s="4" t="s">
        <v>215</v>
      </c>
      <c r="C64" s="4"/>
      <c r="D64" s="84">
        <v>1686</v>
      </c>
      <c r="E64" s="48"/>
      <c r="F64" s="462">
        <f t="shared" si="4"/>
        <v>0.94309015852417022</v>
      </c>
      <c r="G64" s="48"/>
      <c r="H64" s="344">
        <v>183</v>
      </c>
      <c r="I64" s="48"/>
      <c r="J64" s="463">
        <f t="shared" si="5"/>
        <v>0.68960319553830496</v>
      </c>
      <c r="K64" s="48"/>
      <c r="L64" s="344">
        <v>1189</v>
      </c>
      <c r="M64" s="48"/>
      <c r="N64" s="462">
        <f t="shared" si="6"/>
        <v>0.95150448143405886</v>
      </c>
      <c r="O64" s="48"/>
      <c r="P64" s="344">
        <v>314</v>
      </c>
      <c r="Q64" s="48"/>
      <c r="R64" s="462">
        <f t="shared" si="7"/>
        <v>1.1524204499577937</v>
      </c>
    </row>
    <row r="65" spans="1:18" ht="12.75" customHeight="1" x14ac:dyDescent="0.25">
      <c r="A65" s="4"/>
      <c r="B65" s="4" t="s">
        <v>191</v>
      </c>
      <c r="C65" s="4"/>
      <c r="D65" s="84">
        <v>4349</v>
      </c>
      <c r="E65" s="48"/>
      <c r="F65" s="462">
        <f t="shared" si="4"/>
        <v>2.4326803673912312</v>
      </c>
      <c r="G65" s="48"/>
      <c r="H65" s="344">
        <v>279</v>
      </c>
      <c r="I65" s="48"/>
      <c r="J65" s="463">
        <f t="shared" si="5"/>
        <v>1.0513622489354486</v>
      </c>
      <c r="K65" s="48"/>
      <c r="L65" s="344">
        <v>3009</v>
      </c>
      <c r="M65" s="48"/>
      <c r="N65" s="462">
        <f t="shared" si="6"/>
        <v>2.4079705505761844</v>
      </c>
      <c r="O65" s="48"/>
      <c r="P65" s="344">
        <v>1061</v>
      </c>
      <c r="Q65" s="48"/>
      <c r="R65" s="462">
        <f t="shared" si="7"/>
        <v>3.8940066796344555</v>
      </c>
    </row>
    <row r="66" spans="1:18" ht="12.75" customHeight="1" x14ac:dyDescent="0.25">
      <c r="A66" s="4"/>
      <c r="B66" s="4" t="s">
        <v>192</v>
      </c>
      <c r="C66" s="4"/>
      <c r="D66" s="84">
        <v>4538</v>
      </c>
      <c r="E66" s="48"/>
      <c r="F66" s="462">
        <f t="shared" si="4"/>
        <v>2.5384004385425172</v>
      </c>
      <c r="G66" s="48"/>
      <c r="H66" s="344">
        <v>672</v>
      </c>
      <c r="I66" s="48"/>
      <c r="J66" s="463">
        <f t="shared" si="5"/>
        <v>2.532313373780005</v>
      </c>
      <c r="K66" s="48"/>
      <c r="L66" s="344">
        <v>3222</v>
      </c>
      <c r="M66" s="48"/>
      <c r="N66" s="462">
        <f t="shared" si="6"/>
        <v>2.5784250960307298</v>
      </c>
      <c r="O66" s="48"/>
      <c r="P66" s="344">
        <v>644</v>
      </c>
      <c r="Q66" s="48"/>
      <c r="R66" s="462">
        <f t="shared" si="7"/>
        <v>2.3635629610599334</v>
      </c>
    </row>
    <row r="67" spans="1:18" ht="12.75" customHeight="1" x14ac:dyDescent="0.25">
      <c r="A67" s="4"/>
      <c r="B67" s="4" t="s">
        <v>193</v>
      </c>
      <c r="C67" s="4"/>
      <c r="D67" s="84">
        <v>9294</v>
      </c>
      <c r="E67" s="48"/>
      <c r="F67" s="462">
        <f t="shared" si="4"/>
        <v>5.1987425464553008</v>
      </c>
      <c r="G67" s="48"/>
      <c r="H67" s="344">
        <v>972</v>
      </c>
      <c r="I67" s="48"/>
      <c r="J67" s="463">
        <f t="shared" si="5"/>
        <v>3.6628104156460792</v>
      </c>
      <c r="K67" s="48"/>
      <c r="L67" s="344">
        <v>6518</v>
      </c>
      <c r="M67" s="48"/>
      <c r="N67" s="462">
        <f t="shared" si="6"/>
        <v>5.2160691421254803</v>
      </c>
      <c r="O67" s="48"/>
      <c r="P67" s="344">
        <v>1804</v>
      </c>
      <c r="Q67" s="48"/>
      <c r="R67" s="462">
        <f t="shared" si="7"/>
        <v>6.6209123940250301</v>
      </c>
    </row>
    <row r="68" spans="1:18" ht="12.75" customHeight="1" x14ac:dyDescent="0.25">
      <c r="A68" s="4"/>
      <c r="B68" s="4" t="s">
        <v>194</v>
      </c>
      <c r="C68" s="4"/>
      <c r="D68" s="84">
        <v>773</v>
      </c>
      <c r="E68" s="48"/>
      <c r="F68" s="462">
        <f t="shared" si="4"/>
        <v>0.43238949735420146</v>
      </c>
      <c r="G68" s="48"/>
      <c r="H68" s="344">
        <v>114</v>
      </c>
      <c r="I68" s="48"/>
      <c r="J68" s="463">
        <f t="shared" si="5"/>
        <v>0.42958887590910805</v>
      </c>
      <c r="K68" s="48"/>
      <c r="L68" s="344">
        <v>540</v>
      </c>
      <c r="M68" s="48"/>
      <c r="N68" s="462">
        <f t="shared" si="6"/>
        <v>0.43213828425096035</v>
      </c>
      <c r="O68" s="48"/>
      <c r="P68" s="344">
        <v>119</v>
      </c>
      <c r="Q68" s="48"/>
      <c r="R68" s="462">
        <f t="shared" si="7"/>
        <v>0.43674532976107461</v>
      </c>
    </row>
    <row r="69" spans="1:18" ht="12.75" customHeight="1" x14ac:dyDescent="0.25">
      <c r="A69" s="4"/>
      <c r="B69" s="4" t="s">
        <v>195</v>
      </c>
      <c r="C69" s="4"/>
      <c r="D69" s="84">
        <v>1685</v>
      </c>
      <c r="E69" s="48"/>
      <c r="F69" s="462">
        <f t="shared" si="4"/>
        <v>0.9425307930683432</v>
      </c>
      <c r="G69" s="48"/>
      <c r="H69" s="344">
        <v>107</v>
      </c>
      <c r="I69" s="48"/>
      <c r="J69" s="463">
        <f t="shared" si="5"/>
        <v>0.4032106115988997</v>
      </c>
      <c r="K69" s="48"/>
      <c r="L69" s="344">
        <v>1244</v>
      </c>
      <c r="M69" s="48"/>
      <c r="N69" s="462">
        <f t="shared" si="6"/>
        <v>0.99551856594110122</v>
      </c>
      <c r="O69" s="48"/>
      <c r="P69" s="344">
        <v>334</v>
      </c>
      <c r="Q69" s="48"/>
      <c r="R69" s="462">
        <f t="shared" si="7"/>
        <v>1.2258230263882262</v>
      </c>
    </row>
    <row r="70" spans="1:18" ht="12.75" customHeight="1" x14ac:dyDescent="0.25">
      <c r="A70" s="4"/>
      <c r="B70" s="4" t="s">
        <v>196</v>
      </c>
      <c r="C70" s="4"/>
      <c r="D70" s="84">
        <v>2401</v>
      </c>
      <c r="E70" s="48"/>
      <c r="F70" s="462">
        <f t="shared" si="4"/>
        <v>1.3430364594404107</v>
      </c>
      <c r="G70" s="48"/>
      <c r="H70" s="344">
        <v>226</v>
      </c>
      <c r="I70" s="48"/>
      <c r="J70" s="463">
        <f t="shared" si="5"/>
        <v>0.85164110487244216</v>
      </c>
      <c r="K70" s="48"/>
      <c r="L70" s="344">
        <v>1615</v>
      </c>
      <c r="M70" s="48"/>
      <c r="N70" s="462">
        <f t="shared" si="6"/>
        <v>1.2924135723431498</v>
      </c>
      <c r="O70" s="48"/>
      <c r="P70" s="344">
        <v>560</v>
      </c>
      <c r="Q70" s="48"/>
      <c r="R70" s="462">
        <f t="shared" si="7"/>
        <v>2.0552721400521157</v>
      </c>
    </row>
    <row r="71" spans="1:18" ht="12.75" customHeight="1" x14ac:dyDescent="0.25">
      <c r="A71" s="4"/>
      <c r="B71" s="4" t="s">
        <v>197</v>
      </c>
      <c r="C71" s="4"/>
      <c r="D71" s="84">
        <v>5827</v>
      </c>
      <c r="E71" s="48"/>
      <c r="F71" s="462"/>
      <c r="G71" s="48"/>
      <c r="H71" s="344">
        <v>918</v>
      </c>
      <c r="I71" s="48"/>
      <c r="J71" s="463"/>
      <c r="K71" s="48"/>
      <c r="L71" s="344">
        <v>4027</v>
      </c>
      <c r="M71" s="48"/>
      <c r="N71" s="462"/>
      <c r="O71" s="48"/>
      <c r="P71" s="344">
        <v>882</v>
      </c>
      <c r="Q71" s="48"/>
      <c r="R71" s="462"/>
    </row>
    <row r="72" spans="1:18" ht="9.75" customHeight="1" x14ac:dyDescent="0.25">
      <c r="A72" s="4"/>
      <c r="B72" s="4"/>
      <c r="C72" s="4"/>
      <c r="D72" s="468"/>
      <c r="E72" s="48"/>
      <c r="F72" s="462"/>
      <c r="G72" s="48"/>
      <c r="H72" s="85"/>
      <c r="I72" s="48"/>
      <c r="J72" s="462"/>
      <c r="K72" s="48"/>
      <c r="L72" s="85"/>
      <c r="M72" s="48"/>
      <c r="N72" s="462"/>
      <c r="O72" s="48"/>
      <c r="P72" s="85"/>
      <c r="Q72" s="48"/>
      <c r="R72" s="463"/>
    </row>
    <row r="73" spans="1:18" ht="14.25" x14ac:dyDescent="0.2">
      <c r="A73" s="4" t="s">
        <v>33</v>
      </c>
      <c r="B73" s="4"/>
      <c r="C73" s="4"/>
      <c r="D73" s="469"/>
      <c r="E73" s="48"/>
      <c r="F73" s="462"/>
      <c r="G73" s="48"/>
      <c r="H73" s="469"/>
      <c r="I73" s="48"/>
      <c r="J73" s="462"/>
      <c r="K73" s="48"/>
      <c r="L73" s="469"/>
      <c r="M73" s="48"/>
      <c r="N73" s="462"/>
      <c r="O73" s="48"/>
      <c r="P73" s="469"/>
      <c r="Q73" s="48"/>
      <c r="R73" s="463"/>
    </row>
    <row r="74" spans="1:18" ht="3.75" customHeight="1" x14ac:dyDescent="0.25">
      <c r="A74" s="4"/>
      <c r="B74" s="4"/>
      <c r="C74" s="4"/>
      <c r="D74" s="468"/>
      <c r="E74" s="48"/>
      <c r="F74" s="462"/>
      <c r="G74" s="48"/>
      <c r="H74" s="344"/>
      <c r="I74" s="48"/>
      <c r="J74" s="462"/>
      <c r="K74" s="48"/>
      <c r="L74" s="344"/>
      <c r="M74" s="48"/>
      <c r="N74" s="462"/>
      <c r="O74" s="48"/>
      <c r="P74" s="344"/>
      <c r="Q74" s="48"/>
      <c r="R74" s="463"/>
    </row>
    <row r="75" spans="1:18" ht="15" customHeight="1" x14ac:dyDescent="0.25">
      <c r="A75" s="4"/>
      <c r="B75" s="6">
        <v>0</v>
      </c>
      <c r="C75" s="6"/>
      <c r="D75" s="84">
        <v>85252</v>
      </c>
      <c r="E75" s="48"/>
      <c r="F75" s="462">
        <f>D75/$D$13*100</f>
        <v>46.189271337317344</v>
      </c>
      <c r="G75" s="48"/>
      <c r="H75" s="344">
        <v>24395</v>
      </c>
      <c r="I75" s="48"/>
      <c r="J75" s="463">
        <f>H75/H$13*100</f>
        <v>88.854489164086687</v>
      </c>
      <c r="K75" s="48"/>
      <c r="L75" s="344">
        <v>56853</v>
      </c>
      <c r="M75" s="48"/>
      <c r="N75" s="462">
        <f>L75/L$13*100</f>
        <v>44.076534844596743</v>
      </c>
      <c r="O75" s="48"/>
      <c r="P75" s="344">
        <v>4004</v>
      </c>
      <c r="Q75" s="48"/>
      <c r="R75" s="462">
        <f>P75/P$13*100</f>
        <v>14.234419993600911</v>
      </c>
    </row>
    <row r="76" spans="1:18" ht="15" customHeight="1" x14ac:dyDescent="0.25">
      <c r="A76" s="4"/>
      <c r="B76" s="4" t="s">
        <v>34</v>
      </c>
      <c r="C76" s="4"/>
      <c r="D76" s="84">
        <v>99319</v>
      </c>
      <c r="E76" s="48"/>
      <c r="F76" s="462">
        <f>D76/$D$13*100</f>
        <v>53.810728662682649</v>
      </c>
      <c r="G76" s="48"/>
      <c r="H76" s="344">
        <v>3060</v>
      </c>
      <c r="I76" s="48"/>
      <c r="J76" s="463">
        <f>H76/H$13*100</f>
        <v>11.145510835913312</v>
      </c>
      <c r="K76" s="48"/>
      <c r="L76" s="344">
        <v>72134</v>
      </c>
      <c r="M76" s="48"/>
      <c r="N76" s="462">
        <f>L76/L$13*100</f>
        <v>55.923465155403264</v>
      </c>
      <c r="O76" s="48"/>
      <c r="P76" s="344">
        <v>24125</v>
      </c>
      <c r="Q76" s="48"/>
      <c r="R76" s="462">
        <f>P76/P$13*100</f>
        <v>85.765580006399091</v>
      </c>
    </row>
    <row r="77" spans="1:18" ht="12.75" customHeight="1" x14ac:dyDescent="0.25">
      <c r="A77" s="4"/>
      <c r="B77" s="4"/>
      <c r="C77" s="4"/>
      <c r="D77" s="84"/>
      <c r="E77" s="48"/>
      <c r="F77" s="462"/>
      <c r="G77" s="48"/>
      <c r="H77" s="344"/>
      <c r="I77" s="48"/>
      <c r="J77" s="463"/>
      <c r="K77" s="48"/>
      <c r="L77" s="344"/>
      <c r="M77" s="48"/>
      <c r="N77" s="462"/>
      <c r="O77" s="48"/>
      <c r="P77" s="344"/>
      <c r="Q77" s="48"/>
      <c r="R77" s="462"/>
    </row>
    <row r="78" spans="1:18" ht="15" customHeight="1" x14ac:dyDescent="0.25">
      <c r="A78" s="4" t="s">
        <v>35</v>
      </c>
      <c r="B78" s="4"/>
      <c r="C78" s="4"/>
      <c r="D78" s="84"/>
      <c r="E78" s="48"/>
      <c r="F78" s="462"/>
      <c r="G78" s="48"/>
      <c r="H78" s="344"/>
      <c r="I78" s="48"/>
      <c r="J78" s="463"/>
      <c r="K78" s="48"/>
      <c r="L78" s="344"/>
      <c r="M78" s="48"/>
      <c r="N78" s="462"/>
      <c r="O78" s="48"/>
      <c r="P78" s="344"/>
      <c r="Q78" s="48"/>
      <c r="R78" s="462"/>
    </row>
    <row r="79" spans="1:18" ht="4.5" customHeight="1" x14ac:dyDescent="0.25">
      <c r="A79" s="4"/>
      <c r="B79" s="4"/>
      <c r="C79" s="4"/>
      <c r="D79" s="84"/>
      <c r="E79" s="48"/>
      <c r="F79" s="462"/>
      <c r="G79" s="48"/>
      <c r="H79" s="344"/>
      <c r="I79" s="48"/>
      <c r="J79" s="463"/>
      <c r="K79" s="48"/>
      <c r="L79" s="344"/>
      <c r="M79" s="48"/>
      <c r="N79" s="462"/>
      <c r="O79" s="48"/>
      <c r="P79" s="344"/>
      <c r="Q79" s="48"/>
      <c r="R79" s="462"/>
    </row>
    <row r="80" spans="1:18" ht="15" customHeight="1" x14ac:dyDescent="0.25">
      <c r="A80" s="4"/>
      <c r="B80" s="6">
        <v>0</v>
      </c>
      <c r="C80" s="6"/>
      <c r="D80" s="84">
        <v>151511</v>
      </c>
      <c r="E80" s="48"/>
      <c r="F80" s="462">
        <f>D80/$D$13*100</f>
        <v>82.088193703236158</v>
      </c>
      <c r="G80" s="48"/>
      <c r="H80" s="344">
        <v>26175</v>
      </c>
      <c r="I80" s="48"/>
      <c r="J80" s="463">
        <f t="shared" ref="J80:J86" si="8">H80/H$13*100</f>
        <v>95.337825532689862</v>
      </c>
      <c r="K80" s="48"/>
      <c r="L80" s="344">
        <v>105538</v>
      </c>
      <c r="M80" s="48"/>
      <c r="N80" s="462">
        <f t="shared" ref="N80:N86" si="9">L80/L$13*100</f>
        <v>81.820648592493811</v>
      </c>
      <c r="O80" s="48"/>
      <c r="P80" s="344">
        <v>19798</v>
      </c>
      <c r="Q80" s="48"/>
      <c r="R80" s="462">
        <f>P80/P$13*100</f>
        <v>70.382878879448256</v>
      </c>
    </row>
    <row r="81" spans="1:35" ht="15" customHeight="1" x14ac:dyDescent="0.25">
      <c r="A81" s="4"/>
      <c r="B81" s="4" t="s">
        <v>34</v>
      </c>
      <c r="C81" s="4"/>
      <c r="D81" s="84">
        <v>33060</v>
      </c>
      <c r="E81" s="48"/>
      <c r="F81" s="462">
        <f>D81/$D$13*100</f>
        <v>17.911806296763846</v>
      </c>
      <c r="G81" s="48"/>
      <c r="H81" s="344">
        <v>1280</v>
      </c>
      <c r="I81" s="48"/>
      <c r="J81" s="463">
        <f t="shared" si="8"/>
        <v>4.6621744673101437</v>
      </c>
      <c r="K81" s="48"/>
      <c r="L81" s="344">
        <v>23449</v>
      </c>
      <c r="M81" s="48"/>
      <c r="N81" s="462">
        <f t="shared" si="9"/>
        <v>18.179351407506182</v>
      </c>
      <c r="O81" s="48"/>
      <c r="P81" s="344">
        <v>8331</v>
      </c>
      <c r="Q81" s="48"/>
      <c r="R81" s="462">
        <f>P81/P$13*100</f>
        <v>29.617121120551744</v>
      </c>
    </row>
    <row r="82" spans="1:35" ht="14.25" customHeight="1" x14ac:dyDescent="0.25">
      <c r="A82" s="4"/>
      <c r="B82" s="4"/>
      <c r="C82" s="4"/>
      <c r="D82" s="84"/>
      <c r="E82" s="48"/>
      <c r="F82" s="462"/>
      <c r="G82" s="48"/>
      <c r="H82" s="344"/>
      <c r="I82" s="48"/>
      <c r="J82" s="463"/>
      <c r="K82" s="48"/>
      <c r="L82" s="344"/>
      <c r="M82" s="48"/>
      <c r="N82" s="462"/>
      <c r="O82" s="48"/>
      <c r="P82" s="344"/>
      <c r="Q82" s="48"/>
      <c r="R82" s="462"/>
    </row>
    <row r="83" spans="1:35" ht="15" customHeight="1" x14ac:dyDescent="0.25">
      <c r="A83" s="4" t="s">
        <v>36</v>
      </c>
      <c r="B83" s="4"/>
      <c r="C83" s="4"/>
      <c r="D83" s="84"/>
      <c r="E83" s="48"/>
      <c r="F83" s="462"/>
      <c r="G83" s="48"/>
      <c r="H83" s="344"/>
      <c r="I83" s="48"/>
      <c r="J83" s="463"/>
      <c r="K83" s="48"/>
      <c r="L83" s="344"/>
      <c r="M83" s="48"/>
      <c r="N83" s="462"/>
      <c r="O83" s="48"/>
      <c r="P83" s="344"/>
      <c r="Q83" s="48"/>
      <c r="R83" s="462"/>
    </row>
    <row r="84" spans="1:35" ht="4.5" customHeight="1" x14ac:dyDescent="0.25">
      <c r="A84" s="4"/>
      <c r="B84" s="4"/>
      <c r="C84" s="4"/>
      <c r="D84" s="84"/>
      <c r="E84" s="48"/>
      <c r="F84" s="462"/>
      <c r="G84" s="48"/>
      <c r="H84" s="344"/>
      <c r="I84" s="48"/>
      <c r="J84" s="463"/>
      <c r="K84" s="48"/>
      <c r="L84" s="344"/>
      <c r="M84" s="48"/>
      <c r="N84" s="462"/>
      <c r="O84" s="48"/>
      <c r="P84" s="344"/>
      <c r="Q84" s="48"/>
      <c r="R84" s="462"/>
    </row>
    <row r="85" spans="1:35" ht="15" customHeight="1" x14ac:dyDescent="0.25">
      <c r="A85" s="4"/>
      <c r="B85" s="6">
        <v>0</v>
      </c>
      <c r="C85" s="6"/>
      <c r="D85" s="84">
        <v>115600</v>
      </c>
      <c r="E85" s="48"/>
      <c r="F85" s="462">
        <f>D85/$D$13*100</f>
        <v>62.631724377068984</v>
      </c>
      <c r="G85" s="48"/>
      <c r="H85" s="344">
        <v>23925</v>
      </c>
      <c r="I85" s="48"/>
      <c r="J85" s="463">
        <f t="shared" si="8"/>
        <v>87.142596976871246</v>
      </c>
      <c r="K85" s="48"/>
      <c r="L85" s="344">
        <v>76335</v>
      </c>
      <c r="M85" s="48"/>
      <c r="N85" s="462">
        <f t="shared" si="9"/>
        <v>59.180382519168596</v>
      </c>
      <c r="O85" s="48"/>
      <c r="P85" s="344">
        <v>15340</v>
      </c>
      <c r="Q85" s="48"/>
      <c r="R85" s="462">
        <f>P85/P$13*100</f>
        <v>54.53446620925024</v>
      </c>
    </row>
    <row r="86" spans="1:35" ht="15" customHeight="1" x14ac:dyDescent="0.25">
      <c r="A86" s="4"/>
      <c r="B86" s="4" t="s">
        <v>34</v>
      </c>
      <c r="C86" s="4"/>
      <c r="D86" s="84">
        <v>68971</v>
      </c>
      <c r="E86" s="48"/>
      <c r="F86" s="462">
        <f>D86/$D$13*100</f>
        <v>37.368275622931016</v>
      </c>
      <c r="G86" s="48"/>
      <c r="H86" s="344">
        <v>3530</v>
      </c>
      <c r="I86" s="48"/>
      <c r="J86" s="463">
        <f t="shared" si="8"/>
        <v>12.857403023128755</v>
      </c>
      <c r="K86" s="48"/>
      <c r="L86" s="344">
        <v>52652</v>
      </c>
      <c r="M86" s="48"/>
      <c r="N86" s="462">
        <f t="shared" si="9"/>
        <v>40.819617480831397</v>
      </c>
      <c r="O86" s="48"/>
      <c r="P86" s="344">
        <v>12789</v>
      </c>
      <c r="Q86" s="48"/>
      <c r="R86" s="462">
        <f>P86/P$13*100</f>
        <v>45.46553379074976</v>
      </c>
    </row>
    <row r="87" spans="1:35" ht="14.25" customHeight="1" x14ac:dyDescent="0.25">
      <c r="A87" s="4"/>
      <c r="B87" s="4"/>
      <c r="C87" s="4"/>
      <c r="D87" s="468"/>
      <c r="E87" s="48"/>
      <c r="F87" s="462"/>
      <c r="G87" s="48"/>
      <c r="H87" s="468"/>
      <c r="I87" s="48"/>
      <c r="J87" s="463"/>
      <c r="K87" s="48"/>
      <c r="L87" s="468"/>
      <c r="M87" s="48"/>
      <c r="N87" s="462"/>
      <c r="O87" s="48"/>
      <c r="P87" s="468"/>
      <c r="Q87" s="48"/>
      <c r="R87" s="462"/>
    </row>
    <row r="88" spans="1:35" ht="15" customHeight="1" x14ac:dyDescent="0.2">
      <c r="A88" s="4" t="s">
        <v>316</v>
      </c>
      <c r="B88" s="4"/>
      <c r="C88" s="4"/>
      <c r="D88" s="469"/>
      <c r="E88" s="48"/>
      <c r="F88" s="462"/>
      <c r="G88" s="48"/>
      <c r="H88" s="344"/>
      <c r="I88" s="48"/>
      <c r="J88" s="463"/>
      <c r="K88" s="48"/>
      <c r="L88" s="344"/>
      <c r="M88" s="48"/>
      <c r="N88" s="462"/>
      <c r="O88" s="48"/>
      <c r="P88" s="344"/>
      <c r="Q88" s="48"/>
      <c r="R88" s="462"/>
    </row>
    <row r="89" spans="1:35" ht="4.5" customHeight="1" x14ac:dyDescent="0.2">
      <c r="A89" s="4"/>
      <c r="B89" s="4"/>
      <c r="C89" s="4"/>
      <c r="F89" s="462"/>
      <c r="H89" s="344"/>
      <c r="J89" s="463"/>
      <c r="L89" s="344"/>
      <c r="N89" s="462"/>
      <c r="P89" s="344"/>
      <c r="R89" s="462"/>
    </row>
    <row r="90" spans="1:35" ht="15" customHeight="1" x14ac:dyDescent="0.25">
      <c r="A90" s="4"/>
      <c r="B90" s="6" t="s">
        <v>317</v>
      </c>
      <c r="C90" s="6"/>
      <c r="D90" s="84">
        <v>159684</v>
      </c>
      <c r="E90" s="48"/>
      <c r="F90" s="462">
        <f>D90/$D$13*100</f>
        <v>86.516299960448833</v>
      </c>
      <c r="G90" s="48"/>
      <c r="H90" s="344">
        <v>25072</v>
      </c>
      <c r="I90" s="48"/>
      <c r="J90" s="463">
        <f>H90/H$13*100</f>
        <v>91.320342378437445</v>
      </c>
      <c r="K90" s="48"/>
      <c r="L90" s="344">
        <v>111391</v>
      </c>
      <c r="M90" s="48"/>
      <c r="N90" s="462">
        <f>L90/L$13*100</f>
        <v>86.358315179049043</v>
      </c>
      <c r="O90" s="48"/>
      <c r="P90" s="344">
        <v>23221</v>
      </c>
      <c r="Q90" s="48"/>
      <c r="R90" s="462">
        <f>P90/P$13*100</f>
        <v>82.551814852998689</v>
      </c>
    </row>
    <row r="91" spans="1:35" ht="15" customHeight="1" x14ac:dyDescent="0.25">
      <c r="A91" s="4"/>
      <c r="B91" s="4" t="s">
        <v>318</v>
      </c>
      <c r="C91" s="4"/>
      <c r="D91" s="84">
        <v>24887</v>
      </c>
      <c r="E91" s="48"/>
      <c r="F91" s="462">
        <f>D91/$D$13*100</f>
        <v>13.483700039551175</v>
      </c>
      <c r="G91" s="48"/>
      <c r="H91" s="344">
        <v>2383</v>
      </c>
      <c r="I91" s="48"/>
      <c r="J91" s="463">
        <f>H91/H$13*100</f>
        <v>8.6796576215625567</v>
      </c>
      <c r="K91" s="48"/>
      <c r="L91" s="344">
        <v>17596</v>
      </c>
      <c r="M91" s="48"/>
      <c r="N91" s="462">
        <f>L91/L$13*100</f>
        <v>13.641684820950948</v>
      </c>
      <c r="O91" s="48"/>
      <c r="P91" s="344">
        <v>4908</v>
      </c>
      <c r="Q91" s="48"/>
      <c r="R91" s="462">
        <f>P91/P$13*100</f>
        <v>17.448185147001315</v>
      </c>
    </row>
    <row r="92" spans="1:35" ht="7.5" customHeight="1" x14ac:dyDescent="0.2">
      <c r="A92" s="8"/>
      <c r="B92" s="8"/>
      <c r="C92" s="8"/>
      <c r="D92" s="165"/>
      <c r="E92" s="165"/>
      <c r="F92" s="181"/>
      <c r="G92" s="165"/>
      <c r="H92" s="165"/>
      <c r="I92" s="165"/>
      <c r="J92" s="181"/>
      <c r="K92" s="165"/>
      <c r="L92" s="165"/>
      <c r="M92" s="165"/>
      <c r="N92" s="181"/>
      <c r="O92" s="165"/>
      <c r="P92" s="165"/>
      <c r="Q92" s="165"/>
      <c r="R92" s="181"/>
    </row>
    <row r="93" spans="1:35" x14ac:dyDescent="0.2">
      <c r="A93" s="11"/>
      <c r="B93" s="11"/>
      <c r="C93" s="11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</row>
    <row r="94" spans="1:35" ht="16.5" x14ac:dyDescent="0.2">
      <c r="A94" s="21"/>
      <c r="B94" s="32" t="s">
        <v>1427</v>
      </c>
      <c r="C94" s="22"/>
      <c r="D94" s="470"/>
      <c r="E94" s="470"/>
      <c r="F94" s="470"/>
      <c r="G94" s="470"/>
      <c r="H94" s="470"/>
      <c r="I94" s="470"/>
      <c r="J94" s="470"/>
      <c r="K94" s="470"/>
      <c r="L94" s="470"/>
      <c r="M94" s="470"/>
      <c r="N94" s="470"/>
      <c r="O94" s="470"/>
      <c r="P94" s="470"/>
      <c r="Q94" s="470"/>
      <c r="R94" s="470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</row>
    <row r="95" spans="1:35" x14ac:dyDescent="0.2"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</row>
    <row r="96" spans="1:35" x14ac:dyDescent="0.2"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</row>
    <row r="97" spans="19:35" x14ac:dyDescent="0.2"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</row>
    <row r="98" spans="19:35" x14ac:dyDescent="0.2"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</row>
  </sheetData>
  <mergeCells count="4">
    <mergeCell ref="P7:R7"/>
    <mergeCell ref="L7:N7"/>
    <mergeCell ref="H7:J7"/>
    <mergeCell ref="D7:F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Footer>&amp;R19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86"/>
  <sheetViews>
    <sheetView showGridLines="0" topLeftCell="A42" zoomScale="88" zoomScaleNormal="88" workbookViewId="0">
      <selection activeCell="F66" sqref="F66"/>
    </sheetView>
  </sheetViews>
  <sheetFormatPr defaultRowHeight="14.25" x14ac:dyDescent="0.2"/>
  <cols>
    <col min="1" max="1" width="4.85546875" customWidth="1"/>
    <col min="2" max="2" width="33.140625" customWidth="1"/>
    <col min="4" max="4" width="8.7109375" style="3" customWidth="1"/>
    <col min="5" max="5" width="0.5703125" style="3" customWidth="1"/>
    <col min="6" max="6" width="8.7109375" style="3" customWidth="1"/>
    <col min="7" max="7" width="1.140625" style="3" customWidth="1"/>
    <col min="8" max="8" width="8.7109375" style="3" customWidth="1"/>
    <col min="9" max="9" width="0.5703125" style="3" customWidth="1"/>
    <col min="10" max="10" width="8.7109375" style="3" customWidth="1"/>
    <col min="11" max="11" width="0.5703125" style="3" customWidth="1"/>
    <col min="12" max="12" width="8.7109375" style="3" customWidth="1"/>
    <col min="13" max="13" width="0.5703125" style="3" customWidth="1"/>
    <col min="14" max="14" width="8.5703125" style="3" customWidth="1"/>
    <col min="15" max="15" width="0.5703125" style="3" customWidth="1"/>
    <col min="16" max="16" width="8.5703125" style="3" customWidth="1"/>
    <col min="17" max="17" width="0.5703125" style="3" customWidth="1"/>
    <col min="18" max="18" width="8.5703125" style="3" customWidth="1"/>
    <col min="19" max="19" width="0.5703125" style="3" customWidth="1"/>
    <col min="20" max="20" width="8.5703125" style="3" customWidth="1"/>
    <col min="21" max="21" width="0.5703125" style="3" customWidth="1"/>
    <col min="22" max="22" width="9.140625" style="77" customWidth="1"/>
    <col min="23" max="23" width="0.5703125" style="3" customWidth="1"/>
    <col min="24" max="24" width="9.5703125" style="77" customWidth="1"/>
    <col min="25" max="25" width="1.28515625" customWidth="1"/>
    <col min="28" max="28" width="9.140625" style="384"/>
  </cols>
  <sheetData>
    <row r="1" spans="1:27" ht="15.75" x14ac:dyDescent="0.25">
      <c r="A1" s="37" t="s">
        <v>1194</v>
      </c>
      <c r="B1" s="4"/>
      <c r="C1" s="4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W1" s="48"/>
      <c r="Y1" s="4"/>
    </row>
    <row r="2" spans="1:27" ht="15.75" x14ac:dyDescent="0.25">
      <c r="A2" s="37" t="s">
        <v>1683</v>
      </c>
      <c r="B2" s="26"/>
      <c r="C2" s="4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W2" s="48"/>
      <c r="Y2" s="4"/>
    </row>
    <row r="3" spans="1:27" x14ac:dyDescent="0.2">
      <c r="A3" s="4"/>
      <c r="B3" s="4"/>
      <c r="C3" s="4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W3" s="48"/>
      <c r="Y3" s="4"/>
    </row>
    <row r="4" spans="1:27" x14ac:dyDescent="0.2">
      <c r="A4" s="6" t="s">
        <v>8</v>
      </c>
      <c r="B4" s="4"/>
      <c r="C4" s="4"/>
      <c r="D4" s="48"/>
      <c r="E4" s="48"/>
      <c r="F4" s="48"/>
      <c r="G4" s="48"/>
      <c r="H4" s="48"/>
      <c r="I4" s="48"/>
      <c r="J4" s="48"/>
      <c r="K4" s="48"/>
      <c r="L4" s="19"/>
      <c r="M4" s="48"/>
      <c r="N4" s="19"/>
      <c r="O4" s="19"/>
      <c r="P4" s="19"/>
      <c r="Q4" s="48"/>
      <c r="R4" s="88"/>
      <c r="S4" s="48"/>
      <c r="U4" s="88"/>
      <c r="V4" s="88"/>
      <c r="W4" s="88"/>
      <c r="X4" s="88" t="s">
        <v>37</v>
      </c>
      <c r="Y4" s="27"/>
    </row>
    <row r="5" spans="1:27" x14ac:dyDescent="0.2">
      <c r="A5" s="7"/>
      <c r="B5" s="8"/>
      <c r="C5" s="8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81"/>
      <c r="W5" s="165"/>
      <c r="X5" s="181"/>
      <c r="Y5" s="8"/>
    </row>
    <row r="6" spans="1:27" x14ac:dyDescent="0.2">
      <c r="A6" s="6"/>
      <c r="B6" s="4" t="s">
        <v>10</v>
      </c>
      <c r="C6" s="4"/>
      <c r="D6" s="67"/>
      <c r="E6" s="67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W6" s="67"/>
      <c r="Y6" s="6"/>
    </row>
    <row r="7" spans="1:27" x14ac:dyDescent="0.2">
      <c r="A7" s="4"/>
      <c r="B7" s="4" t="s">
        <v>10</v>
      </c>
      <c r="C7" s="27"/>
      <c r="D7" s="88">
        <v>2004</v>
      </c>
      <c r="E7" s="88"/>
      <c r="F7" s="88">
        <v>2005</v>
      </c>
      <c r="G7" s="88"/>
      <c r="H7" s="88">
        <v>2006</v>
      </c>
      <c r="I7" s="88"/>
      <c r="J7" s="88">
        <v>2007</v>
      </c>
      <c r="K7" s="88"/>
      <c r="L7" s="88">
        <v>2008</v>
      </c>
      <c r="M7" s="471"/>
      <c r="N7" s="88">
        <v>2009</v>
      </c>
      <c r="O7" s="471"/>
      <c r="P7" s="88">
        <v>2010</v>
      </c>
      <c r="Q7" s="88"/>
      <c r="R7" s="88">
        <v>2011</v>
      </c>
      <c r="S7" s="443"/>
      <c r="T7" s="88">
        <v>2012</v>
      </c>
      <c r="U7" s="88"/>
      <c r="V7" s="167">
        <v>2013</v>
      </c>
      <c r="X7" s="167">
        <v>2014</v>
      </c>
    </row>
    <row r="8" spans="1:27" x14ac:dyDescent="0.2">
      <c r="A8" s="4"/>
      <c r="B8" s="4"/>
      <c r="C8" s="27"/>
      <c r="D8" s="472"/>
      <c r="E8" s="88"/>
      <c r="F8" s="472"/>
      <c r="G8" s="167"/>
      <c r="H8" s="472"/>
      <c r="I8" s="167"/>
      <c r="J8" s="472"/>
      <c r="K8" s="167"/>
      <c r="L8" s="472"/>
      <c r="M8" s="167"/>
      <c r="N8" s="472"/>
      <c r="O8" s="167"/>
      <c r="P8" s="472"/>
      <c r="Q8" s="167"/>
      <c r="R8" s="472"/>
      <c r="S8" s="167"/>
      <c r="T8" s="473"/>
      <c r="U8" s="88"/>
      <c r="V8" s="472"/>
      <c r="X8" s="472"/>
    </row>
    <row r="9" spans="1:27" x14ac:dyDescent="0.2">
      <c r="A9" s="4"/>
      <c r="B9" s="4"/>
      <c r="C9" s="4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77"/>
      <c r="U9" s="48"/>
      <c r="V9" s="48"/>
      <c r="X9" s="48"/>
    </row>
    <row r="10" spans="1:27" ht="17.25" x14ac:dyDescent="0.25">
      <c r="A10" s="4"/>
      <c r="B10" s="31" t="s">
        <v>38</v>
      </c>
      <c r="C10" s="39"/>
      <c r="D10" s="468" t="s">
        <v>339</v>
      </c>
      <c r="E10" s="468"/>
      <c r="F10" s="468">
        <v>186416</v>
      </c>
      <c r="G10" s="468"/>
      <c r="H10" s="468">
        <v>193737</v>
      </c>
      <c r="I10" s="468"/>
      <c r="J10" s="468">
        <v>198499</v>
      </c>
      <c r="K10" s="468"/>
      <c r="L10" s="468">
        <v>195296</v>
      </c>
      <c r="M10" s="229"/>
      <c r="N10" s="468">
        <v>189100</v>
      </c>
      <c r="O10" s="229"/>
      <c r="P10" s="84">
        <v>189574</v>
      </c>
      <c r="Q10" s="84"/>
      <c r="R10" s="84">
        <v>189931</v>
      </c>
      <c r="T10" s="84">
        <v>185122</v>
      </c>
      <c r="U10" s="229"/>
      <c r="V10" s="84">
        <v>185331</v>
      </c>
      <c r="X10" s="84">
        <v>184571</v>
      </c>
    </row>
    <row r="11" spans="1:27" x14ac:dyDescent="0.2">
      <c r="A11" s="4"/>
      <c r="B11" s="4"/>
      <c r="C11" s="27"/>
      <c r="D11" s="48"/>
      <c r="E11" s="48"/>
      <c r="F11" s="48"/>
      <c r="G11" s="48"/>
      <c r="H11" s="48"/>
      <c r="I11" s="48"/>
      <c r="J11" s="48"/>
      <c r="K11" s="48"/>
      <c r="L11" s="48"/>
      <c r="M11" s="19"/>
      <c r="N11" s="19"/>
      <c r="O11" s="19"/>
      <c r="P11" s="19"/>
      <c r="Q11" s="19"/>
      <c r="R11" s="19"/>
      <c r="T11" s="77"/>
      <c r="U11" s="48"/>
      <c r="V11" s="88"/>
      <c r="X11" s="88"/>
    </row>
    <row r="12" spans="1:27" x14ac:dyDescent="0.2">
      <c r="A12" s="4" t="s">
        <v>14</v>
      </c>
      <c r="B12" s="4"/>
      <c r="C12" s="28"/>
      <c r="D12" s="63"/>
      <c r="E12" s="63"/>
      <c r="F12" s="63"/>
      <c r="G12" s="63"/>
      <c r="H12" s="63"/>
      <c r="I12" s="63"/>
      <c r="J12" s="63"/>
      <c r="K12" s="63"/>
      <c r="L12" s="63"/>
      <c r="M12" s="19"/>
      <c r="N12" s="19"/>
      <c r="O12" s="19"/>
      <c r="P12" s="19"/>
      <c r="Q12" s="19"/>
      <c r="R12" s="19"/>
      <c r="T12" s="77"/>
      <c r="U12" s="48"/>
      <c r="V12" s="63"/>
      <c r="X12" s="63"/>
    </row>
    <row r="13" spans="1:27" ht="5.25" customHeight="1" x14ac:dyDescent="0.2">
      <c r="A13" s="4"/>
      <c r="B13" s="4"/>
      <c r="C13" s="29"/>
      <c r="D13" s="64"/>
      <c r="E13" s="64"/>
      <c r="F13" s="64"/>
      <c r="G13" s="64"/>
      <c r="H13" s="64"/>
      <c r="I13" s="64"/>
      <c r="J13" s="64"/>
      <c r="K13" s="64"/>
      <c r="L13" s="64"/>
      <c r="M13" s="19"/>
      <c r="N13" s="19"/>
      <c r="O13" s="19"/>
      <c r="P13" s="19"/>
      <c r="Q13" s="19"/>
      <c r="R13" s="19"/>
      <c r="T13" s="77"/>
      <c r="U13" s="48"/>
      <c r="V13" s="64"/>
      <c r="X13" s="64"/>
    </row>
    <row r="14" spans="1:27" x14ac:dyDescent="0.2">
      <c r="A14" s="4"/>
      <c r="B14" s="4" t="s">
        <v>301</v>
      </c>
      <c r="C14" s="13"/>
      <c r="D14" s="63">
        <v>40</v>
      </c>
      <c r="E14" s="63"/>
      <c r="F14" s="63">
        <v>40</v>
      </c>
      <c r="G14" s="63"/>
      <c r="H14" s="63">
        <v>39</v>
      </c>
      <c r="I14" s="63"/>
      <c r="J14" s="63">
        <v>38</v>
      </c>
      <c r="K14" s="63"/>
      <c r="L14" s="63">
        <v>38</v>
      </c>
      <c r="M14" s="48"/>
      <c r="N14" s="66">
        <v>38</v>
      </c>
      <c r="O14" s="48"/>
      <c r="P14" s="63">
        <v>37</v>
      </c>
      <c r="Q14" s="63"/>
      <c r="R14" s="63">
        <v>35</v>
      </c>
      <c r="T14" s="77">
        <v>35</v>
      </c>
      <c r="U14" s="66"/>
      <c r="V14" s="63">
        <v>34</v>
      </c>
      <c r="X14" s="63">
        <v>31.515243456447656</v>
      </c>
      <c r="Z14" s="17"/>
      <c r="AA14" s="386" t="s">
        <v>10</v>
      </c>
    </row>
    <row r="15" spans="1:27" x14ac:dyDescent="0.2">
      <c r="A15" s="4"/>
      <c r="B15" s="4" t="s">
        <v>300</v>
      </c>
      <c r="C15" s="13"/>
      <c r="D15" s="63">
        <v>42</v>
      </c>
      <c r="E15" s="63"/>
      <c r="F15" s="63">
        <v>44</v>
      </c>
      <c r="G15" s="63"/>
      <c r="H15" s="63">
        <v>48</v>
      </c>
      <c r="I15" s="63"/>
      <c r="J15" s="63">
        <v>50</v>
      </c>
      <c r="K15" s="63"/>
      <c r="L15" s="63">
        <v>53</v>
      </c>
      <c r="M15" s="48"/>
      <c r="N15" s="66">
        <v>56</v>
      </c>
      <c r="O15" s="48"/>
      <c r="P15" s="63">
        <v>59</v>
      </c>
      <c r="Q15" s="63"/>
      <c r="R15" s="63">
        <v>61</v>
      </c>
      <c r="T15" s="77">
        <v>62</v>
      </c>
      <c r="U15" s="66"/>
      <c r="V15" s="63">
        <v>64</v>
      </c>
      <c r="X15" s="63">
        <v>66.507739569054721</v>
      </c>
      <c r="Z15" s="17"/>
    </row>
    <row r="16" spans="1:27" x14ac:dyDescent="0.2">
      <c r="A16" s="4"/>
      <c r="B16" s="4" t="s">
        <v>296</v>
      </c>
      <c r="C16" s="13"/>
      <c r="D16" s="63">
        <v>18</v>
      </c>
      <c r="E16" s="63"/>
      <c r="F16" s="63">
        <v>16</v>
      </c>
      <c r="G16" s="63"/>
      <c r="H16" s="63">
        <v>13</v>
      </c>
      <c r="I16" s="63"/>
      <c r="J16" s="63">
        <v>11</v>
      </c>
      <c r="K16" s="63"/>
      <c r="L16" s="63">
        <v>9</v>
      </c>
      <c r="M16" s="48"/>
      <c r="N16" s="66">
        <v>6</v>
      </c>
      <c r="O16" s="48"/>
      <c r="P16" s="63">
        <v>4</v>
      </c>
      <c r="Q16" s="63"/>
      <c r="R16" s="63">
        <v>4</v>
      </c>
      <c r="T16" s="77">
        <v>3</v>
      </c>
      <c r="U16" s="66"/>
      <c r="V16" s="63">
        <v>2</v>
      </c>
      <c r="X16" s="63">
        <v>1.9770169744976189</v>
      </c>
      <c r="Z16" s="17"/>
    </row>
    <row r="17" spans="1:26" x14ac:dyDescent="0.2">
      <c r="A17" s="4"/>
      <c r="B17" s="4"/>
      <c r="C17" s="13"/>
      <c r="D17" s="63"/>
      <c r="E17" s="63"/>
      <c r="F17" s="63"/>
      <c r="G17" s="63"/>
      <c r="H17" s="63"/>
      <c r="I17" s="63"/>
      <c r="J17" s="63"/>
      <c r="K17" s="63"/>
      <c r="L17" s="63"/>
      <c r="M17" s="48"/>
      <c r="N17" s="48"/>
      <c r="O17" s="48"/>
      <c r="P17" s="48"/>
      <c r="Q17" s="48"/>
      <c r="R17" s="63"/>
      <c r="T17" s="77"/>
      <c r="U17" s="66"/>
      <c r="V17" s="63"/>
      <c r="X17" s="63"/>
      <c r="Z17" s="17"/>
    </row>
    <row r="18" spans="1:26" x14ac:dyDescent="0.2">
      <c r="A18" s="4" t="s">
        <v>15</v>
      </c>
      <c r="B18" s="4"/>
      <c r="C18" s="13"/>
      <c r="D18" s="63"/>
      <c r="E18" s="63"/>
      <c r="F18" s="63"/>
      <c r="G18" s="63"/>
      <c r="H18" s="63"/>
      <c r="I18" s="63"/>
      <c r="J18" s="63"/>
      <c r="K18" s="63"/>
      <c r="L18" s="63"/>
      <c r="M18" s="48"/>
      <c r="N18" s="48"/>
      <c r="O18" s="48"/>
      <c r="P18" s="48"/>
      <c r="Q18" s="48"/>
      <c r="R18" s="63"/>
      <c r="T18" s="77"/>
      <c r="U18" s="66"/>
      <c r="V18" s="63"/>
      <c r="X18" s="63"/>
      <c r="Z18" s="17"/>
    </row>
    <row r="19" spans="1:26" ht="5.25" customHeight="1" x14ac:dyDescent="0.2">
      <c r="A19" s="4"/>
      <c r="B19" s="4"/>
      <c r="C19" s="29"/>
      <c r="D19" s="64"/>
      <c r="E19" s="64"/>
      <c r="F19" s="64"/>
      <c r="G19" s="64"/>
      <c r="H19" s="64"/>
      <c r="I19" s="64"/>
      <c r="J19" s="64"/>
      <c r="K19" s="64"/>
      <c r="L19" s="64"/>
      <c r="M19" s="19"/>
      <c r="N19" s="19"/>
      <c r="O19" s="19"/>
      <c r="P19" s="19"/>
      <c r="Q19" s="19"/>
      <c r="R19" s="63"/>
      <c r="T19" s="77"/>
      <c r="U19" s="48"/>
      <c r="V19" s="64"/>
      <c r="X19" s="64"/>
      <c r="Z19" s="17"/>
    </row>
    <row r="20" spans="1:26" x14ac:dyDescent="0.2">
      <c r="A20" s="4"/>
      <c r="B20" s="4" t="s">
        <v>16</v>
      </c>
      <c r="C20" s="13"/>
      <c r="D20" s="63">
        <v>0</v>
      </c>
      <c r="E20" s="63"/>
      <c r="F20" s="63">
        <v>0</v>
      </c>
      <c r="G20" s="63"/>
      <c r="H20" s="63">
        <v>0</v>
      </c>
      <c r="I20" s="63"/>
      <c r="J20" s="63">
        <v>0</v>
      </c>
      <c r="K20" s="63"/>
      <c r="L20" s="63">
        <v>0</v>
      </c>
      <c r="M20" s="48"/>
      <c r="N20" s="77">
        <v>0</v>
      </c>
      <c r="O20" s="48"/>
      <c r="P20" s="63">
        <v>0</v>
      </c>
      <c r="Q20" s="63"/>
      <c r="R20" s="63">
        <v>0</v>
      </c>
      <c r="T20" s="77">
        <v>0</v>
      </c>
      <c r="U20" s="63"/>
      <c r="V20" s="63">
        <v>0</v>
      </c>
      <c r="X20" s="63">
        <v>6.0139458528154478E-2</v>
      </c>
      <c r="Z20" s="17"/>
    </row>
    <row r="21" spans="1:26" x14ac:dyDescent="0.2">
      <c r="A21" s="4"/>
      <c r="B21" s="4" t="s">
        <v>39</v>
      </c>
      <c r="C21" s="13"/>
      <c r="D21" s="63">
        <v>1</v>
      </c>
      <c r="E21" s="63"/>
      <c r="F21" s="63">
        <v>1</v>
      </c>
      <c r="G21" s="63"/>
      <c r="H21" s="63">
        <v>1</v>
      </c>
      <c r="I21" s="63"/>
      <c r="J21" s="63">
        <v>0</v>
      </c>
      <c r="K21" s="63"/>
      <c r="L21" s="63">
        <v>0</v>
      </c>
      <c r="M21" s="48"/>
      <c r="N21" s="77">
        <v>0</v>
      </c>
      <c r="O21" s="48"/>
      <c r="P21" s="63">
        <v>0</v>
      </c>
      <c r="Q21" s="63"/>
      <c r="R21" s="63">
        <v>0</v>
      </c>
      <c r="T21" s="77">
        <v>0</v>
      </c>
      <c r="U21" s="63"/>
      <c r="V21" s="63">
        <v>0</v>
      </c>
      <c r="X21" s="63">
        <v>7.8560553933174765E-2</v>
      </c>
      <c r="Z21" s="17"/>
    </row>
    <row r="22" spans="1:26" x14ac:dyDescent="0.2">
      <c r="A22" s="4"/>
      <c r="B22" s="4" t="s">
        <v>18</v>
      </c>
      <c r="C22" s="13"/>
      <c r="D22" s="63">
        <v>95</v>
      </c>
      <c r="E22" s="63"/>
      <c r="F22" s="63">
        <v>96</v>
      </c>
      <c r="G22" s="63"/>
      <c r="H22" s="63">
        <v>97</v>
      </c>
      <c r="I22" s="63"/>
      <c r="J22" s="63">
        <v>98</v>
      </c>
      <c r="K22" s="63"/>
      <c r="L22" s="63">
        <v>98</v>
      </c>
      <c r="M22" s="48"/>
      <c r="N22" s="77">
        <v>97</v>
      </c>
      <c r="O22" s="48"/>
      <c r="P22" s="63">
        <v>98</v>
      </c>
      <c r="Q22" s="63"/>
      <c r="R22" s="63">
        <v>98</v>
      </c>
      <c r="T22" s="77">
        <v>97</v>
      </c>
      <c r="U22" s="63"/>
      <c r="V22" s="63">
        <v>97</v>
      </c>
      <c r="X22" s="63">
        <v>97.505566963390777</v>
      </c>
      <c r="Z22" s="17"/>
    </row>
    <row r="23" spans="1:26" x14ac:dyDescent="0.2">
      <c r="A23" s="4"/>
      <c r="B23" s="4" t="s">
        <v>19</v>
      </c>
      <c r="C23" s="13"/>
      <c r="D23" s="63">
        <v>3</v>
      </c>
      <c r="E23" s="63"/>
      <c r="F23" s="63">
        <v>2</v>
      </c>
      <c r="G23" s="63"/>
      <c r="H23" s="63">
        <v>1</v>
      </c>
      <c r="I23" s="63"/>
      <c r="J23" s="63">
        <v>1</v>
      </c>
      <c r="K23" s="63"/>
      <c r="L23" s="63">
        <v>1</v>
      </c>
      <c r="M23" s="48"/>
      <c r="N23" s="77">
        <v>1</v>
      </c>
      <c r="O23" s="48"/>
      <c r="P23" s="63">
        <v>1</v>
      </c>
      <c r="Q23" s="63"/>
      <c r="R23" s="63">
        <v>1</v>
      </c>
      <c r="T23" s="77">
        <v>1</v>
      </c>
      <c r="U23" s="63"/>
      <c r="V23" s="63">
        <v>1</v>
      </c>
      <c r="X23" s="63">
        <v>0.67670435767265713</v>
      </c>
      <c r="Z23" s="17"/>
    </row>
    <row r="24" spans="1:26" x14ac:dyDescent="0.2">
      <c r="A24" s="4"/>
      <c r="B24" s="4" t="s">
        <v>20</v>
      </c>
      <c r="C24" s="13"/>
      <c r="D24" s="63">
        <v>1</v>
      </c>
      <c r="E24" s="63"/>
      <c r="F24" s="63">
        <v>1</v>
      </c>
      <c r="G24" s="63"/>
      <c r="H24" s="63">
        <v>1</v>
      </c>
      <c r="I24" s="63"/>
      <c r="J24" s="63">
        <v>1</v>
      </c>
      <c r="K24" s="63"/>
      <c r="L24" s="63">
        <v>1</v>
      </c>
      <c r="M24" s="48"/>
      <c r="N24" s="77">
        <v>1</v>
      </c>
      <c r="O24" s="48"/>
      <c r="P24" s="63">
        <v>1</v>
      </c>
      <c r="Q24" s="63"/>
      <c r="R24" s="63">
        <v>1</v>
      </c>
      <c r="T24" s="77">
        <v>1</v>
      </c>
      <c r="U24" s="63"/>
      <c r="V24" s="63">
        <v>1</v>
      </c>
      <c r="X24" s="63">
        <v>1.6790286664752316</v>
      </c>
      <c r="Z24" s="17"/>
    </row>
    <row r="25" spans="1:26" x14ac:dyDescent="0.2">
      <c r="A25" s="4"/>
      <c r="B25" s="4"/>
      <c r="C25" s="13"/>
      <c r="D25" s="63"/>
      <c r="E25" s="63"/>
      <c r="F25" s="63"/>
      <c r="G25" s="63"/>
      <c r="H25" s="63"/>
      <c r="I25" s="63"/>
      <c r="J25" s="63"/>
      <c r="K25" s="63"/>
      <c r="L25" s="63"/>
      <c r="M25" s="48"/>
      <c r="N25" s="48"/>
      <c r="O25" s="48"/>
      <c r="P25" s="48"/>
      <c r="Q25" s="48"/>
      <c r="R25" s="63"/>
      <c r="T25" s="77"/>
      <c r="U25" s="66"/>
      <c r="V25" s="63"/>
      <c r="X25" s="63"/>
      <c r="Z25" s="17"/>
    </row>
    <row r="26" spans="1:26" x14ac:dyDescent="0.2">
      <c r="A26" s="4" t="s">
        <v>21</v>
      </c>
      <c r="B26" s="4"/>
      <c r="C26" s="14"/>
      <c r="D26" s="63"/>
      <c r="E26" s="63"/>
      <c r="F26" s="63"/>
      <c r="G26" s="63"/>
      <c r="H26" s="63"/>
      <c r="I26" s="63"/>
      <c r="J26" s="63"/>
      <c r="K26" s="63"/>
      <c r="L26" s="63"/>
      <c r="M26" s="48"/>
      <c r="N26" s="48"/>
      <c r="O26" s="48"/>
      <c r="P26" s="48"/>
      <c r="Q26" s="48"/>
      <c r="R26" s="63"/>
      <c r="T26" s="77"/>
      <c r="U26" s="66"/>
      <c r="V26" s="66"/>
      <c r="X26" s="66"/>
      <c r="Z26" s="17"/>
    </row>
    <row r="27" spans="1:26" ht="5.25" customHeight="1" x14ac:dyDescent="0.2">
      <c r="A27" s="4"/>
      <c r="B27" s="4"/>
      <c r="C27" s="29"/>
      <c r="D27" s="64"/>
      <c r="E27" s="64"/>
      <c r="F27" s="64"/>
      <c r="G27" s="64"/>
      <c r="H27" s="64"/>
      <c r="I27" s="64"/>
      <c r="J27" s="64"/>
      <c r="K27" s="64"/>
      <c r="L27" s="64"/>
      <c r="M27" s="19"/>
      <c r="N27" s="19"/>
      <c r="O27" s="19"/>
      <c r="P27" s="19"/>
      <c r="Q27" s="19"/>
      <c r="R27" s="63"/>
      <c r="T27" s="77"/>
      <c r="U27" s="48"/>
      <c r="V27" s="64"/>
      <c r="X27" s="64"/>
      <c r="Z27" s="17"/>
    </row>
    <row r="28" spans="1:26" x14ac:dyDescent="0.2">
      <c r="A28" s="4"/>
      <c r="B28" s="10" t="s">
        <v>245</v>
      </c>
      <c r="C28" s="13"/>
      <c r="D28" s="63">
        <v>60</v>
      </c>
      <c r="E28" s="63"/>
      <c r="F28" s="63">
        <v>66.5173590249764</v>
      </c>
      <c r="G28" s="63"/>
      <c r="H28" s="63">
        <v>68</v>
      </c>
      <c r="I28" s="63"/>
      <c r="J28" s="63">
        <v>70</v>
      </c>
      <c r="K28" s="63"/>
      <c r="L28" s="63">
        <v>73</v>
      </c>
      <c r="M28" s="48"/>
      <c r="N28" s="77">
        <v>75</v>
      </c>
      <c r="O28" s="48"/>
      <c r="P28" s="63">
        <v>77</v>
      </c>
      <c r="Q28" s="63"/>
      <c r="R28" s="63">
        <v>78</v>
      </c>
      <c r="T28" s="77">
        <v>77</v>
      </c>
      <c r="U28" s="66"/>
      <c r="V28" s="63">
        <v>79.157291548634603</v>
      </c>
      <c r="X28" s="63">
        <v>80.148560716472247</v>
      </c>
      <c r="Z28" s="17"/>
    </row>
    <row r="29" spans="1:26" x14ac:dyDescent="0.2">
      <c r="A29" s="4"/>
      <c r="B29" s="10" t="s">
        <v>22</v>
      </c>
      <c r="C29" s="13"/>
      <c r="D29" s="63">
        <v>27</v>
      </c>
      <c r="E29" s="63"/>
      <c r="F29" s="63">
        <v>22.788816410608533</v>
      </c>
      <c r="G29" s="63"/>
      <c r="H29" s="63">
        <v>22</v>
      </c>
      <c r="I29" s="63"/>
      <c r="J29" s="63">
        <v>20</v>
      </c>
      <c r="K29" s="63"/>
      <c r="L29" s="63">
        <v>17</v>
      </c>
      <c r="M29" s="48"/>
      <c r="N29" s="77">
        <v>16</v>
      </c>
      <c r="O29" s="48"/>
      <c r="P29" s="63">
        <v>15</v>
      </c>
      <c r="Q29" s="63"/>
      <c r="R29" s="63">
        <v>13</v>
      </c>
      <c r="T29" s="77">
        <v>14</v>
      </c>
      <c r="U29" s="66"/>
      <c r="V29" s="63">
        <v>12.362745574134927</v>
      </c>
      <c r="X29" s="63">
        <v>11.639965108278115</v>
      </c>
      <c r="Z29" s="17"/>
    </row>
    <row r="30" spans="1:26" x14ac:dyDescent="0.2">
      <c r="A30" s="4"/>
      <c r="B30" s="4" t="s">
        <v>160</v>
      </c>
      <c r="C30" s="13"/>
      <c r="D30" s="63">
        <v>11</v>
      </c>
      <c r="E30" s="63"/>
      <c r="F30" s="63">
        <v>9.2792464166165995</v>
      </c>
      <c r="G30" s="63"/>
      <c r="H30" s="63">
        <v>9</v>
      </c>
      <c r="I30" s="63"/>
      <c r="J30" s="63">
        <v>9</v>
      </c>
      <c r="K30" s="63"/>
      <c r="L30" s="63">
        <v>8</v>
      </c>
      <c r="M30" s="48"/>
      <c r="N30" s="77">
        <v>8</v>
      </c>
      <c r="O30" s="48"/>
      <c r="P30" s="63">
        <v>7</v>
      </c>
      <c r="Q30" s="63"/>
      <c r="R30" s="63">
        <v>7</v>
      </c>
      <c r="T30" s="77">
        <v>7</v>
      </c>
      <c r="U30" s="66"/>
      <c r="V30" s="63">
        <v>6.9945125208410897</v>
      </c>
      <c r="X30" s="63">
        <v>6.7112384935878326</v>
      </c>
      <c r="Z30" s="17"/>
    </row>
    <row r="31" spans="1:26" x14ac:dyDescent="0.2">
      <c r="A31" s="4"/>
      <c r="B31" s="4" t="s">
        <v>24</v>
      </c>
      <c r="C31" s="13"/>
      <c r="D31" s="63">
        <v>2</v>
      </c>
      <c r="E31" s="63"/>
      <c r="F31" s="63">
        <v>1.4145781477984722</v>
      </c>
      <c r="G31" s="63"/>
      <c r="H31" s="63">
        <v>2</v>
      </c>
      <c r="I31" s="63"/>
      <c r="J31" s="63">
        <v>1</v>
      </c>
      <c r="K31" s="63"/>
      <c r="L31" s="63">
        <v>1</v>
      </c>
      <c r="M31" s="48"/>
      <c r="N31" s="77">
        <v>1</v>
      </c>
      <c r="O31" s="48"/>
      <c r="P31" s="63">
        <v>1</v>
      </c>
      <c r="Q31" s="63"/>
      <c r="R31" s="63">
        <v>1</v>
      </c>
      <c r="T31" s="77">
        <v>2</v>
      </c>
      <c r="U31" s="66"/>
      <c r="V31" s="63">
        <v>1.4854503563893791</v>
      </c>
      <c r="X31" s="63">
        <v>1.5002356816617994</v>
      </c>
      <c r="Z31" s="17"/>
    </row>
    <row r="32" spans="1:26" x14ac:dyDescent="0.2">
      <c r="A32" s="4"/>
      <c r="B32" s="4"/>
      <c r="C32" s="14"/>
      <c r="D32" s="63"/>
      <c r="E32" s="63"/>
      <c r="F32" s="63"/>
      <c r="G32" s="63"/>
      <c r="H32" s="63"/>
      <c r="I32" s="63"/>
      <c r="J32" s="63"/>
      <c r="K32" s="63"/>
      <c r="L32" s="63"/>
      <c r="M32" s="48"/>
      <c r="N32" s="48"/>
      <c r="O32" s="48"/>
      <c r="P32" s="48"/>
      <c r="Q32" s="48"/>
      <c r="R32" s="48"/>
      <c r="T32" s="77"/>
      <c r="U32" s="66"/>
      <c r="V32" s="66"/>
      <c r="X32" s="66"/>
      <c r="Z32" s="17"/>
    </row>
    <row r="33" spans="1:31" x14ac:dyDescent="0.2">
      <c r="A33" s="4" t="s">
        <v>25</v>
      </c>
      <c r="B33" s="4"/>
      <c r="C33" s="14"/>
      <c r="D33" s="63"/>
      <c r="E33" s="63"/>
      <c r="F33" s="63"/>
      <c r="G33" s="63"/>
      <c r="H33" s="63"/>
      <c r="I33" s="63"/>
      <c r="J33" s="63"/>
      <c r="K33" s="63"/>
      <c r="L33" s="63"/>
      <c r="M33" s="48"/>
      <c r="N33" s="48"/>
      <c r="O33" s="48"/>
      <c r="P33" s="48"/>
      <c r="Q33" s="48"/>
      <c r="R33" s="48"/>
      <c r="T33" s="77"/>
      <c r="U33" s="66"/>
      <c r="V33" s="66"/>
      <c r="X33" s="66"/>
      <c r="Z33" s="17"/>
    </row>
    <row r="34" spans="1:31" ht="5.25" customHeight="1" x14ac:dyDescent="0.2">
      <c r="A34" s="4"/>
      <c r="B34" s="4"/>
      <c r="C34" s="29"/>
      <c r="D34" s="64"/>
      <c r="E34" s="64"/>
      <c r="F34" s="64"/>
      <c r="G34" s="64"/>
      <c r="H34" s="64"/>
      <c r="I34" s="64"/>
      <c r="J34" s="64"/>
      <c r="K34" s="64"/>
      <c r="L34" s="64"/>
      <c r="M34" s="19"/>
      <c r="N34" s="19"/>
      <c r="O34" s="19"/>
      <c r="P34" s="19"/>
      <c r="Q34" s="19"/>
      <c r="T34" s="77"/>
      <c r="U34" s="48"/>
      <c r="V34" s="64"/>
      <c r="X34" s="64"/>
      <c r="Z34" s="17"/>
    </row>
    <row r="35" spans="1:31" x14ac:dyDescent="0.2">
      <c r="A35" s="4"/>
      <c r="B35" s="4" t="s">
        <v>256</v>
      </c>
      <c r="C35" s="14"/>
      <c r="D35" s="66">
        <v>76</v>
      </c>
      <c r="E35" s="63"/>
      <c r="F35" s="66">
        <v>71</v>
      </c>
      <c r="G35" s="63"/>
      <c r="H35" s="66">
        <v>64</v>
      </c>
      <c r="I35" s="66"/>
      <c r="J35" s="66">
        <v>60</v>
      </c>
      <c r="K35" s="63"/>
      <c r="L35" s="66">
        <v>57</v>
      </c>
      <c r="M35" s="48"/>
      <c r="N35" s="66">
        <v>54</v>
      </c>
      <c r="O35" s="48"/>
      <c r="P35" s="63">
        <v>52</v>
      </c>
      <c r="Q35" s="63"/>
      <c r="R35" s="63">
        <v>48</v>
      </c>
      <c r="T35" s="77">
        <v>47</v>
      </c>
      <c r="U35" s="66"/>
      <c r="V35" s="66">
        <v>46</v>
      </c>
      <c r="X35" s="63">
        <v>44.305443433692183</v>
      </c>
      <c r="Z35" s="17"/>
    </row>
    <row r="36" spans="1:31" x14ac:dyDescent="0.2">
      <c r="A36" s="4"/>
      <c r="B36" s="4" t="s">
        <v>257</v>
      </c>
      <c r="C36" s="14"/>
      <c r="D36" s="66">
        <v>4</v>
      </c>
      <c r="E36" s="66"/>
      <c r="F36" s="66">
        <v>5</v>
      </c>
      <c r="G36" s="66"/>
      <c r="H36" s="66">
        <v>6</v>
      </c>
      <c r="I36" s="66"/>
      <c r="J36" s="66">
        <v>5</v>
      </c>
      <c r="K36" s="66"/>
      <c r="L36" s="66">
        <v>5</v>
      </c>
      <c r="M36" s="48"/>
      <c r="N36" s="66">
        <v>5</v>
      </c>
      <c r="O36" s="48"/>
      <c r="P36" s="63">
        <v>5</v>
      </c>
      <c r="Q36" s="63"/>
      <c r="R36" s="63">
        <v>5</v>
      </c>
      <c r="T36" s="77">
        <v>5</v>
      </c>
      <c r="U36" s="66"/>
      <c r="V36" s="66">
        <v>5</v>
      </c>
      <c r="X36" s="63">
        <v>4.2894062447513424</v>
      </c>
      <c r="Z36" s="17"/>
    </row>
    <row r="37" spans="1:31" x14ac:dyDescent="0.2">
      <c r="A37" s="4"/>
      <c r="B37" s="4" t="s">
        <v>44</v>
      </c>
      <c r="C37" s="14"/>
      <c r="D37" s="66">
        <v>0</v>
      </c>
      <c r="E37" s="66"/>
      <c r="F37" s="66">
        <v>0</v>
      </c>
      <c r="G37" s="66"/>
      <c r="H37" s="66">
        <v>0</v>
      </c>
      <c r="I37" s="66"/>
      <c r="J37" s="66">
        <v>0</v>
      </c>
      <c r="K37" s="66"/>
      <c r="L37" s="66">
        <v>0</v>
      </c>
      <c r="M37" s="48"/>
      <c r="N37" s="66">
        <v>0</v>
      </c>
      <c r="O37" s="48"/>
      <c r="P37" s="63">
        <v>0</v>
      </c>
      <c r="Q37" s="63"/>
      <c r="R37" s="63">
        <v>0</v>
      </c>
      <c r="T37" s="77">
        <v>0</v>
      </c>
      <c r="U37" s="66"/>
      <c r="V37" s="66">
        <v>0</v>
      </c>
      <c r="X37" s="63">
        <v>0.49195160669877719</v>
      </c>
      <c r="Z37" s="17"/>
    </row>
    <row r="38" spans="1:31" ht="15" x14ac:dyDescent="0.25">
      <c r="A38" s="4"/>
      <c r="B38" s="31" t="s">
        <v>330</v>
      </c>
      <c r="C38" s="14"/>
      <c r="D38" s="345">
        <f t="shared" ref="D38:M38" si="0">SUM(D35:D37)</f>
        <v>80</v>
      </c>
      <c r="E38" s="345">
        <f t="shared" si="0"/>
        <v>0</v>
      </c>
      <c r="F38" s="345">
        <f t="shared" si="0"/>
        <v>76</v>
      </c>
      <c r="G38" s="345">
        <f t="shared" si="0"/>
        <v>0</v>
      </c>
      <c r="H38" s="345">
        <f t="shared" si="0"/>
        <v>70</v>
      </c>
      <c r="I38" s="345">
        <f t="shared" si="0"/>
        <v>0</v>
      </c>
      <c r="J38" s="345">
        <f t="shared" si="0"/>
        <v>65</v>
      </c>
      <c r="K38" s="345">
        <f t="shared" si="0"/>
        <v>0</v>
      </c>
      <c r="L38" s="345">
        <f t="shared" si="0"/>
        <v>62</v>
      </c>
      <c r="M38" s="345">
        <f t="shared" si="0"/>
        <v>0</v>
      </c>
      <c r="N38" s="345">
        <v>60</v>
      </c>
      <c r="O38" s="229"/>
      <c r="P38" s="345">
        <v>57</v>
      </c>
      <c r="Q38" s="345"/>
      <c r="R38" s="345">
        <v>53</v>
      </c>
      <c r="T38" s="86">
        <v>52</v>
      </c>
      <c r="U38" s="345">
        <f>SUM(U35:U37)</f>
        <v>0</v>
      </c>
      <c r="V38" s="345">
        <v>51</v>
      </c>
      <c r="X38" s="345">
        <v>49.0868012851423</v>
      </c>
      <c r="Z38" s="17"/>
    </row>
    <row r="39" spans="1:31" ht="7.5" customHeight="1" x14ac:dyDescent="0.2">
      <c r="A39" s="4"/>
      <c r="B39" s="4"/>
      <c r="C39" s="14"/>
      <c r="D39" s="66"/>
      <c r="E39" s="66"/>
      <c r="F39" s="66"/>
      <c r="G39" s="66"/>
      <c r="H39" s="66"/>
      <c r="I39" s="66"/>
      <c r="J39" s="66"/>
      <c r="K39" s="66"/>
      <c r="L39" s="66"/>
      <c r="M39" s="48"/>
      <c r="N39" s="66"/>
      <c r="O39" s="48"/>
      <c r="P39" s="66"/>
      <c r="Q39" s="66"/>
      <c r="R39" s="66"/>
      <c r="T39" s="77"/>
      <c r="U39" s="66"/>
      <c r="V39" s="66"/>
      <c r="X39" s="63"/>
      <c r="Z39" s="17"/>
    </row>
    <row r="40" spans="1:31" ht="30.75" customHeight="1" x14ac:dyDescent="0.2">
      <c r="A40" s="4"/>
      <c r="B40" s="30" t="s">
        <v>412</v>
      </c>
      <c r="C40" s="14"/>
      <c r="D40" s="66">
        <v>19</v>
      </c>
      <c r="E40" s="66"/>
      <c r="F40" s="66">
        <v>24</v>
      </c>
      <c r="G40" s="66"/>
      <c r="H40" s="66">
        <v>30</v>
      </c>
      <c r="I40" s="66"/>
      <c r="J40" s="66">
        <v>34</v>
      </c>
      <c r="K40" s="66"/>
      <c r="L40" s="66">
        <v>37</v>
      </c>
      <c r="M40" s="48"/>
      <c r="N40" s="66">
        <v>40</v>
      </c>
      <c r="O40" s="48"/>
      <c r="P40" s="63">
        <v>43</v>
      </c>
      <c r="Q40" s="63"/>
      <c r="R40" s="63">
        <v>47</v>
      </c>
      <c r="T40" s="77">
        <v>47</v>
      </c>
      <c r="U40" s="66"/>
      <c r="V40" s="66">
        <v>48</v>
      </c>
      <c r="X40" s="63">
        <v>50.838430739390262</v>
      </c>
      <c r="Z40" s="17"/>
    </row>
    <row r="41" spans="1:31" x14ac:dyDescent="0.2">
      <c r="A41" s="4"/>
      <c r="B41" s="4" t="s">
        <v>216</v>
      </c>
      <c r="C41" s="14"/>
      <c r="D41" s="66">
        <v>0</v>
      </c>
      <c r="E41" s="66"/>
      <c r="F41" s="66">
        <v>0</v>
      </c>
      <c r="G41" s="66"/>
      <c r="H41" s="66">
        <v>0</v>
      </c>
      <c r="I41" s="66"/>
      <c r="J41" s="66">
        <v>0</v>
      </c>
      <c r="K41" s="66"/>
      <c r="L41" s="66">
        <v>0</v>
      </c>
      <c r="M41" s="48"/>
      <c r="N41" s="66">
        <v>0</v>
      </c>
      <c r="O41" s="48"/>
      <c r="P41" s="63">
        <v>0</v>
      </c>
      <c r="Q41" s="63"/>
      <c r="R41" s="63">
        <v>1</v>
      </c>
      <c r="T41" s="77">
        <v>1</v>
      </c>
      <c r="U41" s="66"/>
      <c r="V41" s="66">
        <v>1</v>
      </c>
      <c r="X41" s="63">
        <v>7.4767975467435299E-2</v>
      </c>
      <c r="Z41" s="17"/>
      <c r="AD41" s="90"/>
      <c r="AE41" s="91"/>
    </row>
    <row r="42" spans="1:31" ht="15" x14ac:dyDescent="0.25">
      <c r="A42" s="4"/>
      <c r="B42" s="31" t="s">
        <v>331</v>
      </c>
      <c r="C42" s="14"/>
      <c r="D42" s="345">
        <v>20</v>
      </c>
      <c r="E42" s="345">
        <f t="shared" ref="E42:O42" si="1">SUM(E40:E41)</f>
        <v>0</v>
      </c>
      <c r="F42" s="345">
        <f t="shared" si="1"/>
        <v>24</v>
      </c>
      <c r="G42" s="345">
        <f t="shared" si="1"/>
        <v>0</v>
      </c>
      <c r="H42" s="345">
        <f t="shared" si="1"/>
        <v>30</v>
      </c>
      <c r="I42" s="345">
        <f t="shared" si="1"/>
        <v>0</v>
      </c>
      <c r="J42" s="345">
        <f t="shared" si="1"/>
        <v>34</v>
      </c>
      <c r="K42" s="345">
        <f t="shared" si="1"/>
        <v>0</v>
      </c>
      <c r="L42" s="345">
        <f t="shared" si="1"/>
        <v>37</v>
      </c>
      <c r="M42" s="345">
        <f t="shared" si="1"/>
        <v>0</v>
      </c>
      <c r="N42" s="345">
        <f t="shared" si="1"/>
        <v>40</v>
      </c>
      <c r="O42" s="345">
        <f t="shared" si="1"/>
        <v>0</v>
      </c>
      <c r="P42" s="345">
        <v>43</v>
      </c>
      <c r="Q42" s="345"/>
      <c r="R42" s="345">
        <v>47</v>
      </c>
      <c r="T42" s="86">
        <v>48</v>
      </c>
      <c r="U42" s="345">
        <f>SUM(U40:U41)</f>
        <v>0</v>
      </c>
      <c r="V42" s="345">
        <v>49</v>
      </c>
      <c r="X42" s="345">
        <v>50.9131987148577</v>
      </c>
      <c r="Z42" s="17"/>
      <c r="AD42" s="90"/>
      <c r="AE42" s="91"/>
    </row>
    <row r="43" spans="1:31" x14ac:dyDescent="0.2">
      <c r="A43" s="4"/>
      <c r="B43" s="4"/>
      <c r="C43" s="14"/>
      <c r="D43" s="66"/>
      <c r="E43" s="66"/>
      <c r="F43" s="66"/>
      <c r="G43" s="66"/>
      <c r="H43" s="66"/>
      <c r="I43" s="66"/>
      <c r="J43" s="66"/>
      <c r="K43" s="66"/>
      <c r="L43" s="66"/>
      <c r="M43" s="48"/>
      <c r="N43" s="48"/>
      <c r="O43" s="48"/>
      <c r="P43" s="48"/>
      <c r="Q43" s="48"/>
      <c r="T43" s="77"/>
      <c r="U43" s="66"/>
      <c r="V43" s="66"/>
      <c r="X43" s="66"/>
      <c r="Z43" s="17"/>
      <c r="AD43" s="90"/>
      <c r="AE43" s="91"/>
    </row>
    <row r="44" spans="1:31" ht="16.5" x14ac:dyDescent="0.2">
      <c r="A44" s="4" t="s">
        <v>320</v>
      </c>
      <c r="B44" s="4"/>
      <c r="C44" s="13"/>
      <c r="D44" s="63"/>
      <c r="E44" s="63"/>
      <c r="F44" s="63"/>
      <c r="G44" s="63"/>
      <c r="H44" s="63"/>
      <c r="I44" s="63"/>
      <c r="J44" s="63"/>
      <c r="K44" s="63"/>
      <c r="L44" s="63"/>
      <c r="M44" s="48"/>
      <c r="N44" s="48"/>
      <c r="O44" s="48"/>
      <c r="P44" s="48"/>
      <c r="Q44" s="48"/>
      <c r="T44" s="77"/>
      <c r="U44" s="66"/>
      <c r="V44" s="63"/>
      <c r="X44" s="63"/>
      <c r="Z44" s="17"/>
      <c r="AD44" s="90"/>
      <c r="AE44" s="91"/>
    </row>
    <row r="45" spans="1:31" ht="5.25" customHeight="1" x14ac:dyDescent="0.2">
      <c r="A45" s="4"/>
      <c r="B45" s="4"/>
      <c r="C45" s="29"/>
      <c r="D45" s="64"/>
      <c r="E45" s="64"/>
      <c r="F45" s="64"/>
      <c r="G45" s="64"/>
      <c r="H45" s="64"/>
      <c r="I45" s="64"/>
      <c r="J45" s="64"/>
      <c r="K45" s="64"/>
      <c r="L45" s="64"/>
      <c r="M45" s="19"/>
      <c r="N45" s="19"/>
      <c r="O45" s="19"/>
      <c r="P45" s="19"/>
      <c r="Q45" s="19"/>
      <c r="T45" s="77"/>
      <c r="U45" s="48"/>
      <c r="V45" s="64"/>
      <c r="X45" s="64"/>
      <c r="Z45" s="17"/>
    </row>
    <row r="46" spans="1:31" x14ac:dyDescent="0.2">
      <c r="A46" s="4"/>
      <c r="B46" s="4" t="s">
        <v>209</v>
      </c>
      <c r="C46" s="13"/>
      <c r="D46" s="63">
        <v>31</v>
      </c>
      <c r="E46" s="63"/>
      <c r="F46" s="63">
        <v>33</v>
      </c>
      <c r="G46" s="63"/>
      <c r="H46" s="63">
        <v>32</v>
      </c>
      <c r="I46" s="63"/>
      <c r="J46" s="63">
        <v>31</v>
      </c>
      <c r="K46" s="63"/>
      <c r="L46" s="63">
        <v>29</v>
      </c>
      <c r="M46" s="48"/>
      <c r="N46" s="66">
        <v>29</v>
      </c>
      <c r="O46" s="48"/>
      <c r="P46" s="63">
        <v>26</v>
      </c>
      <c r="Q46" s="63"/>
      <c r="R46" s="63">
        <v>26</v>
      </c>
      <c r="T46" s="77">
        <v>26</v>
      </c>
      <c r="U46" s="66"/>
      <c r="V46" s="63">
        <v>25</v>
      </c>
      <c r="X46" s="63">
        <v>25.785649921153414</v>
      </c>
      <c r="Z46" s="17"/>
    </row>
    <row r="47" spans="1:31" x14ac:dyDescent="0.2">
      <c r="A47" s="4"/>
      <c r="B47" s="4" t="s">
        <v>210</v>
      </c>
      <c r="C47" s="13"/>
      <c r="D47" s="63">
        <v>29</v>
      </c>
      <c r="E47" s="63"/>
      <c r="F47" s="63">
        <v>31</v>
      </c>
      <c r="G47" s="63"/>
      <c r="H47" s="63">
        <v>36</v>
      </c>
      <c r="I47" s="63"/>
      <c r="J47" s="63">
        <v>42</v>
      </c>
      <c r="K47" s="63"/>
      <c r="L47" s="63">
        <v>42</v>
      </c>
      <c r="M47" s="48"/>
      <c r="N47" s="66">
        <v>43</v>
      </c>
      <c r="O47" s="48"/>
      <c r="P47" s="63">
        <v>49</v>
      </c>
      <c r="Q47" s="63"/>
      <c r="R47" s="63">
        <v>49</v>
      </c>
      <c r="T47" s="77">
        <v>50</v>
      </c>
      <c r="U47" s="66"/>
      <c r="V47" s="63">
        <v>51</v>
      </c>
      <c r="X47" s="63">
        <v>52.15589096643388</v>
      </c>
      <c r="Z47" s="17"/>
    </row>
    <row r="48" spans="1:31" x14ac:dyDescent="0.2">
      <c r="A48" s="4"/>
      <c r="B48" s="4" t="s">
        <v>211</v>
      </c>
      <c r="C48" s="13"/>
      <c r="D48" s="63">
        <v>17</v>
      </c>
      <c r="E48" s="63"/>
      <c r="F48" s="63">
        <v>15</v>
      </c>
      <c r="G48" s="63"/>
      <c r="H48" s="63">
        <v>12</v>
      </c>
      <c r="I48" s="63"/>
      <c r="J48" s="63">
        <v>8</v>
      </c>
      <c r="K48" s="63"/>
      <c r="L48" s="63">
        <v>9</v>
      </c>
      <c r="M48" s="48"/>
      <c r="N48" s="66">
        <v>11</v>
      </c>
      <c r="O48" s="48"/>
      <c r="P48" s="63">
        <v>6</v>
      </c>
      <c r="Q48" s="63"/>
      <c r="R48" s="63">
        <v>6</v>
      </c>
      <c r="T48" s="77">
        <v>6</v>
      </c>
      <c r="U48" s="66"/>
      <c r="V48" s="63">
        <v>5</v>
      </c>
      <c r="X48" s="63">
        <v>3.3183149357963506</v>
      </c>
      <c r="Z48" s="17"/>
    </row>
    <row r="49" spans="1:31" ht="15" x14ac:dyDescent="0.25">
      <c r="A49" s="4"/>
      <c r="B49" s="31" t="s">
        <v>217</v>
      </c>
      <c r="C49" s="15"/>
      <c r="D49" s="345">
        <v>77</v>
      </c>
      <c r="E49" s="345"/>
      <c r="F49" s="345">
        <v>79</v>
      </c>
      <c r="G49" s="345"/>
      <c r="H49" s="86">
        <v>80</v>
      </c>
      <c r="I49" s="86"/>
      <c r="J49" s="86">
        <v>81</v>
      </c>
      <c r="K49" s="345"/>
      <c r="L49" s="86">
        <v>81</v>
      </c>
      <c r="M49" s="48"/>
      <c r="N49" s="474">
        <v>82</v>
      </c>
      <c r="O49" s="48"/>
      <c r="P49" s="345">
        <v>81</v>
      </c>
      <c r="Q49" s="345"/>
      <c r="R49" s="345">
        <v>81</v>
      </c>
      <c r="T49" s="86">
        <v>81</v>
      </c>
      <c r="U49" s="474"/>
      <c r="V49" s="345">
        <v>81</v>
      </c>
      <c r="X49" s="345">
        <v>81.259855823383646</v>
      </c>
      <c r="Z49" s="17"/>
      <c r="AD49" s="90"/>
      <c r="AE49" s="91"/>
    </row>
    <row r="50" spans="1:31" x14ac:dyDescent="0.2">
      <c r="A50" s="4"/>
      <c r="B50" s="4" t="s">
        <v>274</v>
      </c>
      <c r="C50" s="13"/>
      <c r="D50" s="63">
        <v>18</v>
      </c>
      <c r="E50" s="63"/>
      <c r="F50" s="63">
        <v>17</v>
      </c>
      <c r="G50" s="63"/>
      <c r="H50" s="63">
        <v>17</v>
      </c>
      <c r="I50" s="63"/>
      <c r="J50" s="63">
        <v>16</v>
      </c>
      <c r="K50" s="63"/>
      <c r="L50" s="63">
        <v>16</v>
      </c>
      <c r="M50" s="48"/>
      <c r="N50" s="66">
        <v>15</v>
      </c>
      <c r="O50" s="48"/>
      <c r="P50" s="63">
        <v>16</v>
      </c>
      <c r="Q50" s="63"/>
      <c r="R50" s="63">
        <v>16</v>
      </c>
      <c r="T50" s="77">
        <v>16</v>
      </c>
      <c r="U50" s="66"/>
      <c r="V50" s="63">
        <v>16</v>
      </c>
      <c r="X50" s="63">
        <v>16.240144176616354</v>
      </c>
      <c r="Z50" s="17"/>
    </row>
    <row r="51" spans="1:31" x14ac:dyDescent="0.2">
      <c r="A51" s="4"/>
      <c r="B51" s="4" t="s">
        <v>218</v>
      </c>
      <c r="C51" s="13"/>
      <c r="D51" s="63">
        <v>2</v>
      </c>
      <c r="E51" s="63"/>
      <c r="F51" s="63">
        <v>2</v>
      </c>
      <c r="G51" s="63"/>
      <c r="H51" s="63">
        <v>2</v>
      </c>
      <c r="I51" s="63"/>
      <c r="J51" s="63">
        <v>2</v>
      </c>
      <c r="K51" s="63"/>
      <c r="L51" s="63">
        <v>2</v>
      </c>
      <c r="M51" s="48"/>
      <c r="N51" s="66">
        <v>2</v>
      </c>
      <c r="O51" s="48"/>
      <c r="P51" s="63">
        <v>2</v>
      </c>
      <c r="Q51" s="63"/>
      <c r="R51" s="63">
        <v>2</v>
      </c>
      <c r="T51" s="77">
        <v>2</v>
      </c>
      <c r="U51" s="63"/>
      <c r="V51" s="63">
        <v>2</v>
      </c>
      <c r="X51" s="63">
        <v>1.598896147781032</v>
      </c>
      <c r="Z51" s="17"/>
      <c r="AB51" s="91"/>
      <c r="AD51" s="90"/>
      <c r="AE51" s="91"/>
    </row>
    <row r="52" spans="1:31" x14ac:dyDescent="0.2">
      <c r="A52" s="4"/>
      <c r="B52" s="4" t="s">
        <v>219</v>
      </c>
      <c r="C52" s="13"/>
      <c r="D52" s="63">
        <v>0</v>
      </c>
      <c r="E52" s="63"/>
      <c r="F52" s="63">
        <v>0</v>
      </c>
      <c r="G52" s="63"/>
      <c r="H52" s="63">
        <v>0</v>
      </c>
      <c r="I52" s="63"/>
      <c r="J52" s="63">
        <v>0</v>
      </c>
      <c r="K52" s="63"/>
      <c r="L52" s="63">
        <v>0</v>
      </c>
      <c r="M52" s="48"/>
      <c r="N52" s="66">
        <v>0</v>
      </c>
      <c r="O52" s="48"/>
      <c r="P52" s="63">
        <v>0</v>
      </c>
      <c r="Q52" s="63"/>
      <c r="R52" s="63">
        <v>0</v>
      </c>
      <c r="T52" s="77">
        <v>0</v>
      </c>
      <c r="U52" s="63"/>
      <c r="V52" s="63">
        <v>0</v>
      </c>
      <c r="X52" s="63">
        <v>8.8984005406623115E-2</v>
      </c>
      <c r="Z52" s="17"/>
      <c r="AB52" s="91"/>
      <c r="AD52" s="90"/>
      <c r="AE52" s="91"/>
    </row>
    <row r="53" spans="1:31" x14ac:dyDescent="0.2">
      <c r="A53" s="4"/>
      <c r="B53" s="4" t="s">
        <v>220</v>
      </c>
      <c r="C53" s="13"/>
      <c r="D53" s="63">
        <v>2</v>
      </c>
      <c r="E53" s="63"/>
      <c r="F53" s="63">
        <v>2</v>
      </c>
      <c r="G53" s="63"/>
      <c r="H53" s="63">
        <v>2</v>
      </c>
      <c r="I53" s="63"/>
      <c r="J53" s="63">
        <v>1</v>
      </c>
      <c r="K53" s="63"/>
      <c r="L53" s="63">
        <v>1</v>
      </c>
      <c r="M53" s="48"/>
      <c r="N53" s="66">
        <v>1</v>
      </c>
      <c r="O53" s="48"/>
      <c r="P53" s="63">
        <v>1</v>
      </c>
      <c r="Q53" s="63"/>
      <c r="R53" s="63">
        <v>1</v>
      </c>
      <c r="T53" s="77">
        <v>1</v>
      </c>
      <c r="U53" s="63"/>
      <c r="V53" s="63">
        <v>1</v>
      </c>
      <c r="X53" s="63">
        <v>0.81211984681234506</v>
      </c>
      <c r="Z53" s="17"/>
      <c r="AB53" s="91"/>
    </row>
    <row r="54" spans="1:31" ht="19.5" customHeight="1" x14ac:dyDescent="0.2">
      <c r="A54" s="4"/>
      <c r="B54" s="4"/>
      <c r="C54" s="13"/>
      <c r="D54" s="63"/>
      <c r="E54" s="63"/>
      <c r="F54" s="63"/>
      <c r="G54" s="63"/>
      <c r="H54" s="63"/>
      <c r="I54" s="63"/>
      <c r="J54" s="63"/>
      <c r="K54" s="63"/>
      <c r="L54" s="63"/>
      <c r="M54" s="48"/>
      <c r="N54" s="48"/>
      <c r="O54" s="48"/>
      <c r="P54" s="48"/>
      <c r="Q54" s="48"/>
      <c r="R54" s="63"/>
      <c r="T54" s="77"/>
      <c r="U54" s="66"/>
      <c r="V54" s="63"/>
      <c r="X54" s="63"/>
      <c r="Z54" s="17"/>
      <c r="AD54" s="90"/>
      <c r="AE54" s="91"/>
    </row>
    <row r="55" spans="1:31" ht="16.5" x14ac:dyDescent="0.2">
      <c r="A55" s="4" t="s">
        <v>319</v>
      </c>
      <c r="B55" s="4"/>
      <c r="C55" s="13"/>
      <c r="D55" s="63"/>
      <c r="E55" s="63"/>
      <c r="F55" s="63"/>
      <c r="G55" s="63"/>
      <c r="H55" s="63"/>
      <c r="I55" s="63"/>
      <c r="J55" s="63"/>
      <c r="K55" s="63"/>
      <c r="L55" s="63"/>
      <c r="M55" s="48"/>
      <c r="N55" s="48"/>
      <c r="O55" s="48"/>
      <c r="P55" s="48"/>
      <c r="Q55" s="48"/>
      <c r="T55" s="77"/>
      <c r="U55" s="66"/>
      <c r="V55" s="63"/>
      <c r="X55" s="63"/>
      <c r="Z55" s="17"/>
    </row>
    <row r="56" spans="1:31" ht="5.25" customHeight="1" x14ac:dyDescent="0.2">
      <c r="A56" s="4"/>
      <c r="B56" s="4"/>
      <c r="C56" s="29"/>
      <c r="D56" s="64"/>
      <c r="E56" s="64"/>
      <c r="F56" s="64"/>
      <c r="G56" s="64"/>
      <c r="H56" s="64"/>
      <c r="I56" s="64"/>
      <c r="J56" s="64"/>
      <c r="K56" s="64"/>
      <c r="L56" s="64"/>
      <c r="M56" s="19"/>
      <c r="N56" s="19"/>
      <c r="O56" s="19"/>
      <c r="P56" s="19"/>
      <c r="Q56" s="19"/>
      <c r="T56" s="77"/>
      <c r="U56" s="48"/>
      <c r="V56" s="64"/>
      <c r="X56" s="64"/>
      <c r="Z56" s="17"/>
    </row>
    <row r="57" spans="1:31" x14ac:dyDescent="0.2">
      <c r="A57" s="4"/>
      <c r="B57" s="4" t="s">
        <v>30</v>
      </c>
      <c r="C57" s="13"/>
      <c r="D57" s="63">
        <v>75</v>
      </c>
      <c r="E57" s="63"/>
      <c r="F57" s="63">
        <v>74</v>
      </c>
      <c r="G57" s="63"/>
      <c r="H57" s="63">
        <v>75</v>
      </c>
      <c r="I57" s="63"/>
      <c r="J57" s="63">
        <v>75</v>
      </c>
      <c r="K57" s="63"/>
      <c r="L57" s="63">
        <v>76</v>
      </c>
      <c r="M57" s="48"/>
      <c r="N57" s="77">
        <v>76</v>
      </c>
      <c r="O57" s="48"/>
      <c r="P57" s="63">
        <v>76</v>
      </c>
      <c r="Q57" s="63"/>
      <c r="R57" s="63">
        <v>76</v>
      </c>
      <c r="T57" s="77">
        <v>76</v>
      </c>
      <c r="U57" s="63"/>
      <c r="V57" s="63">
        <v>76</v>
      </c>
      <c r="X57" s="63">
        <v>77.071118471109529</v>
      </c>
      <c r="Z57" s="17"/>
      <c r="AE57" s="384"/>
    </row>
    <row r="58" spans="1:31" x14ac:dyDescent="0.2">
      <c r="A58" s="4"/>
      <c r="B58" s="4" t="s">
        <v>32</v>
      </c>
      <c r="C58" s="13"/>
      <c r="D58" s="63">
        <v>2</v>
      </c>
      <c r="E58" s="63"/>
      <c r="F58" s="63">
        <v>2</v>
      </c>
      <c r="G58" s="63"/>
      <c r="H58" s="63">
        <v>3</v>
      </c>
      <c r="I58" s="63"/>
      <c r="J58" s="63">
        <v>3</v>
      </c>
      <c r="K58" s="63"/>
      <c r="L58" s="63">
        <v>3</v>
      </c>
      <c r="M58" s="48"/>
      <c r="N58" s="77">
        <v>3</v>
      </c>
      <c r="O58" s="48"/>
      <c r="P58" s="63">
        <v>3</v>
      </c>
      <c r="Q58" s="63"/>
      <c r="R58" s="63">
        <v>3</v>
      </c>
      <c r="T58" s="77">
        <v>2</v>
      </c>
      <c r="U58" s="63"/>
      <c r="V58" s="63">
        <v>3</v>
      </c>
      <c r="X58" s="63">
        <v>1.8657968938817528</v>
      </c>
      <c r="Z58" s="17"/>
      <c r="AE58" s="384"/>
    </row>
    <row r="59" spans="1:31" x14ac:dyDescent="0.2">
      <c r="A59" s="4"/>
      <c r="B59" s="4" t="s">
        <v>28</v>
      </c>
      <c r="C59" s="13"/>
      <c r="D59" s="63">
        <v>7</v>
      </c>
      <c r="E59" s="63"/>
      <c r="F59" s="63">
        <v>8</v>
      </c>
      <c r="G59" s="63"/>
      <c r="H59" s="63">
        <v>8</v>
      </c>
      <c r="I59" s="63"/>
      <c r="J59" s="63">
        <v>8</v>
      </c>
      <c r="K59" s="63"/>
      <c r="L59" s="63">
        <v>8</v>
      </c>
      <c r="M59" s="48"/>
      <c r="N59" s="77">
        <v>9</v>
      </c>
      <c r="O59" s="48"/>
      <c r="P59" s="63">
        <v>10</v>
      </c>
      <c r="Q59" s="63"/>
      <c r="R59" s="63">
        <v>10</v>
      </c>
      <c r="T59" s="77">
        <v>10</v>
      </c>
      <c r="U59" s="63"/>
      <c r="V59" s="63">
        <v>9</v>
      </c>
      <c r="X59" s="63">
        <v>9.0845007384863266</v>
      </c>
      <c r="Z59" s="17"/>
      <c r="AE59" s="384"/>
    </row>
    <row r="60" spans="1:31" x14ac:dyDescent="0.2">
      <c r="A60" s="4"/>
      <c r="B60" s="4" t="s">
        <v>29</v>
      </c>
      <c r="C60" s="13"/>
      <c r="D60" s="63">
        <v>13</v>
      </c>
      <c r="E60" s="63"/>
      <c r="F60" s="63">
        <v>13</v>
      </c>
      <c r="G60" s="63"/>
      <c r="H60" s="63">
        <v>12</v>
      </c>
      <c r="I60" s="63"/>
      <c r="J60" s="63">
        <v>11</v>
      </c>
      <c r="K60" s="63"/>
      <c r="L60" s="63">
        <v>10</v>
      </c>
      <c r="M60" s="48"/>
      <c r="N60" s="77">
        <v>10</v>
      </c>
      <c r="O60" s="48"/>
      <c r="P60" s="63">
        <v>9</v>
      </c>
      <c r="Q60" s="63"/>
      <c r="R60" s="63">
        <v>9</v>
      </c>
      <c r="T60" s="77">
        <v>9</v>
      </c>
      <c r="U60" s="63"/>
      <c r="V60" s="63">
        <v>9</v>
      </c>
      <c r="X60" s="63">
        <v>8.170903638723539</v>
      </c>
      <c r="Z60" s="17"/>
      <c r="AE60" s="384"/>
    </row>
    <row r="61" spans="1:31" x14ac:dyDescent="0.2">
      <c r="A61" s="4"/>
      <c r="B61" s="4" t="s">
        <v>31</v>
      </c>
      <c r="C61" s="13"/>
      <c r="D61" s="63">
        <v>3</v>
      </c>
      <c r="E61" s="63"/>
      <c r="F61" s="63">
        <v>3</v>
      </c>
      <c r="G61" s="63"/>
      <c r="H61" s="63">
        <v>2</v>
      </c>
      <c r="I61" s="63"/>
      <c r="J61" s="63">
        <v>3</v>
      </c>
      <c r="K61" s="63"/>
      <c r="L61" s="63">
        <v>3</v>
      </c>
      <c r="M61" s="48"/>
      <c r="N61" s="77">
        <v>2</v>
      </c>
      <c r="O61" s="48"/>
      <c r="P61" s="63">
        <v>2</v>
      </c>
      <c r="Q61" s="63"/>
      <c r="R61" s="63">
        <v>2</v>
      </c>
      <c r="T61" s="77">
        <v>2</v>
      </c>
      <c r="U61" s="63"/>
      <c r="V61" s="63">
        <v>3</v>
      </c>
      <c r="X61" s="63">
        <v>2.2859508570917066</v>
      </c>
      <c r="Z61" s="17"/>
    </row>
    <row r="62" spans="1:31" ht="18" customHeight="1" x14ac:dyDescent="0.2">
      <c r="A62" s="4"/>
      <c r="B62" s="4"/>
      <c r="C62" s="14"/>
      <c r="D62" s="63"/>
      <c r="E62" s="63"/>
      <c r="F62" s="63"/>
      <c r="G62" s="63"/>
      <c r="H62" s="63"/>
      <c r="I62" s="63"/>
      <c r="J62" s="63"/>
      <c r="K62" s="63"/>
      <c r="L62" s="63"/>
      <c r="M62" s="48"/>
      <c r="N62" s="48"/>
      <c r="O62" s="48"/>
      <c r="P62" s="48"/>
      <c r="Q62" s="48"/>
      <c r="T62" s="77"/>
      <c r="U62" s="66"/>
      <c r="V62" s="66"/>
      <c r="X62" s="66"/>
      <c r="Z62" s="17"/>
    </row>
    <row r="63" spans="1:31" x14ac:dyDescent="0.2">
      <c r="A63" s="4" t="s">
        <v>249</v>
      </c>
      <c r="B63" s="4"/>
      <c r="C63" s="14"/>
      <c r="D63" s="63"/>
      <c r="E63" s="63"/>
      <c r="F63" s="63"/>
      <c r="G63" s="63"/>
      <c r="H63" s="63"/>
      <c r="I63" s="63"/>
      <c r="J63" s="63"/>
      <c r="K63" s="63"/>
      <c r="L63" s="63"/>
      <c r="M63" s="48"/>
      <c r="N63" s="48"/>
      <c r="O63" s="48"/>
      <c r="P63" s="48"/>
      <c r="Q63" s="48"/>
      <c r="T63" s="77"/>
      <c r="U63" s="66"/>
      <c r="V63" s="66"/>
      <c r="X63" s="66"/>
      <c r="Z63" s="17"/>
      <c r="AE63" s="384"/>
    </row>
    <row r="64" spans="1:31" ht="5.25" customHeight="1" x14ac:dyDescent="0.2">
      <c r="A64" s="4"/>
      <c r="B64" s="4"/>
      <c r="C64" s="29"/>
      <c r="D64" s="64"/>
      <c r="E64" s="64"/>
      <c r="F64" s="64"/>
      <c r="G64" s="64"/>
      <c r="H64" s="64"/>
      <c r="I64" s="64"/>
      <c r="J64" s="64"/>
      <c r="K64" s="64"/>
      <c r="L64" s="64"/>
      <c r="M64" s="19"/>
      <c r="N64" s="19"/>
      <c r="O64" s="19"/>
      <c r="P64" s="19"/>
      <c r="Q64" s="19"/>
      <c r="T64" s="77"/>
      <c r="U64" s="48"/>
      <c r="V64" s="64"/>
      <c r="X64" s="64"/>
      <c r="Z64" s="17"/>
      <c r="AE64" s="384"/>
    </row>
    <row r="65" spans="1:31" x14ac:dyDescent="0.2">
      <c r="A65" s="4"/>
      <c r="B65" s="6">
        <v>0</v>
      </c>
      <c r="C65" s="14"/>
      <c r="D65" s="63">
        <v>53</v>
      </c>
      <c r="E65" s="63"/>
      <c r="F65" s="63">
        <v>53</v>
      </c>
      <c r="G65" s="63"/>
      <c r="H65" s="66">
        <v>53</v>
      </c>
      <c r="I65" s="66"/>
      <c r="J65" s="66">
        <v>53</v>
      </c>
      <c r="K65" s="63"/>
      <c r="L65" s="66">
        <v>52</v>
      </c>
      <c r="M65" s="48"/>
      <c r="N65" s="66">
        <v>51</v>
      </c>
      <c r="O65" s="48"/>
      <c r="P65" s="63">
        <v>50</v>
      </c>
      <c r="Q65" s="63"/>
      <c r="R65" s="63">
        <v>49</v>
      </c>
      <c r="T65" s="66">
        <v>48</v>
      </c>
      <c r="U65" s="66"/>
      <c r="V65" s="66">
        <v>47</v>
      </c>
      <c r="X65" s="63">
        <v>46.189271337317344</v>
      </c>
      <c r="Z65" s="17"/>
      <c r="AA65" s="384"/>
      <c r="AE65" s="384"/>
    </row>
    <row r="66" spans="1:31" x14ac:dyDescent="0.2">
      <c r="A66" s="4"/>
      <c r="B66" s="4" t="s">
        <v>34</v>
      </c>
      <c r="C66" s="14"/>
      <c r="D66" s="63">
        <v>47</v>
      </c>
      <c r="E66" s="63"/>
      <c r="F66" s="63">
        <v>47</v>
      </c>
      <c r="G66" s="63"/>
      <c r="H66" s="66">
        <v>47</v>
      </c>
      <c r="I66" s="66"/>
      <c r="J66" s="66">
        <v>47</v>
      </c>
      <c r="K66" s="63"/>
      <c r="L66" s="66">
        <v>48</v>
      </c>
      <c r="M66" s="48"/>
      <c r="N66" s="66">
        <v>49</v>
      </c>
      <c r="O66" s="48"/>
      <c r="P66" s="63">
        <v>50</v>
      </c>
      <c r="Q66" s="63"/>
      <c r="R66" s="63">
        <v>51</v>
      </c>
      <c r="T66" s="66">
        <v>52</v>
      </c>
      <c r="U66" s="66"/>
      <c r="V66" s="66">
        <v>53</v>
      </c>
      <c r="X66" s="63">
        <v>53.810728662682649</v>
      </c>
      <c r="Z66" s="17"/>
      <c r="AA66" s="384"/>
      <c r="AE66" s="384"/>
    </row>
    <row r="67" spans="1:31" ht="22.5" customHeight="1" x14ac:dyDescent="0.2">
      <c r="A67" s="4"/>
      <c r="B67" s="4"/>
      <c r="C67" s="14"/>
      <c r="D67" s="63"/>
      <c r="E67" s="63"/>
      <c r="F67" s="63"/>
      <c r="G67" s="63"/>
      <c r="H67" s="66"/>
      <c r="I67" s="66"/>
      <c r="J67" s="66"/>
      <c r="K67" s="63"/>
      <c r="L67" s="66"/>
      <c r="M67" s="48"/>
      <c r="N67" s="66"/>
      <c r="O67" s="48"/>
      <c r="P67" s="66"/>
      <c r="Q67" s="66"/>
      <c r="R67" s="66"/>
      <c r="T67" s="66"/>
      <c r="U67" s="66"/>
      <c r="V67" s="66"/>
      <c r="X67" s="63"/>
      <c r="Z67" s="17"/>
      <c r="AE67" s="384"/>
    </row>
    <row r="68" spans="1:31" x14ac:dyDescent="0.2">
      <c r="A68" s="4" t="s">
        <v>45</v>
      </c>
      <c r="B68" s="4"/>
      <c r="C68" s="14"/>
      <c r="D68" s="63"/>
      <c r="E68" s="63"/>
      <c r="F68" s="63"/>
      <c r="G68" s="63"/>
      <c r="H68" s="66"/>
      <c r="I68" s="66"/>
      <c r="J68" s="66"/>
      <c r="K68" s="63"/>
      <c r="L68" s="66"/>
      <c r="M68" s="48"/>
      <c r="N68" s="66"/>
      <c r="O68" s="48"/>
      <c r="P68" s="66"/>
      <c r="Q68" s="66"/>
      <c r="R68" s="66"/>
      <c r="T68" s="66"/>
      <c r="U68" s="66"/>
      <c r="V68" s="66"/>
      <c r="X68" s="63"/>
      <c r="Z68" s="17"/>
      <c r="AE68" s="384"/>
    </row>
    <row r="69" spans="1:31" ht="5.25" customHeight="1" x14ac:dyDescent="0.2">
      <c r="A69" s="4"/>
      <c r="B69" s="4"/>
      <c r="C69" s="29"/>
      <c r="D69" s="64"/>
      <c r="E69" s="64"/>
      <c r="F69" s="64"/>
      <c r="G69" s="64"/>
      <c r="H69" s="64"/>
      <c r="I69" s="64"/>
      <c r="J69" s="64"/>
      <c r="K69" s="64"/>
      <c r="L69" s="64"/>
      <c r="M69" s="19"/>
      <c r="N69" s="19"/>
      <c r="O69" s="19"/>
      <c r="P69" s="19"/>
      <c r="Q69" s="19"/>
      <c r="R69" s="19"/>
      <c r="T69" s="66"/>
      <c r="U69" s="48"/>
      <c r="V69" s="64"/>
      <c r="X69" s="63"/>
      <c r="Z69" s="17"/>
    </row>
    <row r="70" spans="1:31" x14ac:dyDescent="0.2">
      <c r="A70" s="4"/>
      <c r="B70" s="6">
        <v>0</v>
      </c>
      <c r="C70" s="13"/>
      <c r="D70" s="63">
        <v>86</v>
      </c>
      <c r="E70" s="63"/>
      <c r="F70" s="63">
        <v>86</v>
      </c>
      <c r="G70" s="63"/>
      <c r="H70" s="66">
        <v>86</v>
      </c>
      <c r="I70" s="66"/>
      <c r="J70" s="66">
        <v>86</v>
      </c>
      <c r="K70" s="63"/>
      <c r="L70" s="66">
        <v>85</v>
      </c>
      <c r="M70" s="48"/>
      <c r="N70" s="66">
        <v>85</v>
      </c>
      <c r="O70" s="48"/>
      <c r="P70" s="63">
        <v>84</v>
      </c>
      <c r="Q70" s="63"/>
      <c r="R70" s="63">
        <v>83</v>
      </c>
      <c r="T70" s="66">
        <v>83</v>
      </c>
      <c r="U70" s="66"/>
      <c r="V70" s="66">
        <v>82</v>
      </c>
      <c r="X70" s="63">
        <v>82.088193703236158</v>
      </c>
      <c r="Z70" s="17"/>
      <c r="AA70" s="384"/>
      <c r="AE70" s="384"/>
    </row>
    <row r="71" spans="1:31" x14ac:dyDescent="0.2">
      <c r="A71" s="4"/>
      <c r="B71" s="4" t="s">
        <v>34</v>
      </c>
      <c r="C71" s="13"/>
      <c r="D71" s="63">
        <v>14</v>
      </c>
      <c r="E71" s="63"/>
      <c r="F71" s="63">
        <v>14</v>
      </c>
      <c r="G71" s="63"/>
      <c r="H71" s="66">
        <v>14</v>
      </c>
      <c r="I71" s="66"/>
      <c r="J71" s="66">
        <v>14</v>
      </c>
      <c r="K71" s="63"/>
      <c r="L71" s="66">
        <v>15</v>
      </c>
      <c r="M71" s="48"/>
      <c r="N71" s="66">
        <v>15</v>
      </c>
      <c r="O71" s="48"/>
      <c r="P71" s="63">
        <v>16</v>
      </c>
      <c r="Q71" s="63"/>
      <c r="R71" s="63">
        <v>17</v>
      </c>
      <c r="T71" s="66">
        <v>17</v>
      </c>
      <c r="U71" s="66"/>
      <c r="V71" s="66">
        <v>18</v>
      </c>
      <c r="X71" s="63">
        <v>17.911806296763846</v>
      </c>
      <c r="Z71" s="17"/>
      <c r="AA71" s="384"/>
      <c r="AE71" s="384"/>
    </row>
    <row r="72" spans="1:31" ht="24" customHeight="1" x14ac:dyDescent="0.2">
      <c r="A72" s="4"/>
      <c r="B72" s="4"/>
      <c r="C72" s="14"/>
      <c r="D72" s="63"/>
      <c r="E72" s="63"/>
      <c r="F72" s="63"/>
      <c r="G72" s="63"/>
      <c r="H72" s="66"/>
      <c r="I72" s="66"/>
      <c r="J72" s="66"/>
      <c r="K72" s="63"/>
      <c r="L72" s="66"/>
      <c r="M72" s="48"/>
      <c r="N72" s="66"/>
      <c r="O72" s="48"/>
      <c r="P72" s="66"/>
      <c r="Q72" s="66"/>
      <c r="R72" s="66"/>
      <c r="T72" s="66"/>
      <c r="U72" s="66"/>
      <c r="V72" s="66"/>
      <c r="X72" s="63"/>
      <c r="Z72" s="17"/>
      <c r="AA72" s="384"/>
      <c r="AE72" s="384"/>
    </row>
    <row r="73" spans="1:31" x14ac:dyDescent="0.2">
      <c r="A73" s="4" t="s">
        <v>36</v>
      </c>
      <c r="B73" s="4"/>
      <c r="C73" s="14"/>
      <c r="D73" s="63"/>
      <c r="E73" s="63"/>
      <c r="F73" s="63"/>
      <c r="G73" s="63"/>
      <c r="H73" s="66"/>
      <c r="I73" s="66"/>
      <c r="J73" s="66"/>
      <c r="K73" s="63"/>
      <c r="L73" s="66"/>
      <c r="M73" s="48"/>
      <c r="N73" s="66"/>
      <c r="O73" s="48"/>
      <c r="P73" s="66"/>
      <c r="Q73" s="66"/>
      <c r="R73" s="66"/>
      <c r="T73" s="66"/>
      <c r="U73" s="66"/>
      <c r="V73" s="66"/>
      <c r="X73" s="63"/>
      <c r="Z73" s="17"/>
      <c r="AA73" s="384"/>
      <c r="AE73" s="384"/>
    </row>
    <row r="74" spans="1:31" ht="5.25" customHeight="1" x14ac:dyDescent="0.2">
      <c r="A74" s="4"/>
      <c r="B74" s="4"/>
      <c r="C74" s="29"/>
      <c r="D74" s="64"/>
      <c r="E74" s="64"/>
      <c r="F74" s="64"/>
      <c r="G74" s="64"/>
      <c r="H74" s="64"/>
      <c r="I74" s="64"/>
      <c r="J74" s="64"/>
      <c r="K74" s="64"/>
      <c r="L74" s="64"/>
      <c r="M74" s="19"/>
      <c r="N74" s="19"/>
      <c r="O74" s="19"/>
      <c r="P74" s="19"/>
      <c r="Q74" s="19"/>
      <c r="R74" s="19"/>
      <c r="T74" s="66"/>
      <c r="U74" s="48"/>
      <c r="V74" s="64"/>
      <c r="X74" s="63"/>
      <c r="Z74" s="17"/>
      <c r="AA74" s="384"/>
    </row>
    <row r="75" spans="1:31" x14ac:dyDescent="0.2">
      <c r="A75" s="4"/>
      <c r="B75" s="6">
        <v>0</v>
      </c>
      <c r="C75" s="14"/>
      <c r="D75" s="63">
        <v>68</v>
      </c>
      <c r="E75" s="63"/>
      <c r="F75" s="63">
        <v>68</v>
      </c>
      <c r="G75" s="63"/>
      <c r="H75" s="66">
        <v>68</v>
      </c>
      <c r="I75" s="66"/>
      <c r="J75" s="66">
        <v>68</v>
      </c>
      <c r="K75" s="63"/>
      <c r="L75" s="66">
        <v>67</v>
      </c>
      <c r="M75" s="48"/>
      <c r="N75" s="66">
        <v>66</v>
      </c>
      <c r="O75" s="48"/>
      <c r="P75" s="63">
        <v>66</v>
      </c>
      <c r="Q75" s="63"/>
      <c r="R75" s="63">
        <v>64</v>
      </c>
      <c r="T75" s="66">
        <v>63</v>
      </c>
      <c r="U75" s="66"/>
      <c r="V75" s="66">
        <v>63</v>
      </c>
      <c r="X75" s="63">
        <v>62.631724377068984</v>
      </c>
      <c r="Z75" s="17"/>
      <c r="AA75" s="384"/>
      <c r="AE75" s="384"/>
    </row>
    <row r="76" spans="1:31" x14ac:dyDescent="0.2">
      <c r="A76" s="4"/>
      <c r="B76" s="4" t="s">
        <v>34</v>
      </c>
      <c r="C76" s="14"/>
      <c r="D76" s="63">
        <v>32</v>
      </c>
      <c r="E76" s="63"/>
      <c r="F76" s="63">
        <v>32</v>
      </c>
      <c r="G76" s="63"/>
      <c r="H76" s="66">
        <v>32</v>
      </c>
      <c r="I76" s="66"/>
      <c r="J76" s="66">
        <v>32</v>
      </c>
      <c r="K76" s="63"/>
      <c r="L76" s="66">
        <v>33</v>
      </c>
      <c r="M76" s="48"/>
      <c r="N76" s="66">
        <v>34</v>
      </c>
      <c r="O76" s="48"/>
      <c r="P76" s="63">
        <v>34</v>
      </c>
      <c r="Q76" s="63"/>
      <c r="R76" s="63">
        <v>36</v>
      </c>
      <c r="T76" s="66">
        <v>37</v>
      </c>
      <c r="U76" s="66"/>
      <c r="V76" s="66">
        <v>37</v>
      </c>
      <c r="X76" s="63">
        <v>37.368275622931016</v>
      </c>
      <c r="Z76" s="17"/>
      <c r="AA76" s="384"/>
      <c r="AE76" s="384"/>
    </row>
    <row r="77" spans="1:31" ht="21" customHeight="1" x14ac:dyDescent="0.2">
      <c r="A77" s="4"/>
      <c r="B77" s="4"/>
      <c r="C77" s="14"/>
      <c r="D77" s="63"/>
      <c r="E77" s="63"/>
      <c r="F77" s="63"/>
      <c r="G77" s="63"/>
      <c r="H77" s="66"/>
      <c r="I77" s="66"/>
      <c r="J77" s="66"/>
      <c r="K77" s="63"/>
      <c r="L77" s="66"/>
      <c r="M77" s="48"/>
      <c r="N77" s="66"/>
      <c r="O77" s="48"/>
      <c r="P77" s="66"/>
      <c r="Q77" s="66"/>
      <c r="T77" s="66"/>
      <c r="U77" s="66"/>
      <c r="V77" s="66"/>
      <c r="X77" s="66"/>
      <c r="Z77" s="17"/>
      <c r="AA77" s="384"/>
      <c r="AE77" s="384"/>
    </row>
    <row r="78" spans="1:31" x14ac:dyDescent="0.2">
      <c r="A78" s="4" t="s">
        <v>316</v>
      </c>
      <c r="B78" s="4"/>
      <c r="C78" s="14"/>
      <c r="D78" s="63"/>
      <c r="E78" s="63"/>
      <c r="F78" s="63"/>
      <c r="G78" s="63"/>
      <c r="H78" s="66"/>
      <c r="I78" s="66"/>
      <c r="J78" s="66"/>
      <c r="K78" s="63"/>
      <c r="L78" s="66"/>
      <c r="M78" s="48"/>
      <c r="N78" s="66"/>
      <c r="O78" s="48"/>
      <c r="P78" s="66"/>
      <c r="Q78" s="66"/>
      <c r="T78" s="66"/>
      <c r="U78" s="66"/>
      <c r="V78" s="66"/>
      <c r="X78" s="66"/>
      <c r="Z78" s="17"/>
    </row>
    <row r="79" spans="1:31" ht="5.25" customHeight="1" x14ac:dyDescent="0.2">
      <c r="A79" s="4"/>
      <c r="B79" s="4"/>
      <c r="C79" s="29"/>
      <c r="D79" s="64"/>
      <c r="E79" s="64"/>
      <c r="F79" s="64"/>
      <c r="G79" s="64"/>
      <c r="H79" s="64"/>
      <c r="I79" s="64"/>
      <c r="J79" s="64"/>
      <c r="K79" s="64"/>
      <c r="L79" s="64"/>
      <c r="M79" s="19"/>
      <c r="N79" s="19"/>
      <c r="O79" s="19"/>
      <c r="P79" s="19"/>
      <c r="Q79" s="19"/>
      <c r="T79" s="66"/>
      <c r="U79" s="48"/>
      <c r="V79" s="64"/>
      <c r="X79" s="64"/>
      <c r="Z79" s="17"/>
    </row>
    <row r="80" spans="1:31" x14ac:dyDescent="0.2">
      <c r="A80" s="4"/>
      <c r="B80" s="6" t="s">
        <v>317</v>
      </c>
      <c r="C80" s="14"/>
      <c r="D80" s="63">
        <v>69</v>
      </c>
      <c r="E80" s="63"/>
      <c r="F80" s="63">
        <v>71</v>
      </c>
      <c r="G80" s="63"/>
      <c r="H80" s="63">
        <v>72</v>
      </c>
      <c r="I80" s="66"/>
      <c r="J80" s="63">
        <v>73</v>
      </c>
      <c r="K80" s="63"/>
      <c r="L80" s="63">
        <v>73</v>
      </c>
      <c r="M80" s="48"/>
      <c r="N80" s="63">
        <v>79</v>
      </c>
      <c r="O80" s="48"/>
      <c r="P80" s="63">
        <v>84</v>
      </c>
      <c r="Q80" s="63"/>
      <c r="R80" s="63">
        <v>88</v>
      </c>
      <c r="T80" s="66">
        <v>87</v>
      </c>
      <c r="U80" s="66"/>
      <c r="V80" s="63">
        <v>87</v>
      </c>
      <c r="X80" s="63">
        <v>86.516299960448833</v>
      </c>
      <c r="Z80" s="17"/>
      <c r="AA80" s="373"/>
      <c r="AB80" s="385"/>
    </row>
    <row r="81" spans="1:28" x14ac:dyDescent="0.2">
      <c r="A81" s="4"/>
      <c r="B81" s="4" t="s">
        <v>318</v>
      </c>
      <c r="C81" s="14"/>
      <c r="D81" s="63">
        <v>31</v>
      </c>
      <c r="E81" s="63"/>
      <c r="F81" s="63">
        <v>29</v>
      </c>
      <c r="G81" s="63"/>
      <c r="H81" s="63">
        <v>28</v>
      </c>
      <c r="I81" s="66"/>
      <c r="J81" s="63">
        <v>27</v>
      </c>
      <c r="K81" s="63"/>
      <c r="L81" s="63">
        <v>27</v>
      </c>
      <c r="M81" s="48"/>
      <c r="N81" s="63">
        <v>21</v>
      </c>
      <c r="O81" s="48"/>
      <c r="P81" s="63">
        <v>16</v>
      </c>
      <c r="Q81" s="63"/>
      <c r="R81" s="63">
        <v>12</v>
      </c>
      <c r="T81" s="66">
        <v>13</v>
      </c>
      <c r="U81" s="66"/>
      <c r="V81" s="63">
        <v>13</v>
      </c>
      <c r="X81" s="63">
        <v>13.483700039551175</v>
      </c>
      <c r="Z81" s="17"/>
      <c r="AA81" s="373"/>
      <c r="AB81" s="385"/>
    </row>
    <row r="82" spans="1:28" x14ac:dyDescent="0.2">
      <c r="A82" s="8"/>
      <c r="B82" s="8"/>
      <c r="C82" s="8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87"/>
      <c r="W82" s="165"/>
      <c r="X82" s="87"/>
      <c r="Y82" s="8"/>
    </row>
    <row r="83" spans="1:28" x14ac:dyDescent="0.2">
      <c r="A83" s="11"/>
      <c r="B83" s="11"/>
      <c r="C83" s="11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W83" s="19"/>
      <c r="Y83" s="11"/>
    </row>
    <row r="84" spans="1:28" ht="16.5" x14ac:dyDescent="0.2">
      <c r="A84" s="21"/>
      <c r="B84" s="32" t="s">
        <v>1427</v>
      </c>
      <c r="C84" s="22"/>
      <c r="D84" s="470"/>
      <c r="E84" s="470"/>
      <c r="F84" s="470"/>
      <c r="G84" s="470"/>
      <c r="H84" s="470"/>
      <c r="I84" s="470"/>
      <c r="J84" s="470"/>
      <c r="K84" s="470"/>
      <c r="L84" s="470"/>
      <c r="M84" s="470"/>
      <c r="N84" s="470"/>
      <c r="O84" s="470"/>
      <c r="P84" s="470"/>
      <c r="Q84" s="470"/>
      <c r="R84" s="470"/>
      <c r="S84" s="470"/>
      <c r="T84" s="470"/>
      <c r="U84" s="470"/>
      <c r="W84" s="470"/>
      <c r="Y84" s="22"/>
    </row>
    <row r="85" spans="1:28" ht="16.5" x14ac:dyDescent="0.2">
      <c r="A85" s="11"/>
      <c r="B85" s="47" t="s">
        <v>1432</v>
      </c>
      <c r="C85" s="11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W85" s="19"/>
      <c r="Y85" s="11"/>
    </row>
    <row r="86" spans="1:28" x14ac:dyDescent="0.2">
      <c r="A86" s="12"/>
      <c r="B86" s="4" t="s">
        <v>1433</v>
      </c>
      <c r="C86" s="11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W86" s="19"/>
      <c r="Y86" s="11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58" orientation="portrait" r:id="rId1"/>
  <headerFooter alignWithMargins="0">
    <oddFooter>&amp;R20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56"/>
  <sheetViews>
    <sheetView showGridLines="0" topLeftCell="A25" zoomScale="87" zoomScaleNormal="87" workbookViewId="0">
      <selection activeCell="Z20" sqref="Z20"/>
    </sheetView>
  </sheetViews>
  <sheetFormatPr defaultColWidth="9.140625" defaultRowHeight="12.75" x14ac:dyDescent="0.2"/>
  <cols>
    <col min="1" max="1" width="1.5703125" style="19" customWidth="1"/>
    <col min="2" max="2" width="33.5703125" style="19" customWidth="1"/>
    <col min="3" max="3" width="0.7109375" style="19" customWidth="1"/>
    <col min="4" max="4" width="9.85546875" style="19" bestFit="1" customWidth="1"/>
    <col min="5" max="5" width="0.7109375" style="19" customWidth="1"/>
    <col min="6" max="6" width="9.85546875" style="19" bestFit="1" customWidth="1"/>
    <col min="7" max="7" width="0.7109375" style="19" customWidth="1"/>
    <col min="8" max="8" width="9.42578125" style="19" customWidth="1"/>
    <col min="9" max="9" width="1.28515625" style="19" customWidth="1"/>
    <col min="10" max="10" width="9.85546875" style="19" bestFit="1" customWidth="1"/>
    <col min="11" max="11" width="0.7109375" style="19" customWidth="1"/>
    <col min="12" max="12" width="9.85546875" style="19" bestFit="1" customWidth="1"/>
    <col min="13" max="13" width="0.7109375" style="19" customWidth="1"/>
    <col min="14" max="14" width="9.85546875" style="19" bestFit="1" customWidth="1"/>
    <col min="15" max="15" width="0.7109375" style="19" customWidth="1"/>
    <col min="16" max="16" width="9.85546875" style="19" bestFit="1" customWidth="1"/>
    <col min="17" max="17" width="0.7109375" style="19" customWidth="1"/>
    <col min="18" max="18" width="9.85546875" style="19" customWidth="1"/>
    <col min="19" max="19" width="0.7109375" style="19" customWidth="1"/>
    <col min="20" max="20" width="9.7109375" style="19" customWidth="1"/>
    <col min="21" max="21" width="0.7109375" style="19" customWidth="1"/>
    <col min="22" max="22" width="9.85546875" style="19" bestFit="1" customWidth="1"/>
    <col min="23" max="23" width="0.7109375" style="19" customWidth="1"/>
    <col min="24" max="24" width="9.85546875" style="19" bestFit="1" customWidth="1"/>
    <col min="25" max="25" width="0.7109375" style="19" customWidth="1"/>
    <col min="26" max="16384" width="9.140625" style="19"/>
  </cols>
  <sheetData>
    <row r="1" spans="1:25" ht="15.75" x14ac:dyDescent="0.25">
      <c r="A1" s="37" t="s">
        <v>1684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8"/>
      <c r="Y1" s="4"/>
    </row>
    <row r="2" spans="1:25" ht="5.2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8"/>
      <c r="Y2" s="4"/>
    </row>
    <row r="3" spans="1:25" ht="20.25" customHeight="1" x14ac:dyDescent="0.2">
      <c r="A3" s="246" t="s">
        <v>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247"/>
      <c r="S3" s="5"/>
      <c r="T3" s="162"/>
      <c r="U3" s="5"/>
      <c r="V3" s="247"/>
      <c r="W3" s="5"/>
      <c r="X3" s="178" t="s">
        <v>341</v>
      </c>
      <c r="Y3" s="5"/>
    </row>
    <row r="4" spans="1:25" ht="6" customHeight="1" x14ac:dyDescent="0.2">
      <c r="A4" s="248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475"/>
      <c r="Y4" s="249"/>
    </row>
    <row r="5" spans="1:25" ht="5.25" customHeight="1" x14ac:dyDescent="0.2">
      <c r="A5" s="246"/>
      <c r="B5" s="5" t="s">
        <v>10</v>
      </c>
      <c r="C5" s="24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162"/>
      <c r="V5" s="162"/>
      <c r="W5" s="5"/>
      <c r="X5" s="162"/>
      <c r="Y5" s="5"/>
    </row>
    <row r="6" spans="1:25" ht="18" x14ac:dyDescent="0.2">
      <c r="A6" s="5"/>
      <c r="B6" s="5" t="s">
        <v>102</v>
      </c>
      <c r="C6" s="250"/>
      <c r="D6" s="247" t="s">
        <v>1564</v>
      </c>
      <c r="E6" s="247"/>
      <c r="F6" s="247">
        <v>2005</v>
      </c>
      <c r="G6" s="247"/>
      <c r="H6" s="247">
        <v>2006</v>
      </c>
      <c r="I6" s="247"/>
      <c r="J6" s="247">
        <v>2007</v>
      </c>
      <c r="K6" s="247"/>
      <c r="L6" s="247">
        <v>2008</v>
      </c>
      <c r="M6" s="247"/>
      <c r="N6" s="247">
        <v>2009</v>
      </c>
      <c r="O6" s="247"/>
      <c r="P6" s="247">
        <v>2010</v>
      </c>
      <c r="Q6" s="247"/>
      <c r="R6" s="247">
        <v>2011</v>
      </c>
      <c r="S6" s="178"/>
      <c r="T6" s="247">
        <v>2012</v>
      </c>
      <c r="U6" s="247"/>
      <c r="V6" s="252">
        <v>2013</v>
      </c>
      <c r="X6" s="476">
        <v>2014</v>
      </c>
    </row>
    <row r="7" spans="1:25" ht="5.25" customHeight="1" x14ac:dyDescent="0.2">
      <c r="A7" s="5"/>
      <c r="B7" s="251"/>
      <c r="C7" s="247"/>
      <c r="D7" s="251"/>
      <c r="E7" s="247"/>
      <c r="F7" s="251"/>
      <c r="G7" s="252"/>
      <c r="H7" s="251"/>
      <c r="I7" s="252"/>
      <c r="J7" s="251"/>
      <c r="K7" s="252"/>
      <c r="L7" s="251"/>
      <c r="M7" s="252"/>
      <c r="N7" s="251"/>
      <c r="O7" s="252"/>
      <c r="P7" s="251"/>
      <c r="Q7" s="252"/>
      <c r="R7" s="251"/>
      <c r="S7" s="247"/>
      <c r="T7" s="251"/>
      <c r="U7" s="247"/>
      <c r="V7" s="251"/>
      <c r="X7" s="477"/>
    </row>
    <row r="8" spans="1:25" ht="7.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X8" s="162"/>
    </row>
    <row r="9" spans="1:25" ht="15" x14ac:dyDescent="0.2">
      <c r="A9" s="5" t="s">
        <v>326</v>
      </c>
      <c r="B9" s="5"/>
      <c r="C9" s="253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5"/>
      <c r="P9" s="254"/>
      <c r="Q9" s="5"/>
      <c r="R9" s="253"/>
      <c r="S9" s="253"/>
      <c r="T9" s="253"/>
      <c r="U9" s="253"/>
      <c r="V9" s="253"/>
      <c r="X9" s="262"/>
    </row>
    <row r="10" spans="1:25" ht="4.5" customHeight="1" x14ac:dyDescent="0.2">
      <c r="A10" s="5"/>
      <c r="B10" s="5"/>
      <c r="C10" s="24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247"/>
      <c r="T10" s="247"/>
      <c r="U10" s="247"/>
      <c r="V10" s="247"/>
      <c r="X10" s="178"/>
    </row>
    <row r="11" spans="1:25" ht="18.75" x14ac:dyDescent="0.25">
      <c r="A11" s="5"/>
      <c r="B11" s="255" t="s">
        <v>158</v>
      </c>
      <c r="C11" s="255"/>
      <c r="D11" s="257">
        <v>185713</v>
      </c>
      <c r="E11" s="258">
        <v>2</v>
      </c>
      <c r="F11" s="257">
        <v>186416</v>
      </c>
      <c r="G11" s="257"/>
      <c r="H11" s="257">
        <v>193737</v>
      </c>
      <c r="I11" s="257"/>
      <c r="J11" s="257">
        <v>198499</v>
      </c>
      <c r="K11" s="257"/>
      <c r="L11" s="257">
        <v>195296</v>
      </c>
      <c r="M11" s="257"/>
      <c r="N11" s="257">
        <v>189100</v>
      </c>
      <c r="O11" s="255"/>
      <c r="P11" s="256">
        <v>189574</v>
      </c>
      <c r="Q11" s="253"/>
      <c r="R11" s="256">
        <v>189931</v>
      </c>
      <c r="S11" s="162"/>
      <c r="T11" s="259">
        <v>185122</v>
      </c>
      <c r="U11" s="256"/>
      <c r="V11" s="259">
        <v>185331</v>
      </c>
      <c r="X11" s="259">
        <v>184571</v>
      </c>
    </row>
    <row r="12" spans="1:25" ht="4.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247"/>
      <c r="R12" s="247"/>
      <c r="S12" s="162"/>
      <c r="T12" s="178"/>
      <c r="U12" s="247"/>
      <c r="V12" s="178"/>
      <c r="X12" s="178"/>
    </row>
    <row r="13" spans="1:25" ht="15" x14ac:dyDescent="0.2">
      <c r="A13" s="5"/>
      <c r="B13" s="5" t="s">
        <v>247</v>
      </c>
      <c r="C13" s="261"/>
      <c r="D13" s="253">
        <v>3756</v>
      </c>
      <c r="E13" s="260"/>
      <c r="F13" s="253">
        <v>3786</v>
      </c>
      <c r="G13" s="260"/>
      <c r="H13" s="253">
        <v>3990</v>
      </c>
      <c r="I13" s="260"/>
      <c r="J13" s="253">
        <v>4376</v>
      </c>
      <c r="K13" s="253"/>
      <c r="L13" s="253">
        <v>4113</v>
      </c>
      <c r="M13" s="253"/>
      <c r="N13" s="253">
        <v>3823</v>
      </c>
      <c r="O13" s="5"/>
      <c r="P13" s="253">
        <v>3718</v>
      </c>
      <c r="Q13" s="260"/>
      <c r="R13" s="253">
        <v>3258</v>
      </c>
      <c r="S13" s="162"/>
      <c r="T13" s="262">
        <v>2925</v>
      </c>
      <c r="U13" s="260"/>
      <c r="V13" s="262">
        <v>2538</v>
      </c>
      <c r="X13" s="262">
        <v>2399</v>
      </c>
    </row>
    <row r="14" spans="1:25" ht="15" x14ac:dyDescent="0.2">
      <c r="A14" s="5"/>
      <c r="B14" s="5" t="s">
        <v>325</v>
      </c>
      <c r="C14" s="261"/>
      <c r="D14" s="253">
        <v>14136</v>
      </c>
      <c r="E14" s="260"/>
      <c r="F14" s="253">
        <v>14237</v>
      </c>
      <c r="G14" s="260"/>
      <c r="H14" s="253">
        <v>14629</v>
      </c>
      <c r="I14" s="260"/>
      <c r="J14" s="253">
        <v>15913</v>
      </c>
      <c r="K14" s="253"/>
      <c r="L14" s="253">
        <v>15273</v>
      </c>
      <c r="M14" s="253"/>
      <c r="N14" s="253">
        <v>14093</v>
      </c>
      <c r="O14" s="5"/>
      <c r="P14" s="253">
        <v>12742</v>
      </c>
      <c r="Q14" s="260"/>
      <c r="R14" s="253">
        <v>11341</v>
      </c>
      <c r="S14" s="162"/>
      <c r="T14" s="262">
        <v>9948</v>
      </c>
      <c r="U14" s="260"/>
      <c r="V14" s="262">
        <v>9141</v>
      </c>
      <c r="X14" s="262">
        <v>8649</v>
      </c>
    </row>
    <row r="15" spans="1:25" ht="4.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247"/>
      <c r="R15" s="247"/>
      <c r="S15" s="162"/>
      <c r="T15" s="178"/>
      <c r="U15" s="247"/>
      <c r="V15" s="178"/>
      <c r="X15" s="178"/>
    </row>
    <row r="16" spans="1:25" ht="15" x14ac:dyDescent="0.2">
      <c r="A16" s="5"/>
      <c r="B16" s="5" t="s">
        <v>154</v>
      </c>
      <c r="C16" s="261">
        <v>0</v>
      </c>
      <c r="D16" s="253">
        <v>17892</v>
      </c>
      <c r="E16" s="260"/>
      <c r="F16" s="253">
        <v>18023</v>
      </c>
      <c r="G16" s="260">
        <v>0</v>
      </c>
      <c r="H16" s="253">
        <v>18619</v>
      </c>
      <c r="I16" s="260"/>
      <c r="J16" s="253">
        <v>20289</v>
      </c>
      <c r="K16" s="253"/>
      <c r="L16" s="253">
        <v>19386</v>
      </c>
      <c r="M16" s="253"/>
      <c r="N16" s="253">
        <v>17916</v>
      </c>
      <c r="O16" s="76"/>
      <c r="P16" s="253">
        <v>16460</v>
      </c>
      <c r="Q16" s="260"/>
      <c r="R16" s="253">
        <v>14599</v>
      </c>
      <c r="S16" s="162"/>
      <c r="T16" s="262">
        <v>12873</v>
      </c>
      <c r="U16" s="260">
        <v>0</v>
      </c>
      <c r="V16" s="262">
        <v>11679</v>
      </c>
      <c r="X16" s="262">
        <v>11048</v>
      </c>
    </row>
    <row r="17" spans="1:24" ht="15" x14ac:dyDescent="0.2">
      <c r="A17" s="5"/>
      <c r="B17" s="5" t="s">
        <v>112</v>
      </c>
      <c r="C17" s="261">
        <v>0</v>
      </c>
      <c r="D17" s="253">
        <v>21250</v>
      </c>
      <c r="E17" s="260"/>
      <c r="F17" s="253">
        <v>21076</v>
      </c>
      <c r="G17" s="260">
        <v>0</v>
      </c>
      <c r="H17" s="253">
        <v>22667</v>
      </c>
      <c r="I17" s="260"/>
      <c r="J17" s="253">
        <v>23666</v>
      </c>
      <c r="K17" s="253"/>
      <c r="L17" s="253">
        <v>23303</v>
      </c>
      <c r="M17" s="253"/>
      <c r="N17" s="253">
        <v>22151</v>
      </c>
      <c r="O17" s="5"/>
      <c r="P17" s="253">
        <v>21809</v>
      </c>
      <c r="Q17" s="260"/>
      <c r="R17" s="253">
        <v>20324</v>
      </c>
      <c r="S17" s="162"/>
      <c r="T17" s="262">
        <v>18507</v>
      </c>
      <c r="U17" s="260">
        <v>0</v>
      </c>
      <c r="V17" s="262">
        <v>17332</v>
      </c>
      <c r="X17" s="262">
        <v>16407</v>
      </c>
    </row>
    <row r="18" spans="1:24" ht="15" x14ac:dyDescent="0.2">
      <c r="A18" s="5"/>
      <c r="B18" s="5" t="s">
        <v>113</v>
      </c>
      <c r="C18" s="261"/>
      <c r="D18" s="253">
        <v>52701</v>
      </c>
      <c r="E18" s="260"/>
      <c r="F18" s="253">
        <v>53342</v>
      </c>
      <c r="G18" s="260"/>
      <c r="H18" s="253">
        <v>55340</v>
      </c>
      <c r="I18" s="260"/>
      <c r="J18" s="253">
        <v>56963</v>
      </c>
      <c r="K18" s="253"/>
      <c r="L18" s="253">
        <v>56172</v>
      </c>
      <c r="M18" s="253"/>
      <c r="N18" s="253">
        <v>54749</v>
      </c>
      <c r="O18" s="5"/>
      <c r="P18" s="253">
        <v>55481</v>
      </c>
      <c r="Q18" s="260"/>
      <c r="R18" s="253">
        <v>55909</v>
      </c>
      <c r="S18" s="162"/>
      <c r="T18" s="262">
        <v>54558</v>
      </c>
      <c r="U18" s="260"/>
      <c r="V18" s="262">
        <v>54038</v>
      </c>
      <c r="X18" s="262">
        <v>52722</v>
      </c>
    </row>
    <row r="19" spans="1:24" ht="15" x14ac:dyDescent="0.2">
      <c r="A19" s="5"/>
      <c r="B19" s="5" t="s">
        <v>114</v>
      </c>
      <c r="C19" s="261"/>
      <c r="D19" s="253">
        <v>37759</v>
      </c>
      <c r="E19" s="260"/>
      <c r="F19" s="253">
        <v>38330</v>
      </c>
      <c r="G19" s="260"/>
      <c r="H19" s="253">
        <v>40396</v>
      </c>
      <c r="I19" s="260"/>
      <c r="J19" s="253">
        <v>41704</v>
      </c>
      <c r="K19" s="253"/>
      <c r="L19" s="253">
        <v>41896</v>
      </c>
      <c r="M19" s="253"/>
      <c r="N19" s="253">
        <v>40634</v>
      </c>
      <c r="O19" s="5"/>
      <c r="P19" s="253">
        <v>40800</v>
      </c>
      <c r="Q19" s="260"/>
      <c r="R19" s="253">
        <v>42321</v>
      </c>
      <c r="S19" s="162"/>
      <c r="T19" s="262">
        <v>41882</v>
      </c>
      <c r="U19" s="260"/>
      <c r="V19" s="262">
        <v>43578</v>
      </c>
      <c r="X19" s="262">
        <v>44157</v>
      </c>
    </row>
    <row r="20" spans="1:24" ht="15" x14ac:dyDescent="0.2">
      <c r="A20" s="5"/>
      <c r="B20" s="5" t="s">
        <v>115</v>
      </c>
      <c r="C20" s="261"/>
      <c r="D20" s="253">
        <v>28064</v>
      </c>
      <c r="E20" s="260"/>
      <c r="F20" s="253">
        <v>27836</v>
      </c>
      <c r="G20" s="260"/>
      <c r="H20" s="253">
        <v>28153</v>
      </c>
      <c r="I20" s="260"/>
      <c r="J20" s="253">
        <v>27257</v>
      </c>
      <c r="K20" s="253"/>
      <c r="L20" s="253">
        <v>26985</v>
      </c>
      <c r="M20" s="253"/>
      <c r="N20" s="253">
        <v>26701</v>
      </c>
      <c r="O20" s="5"/>
      <c r="P20" s="253">
        <v>27978</v>
      </c>
      <c r="Q20" s="260"/>
      <c r="R20" s="253">
        <v>29579</v>
      </c>
      <c r="S20" s="162"/>
      <c r="T20" s="262">
        <v>30353</v>
      </c>
      <c r="U20" s="260"/>
      <c r="V20" s="262">
        <v>31377</v>
      </c>
      <c r="X20" s="262">
        <v>32108</v>
      </c>
    </row>
    <row r="21" spans="1:24" ht="15" x14ac:dyDescent="0.2">
      <c r="A21" s="5"/>
      <c r="B21" s="5" t="s">
        <v>321</v>
      </c>
      <c r="C21" s="261"/>
      <c r="D21" s="253">
        <v>27749</v>
      </c>
      <c r="E21" s="260"/>
      <c r="F21" s="253">
        <v>27809</v>
      </c>
      <c r="G21" s="260"/>
      <c r="H21" s="253">
        <v>28562</v>
      </c>
      <c r="I21" s="260"/>
      <c r="J21" s="253">
        <v>28620</v>
      </c>
      <c r="K21" s="253"/>
      <c r="L21" s="253">
        <v>27554</v>
      </c>
      <c r="M21" s="253"/>
      <c r="N21" s="253">
        <v>26949</v>
      </c>
      <c r="O21" s="5"/>
      <c r="P21" s="253">
        <v>27046</v>
      </c>
      <c r="Q21" s="260"/>
      <c r="R21" s="253">
        <v>27199</v>
      </c>
      <c r="S21" s="162"/>
      <c r="T21" s="262">
        <v>26949</v>
      </c>
      <c r="U21" s="260"/>
      <c r="V21" s="262">
        <v>27327</v>
      </c>
      <c r="X21" s="262">
        <v>28129</v>
      </c>
    </row>
    <row r="22" spans="1:24" ht="14.25" customHeight="1" x14ac:dyDescent="0.25">
      <c r="A22" s="5"/>
      <c r="B22" s="5"/>
      <c r="C22" s="261"/>
      <c r="D22" s="263"/>
      <c r="E22" s="264"/>
      <c r="F22" s="263"/>
      <c r="G22" s="264"/>
      <c r="H22" s="263"/>
      <c r="I22" s="263"/>
      <c r="J22" s="263"/>
      <c r="K22" s="263"/>
      <c r="L22" s="263"/>
      <c r="M22" s="263"/>
      <c r="N22" s="263"/>
      <c r="O22" s="265"/>
      <c r="P22" s="265"/>
      <c r="Q22" s="266"/>
      <c r="R22" s="265"/>
      <c r="S22" s="162"/>
      <c r="T22" s="267"/>
      <c r="U22" s="5"/>
      <c r="V22" s="267"/>
      <c r="X22" s="267"/>
    </row>
    <row r="23" spans="1:24" ht="5.25" customHeight="1" x14ac:dyDescent="0.2">
      <c r="A23" s="5"/>
      <c r="B23" s="5"/>
      <c r="C23" s="261"/>
      <c r="D23" s="260"/>
      <c r="E23" s="260"/>
      <c r="F23" s="260"/>
      <c r="G23" s="260"/>
      <c r="H23" s="260"/>
      <c r="I23" s="260"/>
      <c r="J23" s="260"/>
      <c r="K23" s="260"/>
      <c r="L23" s="260"/>
      <c r="M23" s="5"/>
      <c r="N23" s="5"/>
      <c r="O23" s="5"/>
      <c r="P23" s="5"/>
      <c r="Q23" s="261"/>
      <c r="R23" s="261"/>
      <c r="S23" s="162"/>
      <c r="T23" s="162"/>
      <c r="U23" s="261"/>
      <c r="V23" s="347"/>
      <c r="X23" s="347"/>
    </row>
    <row r="24" spans="1:24" ht="32.25" customHeight="1" x14ac:dyDescent="0.2">
      <c r="A24" s="5" t="s">
        <v>1565</v>
      </c>
      <c r="B24" s="5"/>
      <c r="C24" s="5"/>
      <c r="D24" s="254"/>
      <c r="E24" s="5"/>
      <c r="F24" s="254"/>
      <c r="G24" s="5"/>
      <c r="H24" s="254"/>
      <c r="I24" s="5"/>
      <c r="J24" s="254"/>
      <c r="K24" s="5"/>
      <c r="L24" s="254"/>
      <c r="M24" s="5"/>
      <c r="N24" s="162"/>
      <c r="O24" s="5"/>
      <c r="P24" s="5"/>
      <c r="Q24" s="253"/>
      <c r="R24" s="254"/>
      <c r="S24" s="162"/>
      <c r="T24" s="162"/>
      <c r="U24" s="5"/>
      <c r="V24" s="348"/>
      <c r="X24" s="348"/>
    </row>
    <row r="25" spans="1:24" ht="4.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247"/>
      <c r="R25" s="247"/>
      <c r="S25" s="162"/>
      <c r="T25" s="162"/>
      <c r="U25" s="247"/>
      <c r="V25" s="178"/>
      <c r="X25" s="178"/>
    </row>
    <row r="26" spans="1:24" ht="15.75" x14ac:dyDescent="0.25">
      <c r="A26" s="5"/>
      <c r="B26" s="255" t="s">
        <v>158</v>
      </c>
      <c r="C26" s="269"/>
      <c r="D26" s="269">
        <v>16.899999999999999</v>
      </c>
      <c r="E26" s="269"/>
      <c r="F26" s="269">
        <v>17</v>
      </c>
      <c r="G26" s="269"/>
      <c r="H26" s="269">
        <v>17.5</v>
      </c>
      <c r="I26" s="269"/>
      <c r="J26" s="269">
        <v>17.899999999999999</v>
      </c>
      <c r="K26" s="270"/>
      <c r="L26" s="269">
        <v>17.600000000000001</v>
      </c>
      <c r="M26" s="270"/>
      <c r="N26" s="269">
        <v>17</v>
      </c>
      <c r="O26" s="270"/>
      <c r="P26" s="269">
        <v>17.100000000000001</v>
      </c>
      <c r="Q26" s="256"/>
      <c r="R26" s="268">
        <v>17.2</v>
      </c>
      <c r="S26" s="162"/>
      <c r="T26" s="271">
        <v>16.399999999999999</v>
      </c>
      <c r="U26" s="268"/>
      <c r="V26" s="271">
        <v>16.45</v>
      </c>
      <c r="X26" s="271">
        <v>16.489999999999998</v>
      </c>
    </row>
    <row r="27" spans="1:24" ht="4.5" customHeight="1" x14ac:dyDescent="0.2">
      <c r="A27" s="5"/>
      <c r="B27" s="5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247"/>
      <c r="R27" s="272"/>
      <c r="S27" s="162"/>
      <c r="T27" s="273"/>
      <c r="U27" s="272"/>
      <c r="V27" s="273"/>
      <c r="X27" s="273"/>
    </row>
    <row r="28" spans="1:24" ht="15" x14ac:dyDescent="0.2">
      <c r="A28" s="5"/>
      <c r="B28" s="5" t="s">
        <v>247</v>
      </c>
      <c r="C28" s="275"/>
      <c r="D28" s="274">
        <v>3.7</v>
      </c>
      <c r="E28" s="274"/>
      <c r="F28" s="274">
        <v>3.7</v>
      </c>
      <c r="G28" s="274"/>
      <c r="H28" s="274">
        <v>3.9</v>
      </c>
      <c r="I28" s="274"/>
      <c r="J28" s="274">
        <v>4.4000000000000004</v>
      </c>
      <c r="K28" s="76"/>
      <c r="L28" s="274">
        <v>4.2</v>
      </c>
      <c r="M28" s="76"/>
      <c r="N28" s="274">
        <v>4</v>
      </c>
      <c r="O28" s="76"/>
      <c r="P28" s="274">
        <v>3.9</v>
      </c>
      <c r="Q28" s="260"/>
      <c r="R28" s="274">
        <v>3.4</v>
      </c>
      <c r="S28" s="162"/>
      <c r="T28" s="276">
        <v>3</v>
      </c>
      <c r="U28" s="274"/>
      <c r="V28" s="276">
        <v>2.6</v>
      </c>
      <c r="X28" s="276">
        <v>2.5034462823457502</v>
      </c>
    </row>
    <row r="29" spans="1:24" ht="15" x14ac:dyDescent="0.2">
      <c r="A29" s="5"/>
      <c r="B29" s="5" t="s">
        <v>325</v>
      </c>
      <c r="C29" s="76"/>
      <c r="D29" s="276">
        <v>21</v>
      </c>
      <c r="E29" s="76"/>
      <c r="F29" s="276">
        <v>21.1</v>
      </c>
      <c r="G29" s="76"/>
      <c r="H29" s="276">
        <v>21.4</v>
      </c>
      <c r="I29" s="76"/>
      <c r="J29" s="276">
        <v>23.4</v>
      </c>
      <c r="K29" s="76"/>
      <c r="L29" s="276">
        <v>22.2</v>
      </c>
      <c r="M29" s="76"/>
      <c r="N29" s="276">
        <v>20.5</v>
      </c>
      <c r="O29" s="76"/>
      <c r="P29" s="276">
        <v>18.899999999999999</v>
      </c>
      <c r="Q29" s="260"/>
      <c r="R29" s="274">
        <v>17.2</v>
      </c>
      <c r="S29" s="162"/>
      <c r="T29" s="276">
        <v>14.7</v>
      </c>
      <c r="U29" s="76"/>
      <c r="V29" s="276">
        <v>13.8</v>
      </c>
      <c r="X29" s="276">
        <v>12.9760822403658</v>
      </c>
    </row>
    <row r="30" spans="1:24" ht="4.5" customHeight="1" x14ac:dyDescent="0.2">
      <c r="A30" s="5"/>
      <c r="B30" s="5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247"/>
      <c r="R30" s="272"/>
      <c r="S30" s="162"/>
      <c r="T30" s="273"/>
      <c r="U30" s="272"/>
      <c r="V30" s="273"/>
      <c r="X30" s="273"/>
    </row>
    <row r="31" spans="1:24" ht="15" x14ac:dyDescent="0.2">
      <c r="A31" s="5"/>
      <c r="B31" s="5" t="s">
        <v>154</v>
      </c>
      <c r="C31" s="76"/>
      <c r="D31" s="274">
        <v>17.8</v>
      </c>
      <c r="E31" s="274"/>
      <c r="F31" s="274">
        <v>17.8</v>
      </c>
      <c r="G31" s="274"/>
      <c r="H31" s="274">
        <v>18.2</v>
      </c>
      <c r="I31" s="274"/>
      <c r="J31" s="274">
        <v>19.8</v>
      </c>
      <c r="K31" s="274"/>
      <c r="L31" s="274">
        <v>18.899999999999999</v>
      </c>
      <c r="M31" s="76"/>
      <c r="N31" s="274">
        <v>17.600000000000001</v>
      </c>
      <c r="O31" s="275"/>
      <c r="P31" s="274">
        <v>16.48</v>
      </c>
      <c r="Q31" s="260"/>
      <c r="R31" s="274">
        <v>15</v>
      </c>
      <c r="S31" s="162"/>
      <c r="T31" s="276">
        <v>12.8</v>
      </c>
      <c r="U31" s="274"/>
      <c r="V31" s="276">
        <v>11.7</v>
      </c>
      <c r="X31" s="276">
        <v>11.138904600444226</v>
      </c>
    </row>
    <row r="32" spans="1:24" ht="15" x14ac:dyDescent="0.2">
      <c r="A32" s="5"/>
      <c r="B32" s="5" t="s">
        <v>112</v>
      </c>
      <c r="C32" s="261"/>
      <c r="D32" s="274">
        <v>31.9</v>
      </c>
      <c r="E32" s="274"/>
      <c r="F32" s="274">
        <v>31.6</v>
      </c>
      <c r="G32" s="274"/>
      <c r="H32" s="274">
        <v>33.299999999999997</v>
      </c>
      <c r="I32" s="274"/>
      <c r="J32" s="274">
        <v>34.299999999999997</v>
      </c>
      <c r="K32" s="274"/>
      <c r="L32" s="274">
        <v>33.299999999999997</v>
      </c>
      <c r="M32" s="275"/>
      <c r="N32" s="274">
        <v>31.6</v>
      </c>
      <c r="O32" s="275"/>
      <c r="P32" s="274">
        <v>30.7</v>
      </c>
      <c r="Q32" s="260"/>
      <c r="R32" s="274">
        <v>28.8</v>
      </c>
      <c r="S32" s="162"/>
      <c r="T32" s="276">
        <v>25.9</v>
      </c>
      <c r="U32" s="274"/>
      <c r="V32" s="276">
        <v>24.8</v>
      </c>
      <c r="X32" s="276">
        <v>23.93875460697371</v>
      </c>
    </row>
    <row r="33" spans="1:24" ht="15" x14ac:dyDescent="0.2">
      <c r="A33" s="5"/>
      <c r="B33" s="5" t="s">
        <v>113</v>
      </c>
      <c r="C33" s="277"/>
      <c r="D33" s="274">
        <v>31.9</v>
      </c>
      <c r="E33" s="274"/>
      <c r="F33" s="274">
        <v>32</v>
      </c>
      <c r="G33" s="274"/>
      <c r="H33" s="274">
        <v>32.5</v>
      </c>
      <c r="I33" s="274"/>
      <c r="J33" s="274">
        <v>32.6</v>
      </c>
      <c r="K33" s="274"/>
      <c r="L33" s="274">
        <v>31.6</v>
      </c>
      <c r="M33" s="275"/>
      <c r="N33" s="274">
        <v>30</v>
      </c>
      <c r="O33" s="275"/>
      <c r="P33" s="274">
        <v>30.2</v>
      </c>
      <c r="Q33" s="260"/>
      <c r="R33" s="274">
        <v>30.1</v>
      </c>
      <c r="S33" s="162"/>
      <c r="T33" s="276">
        <v>29</v>
      </c>
      <c r="U33" s="274"/>
      <c r="V33" s="276">
        <v>28.5</v>
      </c>
      <c r="X33" s="276">
        <v>28.032672350263248</v>
      </c>
    </row>
    <row r="34" spans="1:24" ht="15" x14ac:dyDescent="0.2">
      <c r="A34" s="5"/>
      <c r="B34" s="5" t="s">
        <v>114</v>
      </c>
      <c r="C34" s="277"/>
      <c r="D34" s="274">
        <v>23.3</v>
      </c>
      <c r="E34" s="274"/>
      <c r="F34" s="274">
        <v>23.6</v>
      </c>
      <c r="G34" s="274"/>
      <c r="H34" s="274">
        <v>24.3</v>
      </c>
      <c r="I34" s="274"/>
      <c r="J34" s="274">
        <v>24.3</v>
      </c>
      <c r="K34" s="274"/>
      <c r="L34" s="274">
        <v>23.9</v>
      </c>
      <c r="M34" s="275"/>
      <c r="N34" s="274">
        <v>22.8</v>
      </c>
      <c r="O34" s="275"/>
      <c r="P34" s="274">
        <v>22.5</v>
      </c>
      <c r="Q34" s="260"/>
      <c r="R34" s="274">
        <v>22.9</v>
      </c>
      <c r="S34" s="162"/>
      <c r="T34" s="276">
        <v>21.8</v>
      </c>
      <c r="U34" s="274"/>
      <c r="V34" s="276">
        <v>22.6</v>
      </c>
      <c r="X34" s="276">
        <v>22.787087265611454</v>
      </c>
    </row>
    <row r="35" spans="1:24" ht="15" x14ac:dyDescent="0.2">
      <c r="A35" s="5"/>
      <c r="B35" s="5" t="s">
        <v>115</v>
      </c>
      <c r="C35" s="277"/>
      <c r="D35" s="274">
        <v>14.5</v>
      </c>
      <c r="E35" s="274"/>
      <c r="F35" s="274">
        <v>14.5</v>
      </c>
      <c r="G35" s="274"/>
      <c r="H35" s="274">
        <v>15.1</v>
      </c>
      <c r="I35" s="274"/>
      <c r="J35" s="274">
        <v>15.1</v>
      </c>
      <c r="K35" s="274"/>
      <c r="L35" s="274">
        <v>15.6</v>
      </c>
      <c r="M35" s="275"/>
      <c r="N35" s="274">
        <v>15.7</v>
      </c>
      <c r="O35" s="275"/>
      <c r="P35" s="274">
        <v>16.5</v>
      </c>
      <c r="Q35" s="260"/>
      <c r="R35" s="274">
        <v>17.2</v>
      </c>
      <c r="S35" s="162"/>
      <c r="T35" s="276">
        <v>16.399999999999999</v>
      </c>
      <c r="U35" s="274"/>
      <c r="V35" s="276">
        <v>16.5</v>
      </c>
      <c r="X35" s="276">
        <v>16.540267318908594</v>
      </c>
    </row>
    <row r="36" spans="1:24" ht="15" x14ac:dyDescent="0.2">
      <c r="A36" s="5"/>
      <c r="B36" s="5" t="s">
        <v>321</v>
      </c>
      <c r="C36" s="261"/>
      <c r="D36" s="274">
        <v>6.8</v>
      </c>
      <c r="E36" s="274"/>
      <c r="F36" s="274">
        <v>6.8</v>
      </c>
      <c r="G36" s="274"/>
      <c r="H36" s="274">
        <v>6.9</v>
      </c>
      <c r="I36" s="274"/>
      <c r="J36" s="274">
        <v>6.9</v>
      </c>
      <c r="K36" s="274"/>
      <c r="L36" s="274">
        <v>6.7</v>
      </c>
      <c r="M36" s="275"/>
      <c r="N36" s="274">
        <v>6.6</v>
      </c>
      <c r="O36" s="275"/>
      <c r="P36" s="274">
        <v>6.7</v>
      </c>
      <c r="Q36" s="260"/>
      <c r="R36" s="274">
        <v>6.9</v>
      </c>
      <c r="S36" s="162"/>
      <c r="T36" s="276">
        <v>6.9</v>
      </c>
      <c r="U36" s="274"/>
      <c r="V36" s="276">
        <v>7.1</v>
      </c>
      <c r="X36" s="276">
        <v>7.4238115145219457</v>
      </c>
    </row>
    <row r="37" spans="1:24" ht="16.5" customHeight="1" x14ac:dyDescent="0.2">
      <c r="A37" s="5"/>
      <c r="B37" s="5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60"/>
      <c r="R37" s="254"/>
      <c r="S37" s="162"/>
      <c r="T37" s="162"/>
      <c r="U37" s="254"/>
      <c r="V37" s="348"/>
      <c r="X37" s="348"/>
    </row>
    <row r="38" spans="1:24" ht="5.25" customHeight="1" x14ac:dyDescent="0.2">
      <c r="A38" s="5"/>
      <c r="B38" s="5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61"/>
      <c r="R38" s="254"/>
      <c r="S38" s="162"/>
      <c r="T38" s="162"/>
      <c r="U38" s="254"/>
      <c r="V38" s="348"/>
      <c r="X38" s="348"/>
    </row>
    <row r="39" spans="1:24" ht="27" customHeight="1" x14ac:dyDescent="0.2">
      <c r="A39" s="5" t="s">
        <v>199</v>
      </c>
      <c r="B39" s="5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3"/>
      <c r="R39" s="254"/>
      <c r="S39" s="162"/>
      <c r="T39" s="162"/>
      <c r="U39" s="254"/>
      <c r="V39" s="348"/>
      <c r="X39" s="348"/>
    </row>
    <row r="40" spans="1:24" ht="4.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247"/>
      <c r="R40" s="247"/>
      <c r="S40" s="162"/>
      <c r="T40" s="162"/>
      <c r="U40" s="247"/>
      <c r="V40" s="178"/>
      <c r="X40" s="178"/>
    </row>
    <row r="41" spans="1:24" ht="15" x14ac:dyDescent="0.2">
      <c r="A41" s="5"/>
      <c r="B41" s="5" t="s">
        <v>247</v>
      </c>
      <c r="C41" s="278"/>
      <c r="D41" s="278">
        <f>SUM(D13/185713*100)</f>
        <v>2.0224755402152783</v>
      </c>
      <c r="E41" s="278"/>
      <c r="F41" s="278">
        <f>SUM(F13/F$11*100)</f>
        <v>2.030941550081538</v>
      </c>
      <c r="G41" s="278"/>
      <c r="H41" s="278">
        <f>SUM(H13/H$11*100)</f>
        <v>2.0594930240480651</v>
      </c>
      <c r="I41" s="278"/>
      <c r="J41" s="278">
        <f>SUM(J13/J$11*100)</f>
        <v>2.2045451110584939</v>
      </c>
      <c r="K41" s="278"/>
      <c r="L41" s="278">
        <f>SUM(L13/L$11*100)</f>
        <v>2.1060339177453713</v>
      </c>
      <c r="M41" s="278"/>
      <c r="N41" s="278">
        <f>SUM(N13/N$11*100)</f>
        <v>2.0216816499206769</v>
      </c>
      <c r="O41" s="278"/>
      <c r="P41" s="278">
        <f>SUM(P13/P$11*100)</f>
        <v>1.96123941046768</v>
      </c>
      <c r="Q41" s="278"/>
      <c r="R41" s="278">
        <f>SUM(R13/R$11*100)</f>
        <v>1.7153597885547909</v>
      </c>
      <c r="S41" s="162"/>
      <c r="T41" s="279">
        <f>SUM(T13/$T$11*100)</f>
        <v>1.5800391093441082</v>
      </c>
      <c r="U41" s="279"/>
      <c r="V41" s="279">
        <f>SUM(V13/$T$11*100)</f>
        <v>1.3709877810308877</v>
      </c>
      <c r="W41" s="279"/>
      <c r="X41" s="279">
        <f>SUM(X13/$T$11*100)</f>
        <v>1.2959021618176123</v>
      </c>
    </row>
    <row r="42" spans="1:24" ht="15" x14ac:dyDescent="0.2">
      <c r="A42" s="5"/>
      <c r="B42" s="5" t="s">
        <v>325</v>
      </c>
      <c r="C42" s="278"/>
      <c r="D42" s="278">
        <f t="shared" ref="D42:D49" si="0">SUM(D14/185713*100)</f>
        <v>7.6117450043884913</v>
      </c>
      <c r="E42" s="278"/>
      <c r="F42" s="278">
        <f>SUM(F14/F$11*100)</f>
        <v>7.6372199811175001</v>
      </c>
      <c r="G42" s="278"/>
      <c r="H42" s="278">
        <f>SUM(H14/H$11*100)</f>
        <v>7.5509582578443979</v>
      </c>
      <c r="I42" s="278"/>
      <c r="J42" s="278">
        <f>SUM(J14/J$11*100)</f>
        <v>8.0166650713605616</v>
      </c>
      <c r="K42" s="278"/>
      <c r="L42" s="278">
        <f>SUM(L14/L$11*100)</f>
        <v>7.8204366704899231</v>
      </c>
      <c r="M42" s="278"/>
      <c r="N42" s="278">
        <f>SUM(N14/N$11*100)</f>
        <v>7.4526705446853514</v>
      </c>
      <c r="O42" s="278"/>
      <c r="P42" s="278">
        <f>SUM(P14/P$11*100)</f>
        <v>6.721385844050344</v>
      </c>
      <c r="Q42" s="278"/>
      <c r="R42" s="278">
        <f>SUM(R14/R$11*100)</f>
        <v>5.9711158262737518</v>
      </c>
      <c r="S42" s="162"/>
      <c r="T42" s="279">
        <f>SUM(T14/$T$11*100)</f>
        <v>5.3737535247026287</v>
      </c>
      <c r="U42" s="279"/>
      <c r="V42" s="279">
        <f>SUM(V14/$T$11*100)</f>
        <v>4.9378247858169209</v>
      </c>
      <c r="W42" s="279"/>
      <c r="X42" s="279">
        <f>SUM(X14/$T$11*100)</f>
        <v>4.6720541048605781</v>
      </c>
    </row>
    <row r="43" spans="1:24" ht="4.5" customHeight="1" x14ac:dyDescent="0.2">
      <c r="A43" s="5"/>
      <c r="B43" s="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247"/>
      <c r="R43" s="272"/>
      <c r="S43" s="162"/>
      <c r="T43" s="273"/>
      <c r="U43" s="273"/>
      <c r="V43" s="273"/>
      <c r="W43" s="273"/>
      <c r="X43" s="273"/>
    </row>
    <row r="44" spans="1:24" ht="15" x14ac:dyDescent="0.2">
      <c r="A44" s="5"/>
      <c r="B44" s="5" t="s">
        <v>154</v>
      </c>
      <c r="C44" s="278"/>
      <c r="D44" s="278">
        <f t="shared" si="0"/>
        <v>9.634220544603771</v>
      </c>
      <c r="E44" s="278"/>
      <c r="F44" s="278">
        <f t="shared" ref="F44:F49" si="1">SUM(F16/F$11*100)</f>
        <v>9.6681615311990399</v>
      </c>
      <c r="G44" s="278"/>
      <c r="H44" s="278">
        <f t="shared" ref="H44:H49" si="2">SUM(H16/H$11*100)</f>
        <v>9.6104512818924626</v>
      </c>
      <c r="I44" s="278"/>
      <c r="J44" s="278">
        <f t="shared" ref="J44:J49" si="3">SUM(J16/J$11*100)</f>
        <v>10.221210182419055</v>
      </c>
      <c r="K44" s="278"/>
      <c r="L44" s="278">
        <f t="shared" ref="L44:L49" si="4">SUM(L16/L$11*100)</f>
        <v>9.9264705882352935</v>
      </c>
      <c r="M44" s="278"/>
      <c r="N44" s="278">
        <f t="shared" ref="N44:N49" si="5">SUM(N16/N$11*100)</f>
        <v>9.4743521946060287</v>
      </c>
      <c r="O44" s="278"/>
      <c r="P44" s="278">
        <f t="shared" ref="P44:P49" si="6">SUM(P16/P$11*100)</f>
        <v>8.6826252545180242</v>
      </c>
      <c r="Q44" s="278"/>
      <c r="R44" s="278">
        <f t="shared" ref="R44:R49" si="7">SUM(R16/R$11*100)</f>
        <v>7.6864756148285434</v>
      </c>
      <c r="S44" s="162"/>
      <c r="T44" s="279">
        <f t="shared" ref="T44:T49" si="8">SUM(T16/$T$11*100)</f>
        <v>6.953792634046736</v>
      </c>
      <c r="U44" s="279"/>
      <c r="V44" s="279">
        <f t="shared" ref="V44:X49" si="9">SUM(V16/$T$11*100)</f>
        <v>6.3088125668478083</v>
      </c>
      <c r="W44" s="279"/>
      <c r="X44" s="279">
        <f t="shared" si="9"/>
        <v>5.9679562666781907</v>
      </c>
    </row>
    <row r="45" spans="1:24" ht="15" x14ac:dyDescent="0.2">
      <c r="A45" s="5"/>
      <c r="B45" s="5" t="s">
        <v>112</v>
      </c>
      <c r="C45" s="278"/>
      <c r="D45" s="278">
        <f t="shared" si="0"/>
        <v>11.442386908832445</v>
      </c>
      <c r="E45" s="278"/>
      <c r="F45" s="278">
        <f t="shared" si="1"/>
        <v>11.305896489571712</v>
      </c>
      <c r="G45" s="278"/>
      <c r="H45" s="278">
        <f t="shared" si="2"/>
        <v>11.699881798520675</v>
      </c>
      <c r="I45" s="278"/>
      <c r="J45" s="278">
        <f t="shared" si="3"/>
        <v>11.922478198882613</v>
      </c>
      <c r="K45" s="278"/>
      <c r="L45" s="278">
        <f t="shared" si="4"/>
        <v>11.932144027527446</v>
      </c>
      <c r="M45" s="278"/>
      <c r="N45" s="278">
        <f t="shared" si="5"/>
        <v>11.713907985193019</v>
      </c>
      <c r="O45" s="278"/>
      <c r="P45" s="278">
        <f t="shared" si="6"/>
        <v>11.504214712988068</v>
      </c>
      <c r="Q45" s="278"/>
      <c r="R45" s="278">
        <f t="shared" si="7"/>
        <v>10.700728159173595</v>
      </c>
      <c r="S45" s="162"/>
      <c r="T45" s="279">
        <f t="shared" si="8"/>
        <v>9.9971910415833882</v>
      </c>
      <c r="U45" s="279"/>
      <c r="V45" s="279">
        <f t="shared" si="9"/>
        <v>9.362474476291311</v>
      </c>
      <c r="W45" s="279"/>
      <c r="X45" s="279">
        <f t="shared" si="9"/>
        <v>8.8628039887209518</v>
      </c>
    </row>
    <row r="46" spans="1:24" ht="15" x14ac:dyDescent="0.2">
      <c r="A46" s="5"/>
      <c r="B46" s="5" t="s">
        <v>113</v>
      </c>
      <c r="C46" s="278"/>
      <c r="D46" s="278">
        <f t="shared" si="0"/>
        <v>28.377657999170765</v>
      </c>
      <c r="E46" s="278"/>
      <c r="F46" s="278">
        <f t="shared" si="1"/>
        <v>28.61449660973307</v>
      </c>
      <c r="G46" s="278"/>
      <c r="H46" s="278">
        <f t="shared" si="2"/>
        <v>28.564497230781939</v>
      </c>
      <c r="I46" s="278"/>
      <c r="J46" s="278">
        <f t="shared" si="3"/>
        <v>28.696870009420699</v>
      </c>
      <c r="K46" s="278"/>
      <c r="L46" s="278">
        <f t="shared" si="4"/>
        <v>28.762493855480908</v>
      </c>
      <c r="M46" s="278"/>
      <c r="N46" s="278">
        <f t="shared" si="5"/>
        <v>28.952406134320462</v>
      </c>
      <c r="O46" s="278"/>
      <c r="P46" s="278">
        <f t="shared" si="6"/>
        <v>29.266144091489338</v>
      </c>
      <c r="Q46" s="278"/>
      <c r="R46" s="278">
        <f t="shared" si="7"/>
        <v>29.436479563631003</v>
      </c>
      <c r="S46" s="162"/>
      <c r="T46" s="279">
        <f t="shared" si="8"/>
        <v>29.471375633366105</v>
      </c>
      <c r="U46" s="279"/>
      <c r="V46" s="279">
        <f t="shared" si="9"/>
        <v>29.190479791704931</v>
      </c>
      <c r="W46" s="279"/>
      <c r="X46" s="279">
        <f t="shared" si="9"/>
        <v>28.479597238577803</v>
      </c>
    </row>
    <row r="47" spans="1:24" ht="15" x14ac:dyDescent="0.2">
      <c r="A47" s="5"/>
      <c r="B47" s="5" t="s">
        <v>114</v>
      </c>
      <c r="C47" s="278"/>
      <c r="D47" s="278">
        <f t="shared" si="0"/>
        <v>20.331909990146084</v>
      </c>
      <c r="E47" s="278"/>
      <c r="F47" s="278">
        <f t="shared" si="1"/>
        <v>20.561539781992963</v>
      </c>
      <c r="G47" s="278"/>
      <c r="H47" s="278">
        <f t="shared" si="2"/>
        <v>20.850947418407429</v>
      </c>
      <c r="I47" s="278"/>
      <c r="J47" s="278">
        <f t="shared" si="3"/>
        <v>21.009677630617787</v>
      </c>
      <c r="K47" s="278"/>
      <c r="L47" s="278">
        <f t="shared" si="4"/>
        <v>21.452564312633132</v>
      </c>
      <c r="M47" s="278"/>
      <c r="N47" s="278">
        <f t="shared" si="5"/>
        <v>21.488101533580117</v>
      </c>
      <c r="O47" s="278"/>
      <c r="P47" s="278">
        <f t="shared" si="6"/>
        <v>21.521938662474813</v>
      </c>
      <c r="Q47" s="278"/>
      <c r="R47" s="278">
        <f t="shared" si="7"/>
        <v>22.282302520388981</v>
      </c>
      <c r="S47" s="162"/>
      <c r="T47" s="279">
        <f t="shared" si="8"/>
        <v>22.623999308564084</v>
      </c>
      <c r="U47" s="279"/>
      <c r="V47" s="279">
        <f t="shared" si="9"/>
        <v>23.540151899828221</v>
      </c>
      <c r="W47" s="279"/>
      <c r="X47" s="279">
        <f t="shared" si="9"/>
        <v>23.852918615831722</v>
      </c>
    </row>
    <row r="48" spans="1:24" ht="15" x14ac:dyDescent="0.2">
      <c r="A48" s="5"/>
      <c r="B48" s="5" t="s">
        <v>115</v>
      </c>
      <c r="C48" s="278"/>
      <c r="D48" s="278">
        <f t="shared" si="0"/>
        <v>15.111489233387001</v>
      </c>
      <c r="E48" s="278"/>
      <c r="F48" s="278">
        <f t="shared" si="1"/>
        <v>14.932194661402454</v>
      </c>
      <c r="G48" s="278"/>
      <c r="H48" s="278">
        <f t="shared" si="2"/>
        <v>14.531555665670471</v>
      </c>
      <c r="I48" s="278"/>
      <c r="J48" s="278">
        <f t="shared" si="3"/>
        <v>13.73155532269684</v>
      </c>
      <c r="K48" s="278"/>
      <c r="L48" s="278">
        <f t="shared" si="4"/>
        <v>13.817487301327217</v>
      </c>
      <c r="M48" s="278"/>
      <c r="N48" s="278">
        <f t="shared" si="5"/>
        <v>14.120042305658382</v>
      </c>
      <c r="O48" s="278"/>
      <c r="P48" s="278">
        <f t="shared" si="6"/>
        <v>14.758352938694125</v>
      </c>
      <c r="Q48" s="278"/>
      <c r="R48" s="278">
        <f t="shared" si="7"/>
        <v>15.573550394616992</v>
      </c>
      <c r="S48" s="162"/>
      <c r="T48" s="279">
        <f t="shared" si="8"/>
        <v>16.396214388349307</v>
      </c>
      <c r="U48" s="279"/>
      <c r="V48" s="279">
        <f t="shared" si="9"/>
        <v>16.949363122697463</v>
      </c>
      <c r="W48" s="279"/>
      <c r="X48" s="279">
        <f t="shared" si="9"/>
        <v>17.344237853955768</v>
      </c>
    </row>
    <row r="49" spans="1:25" ht="15" x14ac:dyDescent="0.2">
      <c r="A49" s="5"/>
      <c r="B49" s="5" t="s">
        <v>321</v>
      </c>
      <c r="C49" s="278"/>
      <c r="D49" s="278">
        <f t="shared" si="0"/>
        <v>14.941872674503131</v>
      </c>
      <c r="E49" s="278"/>
      <c r="F49" s="278">
        <f t="shared" si="1"/>
        <v>14.917710926100764</v>
      </c>
      <c r="G49" s="278"/>
      <c r="H49" s="278">
        <f t="shared" si="2"/>
        <v>14.742666604727026</v>
      </c>
      <c r="I49" s="278"/>
      <c r="J49" s="278">
        <f t="shared" si="3"/>
        <v>14.418208655963003</v>
      </c>
      <c r="K49" s="278"/>
      <c r="L49" s="278">
        <f t="shared" si="4"/>
        <v>14.108839914796</v>
      </c>
      <c r="M49" s="278"/>
      <c r="N49" s="278">
        <f t="shared" si="5"/>
        <v>14.251189846641987</v>
      </c>
      <c r="O49" s="278"/>
      <c r="P49" s="278">
        <f t="shared" si="6"/>
        <v>14.266724339835632</v>
      </c>
      <c r="Q49" s="278"/>
      <c r="R49" s="278">
        <f t="shared" si="7"/>
        <v>14.320463747360884</v>
      </c>
      <c r="S49" s="162"/>
      <c r="T49" s="279">
        <f t="shared" si="8"/>
        <v>14.557426994090383</v>
      </c>
      <c r="U49" s="279"/>
      <c r="V49" s="279">
        <f t="shared" si="9"/>
        <v>14.761616663605622</v>
      </c>
      <c r="W49" s="279"/>
      <c r="X49" s="279">
        <f t="shared" si="9"/>
        <v>15.194844480936895</v>
      </c>
    </row>
    <row r="50" spans="1:25" ht="16.5" customHeight="1" x14ac:dyDescent="0.2">
      <c r="A50" s="249"/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475"/>
      <c r="Y50" s="249"/>
    </row>
    <row r="51" spans="1:25" ht="3" customHeight="1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Y51" s="11"/>
    </row>
    <row r="52" spans="1:25" s="3" customFormat="1" ht="30" customHeight="1" x14ac:dyDescent="0.2">
      <c r="A52" s="1"/>
      <c r="B52" s="346" t="s">
        <v>1629</v>
      </c>
    </row>
    <row r="53" spans="1:25" ht="14.25" x14ac:dyDescent="0.2">
      <c r="A53" s="11"/>
      <c r="B53" s="48" t="s">
        <v>1630</v>
      </c>
    </row>
    <row r="54" spans="1:25" ht="16.5" x14ac:dyDescent="0.2">
      <c r="A54" s="11"/>
      <c r="B54" s="38" t="s">
        <v>1631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Y54" s="11"/>
    </row>
    <row r="55" spans="1:25" ht="14.25" x14ac:dyDescent="0.2">
      <c r="B55" s="48" t="s">
        <v>1622</v>
      </c>
      <c r="R55" s="11"/>
    </row>
    <row r="56" spans="1:25" ht="14.25" x14ac:dyDescent="0.2">
      <c r="A56" s="11"/>
      <c r="B56" s="4" t="s">
        <v>242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Y56" s="11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57" orientation="portrait" r:id="rId1"/>
  <headerFooter alignWithMargins="0">
    <oddFooter>&amp;R21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74"/>
  <sheetViews>
    <sheetView showGridLines="0" topLeftCell="A52" workbookViewId="0">
      <selection activeCell="J8" sqref="J8"/>
    </sheetView>
  </sheetViews>
  <sheetFormatPr defaultColWidth="9.140625" defaultRowHeight="12.75" x14ac:dyDescent="0.2"/>
  <cols>
    <col min="1" max="1" width="2.28515625" style="3" customWidth="1"/>
    <col min="2" max="2" width="9.140625" style="3" customWidth="1"/>
    <col min="3" max="3" width="1" style="3" customWidth="1"/>
    <col min="4" max="4" width="7.85546875" style="3" customWidth="1"/>
    <col min="5" max="5" width="5.28515625" style="3" customWidth="1"/>
    <col min="6" max="6" width="1" style="3" customWidth="1"/>
    <col min="7" max="7" width="7.140625" style="3" customWidth="1"/>
    <col min="8" max="8" width="5.5703125" style="3" customWidth="1"/>
    <col min="9" max="9" width="1" style="3" customWidth="1"/>
    <col min="10" max="10" width="7.85546875" style="3" customWidth="1"/>
    <col min="11" max="11" width="5.28515625" style="3" customWidth="1"/>
    <col min="12" max="12" width="1" style="3" customWidth="1"/>
    <col min="13" max="13" width="8" style="3" customWidth="1"/>
    <col min="14" max="14" width="5.42578125" style="3" customWidth="1"/>
    <col min="15" max="15" width="1" style="3" customWidth="1"/>
    <col min="16" max="16" width="9.42578125" style="3" customWidth="1"/>
    <col min="17" max="17" width="6.28515625" style="3" customWidth="1"/>
    <col min="18" max="18" width="1.42578125" style="3" customWidth="1"/>
    <col min="19" max="19" width="7" style="3" customWidth="1"/>
    <col min="20" max="20" width="6.42578125" style="3" customWidth="1"/>
    <col min="21" max="21" width="1" style="3" customWidth="1"/>
    <col min="22" max="22" width="8.28515625" style="3" customWidth="1"/>
    <col min="23" max="23" width="7" style="3" customWidth="1"/>
    <col min="24" max="24" width="2.140625" style="3" customWidth="1"/>
    <col min="25" max="16384" width="9.140625" style="3"/>
  </cols>
  <sheetData>
    <row r="1" spans="1:26" ht="15.75" x14ac:dyDescent="0.25">
      <c r="A1" s="44" t="s">
        <v>1685</v>
      </c>
    </row>
    <row r="3" spans="1:26" x14ac:dyDescent="0.2">
      <c r="A3" s="478" t="s">
        <v>8</v>
      </c>
      <c r="P3" s="471" t="s">
        <v>1421</v>
      </c>
    </row>
    <row r="4" spans="1:26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445"/>
    </row>
    <row r="6" spans="1:26" x14ac:dyDescent="0.2">
      <c r="B6" s="451"/>
      <c r="C6" s="35"/>
      <c r="D6" s="35"/>
      <c r="E6" s="35"/>
      <c r="F6" s="35"/>
      <c r="G6" s="35" t="s">
        <v>284</v>
      </c>
      <c r="H6" s="35"/>
      <c r="I6" s="35"/>
      <c r="J6" s="35"/>
      <c r="K6" s="35"/>
      <c r="L6" s="35"/>
      <c r="M6" s="35"/>
      <c r="N6" s="35"/>
      <c r="O6" s="35"/>
      <c r="P6" s="35" t="s">
        <v>284</v>
      </c>
      <c r="Q6" s="35"/>
    </row>
    <row r="7" spans="1:26" x14ac:dyDescent="0.2">
      <c r="B7" s="35" t="s">
        <v>102</v>
      </c>
      <c r="C7" s="35"/>
      <c r="D7" s="35" t="s">
        <v>2</v>
      </c>
      <c r="E7" s="35"/>
      <c r="F7" s="35"/>
      <c r="G7" s="35" t="s">
        <v>234</v>
      </c>
      <c r="H7" s="35"/>
      <c r="I7" s="35"/>
      <c r="J7" s="35" t="s">
        <v>102</v>
      </c>
      <c r="K7" s="35"/>
      <c r="L7" s="35"/>
      <c r="M7" s="35" t="s">
        <v>2</v>
      </c>
      <c r="N7" s="35"/>
      <c r="O7" s="35"/>
      <c r="P7" s="35" t="s">
        <v>234</v>
      </c>
      <c r="Q7" s="35"/>
    </row>
    <row r="8" spans="1:26" ht="14.25" x14ac:dyDescent="0.2">
      <c r="B8" s="451"/>
      <c r="C8" s="35"/>
      <c r="D8" s="35"/>
      <c r="E8" s="35"/>
      <c r="F8" s="35"/>
      <c r="G8" s="74" t="s">
        <v>332</v>
      </c>
      <c r="H8" s="35"/>
      <c r="I8" s="35"/>
      <c r="J8" s="35"/>
      <c r="K8" s="35"/>
      <c r="L8" s="35"/>
      <c r="M8" s="35"/>
      <c r="N8" s="35"/>
      <c r="O8" s="35"/>
      <c r="P8" s="74" t="s">
        <v>332</v>
      </c>
      <c r="Q8" s="35"/>
    </row>
    <row r="9" spans="1:26" x14ac:dyDescent="0.2">
      <c r="A9" s="36"/>
      <c r="B9" s="36"/>
      <c r="D9" s="36"/>
      <c r="G9" s="36"/>
      <c r="J9" s="36"/>
      <c r="M9" s="36"/>
      <c r="P9" s="36"/>
      <c r="Z9" s="78"/>
    </row>
    <row r="11" spans="1:26" x14ac:dyDescent="0.2">
      <c r="A11" s="464" t="s">
        <v>158</v>
      </c>
      <c r="B11" s="464"/>
      <c r="D11" s="479">
        <v>184571</v>
      </c>
      <c r="E11" s="464"/>
      <c r="G11" s="480">
        <v>16.489999999999998</v>
      </c>
      <c r="H11" s="464"/>
      <c r="K11" s="464"/>
      <c r="N11" s="464"/>
      <c r="Q11" s="464"/>
      <c r="V11" s="57"/>
    </row>
    <row r="12" spans="1:26" x14ac:dyDescent="0.2">
      <c r="G12" s="52"/>
      <c r="V12" s="57"/>
    </row>
    <row r="13" spans="1:26" ht="15" x14ac:dyDescent="0.25">
      <c r="B13" s="464" t="s">
        <v>161</v>
      </c>
      <c r="D13" s="3">
        <v>698</v>
      </c>
      <c r="G13" s="481">
        <v>1.1027309178576057</v>
      </c>
      <c r="J13" s="464" t="s">
        <v>115</v>
      </c>
      <c r="M13" s="479">
        <v>32108</v>
      </c>
      <c r="P13" s="481">
        <v>16.540267318908594</v>
      </c>
      <c r="S13" s="480"/>
      <c r="V13" s="57"/>
    </row>
    <row r="14" spans="1:26" x14ac:dyDescent="0.2">
      <c r="B14" s="464"/>
      <c r="G14" s="65"/>
      <c r="J14" s="464"/>
      <c r="M14" s="482"/>
      <c r="P14" s="65"/>
      <c r="S14" s="480"/>
      <c r="V14" s="57"/>
    </row>
    <row r="15" spans="1:26" ht="15" x14ac:dyDescent="0.25">
      <c r="B15" s="483" t="s">
        <v>162</v>
      </c>
      <c r="C15" s="484"/>
      <c r="D15" s="482">
        <v>100</v>
      </c>
      <c r="G15" s="481">
        <v>0.3209335314563001</v>
      </c>
      <c r="I15" s="484"/>
      <c r="J15" s="3">
        <v>30</v>
      </c>
      <c r="L15" s="484"/>
      <c r="M15" s="482">
        <v>7186</v>
      </c>
      <c r="O15" s="484"/>
      <c r="P15" s="485">
        <v>18.472770272875671</v>
      </c>
      <c r="R15" s="53"/>
      <c r="S15" s="65"/>
      <c r="V15" s="57"/>
    </row>
    <row r="16" spans="1:26" ht="15" x14ac:dyDescent="0.25">
      <c r="B16" s="54">
        <v>14</v>
      </c>
      <c r="C16" s="464"/>
      <c r="D16" s="482">
        <v>598</v>
      </c>
      <c r="G16" s="485">
        <v>1.8607082515254385</v>
      </c>
      <c r="I16" s="464"/>
      <c r="J16" s="3">
        <v>31</v>
      </c>
      <c r="L16" s="464"/>
      <c r="M16" s="482">
        <v>6850</v>
      </c>
      <c r="O16" s="464"/>
      <c r="P16" s="485">
        <v>17.573159500152641</v>
      </c>
      <c r="Q16" s="53"/>
      <c r="R16" s="53"/>
      <c r="S16" s="65"/>
      <c r="V16" s="57"/>
    </row>
    <row r="17" spans="2:22" ht="15" x14ac:dyDescent="0.25">
      <c r="B17" s="486"/>
      <c r="C17" s="464"/>
      <c r="D17" s="482"/>
      <c r="G17" s="487"/>
      <c r="H17" s="486"/>
      <c r="I17" s="464"/>
      <c r="J17" s="3">
        <v>32</v>
      </c>
      <c r="K17" s="486"/>
      <c r="L17" s="464"/>
      <c r="M17" s="482">
        <v>6394</v>
      </c>
      <c r="O17" s="464"/>
      <c r="P17" s="485">
        <v>16.275642282051738</v>
      </c>
      <c r="Q17" s="53"/>
      <c r="R17" s="53"/>
      <c r="S17" s="65"/>
      <c r="V17" s="57"/>
    </row>
    <row r="18" spans="2:22" ht="15" x14ac:dyDescent="0.25">
      <c r="B18" s="464" t="s">
        <v>247</v>
      </c>
      <c r="D18" s="482">
        <v>2399</v>
      </c>
      <c r="G18" s="481">
        <v>2.5034462823457471</v>
      </c>
      <c r="J18" s="3">
        <v>33</v>
      </c>
      <c r="M18" s="482">
        <v>6118</v>
      </c>
      <c r="P18" s="485">
        <v>15.546503561363965</v>
      </c>
      <c r="Q18" s="53"/>
      <c r="R18" s="53"/>
      <c r="S18" s="65"/>
      <c r="V18" s="57"/>
    </row>
    <row r="19" spans="2:22" ht="15" x14ac:dyDescent="0.25">
      <c r="B19" s="464" t="s">
        <v>154</v>
      </c>
      <c r="D19" s="482">
        <v>11048</v>
      </c>
      <c r="G19" s="481">
        <v>11.138904600444226</v>
      </c>
      <c r="J19" s="3">
        <v>34</v>
      </c>
      <c r="M19" s="482">
        <v>5560</v>
      </c>
      <c r="P19" s="485">
        <v>14.786762124613045</v>
      </c>
      <c r="Q19" s="53"/>
      <c r="R19" s="53"/>
      <c r="S19" s="65"/>
      <c r="V19" s="57"/>
    </row>
    <row r="20" spans="2:22" x14ac:dyDescent="0.2">
      <c r="B20" s="52"/>
      <c r="D20" s="488"/>
      <c r="G20" s="489"/>
      <c r="H20" s="52"/>
      <c r="K20" s="52"/>
      <c r="M20" s="33"/>
      <c r="P20" s="65"/>
      <c r="Q20" s="52"/>
      <c r="R20" s="53"/>
      <c r="S20" s="490"/>
      <c r="V20" s="57"/>
    </row>
    <row r="21" spans="2:22" ht="15" x14ac:dyDescent="0.25">
      <c r="B21" s="464" t="s">
        <v>163</v>
      </c>
      <c r="D21" s="488">
        <v>26757</v>
      </c>
      <c r="G21" s="481">
        <v>15.95325101820699</v>
      </c>
      <c r="J21" s="464" t="s">
        <v>164</v>
      </c>
      <c r="M21" s="479">
        <v>19771</v>
      </c>
      <c r="P21" s="481">
        <v>11.1544276945297</v>
      </c>
      <c r="S21" s="480"/>
      <c r="T21" s="57"/>
      <c r="U21" s="57"/>
      <c r="V21" s="57"/>
    </row>
    <row r="22" spans="2:22" x14ac:dyDescent="0.2">
      <c r="D22" s="482"/>
      <c r="G22" s="487"/>
      <c r="M22" s="482"/>
      <c r="P22" s="65"/>
      <c r="S22" s="490"/>
      <c r="T22" s="57"/>
      <c r="U22" s="57"/>
      <c r="V22" s="57"/>
    </row>
    <row r="23" spans="2:22" ht="15" x14ac:dyDescent="0.25">
      <c r="B23" s="3">
        <v>15</v>
      </c>
      <c r="D23" s="482">
        <v>1701</v>
      </c>
      <c r="G23" s="485">
        <v>5.2289389957117169</v>
      </c>
      <c r="J23" s="3">
        <v>35</v>
      </c>
      <c r="M23" s="482">
        <v>5072</v>
      </c>
      <c r="P23" s="485">
        <v>14.490310747456626</v>
      </c>
      <c r="S23" s="65"/>
      <c r="T23" s="57"/>
      <c r="U23" s="57"/>
      <c r="V23" s="57"/>
    </row>
    <row r="24" spans="2:22" ht="15" x14ac:dyDescent="0.25">
      <c r="B24" s="3">
        <v>16</v>
      </c>
      <c r="D24" s="482">
        <v>3371</v>
      </c>
      <c r="G24" s="485">
        <v>10.083123704463674</v>
      </c>
      <c r="H24" s="53"/>
      <c r="J24" s="3">
        <v>36</v>
      </c>
      <c r="M24" s="482">
        <v>4437</v>
      </c>
      <c r="P24" s="485">
        <v>12.87579802669762</v>
      </c>
      <c r="Q24" s="53"/>
      <c r="S24" s="65"/>
      <c r="T24" s="57"/>
      <c r="U24" s="57"/>
      <c r="V24" s="57"/>
    </row>
    <row r="25" spans="2:22" ht="15" x14ac:dyDescent="0.25">
      <c r="B25" s="3">
        <v>17</v>
      </c>
      <c r="D25" s="482">
        <v>5278</v>
      </c>
      <c r="G25" s="485">
        <v>15.887397543142502</v>
      </c>
      <c r="H25" s="53"/>
      <c r="J25" s="3">
        <v>37</v>
      </c>
      <c r="M25" s="482">
        <v>3803</v>
      </c>
      <c r="P25" s="485">
        <v>10.806371866493143</v>
      </c>
      <c r="Q25" s="53"/>
      <c r="S25" s="65"/>
      <c r="T25" s="57"/>
      <c r="U25" s="57"/>
      <c r="V25" s="57"/>
    </row>
    <row r="26" spans="2:22" ht="15" x14ac:dyDescent="0.25">
      <c r="B26" s="3">
        <v>18</v>
      </c>
      <c r="D26" s="482">
        <v>7394</v>
      </c>
      <c r="G26" s="485">
        <v>22.06959952959577</v>
      </c>
      <c r="H26" s="53"/>
      <c r="J26" s="3">
        <v>38</v>
      </c>
      <c r="M26" s="482">
        <v>3445</v>
      </c>
      <c r="P26" s="485">
        <v>9.5892355611720852</v>
      </c>
      <c r="Q26" s="53"/>
      <c r="S26" s="65"/>
      <c r="T26" s="57"/>
      <c r="U26" s="57"/>
      <c r="V26" s="57"/>
    </row>
    <row r="27" spans="2:22" ht="15" x14ac:dyDescent="0.25">
      <c r="B27" s="3">
        <v>19</v>
      </c>
      <c r="D27" s="482">
        <v>9013</v>
      </c>
      <c r="G27" s="485">
        <v>25.726216878887261</v>
      </c>
      <c r="H27" s="53"/>
      <c r="J27" s="3">
        <v>39</v>
      </c>
      <c r="M27" s="482">
        <v>3014</v>
      </c>
      <c r="P27" s="485">
        <v>8.2198356032879332</v>
      </c>
      <c r="Q27" s="53"/>
      <c r="S27" s="65"/>
      <c r="T27" s="57"/>
      <c r="U27" s="57"/>
      <c r="V27" s="57"/>
    </row>
    <row r="28" spans="2:22" x14ac:dyDescent="0.2">
      <c r="D28" s="482"/>
      <c r="G28" s="487"/>
      <c r="M28" s="33"/>
      <c r="P28" s="65"/>
      <c r="S28" s="490"/>
      <c r="T28" s="57"/>
      <c r="U28" s="57"/>
      <c r="V28" s="57"/>
    </row>
    <row r="29" spans="2:22" ht="15" x14ac:dyDescent="0.25">
      <c r="B29" s="464" t="s">
        <v>113</v>
      </c>
      <c r="D29" s="488">
        <v>52722</v>
      </c>
      <c r="G29" s="481">
        <v>28.032672350263248</v>
      </c>
      <c r="J29" s="464" t="s">
        <v>165</v>
      </c>
      <c r="M29" s="479">
        <v>7639</v>
      </c>
      <c r="P29" s="481">
        <v>3.7881643048701146</v>
      </c>
      <c r="S29" s="480"/>
      <c r="T29" s="57"/>
      <c r="U29" s="57"/>
      <c r="V29" s="57"/>
    </row>
    <row r="30" spans="2:22" ht="15" x14ac:dyDescent="0.25">
      <c r="D30" s="482"/>
      <c r="G30" s="487"/>
      <c r="M30" s="482"/>
      <c r="P30" s="485"/>
      <c r="S30" s="490"/>
      <c r="T30" s="57"/>
      <c r="U30" s="57"/>
      <c r="V30" s="57"/>
    </row>
    <row r="31" spans="2:22" ht="15" x14ac:dyDescent="0.25">
      <c r="B31" s="3">
        <v>20</v>
      </c>
      <c r="D31" s="482">
        <v>10059</v>
      </c>
      <c r="G31" s="485">
        <v>28.1343085292349</v>
      </c>
      <c r="J31" s="3">
        <v>40</v>
      </c>
      <c r="M31" s="482">
        <v>2472</v>
      </c>
      <c r="P31" s="485">
        <v>6.4612754745979348</v>
      </c>
      <c r="S31" s="65"/>
      <c r="T31" s="57"/>
      <c r="U31" s="57"/>
      <c r="V31" s="57"/>
    </row>
    <row r="32" spans="2:22" ht="15" x14ac:dyDescent="0.25">
      <c r="B32" s="3">
        <v>21</v>
      </c>
      <c r="D32" s="482">
        <v>10582</v>
      </c>
      <c r="G32" s="485">
        <v>28.255813643002668</v>
      </c>
      <c r="H32" s="53"/>
      <c r="J32" s="3">
        <v>41</v>
      </c>
      <c r="M32" s="482">
        <v>2072</v>
      </c>
      <c r="P32" s="485">
        <v>5.1923968474733426</v>
      </c>
      <c r="Q32" s="53"/>
      <c r="S32" s="65"/>
      <c r="T32" s="57"/>
      <c r="U32" s="57"/>
      <c r="V32" s="57"/>
    </row>
    <row r="33" spans="1:22" ht="15" x14ac:dyDescent="0.25">
      <c r="B33" s="3">
        <v>22</v>
      </c>
      <c r="D33" s="482">
        <v>10943</v>
      </c>
      <c r="G33" s="485">
        <v>28.495763263563028</v>
      </c>
      <c r="H33" s="53"/>
      <c r="J33" s="3">
        <v>42</v>
      </c>
      <c r="M33" s="482">
        <v>1484</v>
      </c>
      <c r="P33" s="485">
        <v>3.5738282106054076</v>
      </c>
      <c r="Q33" s="53"/>
      <c r="S33" s="65"/>
      <c r="T33" s="57"/>
      <c r="U33" s="57"/>
      <c r="V33" s="57"/>
    </row>
    <row r="34" spans="1:22" ht="15" x14ac:dyDescent="0.25">
      <c r="B34" s="3">
        <v>23</v>
      </c>
      <c r="D34" s="482">
        <v>10807</v>
      </c>
      <c r="G34" s="485">
        <v>28.354112881220747</v>
      </c>
      <c r="H34" s="53"/>
      <c r="J34" s="3">
        <v>43</v>
      </c>
      <c r="M34" s="482">
        <v>996</v>
      </c>
      <c r="P34" s="485">
        <v>2.4619826375842906</v>
      </c>
      <c r="Q34" s="53"/>
      <c r="S34" s="65"/>
      <c r="T34" s="57"/>
      <c r="U34" s="57"/>
      <c r="V34" s="57"/>
    </row>
    <row r="35" spans="1:22" ht="15" x14ac:dyDescent="0.25">
      <c r="B35" s="3">
        <v>24</v>
      </c>
      <c r="D35" s="482">
        <v>10331</v>
      </c>
      <c r="G35" s="485">
        <v>26.936896064412842</v>
      </c>
      <c r="H35" s="53"/>
      <c r="J35" s="3">
        <v>44</v>
      </c>
      <c r="M35" s="482">
        <v>615</v>
      </c>
      <c r="P35" s="485">
        <v>1.4815028943507766</v>
      </c>
      <c r="Q35" s="53"/>
      <c r="S35" s="65"/>
      <c r="T35" s="57"/>
      <c r="U35" s="57"/>
      <c r="V35" s="57"/>
    </row>
    <row r="36" spans="1:22" x14ac:dyDescent="0.2">
      <c r="D36" s="482"/>
      <c r="G36" s="487"/>
      <c r="M36" s="33"/>
      <c r="P36" s="65"/>
      <c r="S36" s="490"/>
      <c r="T36" s="57"/>
      <c r="U36" s="57"/>
      <c r="V36" s="57"/>
    </row>
    <row r="37" spans="1:22" ht="15" x14ac:dyDescent="0.25">
      <c r="B37" s="464" t="s">
        <v>114</v>
      </c>
      <c r="D37" s="491">
        <v>44157</v>
      </c>
      <c r="G37" s="481">
        <v>22.787087265611454</v>
      </c>
      <c r="J37" s="464" t="s">
        <v>166</v>
      </c>
      <c r="M37" s="479">
        <v>695</v>
      </c>
      <c r="P37" s="481">
        <v>0.33122856248233645</v>
      </c>
      <c r="S37" s="480"/>
      <c r="T37" s="57"/>
      <c r="U37" s="57"/>
      <c r="V37" s="57"/>
    </row>
    <row r="38" spans="1:22" x14ac:dyDescent="0.2">
      <c r="D38" s="482"/>
      <c r="G38" s="487"/>
      <c r="M38" s="482"/>
      <c r="P38" s="65"/>
      <c r="S38" s="490"/>
      <c r="T38" s="57"/>
      <c r="U38" s="57"/>
      <c r="V38" s="57"/>
    </row>
    <row r="39" spans="1:22" ht="15" x14ac:dyDescent="0.25">
      <c r="B39" s="3">
        <v>25</v>
      </c>
      <c r="D39" s="482">
        <v>9819</v>
      </c>
      <c r="G39" s="485">
        <v>25.119855917070449</v>
      </c>
      <c r="J39" s="3">
        <v>45</v>
      </c>
      <c r="M39" s="3">
        <v>356</v>
      </c>
      <c r="P39" s="485">
        <v>0.85931390060924384</v>
      </c>
      <c r="S39" s="65"/>
      <c r="T39" s="57"/>
      <c r="U39" s="57"/>
      <c r="V39" s="57"/>
    </row>
    <row r="40" spans="1:22" ht="15" x14ac:dyDescent="0.25">
      <c r="B40" s="3">
        <v>26</v>
      </c>
      <c r="D40" s="482">
        <v>9458</v>
      </c>
      <c r="G40" s="485">
        <v>24.477162326184455</v>
      </c>
      <c r="H40" s="53"/>
      <c r="J40" s="3">
        <v>46</v>
      </c>
      <c r="M40" s="3">
        <v>198</v>
      </c>
      <c r="P40" s="485">
        <v>0.47243079962491857</v>
      </c>
      <c r="S40" s="65"/>
      <c r="T40" s="57"/>
      <c r="U40" s="57"/>
      <c r="V40" s="57"/>
    </row>
    <row r="41" spans="1:22" ht="15" x14ac:dyDescent="0.25">
      <c r="B41" s="3">
        <v>27</v>
      </c>
      <c r="D41" s="482">
        <v>8781</v>
      </c>
      <c r="G41" s="485">
        <v>22.679373934604062</v>
      </c>
      <c r="H41" s="53"/>
      <c r="J41" s="3">
        <v>47</v>
      </c>
      <c r="M41" s="3">
        <v>90</v>
      </c>
      <c r="P41" s="485">
        <v>0.21356670637425432</v>
      </c>
      <c r="S41" s="65"/>
      <c r="T41" s="57"/>
      <c r="U41" s="57"/>
      <c r="V41" s="57"/>
    </row>
    <row r="42" spans="1:22" ht="15" x14ac:dyDescent="0.25">
      <c r="B42" s="3">
        <v>28</v>
      </c>
      <c r="D42" s="482">
        <v>8286</v>
      </c>
      <c r="G42" s="485">
        <v>21.269058986600953</v>
      </c>
      <c r="H42" s="53"/>
      <c r="J42" s="3">
        <v>48</v>
      </c>
      <c r="M42" s="3">
        <v>35</v>
      </c>
      <c r="P42" s="485">
        <v>8.260015859230449E-2</v>
      </c>
      <c r="S42" s="65"/>
      <c r="T42" s="57"/>
      <c r="U42" s="57"/>
      <c r="V42" s="57"/>
    </row>
    <row r="43" spans="1:22" ht="15" x14ac:dyDescent="0.25">
      <c r="B43" s="3">
        <v>29</v>
      </c>
      <c r="D43" s="482">
        <v>7813</v>
      </c>
      <c r="G43" s="485">
        <v>20.359025539333075</v>
      </c>
      <c r="H43" s="53"/>
      <c r="J43" s="3">
        <v>49</v>
      </c>
      <c r="M43" s="3">
        <v>16</v>
      </c>
      <c r="P43" s="485">
        <v>3.8121196814974001E-2</v>
      </c>
      <c r="S43" s="65"/>
      <c r="T43" s="57"/>
      <c r="U43" s="57"/>
      <c r="V43" s="57"/>
    </row>
    <row r="44" spans="1:22" x14ac:dyDescent="0.2">
      <c r="D44" s="33"/>
      <c r="G44" s="33"/>
      <c r="J44" s="464"/>
      <c r="M44" s="492"/>
      <c r="P44" s="65"/>
      <c r="T44" s="57"/>
      <c r="U44" s="57"/>
      <c r="V44" s="57"/>
    </row>
    <row r="45" spans="1:22" x14ac:dyDescent="0.2">
      <c r="D45" s="33"/>
      <c r="G45" s="33"/>
      <c r="J45" s="464" t="s">
        <v>167</v>
      </c>
      <c r="M45" s="479">
        <v>24</v>
      </c>
      <c r="P45" s="493"/>
      <c r="Q45" s="54"/>
      <c r="T45" s="57"/>
      <c r="U45" s="57"/>
      <c r="V45" s="57"/>
    </row>
    <row r="46" spans="1:22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445"/>
      <c r="T46" s="57"/>
      <c r="U46" s="57"/>
      <c r="V46" s="57"/>
    </row>
    <row r="47" spans="1:22" ht="11.25" customHeight="1" x14ac:dyDescent="0.2">
      <c r="A47" s="445"/>
      <c r="B47" s="445"/>
      <c r="C47" s="445"/>
      <c r="D47" s="445"/>
      <c r="E47" s="445"/>
      <c r="F47" s="445"/>
      <c r="G47" s="445"/>
      <c r="H47" s="445"/>
      <c r="I47" s="445"/>
      <c r="J47" s="445"/>
      <c r="K47" s="445"/>
      <c r="L47" s="445"/>
      <c r="M47" s="445"/>
      <c r="N47" s="445"/>
      <c r="O47" s="445"/>
      <c r="P47" s="445"/>
      <c r="Q47" s="445"/>
    </row>
    <row r="48" spans="1:22" ht="13.5" x14ac:dyDescent="0.2">
      <c r="A48" s="349" t="s">
        <v>1686</v>
      </c>
      <c r="B48" s="494"/>
    </row>
    <row r="49" spans="1:26" x14ac:dyDescent="0.2">
      <c r="A49" s="20" t="s">
        <v>398</v>
      </c>
      <c r="B49" s="20"/>
    </row>
    <row r="50" spans="1:26" x14ac:dyDescent="0.2">
      <c r="A50" s="49" t="s">
        <v>1428</v>
      </c>
    </row>
    <row r="51" spans="1:26" x14ac:dyDescent="0.2">
      <c r="A51" s="20" t="s">
        <v>1566</v>
      </c>
      <c r="B51" s="20"/>
    </row>
    <row r="53" spans="1:26" ht="92.25" customHeight="1" x14ac:dyDescent="0.25">
      <c r="A53" s="44" t="s">
        <v>1687</v>
      </c>
    </row>
    <row r="55" spans="1:26" x14ac:dyDescent="0.2">
      <c r="A55" s="478" t="s">
        <v>8</v>
      </c>
      <c r="W55" s="471" t="s">
        <v>313</v>
      </c>
    </row>
    <row r="56" spans="1:26" x14ac:dyDescent="0.2">
      <c r="A56" s="36"/>
      <c r="B56" s="49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Z56" s="33"/>
    </row>
    <row r="57" spans="1:26" ht="16.5" customHeight="1" x14ac:dyDescent="0.2">
      <c r="A57" s="496"/>
      <c r="B57" s="496" t="s">
        <v>323</v>
      </c>
      <c r="C57" s="35"/>
      <c r="D57" s="743" t="s">
        <v>2</v>
      </c>
      <c r="E57" s="743"/>
      <c r="F57" s="35"/>
      <c r="G57" s="743" t="s">
        <v>346</v>
      </c>
      <c r="H57" s="743"/>
      <c r="J57" s="743" t="s">
        <v>347</v>
      </c>
      <c r="K57" s="743"/>
      <c r="L57" s="35"/>
      <c r="M57" s="743" t="s">
        <v>348</v>
      </c>
      <c r="N57" s="743"/>
      <c r="O57" s="443"/>
      <c r="P57" s="743" t="s">
        <v>105</v>
      </c>
      <c r="Q57" s="743"/>
      <c r="S57" s="743" t="s">
        <v>106</v>
      </c>
      <c r="T57" s="743"/>
      <c r="U57" s="497"/>
      <c r="V57" s="743" t="s">
        <v>322</v>
      </c>
      <c r="W57" s="743"/>
      <c r="Z57" s="33"/>
    </row>
    <row r="58" spans="1:26" x14ac:dyDescent="0.2">
      <c r="A58" s="496"/>
      <c r="B58" s="496" t="s">
        <v>324</v>
      </c>
      <c r="C58" s="35"/>
      <c r="F58" s="35"/>
      <c r="G58" s="35"/>
      <c r="I58" s="35"/>
      <c r="J58" s="35"/>
      <c r="L58" s="35"/>
      <c r="M58" s="498"/>
      <c r="O58" s="35"/>
      <c r="P58" s="498"/>
      <c r="R58" s="35"/>
      <c r="S58" s="498"/>
      <c r="V58" s="498"/>
      <c r="Z58" s="33"/>
    </row>
    <row r="59" spans="1:26" x14ac:dyDescent="0.2">
      <c r="A59" s="496"/>
      <c r="B59" s="496" t="s">
        <v>111</v>
      </c>
      <c r="C59" s="35"/>
      <c r="D59" s="35" t="s">
        <v>314</v>
      </c>
      <c r="E59" s="499" t="s">
        <v>315</v>
      </c>
      <c r="F59" s="35"/>
      <c r="G59" s="35" t="s">
        <v>314</v>
      </c>
      <c r="H59" s="499" t="s">
        <v>315</v>
      </c>
      <c r="I59" s="35"/>
      <c r="J59" s="35" t="s">
        <v>314</v>
      </c>
      <c r="K59" s="499" t="s">
        <v>315</v>
      </c>
      <c r="L59" s="35"/>
      <c r="M59" s="35" t="s">
        <v>314</v>
      </c>
      <c r="N59" s="499" t="s">
        <v>315</v>
      </c>
      <c r="O59" s="35"/>
      <c r="P59" s="35" t="s">
        <v>314</v>
      </c>
      <c r="Q59" s="499" t="s">
        <v>315</v>
      </c>
      <c r="R59" s="35"/>
      <c r="S59" s="35" t="s">
        <v>314</v>
      </c>
      <c r="T59" s="499" t="s">
        <v>315</v>
      </c>
      <c r="U59" s="499"/>
      <c r="V59" s="35" t="s">
        <v>314</v>
      </c>
      <c r="W59" s="499" t="s">
        <v>315</v>
      </c>
      <c r="Z59" s="57"/>
    </row>
    <row r="60" spans="1:26" ht="8.25" customHeight="1" x14ac:dyDescent="0.2">
      <c r="A60" s="36"/>
      <c r="B60" s="500"/>
      <c r="D60" s="36"/>
      <c r="E60" s="36"/>
      <c r="G60" s="36"/>
      <c r="H60" s="501"/>
      <c r="J60" s="36"/>
      <c r="K60" s="36"/>
      <c r="M60" s="36"/>
      <c r="N60" s="36"/>
      <c r="P60" s="36"/>
      <c r="Q60" s="501"/>
      <c r="S60" s="36"/>
      <c r="T60" s="501"/>
      <c r="U60" s="445"/>
      <c r="V60" s="36"/>
      <c r="W60" s="501"/>
    </row>
    <row r="61" spans="1:26" ht="20.25" customHeight="1" x14ac:dyDescent="0.2">
      <c r="B61" s="502" t="s">
        <v>2</v>
      </c>
      <c r="C61" s="503"/>
      <c r="D61" s="503">
        <v>184571</v>
      </c>
      <c r="E61" s="503"/>
      <c r="F61" s="503">
        <f>SUM(F63:F71)</f>
        <v>0</v>
      </c>
      <c r="G61" s="503">
        <f>SUM(G63:G71)</f>
        <v>2399</v>
      </c>
      <c r="H61" s="503"/>
      <c r="I61" s="503"/>
      <c r="J61" s="503">
        <v>8649</v>
      </c>
      <c r="K61" s="503"/>
      <c r="L61" s="503">
        <f>SUM(L63:L71)</f>
        <v>0</v>
      </c>
      <c r="M61" s="503">
        <v>16407</v>
      </c>
      <c r="N61" s="503"/>
      <c r="O61" s="503">
        <f>SUM(O63:O71)</f>
        <v>0</v>
      </c>
      <c r="P61" s="503">
        <v>52722</v>
      </c>
      <c r="Q61" s="503"/>
      <c r="R61" s="503">
        <f>SUM(R63:R71)</f>
        <v>0</v>
      </c>
      <c r="S61" s="503">
        <v>44157</v>
      </c>
      <c r="T61" s="503"/>
      <c r="U61" s="503">
        <f>SUM(U63:U71)</f>
        <v>0</v>
      </c>
      <c r="V61" s="503">
        <v>60237</v>
      </c>
      <c r="W61" s="504"/>
    </row>
    <row r="62" spans="1:26" ht="8.25" customHeight="1" x14ac:dyDescent="0.2">
      <c r="A62" s="445"/>
      <c r="B62" s="505"/>
      <c r="D62" s="445"/>
      <c r="E62" s="445"/>
      <c r="F62" s="445"/>
      <c r="G62" s="445"/>
      <c r="H62" s="506"/>
      <c r="I62" s="445"/>
      <c r="J62" s="445"/>
      <c r="K62" s="445"/>
      <c r="L62" s="445"/>
      <c r="M62" s="445"/>
      <c r="N62" s="445"/>
      <c r="O62" s="445"/>
      <c r="P62" s="445"/>
      <c r="Q62" s="506"/>
      <c r="R62" s="445"/>
      <c r="S62" s="445"/>
      <c r="T62" s="506"/>
      <c r="U62" s="445"/>
      <c r="V62" s="445"/>
      <c r="W62" s="506"/>
    </row>
    <row r="63" spans="1:26" ht="15.75" customHeight="1" x14ac:dyDescent="0.2">
      <c r="B63" s="451">
        <v>0</v>
      </c>
      <c r="D63" s="452">
        <v>115600</v>
      </c>
      <c r="E63" s="507">
        <f>SUM(D63/$D$61*100)</f>
        <v>62.631724377068984</v>
      </c>
      <c r="G63" s="452">
        <v>2342</v>
      </c>
      <c r="H63" s="507">
        <f>SUM(G63/$G$61*100)</f>
        <v>97.624010004168412</v>
      </c>
      <c r="J63" s="452">
        <v>7969</v>
      </c>
      <c r="K63" s="507">
        <f>SUM(J63/$J$61*100)</f>
        <v>92.13781940108683</v>
      </c>
      <c r="M63" s="452">
        <v>13614</v>
      </c>
      <c r="N63" s="507">
        <f>SUM(M63/$M$61*100)</f>
        <v>82.976778204424946</v>
      </c>
      <c r="P63" s="452">
        <v>34832</v>
      </c>
      <c r="Q63" s="507">
        <f>SUM(P63/$P$61*100)</f>
        <v>66.067296384810888</v>
      </c>
      <c r="S63" s="452">
        <v>24420</v>
      </c>
      <c r="T63" s="507">
        <f>SUM(S63/$S$61*100)</f>
        <v>55.302670018343633</v>
      </c>
      <c r="U63" s="508"/>
      <c r="V63" s="452">
        <v>32423</v>
      </c>
      <c r="W63" s="507">
        <f>SUM(V63/$V$61*100)</f>
        <v>53.825721732489995</v>
      </c>
    </row>
    <row r="64" spans="1:26" x14ac:dyDescent="0.2">
      <c r="B64" s="451">
        <v>1</v>
      </c>
      <c r="D64" s="452">
        <v>50197</v>
      </c>
      <c r="E64" s="507">
        <f t="shared" ref="E64:E71" si="0">SUM(D64/$D$61*100)</f>
        <v>27.196580177817754</v>
      </c>
      <c r="G64" s="452">
        <v>53</v>
      </c>
      <c r="H64" s="507">
        <f t="shared" ref="H64:H71" si="1">SUM(G64/$G$61*100)</f>
        <v>2.2092538557732389</v>
      </c>
      <c r="J64" s="452">
        <v>641</v>
      </c>
      <c r="K64" s="507">
        <f t="shared" ref="K64:K71" si="2">SUM(J64/$J$61*100)</f>
        <v>7.4112614175049139</v>
      </c>
      <c r="M64" s="452">
        <v>2490</v>
      </c>
      <c r="N64" s="507">
        <f t="shared" ref="N64:N71" si="3">SUM(M64/$M$61*100)</f>
        <v>15.17644907661364</v>
      </c>
      <c r="P64" s="452">
        <v>13932</v>
      </c>
      <c r="Q64" s="507">
        <f t="shared" ref="Q64:Q71" si="4">SUM(P64/$P$61*100)</f>
        <v>26.425401160805734</v>
      </c>
      <c r="S64" s="452">
        <v>13864</v>
      </c>
      <c r="T64" s="507">
        <f t="shared" ref="T64:T71" si="5">SUM(S64/$S$61*100)</f>
        <v>31.397060488710736</v>
      </c>
      <c r="U64" s="508"/>
      <c r="V64" s="452">
        <v>19217</v>
      </c>
      <c r="W64" s="507">
        <f t="shared" ref="W64:W71" si="6">SUM(V64/$V$61*100)</f>
        <v>31.902319172601558</v>
      </c>
    </row>
    <row r="65" spans="1:24" x14ac:dyDescent="0.2">
      <c r="B65" s="451">
        <v>2</v>
      </c>
      <c r="D65" s="452">
        <v>13849</v>
      </c>
      <c r="E65" s="507">
        <f t="shared" si="0"/>
        <v>7.5033455960037063</v>
      </c>
      <c r="G65" s="452">
        <v>3</v>
      </c>
      <c r="H65" s="507">
        <f t="shared" si="1"/>
        <v>0.12505210504376824</v>
      </c>
      <c r="J65" s="452">
        <v>34</v>
      </c>
      <c r="K65" s="507">
        <f t="shared" si="2"/>
        <v>0.39310902994565844</v>
      </c>
      <c r="M65" s="452">
        <v>274</v>
      </c>
      <c r="N65" s="507">
        <f t="shared" si="3"/>
        <v>1.6700188943743526</v>
      </c>
      <c r="P65" s="452">
        <v>3147</v>
      </c>
      <c r="Q65" s="507">
        <f t="shared" si="4"/>
        <v>5.9690451803801077</v>
      </c>
      <c r="S65" s="452">
        <v>4340</v>
      </c>
      <c r="T65" s="507">
        <f t="shared" si="5"/>
        <v>9.8285662522363388</v>
      </c>
      <c r="U65" s="508"/>
      <c r="V65" s="452">
        <v>6051</v>
      </c>
      <c r="W65" s="507">
        <f t="shared" si="6"/>
        <v>10.045320982120623</v>
      </c>
    </row>
    <row r="66" spans="1:24" x14ac:dyDescent="0.2">
      <c r="B66" s="451">
        <v>3</v>
      </c>
      <c r="D66" s="452">
        <v>3497</v>
      </c>
      <c r="E66" s="507">
        <f t="shared" si="0"/>
        <v>1.8946638420987045</v>
      </c>
      <c r="G66" s="452">
        <v>1</v>
      </c>
      <c r="H66" s="507">
        <f t="shared" si="1"/>
        <v>4.1684035014589414E-2</v>
      </c>
      <c r="I66" s="443"/>
      <c r="J66" s="452">
        <v>3</v>
      </c>
      <c r="K66" s="507">
        <f t="shared" si="2"/>
        <v>3.4686090877558098E-2</v>
      </c>
      <c r="M66" s="452">
        <v>22</v>
      </c>
      <c r="N66" s="507">
        <f t="shared" si="3"/>
        <v>0.13408910830742976</v>
      </c>
      <c r="P66" s="452">
        <v>611</v>
      </c>
      <c r="Q66" s="507">
        <f t="shared" si="4"/>
        <v>1.1589089943477107</v>
      </c>
      <c r="S66" s="452">
        <v>1098</v>
      </c>
      <c r="T66" s="507">
        <f t="shared" si="5"/>
        <v>2.4865819688837556</v>
      </c>
      <c r="U66" s="508"/>
      <c r="V66" s="452">
        <v>1762</v>
      </c>
      <c r="W66" s="507">
        <f t="shared" si="6"/>
        <v>2.9251124724006838</v>
      </c>
    </row>
    <row r="67" spans="1:24" x14ac:dyDescent="0.2">
      <c r="B67" s="451">
        <v>4</v>
      </c>
      <c r="D67" s="452">
        <v>962</v>
      </c>
      <c r="E67" s="507">
        <f t="shared" si="0"/>
        <v>0.52120864057733884</v>
      </c>
      <c r="G67" s="452">
        <v>0</v>
      </c>
      <c r="H67" s="507">
        <f t="shared" si="1"/>
        <v>0</v>
      </c>
      <c r="I67" s="443"/>
      <c r="J67" s="452">
        <v>2</v>
      </c>
      <c r="K67" s="507">
        <f t="shared" si="2"/>
        <v>2.3124060585038731E-2</v>
      </c>
      <c r="M67" s="452">
        <v>5</v>
      </c>
      <c r="N67" s="507">
        <f t="shared" si="3"/>
        <v>3.047479734259767E-2</v>
      </c>
      <c r="P67" s="452">
        <v>145</v>
      </c>
      <c r="Q67" s="507">
        <f t="shared" si="4"/>
        <v>0.27502750275027504</v>
      </c>
      <c r="S67" s="452">
        <v>300</v>
      </c>
      <c r="T67" s="507">
        <f t="shared" si="5"/>
        <v>0.6793939805693322</v>
      </c>
      <c r="U67" s="508"/>
      <c r="V67" s="452">
        <v>510</v>
      </c>
      <c r="W67" s="507">
        <f t="shared" si="6"/>
        <v>0.84665570994571437</v>
      </c>
    </row>
    <row r="68" spans="1:24" x14ac:dyDescent="0.2">
      <c r="B68" s="451">
        <v>5</v>
      </c>
      <c r="D68" s="452">
        <v>272</v>
      </c>
      <c r="E68" s="507">
        <f t="shared" si="0"/>
        <v>0.14736876324016232</v>
      </c>
      <c r="G68" s="452">
        <v>0</v>
      </c>
      <c r="H68" s="507">
        <f t="shared" si="1"/>
        <v>0</v>
      </c>
      <c r="I68" s="443"/>
      <c r="J68" s="452">
        <v>0</v>
      </c>
      <c r="K68" s="507">
        <f t="shared" si="2"/>
        <v>0</v>
      </c>
      <c r="M68" s="452">
        <v>1</v>
      </c>
      <c r="N68" s="507">
        <f t="shared" si="3"/>
        <v>6.0949594685195344E-3</v>
      </c>
      <c r="P68" s="452">
        <v>34</v>
      </c>
      <c r="Q68" s="507">
        <f t="shared" si="4"/>
        <v>6.4489207541443799E-2</v>
      </c>
      <c r="S68" s="452">
        <v>83</v>
      </c>
      <c r="T68" s="507">
        <f t="shared" si="5"/>
        <v>0.18796566795751524</v>
      </c>
      <c r="U68" s="508"/>
      <c r="V68" s="452">
        <v>154</v>
      </c>
      <c r="W68" s="507">
        <f t="shared" si="6"/>
        <v>0.25565682221890201</v>
      </c>
    </row>
    <row r="69" spans="1:24" x14ac:dyDescent="0.2">
      <c r="B69" s="451">
        <v>6</v>
      </c>
      <c r="D69" s="452">
        <v>96</v>
      </c>
      <c r="E69" s="507">
        <f t="shared" si="0"/>
        <v>5.2012504672998464E-2</v>
      </c>
      <c r="G69" s="452">
        <v>0</v>
      </c>
      <c r="H69" s="507">
        <f t="shared" si="1"/>
        <v>0</v>
      </c>
      <c r="I69" s="443"/>
      <c r="J69" s="452">
        <v>0</v>
      </c>
      <c r="K69" s="507">
        <f t="shared" si="2"/>
        <v>0</v>
      </c>
      <c r="M69" s="452">
        <v>1</v>
      </c>
      <c r="N69" s="507">
        <f t="shared" si="3"/>
        <v>6.0949594685195344E-3</v>
      </c>
      <c r="P69" s="452">
        <v>15</v>
      </c>
      <c r="Q69" s="507">
        <f t="shared" si="4"/>
        <v>2.8451120974166379E-2</v>
      </c>
      <c r="S69" s="452">
        <v>25</v>
      </c>
      <c r="T69" s="507">
        <f t="shared" si="5"/>
        <v>5.6616165047444343E-2</v>
      </c>
      <c r="U69" s="508"/>
      <c r="V69" s="452">
        <v>55</v>
      </c>
      <c r="W69" s="507">
        <f t="shared" si="6"/>
        <v>9.1306007935322148E-2</v>
      </c>
    </row>
    <row r="70" spans="1:24" x14ac:dyDescent="0.2">
      <c r="B70" s="451">
        <v>7</v>
      </c>
      <c r="D70" s="452">
        <v>40</v>
      </c>
      <c r="E70" s="507">
        <f t="shared" si="0"/>
        <v>2.1671876947082693E-2</v>
      </c>
      <c r="G70" s="452">
        <v>0</v>
      </c>
      <c r="H70" s="507">
        <f t="shared" si="1"/>
        <v>0</v>
      </c>
      <c r="I70" s="443"/>
      <c r="J70" s="452">
        <v>0</v>
      </c>
      <c r="K70" s="507">
        <f t="shared" si="2"/>
        <v>0</v>
      </c>
      <c r="M70" s="452">
        <v>0</v>
      </c>
      <c r="N70" s="507">
        <f t="shared" si="3"/>
        <v>0</v>
      </c>
      <c r="P70" s="452">
        <v>1</v>
      </c>
      <c r="Q70" s="507">
        <f t="shared" si="4"/>
        <v>1.896741398277759E-3</v>
      </c>
      <c r="S70" s="452">
        <v>13</v>
      </c>
      <c r="T70" s="507">
        <f t="shared" si="5"/>
        <v>2.9440405824671056E-2</v>
      </c>
      <c r="U70" s="508"/>
      <c r="V70" s="452">
        <v>26</v>
      </c>
      <c r="W70" s="507">
        <f t="shared" si="6"/>
        <v>4.3162840114879558E-2</v>
      </c>
    </row>
    <row r="71" spans="1:24" x14ac:dyDescent="0.2">
      <c r="B71" s="106" t="s">
        <v>418</v>
      </c>
      <c r="D71" s="452">
        <v>58</v>
      </c>
      <c r="E71" s="507">
        <f t="shared" si="0"/>
        <v>3.1424221573269906E-2</v>
      </c>
      <c r="G71" s="452">
        <v>0</v>
      </c>
      <c r="H71" s="507">
        <f t="shared" si="1"/>
        <v>0</v>
      </c>
      <c r="I71" s="443"/>
      <c r="J71" s="452">
        <v>0</v>
      </c>
      <c r="K71" s="507">
        <f t="shared" si="2"/>
        <v>0</v>
      </c>
      <c r="M71" s="452">
        <v>0</v>
      </c>
      <c r="N71" s="507">
        <f t="shared" si="3"/>
        <v>0</v>
      </c>
      <c r="P71" s="452">
        <v>5</v>
      </c>
      <c r="Q71" s="507">
        <f t="shared" si="4"/>
        <v>9.4837069913887937E-3</v>
      </c>
      <c r="S71" s="452">
        <v>14</v>
      </c>
      <c r="T71" s="507">
        <f t="shared" si="5"/>
        <v>3.1705052426568833E-2</v>
      </c>
      <c r="U71" s="508"/>
      <c r="V71" s="452">
        <v>39</v>
      </c>
      <c r="W71" s="507">
        <f t="shared" si="6"/>
        <v>6.4744260172319337E-2</v>
      </c>
      <c r="X71" s="19"/>
    </row>
    <row r="72" spans="1:24" ht="6.75" customHeight="1" x14ac:dyDescent="0.2">
      <c r="A72" s="36"/>
      <c r="B72" s="36"/>
      <c r="C72" s="509"/>
      <c r="D72" s="36"/>
      <c r="E72" s="36"/>
      <c r="F72" s="509"/>
      <c r="G72" s="509"/>
      <c r="H72" s="36"/>
      <c r="I72" s="509"/>
      <c r="J72" s="509"/>
      <c r="K72" s="36"/>
      <c r="L72" s="509"/>
      <c r="M72" s="509"/>
      <c r="N72" s="36"/>
      <c r="O72" s="509"/>
      <c r="P72" s="509"/>
      <c r="Q72" s="36"/>
      <c r="R72" s="509"/>
      <c r="S72" s="509"/>
      <c r="T72" s="36"/>
      <c r="U72" s="36"/>
      <c r="V72" s="509"/>
      <c r="W72" s="36"/>
    </row>
    <row r="73" spans="1:24" x14ac:dyDescent="0.2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</row>
    <row r="74" spans="1:24" x14ac:dyDescent="0.2">
      <c r="A74" s="20" t="s">
        <v>242</v>
      </c>
    </row>
  </sheetData>
  <mergeCells count="7">
    <mergeCell ref="V57:W57"/>
    <mergeCell ref="P57:Q57"/>
    <mergeCell ref="D57:E57"/>
    <mergeCell ref="J57:K57"/>
    <mergeCell ref="M57:N57"/>
    <mergeCell ref="S57:T57"/>
    <mergeCell ref="G57:H5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>
    <oddFooter>&amp;R22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64"/>
  <sheetViews>
    <sheetView showGridLines="0" topLeftCell="A26" zoomScaleNormal="100" workbookViewId="0">
      <selection activeCell="A26" sqref="A1:XFD1048576"/>
    </sheetView>
  </sheetViews>
  <sheetFormatPr defaultColWidth="8.85546875" defaultRowHeight="14.25" x14ac:dyDescent="0.2"/>
  <cols>
    <col min="1" max="1" width="10.42578125" style="48" customWidth="1"/>
    <col min="2" max="2" width="15.7109375" style="48" customWidth="1"/>
    <col min="3" max="3" width="1.7109375" style="48" customWidth="1"/>
    <col min="4" max="4" width="13.5703125" style="48" customWidth="1"/>
    <col min="5" max="5" width="5.28515625" style="48" customWidth="1"/>
    <col min="6" max="6" width="10.140625" style="48" customWidth="1"/>
    <col min="7" max="7" width="2.140625" style="48" customWidth="1"/>
    <col min="8" max="8" width="11.28515625" style="48" customWidth="1"/>
    <col min="9" max="9" width="2.28515625" style="48" customWidth="1"/>
    <col min="10" max="10" width="11.140625" style="48" customWidth="1"/>
    <col min="11" max="11" width="7.28515625" style="48" customWidth="1"/>
    <col min="12" max="12" width="9.140625" style="48"/>
    <col min="13" max="13" width="1.42578125" style="48" customWidth="1"/>
    <col min="14" max="14" width="8.85546875" style="48"/>
    <col min="15" max="15" width="1" style="48" customWidth="1"/>
    <col min="16" max="16" width="3.85546875" style="48" customWidth="1"/>
    <col min="17" max="17" width="10.140625" style="48" customWidth="1"/>
    <col min="18" max="20" width="7.7109375" style="48" customWidth="1"/>
    <col min="21" max="16384" width="8.85546875" style="48"/>
  </cols>
  <sheetData>
    <row r="1" spans="1:23" s="162" customFormat="1" ht="15.75" x14ac:dyDescent="0.25">
      <c r="A1" s="44" t="s">
        <v>1192</v>
      </c>
    </row>
    <row r="2" spans="1:23" s="162" customFormat="1" ht="15.75" x14ac:dyDescent="0.25">
      <c r="A2" s="44" t="s">
        <v>1688</v>
      </c>
    </row>
    <row r="3" spans="1:23" ht="8.25" customHeight="1" x14ac:dyDescent="0.2">
      <c r="F3" s="68"/>
      <c r="G3" s="68"/>
    </row>
    <row r="4" spans="1:23" ht="16.5" customHeight="1" x14ac:dyDescent="0.2">
      <c r="A4" s="69" t="s">
        <v>8</v>
      </c>
      <c r="B4" s="69"/>
      <c r="F4" s="68"/>
      <c r="G4" s="68"/>
      <c r="H4" s="68"/>
      <c r="J4" s="167"/>
      <c r="N4" s="88" t="s">
        <v>37</v>
      </c>
    </row>
    <row r="5" spans="1:23" ht="6.75" customHeight="1" x14ac:dyDescent="0.2">
      <c r="A5" s="69"/>
      <c r="B5" s="69"/>
      <c r="C5" s="165"/>
      <c r="E5" s="165"/>
      <c r="G5" s="68"/>
      <c r="I5" s="68"/>
      <c r="J5" s="68"/>
      <c r="K5" s="165"/>
      <c r="L5" s="165"/>
      <c r="M5" s="165"/>
      <c r="N5" s="165"/>
    </row>
    <row r="6" spans="1:23" x14ac:dyDescent="0.2">
      <c r="A6" s="510"/>
      <c r="B6" s="511"/>
      <c r="C6" s="68"/>
      <c r="D6" s="511"/>
      <c r="E6" s="68"/>
      <c r="F6" s="511"/>
      <c r="G6" s="511"/>
      <c r="H6" s="511"/>
      <c r="I6" s="511"/>
      <c r="J6" s="512"/>
    </row>
    <row r="7" spans="1:23" x14ac:dyDescent="0.2">
      <c r="A7" s="68" t="s">
        <v>48</v>
      </c>
      <c r="D7" s="167" t="s">
        <v>47</v>
      </c>
      <c r="E7" s="68"/>
      <c r="F7" s="68"/>
      <c r="G7" s="68"/>
      <c r="H7" s="167" t="s">
        <v>46</v>
      </c>
      <c r="I7" s="68"/>
      <c r="J7" s="167"/>
      <c r="L7" s="48" t="s">
        <v>235</v>
      </c>
    </row>
    <row r="8" spans="1:23" ht="12.75" customHeight="1" x14ac:dyDescent="0.2">
      <c r="D8" s="167" t="s">
        <v>49</v>
      </c>
      <c r="E8" s="68"/>
      <c r="F8" s="165"/>
      <c r="G8" s="165"/>
      <c r="H8" s="165"/>
      <c r="I8" s="165"/>
      <c r="J8" s="165"/>
      <c r="K8" s="68"/>
      <c r="L8" s="165"/>
      <c r="M8" s="165"/>
      <c r="N8" s="165"/>
    </row>
    <row r="9" spans="1:23" ht="6" customHeight="1" x14ac:dyDescent="0.2">
      <c r="F9" s="68"/>
      <c r="G9" s="68"/>
      <c r="H9" s="68"/>
      <c r="J9" s="167"/>
    </row>
    <row r="10" spans="1:23" ht="14.25" customHeight="1" x14ac:dyDescent="0.2">
      <c r="F10" s="744" t="s">
        <v>293</v>
      </c>
      <c r="G10" s="744"/>
      <c r="H10" s="744"/>
      <c r="J10" s="167" t="s">
        <v>294</v>
      </c>
    </row>
    <row r="11" spans="1:23" ht="15" customHeight="1" x14ac:dyDescent="0.2">
      <c r="F11" s="165"/>
      <c r="G11" s="165"/>
      <c r="H11" s="165"/>
      <c r="J11" s="88" t="s">
        <v>295</v>
      </c>
      <c r="L11" s="167" t="s">
        <v>27</v>
      </c>
      <c r="M11" s="167"/>
      <c r="N11" s="167" t="s">
        <v>26</v>
      </c>
    </row>
    <row r="12" spans="1:23" ht="18" customHeight="1" x14ac:dyDescent="0.2">
      <c r="F12" s="88" t="s">
        <v>5</v>
      </c>
      <c r="G12" s="167"/>
      <c r="H12" s="167" t="s">
        <v>289</v>
      </c>
      <c r="J12" s="73"/>
    </row>
    <row r="13" spans="1:23" x14ac:dyDescent="0.2">
      <c r="B13" s="68"/>
      <c r="C13" s="68"/>
      <c r="F13" s="88" t="s">
        <v>299</v>
      </c>
      <c r="G13" s="88"/>
      <c r="H13" s="167" t="s">
        <v>298</v>
      </c>
      <c r="I13" s="88"/>
    </row>
    <row r="14" spans="1:23" ht="7.5" customHeight="1" x14ac:dyDescent="0.2">
      <c r="A14" s="165"/>
      <c r="B14" s="165"/>
      <c r="C14" s="68"/>
      <c r="D14" s="165"/>
      <c r="F14" s="472"/>
      <c r="G14" s="88"/>
      <c r="H14" s="472"/>
      <c r="I14" s="88"/>
      <c r="J14" s="165"/>
      <c r="L14" s="165"/>
      <c r="N14" s="165"/>
    </row>
    <row r="15" spans="1:23" ht="6" customHeight="1" x14ac:dyDescent="0.2"/>
    <row r="16" spans="1:23" ht="16.5" customHeight="1" x14ac:dyDescent="0.25">
      <c r="A16" s="229" t="s">
        <v>2</v>
      </c>
      <c r="B16" s="229"/>
      <c r="C16" s="229"/>
      <c r="D16" s="84">
        <v>184571</v>
      </c>
      <c r="E16" s="84"/>
      <c r="F16" s="474">
        <v>31.51746967390303</v>
      </c>
      <c r="G16" s="86"/>
      <c r="H16" s="474">
        <v>66.505577618013078</v>
      </c>
      <c r="I16" s="86"/>
      <c r="J16" s="474">
        <v>1.9769527080838889</v>
      </c>
      <c r="K16" s="66"/>
      <c r="L16" s="474">
        <v>50.911543691792581</v>
      </c>
      <c r="M16" s="474"/>
      <c r="N16" s="474">
        <v>49.085205632337725</v>
      </c>
      <c r="O16" s="66"/>
      <c r="Q16" s="451"/>
      <c r="R16" s="394"/>
      <c r="S16" s="3"/>
      <c r="T16" s="3"/>
      <c r="U16" s="3"/>
      <c r="V16" s="3"/>
      <c r="W16" s="3"/>
    </row>
    <row r="17" spans="1:23" ht="11.25" customHeight="1" x14ac:dyDescent="0.2">
      <c r="D17" s="380"/>
      <c r="E17" s="380"/>
      <c r="F17" s="66"/>
      <c r="G17" s="77"/>
      <c r="H17" s="66"/>
      <c r="I17" s="77"/>
      <c r="J17" s="66"/>
      <c r="K17" s="66"/>
      <c r="L17" s="66"/>
      <c r="M17" s="66"/>
      <c r="N17" s="66"/>
      <c r="O17" s="66"/>
      <c r="P17" s="3"/>
      <c r="Q17" s="451"/>
      <c r="R17" s="394"/>
      <c r="S17" s="3"/>
      <c r="T17" s="3"/>
      <c r="U17" s="3"/>
      <c r="V17" s="3"/>
      <c r="W17" s="3"/>
    </row>
    <row r="18" spans="1:23" ht="12.75" customHeight="1" x14ac:dyDescent="0.2">
      <c r="A18" s="88" t="s">
        <v>246</v>
      </c>
      <c r="B18" s="343"/>
      <c r="D18" s="174">
        <v>1015</v>
      </c>
      <c r="E18" s="174"/>
      <c r="F18" s="66">
        <v>22.068965517241381</v>
      </c>
      <c r="G18" s="77"/>
      <c r="H18" s="66">
        <v>75.665024630541879</v>
      </c>
      <c r="I18" s="77"/>
      <c r="J18" s="66">
        <v>2.2660098522167487</v>
      </c>
      <c r="K18" s="66"/>
      <c r="L18" s="66">
        <v>76.551724137931032</v>
      </c>
      <c r="M18" s="66"/>
      <c r="N18" s="66">
        <v>23.448275862068964</v>
      </c>
      <c r="O18" s="66"/>
      <c r="P18" s="451"/>
      <c r="Q18" s="451"/>
      <c r="R18" s="394"/>
      <c r="S18" s="394"/>
      <c r="T18" s="394"/>
      <c r="U18" s="394"/>
      <c r="V18" s="394"/>
      <c r="W18" s="394"/>
    </row>
    <row r="19" spans="1:23" ht="12.75" customHeight="1" x14ac:dyDescent="0.2">
      <c r="A19" s="48">
        <v>5</v>
      </c>
      <c r="D19" s="174">
        <v>20949</v>
      </c>
      <c r="E19" s="174"/>
      <c r="F19" s="66">
        <v>24.836507709198528</v>
      </c>
      <c r="G19" s="77"/>
      <c r="H19" s="66">
        <v>72.280299775645616</v>
      </c>
      <c r="I19" s="77"/>
      <c r="J19" s="66">
        <v>2.8831925151558546</v>
      </c>
      <c r="K19" s="66"/>
      <c r="L19" s="66">
        <v>74.404506181679324</v>
      </c>
      <c r="M19" s="66"/>
      <c r="N19" s="66">
        <v>25.595493818320687</v>
      </c>
      <c r="O19" s="66"/>
      <c r="P19" s="451"/>
      <c r="Q19" s="451"/>
      <c r="R19" s="394"/>
      <c r="S19" s="394"/>
      <c r="T19" s="394"/>
      <c r="U19" s="394"/>
      <c r="V19" s="394"/>
      <c r="W19" s="394"/>
    </row>
    <row r="20" spans="1:23" ht="12.75" customHeight="1" x14ac:dyDescent="0.2">
      <c r="A20" s="48">
        <v>6</v>
      </c>
      <c r="D20" s="174">
        <v>46898</v>
      </c>
      <c r="E20" s="174"/>
      <c r="F20" s="66">
        <v>23.557507782847882</v>
      </c>
      <c r="G20" s="77"/>
      <c r="H20" s="66">
        <v>73.809117659601682</v>
      </c>
      <c r="I20" s="77"/>
      <c r="J20" s="66">
        <v>2.6333745575504284</v>
      </c>
      <c r="K20" s="66"/>
      <c r="L20" s="66">
        <v>64.913215915390836</v>
      </c>
      <c r="M20" s="66"/>
      <c r="N20" s="66">
        <v>35.08678408460915</v>
      </c>
      <c r="O20" s="66"/>
      <c r="P20" s="451"/>
      <c r="Q20" s="451"/>
      <c r="R20" s="394"/>
      <c r="S20" s="394"/>
      <c r="T20" s="394"/>
      <c r="U20" s="394"/>
      <c r="V20" s="394"/>
      <c r="W20" s="394"/>
    </row>
    <row r="21" spans="1:23" ht="12.75" customHeight="1" x14ac:dyDescent="0.2">
      <c r="A21" s="513">
        <v>7</v>
      </c>
      <c r="D21" s="174">
        <v>37032</v>
      </c>
      <c r="E21" s="174"/>
      <c r="F21" s="66">
        <v>30.01188161589976</v>
      </c>
      <c r="G21" s="77"/>
      <c r="H21" s="66">
        <v>68.178872326636423</v>
      </c>
      <c r="I21" s="77"/>
      <c r="J21" s="66">
        <v>1.8092460574638152</v>
      </c>
      <c r="K21" s="66"/>
      <c r="L21" s="66">
        <v>57.571829768848559</v>
      </c>
      <c r="M21" s="66"/>
      <c r="N21" s="66">
        <v>42.428170231151434</v>
      </c>
      <c r="O21" s="66"/>
      <c r="P21" s="451"/>
      <c r="Q21" s="451"/>
      <c r="R21" s="394"/>
      <c r="S21" s="394"/>
      <c r="T21" s="394"/>
      <c r="U21" s="394"/>
      <c r="V21" s="394"/>
      <c r="W21" s="394"/>
    </row>
    <row r="22" spans="1:23" ht="12.75" customHeight="1" x14ac:dyDescent="0.2">
      <c r="A22" s="513"/>
      <c r="D22" s="174"/>
      <c r="E22" s="174"/>
      <c r="F22" s="66"/>
      <c r="G22" s="77"/>
      <c r="H22" s="66"/>
      <c r="I22" s="77"/>
      <c r="J22" s="66"/>
      <c r="K22" s="66"/>
      <c r="L22" s="66"/>
      <c r="M22" s="66"/>
      <c r="N22" s="66"/>
      <c r="O22" s="66"/>
      <c r="P22" s="451"/>
      <c r="Q22" s="451"/>
      <c r="R22" s="394"/>
      <c r="S22" s="394"/>
      <c r="T22" s="394"/>
      <c r="U22" s="394"/>
      <c r="V22" s="394"/>
      <c r="W22" s="394"/>
    </row>
    <row r="23" spans="1:23" ht="12.75" customHeight="1" x14ac:dyDescent="0.2">
      <c r="A23" s="513">
        <v>8</v>
      </c>
      <c r="D23" s="174">
        <v>27409</v>
      </c>
      <c r="E23" s="174"/>
      <c r="F23" s="66">
        <v>37.228647524535738</v>
      </c>
      <c r="G23" s="77"/>
      <c r="H23" s="66">
        <v>61.260899704476635</v>
      </c>
      <c r="I23" s="77"/>
      <c r="J23" s="66">
        <v>1.5104527709876319</v>
      </c>
      <c r="K23" s="66"/>
      <c r="L23" s="66">
        <v>52.876792294501804</v>
      </c>
      <c r="M23" s="66"/>
      <c r="N23" s="66">
        <v>47.123207705498196</v>
      </c>
      <c r="O23" s="66"/>
      <c r="P23" s="451"/>
      <c r="Q23" s="451"/>
      <c r="R23" s="394"/>
      <c r="S23" s="394"/>
      <c r="T23" s="394"/>
      <c r="U23" s="394"/>
      <c r="V23" s="394"/>
      <c r="W23" s="394"/>
    </row>
    <row r="24" spans="1:23" ht="12.75" customHeight="1" x14ac:dyDescent="0.2">
      <c r="A24" s="513">
        <v>9</v>
      </c>
      <c r="D24" s="174">
        <v>14628</v>
      </c>
      <c r="E24" s="174"/>
      <c r="F24" s="66">
        <v>41.277003007929999</v>
      </c>
      <c r="G24" s="77"/>
      <c r="H24" s="66">
        <v>57.478807765928352</v>
      </c>
      <c r="I24" s="77"/>
      <c r="J24" s="66">
        <v>1.2441892261416461</v>
      </c>
      <c r="K24" s="66"/>
      <c r="L24" s="66">
        <v>28.315559201531311</v>
      </c>
      <c r="M24" s="66"/>
      <c r="N24" s="66">
        <v>71.684440798468685</v>
      </c>
      <c r="O24" s="66"/>
      <c r="P24" s="451"/>
      <c r="Q24" s="451"/>
      <c r="R24" s="394"/>
      <c r="S24" s="394"/>
      <c r="T24" s="394"/>
      <c r="U24" s="394"/>
      <c r="V24" s="394"/>
      <c r="W24" s="394"/>
    </row>
    <row r="25" spans="1:23" ht="12.75" customHeight="1" x14ac:dyDescent="0.2">
      <c r="A25" s="513">
        <v>10</v>
      </c>
      <c r="B25" s="514"/>
      <c r="C25" s="514"/>
      <c r="D25" s="174">
        <v>10072</v>
      </c>
      <c r="E25" s="174"/>
      <c r="F25" s="66">
        <v>43.516679904686256</v>
      </c>
      <c r="G25" s="77"/>
      <c r="H25" s="66">
        <v>55.351469420174737</v>
      </c>
      <c r="I25" s="77"/>
      <c r="J25" s="66">
        <v>1.1318506751389992</v>
      </c>
      <c r="K25" s="66"/>
      <c r="L25" s="66">
        <v>13.264495631453535</v>
      </c>
      <c r="M25" s="66"/>
      <c r="N25" s="66">
        <v>86.735504368546472</v>
      </c>
      <c r="O25" s="66"/>
      <c r="P25" s="451"/>
      <c r="Q25" s="451"/>
      <c r="R25" s="394"/>
      <c r="S25" s="394"/>
      <c r="T25" s="394"/>
      <c r="U25" s="394"/>
      <c r="V25" s="394"/>
      <c r="W25" s="394"/>
    </row>
    <row r="26" spans="1:23" ht="12.75" customHeight="1" x14ac:dyDescent="0.2">
      <c r="A26" s="513">
        <v>11</v>
      </c>
      <c r="B26" s="514"/>
      <c r="C26" s="514"/>
      <c r="D26" s="174">
        <v>6654</v>
      </c>
      <c r="E26" s="174"/>
      <c r="F26" s="66">
        <v>39.825668770664265</v>
      </c>
      <c r="G26" s="77"/>
      <c r="H26" s="66">
        <v>58.881875563570787</v>
      </c>
      <c r="I26" s="77"/>
      <c r="J26" s="66">
        <v>1.2924556657649533</v>
      </c>
      <c r="K26" s="66"/>
      <c r="L26" s="66">
        <v>14.066726780883679</v>
      </c>
      <c r="M26" s="66"/>
      <c r="N26" s="66">
        <v>85.93327321911633</v>
      </c>
      <c r="O26" s="66"/>
      <c r="P26" s="451"/>
      <c r="Q26" s="451"/>
      <c r="R26" s="394"/>
      <c r="S26" s="394"/>
      <c r="T26" s="394"/>
      <c r="U26" s="394"/>
      <c r="V26" s="394"/>
      <c r="W26" s="394"/>
    </row>
    <row r="27" spans="1:23" ht="12.75" customHeight="1" x14ac:dyDescent="0.2">
      <c r="A27" s="513"/>
      <c r="B27" s="514"/>
      <c r="C27" s="514"/>
      <c r="D27" s="174"/>
      <c r="E27" s="174"/>
      <c r="F27" s="66"/>
      <c r="G27" s="77"/>
      <c r="H27" s="66"/>
      <c r="I27" s="77"/>
      <c r="J27" s="66"/>
      <c r="K27" s="66"/>
      <c r="L27" s="66"/>
      <c r="M27" s="66"/>
      <c r="N27" s="66"/>
      <c r="O27" s="66"/>
      <c r="P27" s="451"/>
      <c r="Q27" s="451"/>
      <c r="R27" s="394"/>
      <c r="S27" s="394"/>
      <c r="T27" s="394"/>
      <c r="U27" s="394"/>
      <c r="V27" s="394"/>
      <c r="W27" s="394"/>
    </row>
    <row r="28" spans="1:23" ht="12.75" customHeight="1" x14ac:dyDescent="0.2">
      <c r="A28" s="513">
        <v>12</v>
      </c>
      <c r="B28" s="514"/>
      <c r="C28" s="514"/>
      <c r="D28" s="174">
        <v>4758</v>
      </c>
      <c r="E28" s="174"/>
      <c r="F28" s="66">
        <v>44.136191677175283</v>
      </c>
      <c r="G28" s="77"/>
      <c r="H28" s="66">
        <v>54.224464060529634</v>
      </c>
      <c r="I28" s="77"/>
      <c r="J28" s="66">
        <v>1.639344262295082</v>
      </c>
      <c r="K28" s="66"/>
      <c r="L28" s="66">
        <v>17.507356031946195</v>
      </c>
      <c r="M28" s="66"/>
      <c r="N28" s="66">
        <v>82.492643968053798</v>
      </c>
      <c r="O28" s="66"/>
      <c r="P28" s="451"/>
      <c r="Q28" s="451"/>
      <c r="R28" s="394"/>
      <c r="S28" s="394"/>
      <c r="T28" s="394"/>
      <c r="U28" s="394"/>
      <c r="V28" s="394"/>
      <c r="W28" s="394"/>
    </row>
    <row r="29" spans="1:23" ht="12.75" customHeight="1" x14ac:dyDescent="0.2">
      <c r="A29" s="513">
        <v>13</v>
      </c>
      <c r="D29" s="174">
        <v>3628</v>
      </c>
      <c r="E29" s="174"/>
      <c r="F29" s="66">
        <v>37.265711135611909</v>
      </c>
      <c r="G29" s="77"/>
      <c r="H29" s="66">
        <v>61.080485115766258</v>
      </c>
      <c r="I29" s="77"/>
      <c r="J29" s="66">
        <v>1.6538037486218304</v>
      </c>
      <c r="K29" s="66"/>
      <c r="L29" s="66">
        <v>22.133406835722162</v>
      </c>
      <c r="M29" s="66"/>
      <c r="N29" s="66">
        <v>77.866593164277845</v>
      </c>
      <c r="O29" s="66"/>
      <c r="P29" s="451"/>
      <c r="Q29" s="451"/>
      <c r="R29" s="394"/>
      <c r="S29" s="394"/>
      <c r="T29" s="394"/>
      <c r="U29" s="394"/>
      <c r="V29" s="394"/>
      <c r="W29" s="394"/>
    </row>
    <row r="30" spans="1:23" ht="12.75" customHeight="1" x14ac:dyDescent="0.2">
      <c r="A30" s="513">
        <v>14</v>
      </c>
      <c r="D30" s="174">
        <v>2599</v>
      </c>
      <c r="E30" s="174"/>
      <c r="F30" s="66">
        <v>36.629472874182376</v>
      </c>
      <c r="G30" s="77"/>
      <c r="H30" s="66">
        <v>61.639091958445555</v>
      </c>
      <c r="I30" s="77"/>
      <c r="J30" s="66">
        <v>1.731435167372066</v>
      </c>
      <c r="K30" s="66"/>
      <c r="L30" s="66">
        <v>26.048480184686419</v>
      </c>
      <c r="M30" s="66"/>
      <c r="N30" s="66">
        <v>73.951519815313588</v>
      </c>
      <c r="O30" s="66"/>
      <c r="P30" s="451"/>
      <c r="Q30" s="451"/>
      <c r="R30" s="394"/>
      <c r="S30" s="394"/>
      <c r="T30" s="394"/>
      <c r="U30" s="394"/>
      <c r="V30" s="394"/>
      <c r="W30" s="394"/>
    </row>
    <row r="31" spans="1:23" ht="12.75" customHeight="1" x14ac:dyDescent="0.2">
      <c r="A31" s="513">
        <v>15</v>
      </c>
      <c r="D31" s="174">
        <v>1877</v>
      </c>
      <c r="E31" s="174"/>
      <c r="F31" s="66">
        <v>31.912626531699523</v>
      </c>
      <c r="G31" s="77"/>
      <c r="H31" s="66">
        <v>66.648907831646241</v>
      </c>
      <c r="I31" s="77"/>
      <c r="J31" s="66">
        <v>1.4384656366542354</v>
      </c>
      <c r="K31" s="66"/>
      <c r="L31" s="66">
        <v>25.732551944592437</v>
      </c>
      <c r="M31" s="66"/>
      <c r="N31" s="66">
        <v>74.26744805540757</v>
      </c>
      <c r="O31" s="66"/>
      <c r="P31" s="451"/>
      <c r="Q31" s="451"/>
      <c r="R31" s="394"/>
      <c r="S31" s="394"/>
      <c r="T31" s="394"/>
      <c r="U31" s="394"/>
      <c r="V31" s="394"/>
      <c r="W31" s="394"/>
    </row>
    <row r="32" spans="1:23" ht="12.75" customHeight="1" x14ac:dyDescent="0.2">
      <c r="A32" s="513"/>
      <c r="D32" s="174"/>
      <c r="E32" s="174"/>
      <c r="F32" s="66"/>
      <c r="G32" s="77"/>
      <c r="H32" s="66"/>
      <c r="I32" s="77"/>
      <c r="J32" s="66"/>
      <c r="K32" s="66"/>
      <c r="L32" s="66"/>
      <c r="M32" s="66"/>
      <c r="N32" s="66"/>
      <c r="O32" s="66"/>
      <c r="P32" s="451"/>
      <c r="Q32" s="451"/>
      <c r="R32" s="394"/>
      <c r="S32" s="394"/>
      <c r="T32" s="394"/>
      <c r="U32" s="394"/>
      <c r="V32" s="394"/>
      <c r="W32" s="394"/>
    </row>
    <row r="33" spans="1:23" ht="12.75" customHeight="1" x14ac:dyDescent="0.2">
      <c r="A33" s="513">
        <v>16</v>
      </c>
      <c r="D33" s="174">
        <v>1509</v>
      </c>
      <c r="E33" s="174"/>
      <c r="F33" s="66">
        <v>28.694499668654739</v>
      </c>
      <c r="G33" s="77"/>
      <c r="H33" s="66">
        <v>69.715043074884036</v>
      </c>
      <c r="I33" s="77"/>
      <c r="J33" s="66">
        <v>1.5904572564612325</v>
      </c>
      <c r="K33" s="66"/>
      <c r="L33" s="66">
        <v>25.646123260437374</v>
      </c>
      <c r="M33" s="66"/>
      <c r="N33" s="66">
        <v>74.353876739562622</v>
      </c>
      <c r="O33" s="66"/>
      <c r="P33" s="451"/>
      <c r="Q33" s="451"/>
      <c r="R33" s="394"/>
      <c r="S33" s="394"/>
      <c r="T33" s="394"/>
      <c r="U33" s="394"/>
      <c r="V33" s="394"/>
      <c r="W33" s="394"/>
    </row>
    <row r="34" spans="1:23" ht="12.75" customHeight="1" x14ac:dyDescent="0.2">
      <c r="A34" s="48">
        <v>17</v>
      </c>
      <c r="D34" s="174">
        <v>1210</v>
      </c>
      <c r="E34" s="174"/>
      <c r="F34" s="66">
        <v>31.074380165289256</v>
      </c>
      <c r="G34" s="77"/>
      <c r="H34" s="66">
        <v>67.190082644628106</v>
      </c>
      <c r="I34" s="77"/>
      <c r="J34" s="66">
        <v>1.7355371900826446</v>
      </c>
      <c r="K34" s="66"/>
      <c r="L34" s="66">
        <v>27.190082644628099</v>
      </c>
      <c r="M34" s="66"/>
      <c r="N34" s="66">
        <v>72.809917355371894</v>
      </c>
      <c r="O34" s="66"/>
      <c r="P34" s="451"/>
      <c r="Q34" s="451"/>
      <c r="R34" s="394"/>
      <c r="S34" s="394"/>
      <c r="T34" s="394"/>
      <c r="U34" s="394"/>
      <c r="V34" s="394"/>
      <c r="W34" s="394"/>
    </row>
    <row r="35" spans="1:23" ht="12.75" customHeight="1" x14ac:dyDescent="0.2">
      <c r="A35" s="48">
        <v>18</v>
      </c>
      <c r="D35" s="174">
        <v>896</v>
      </c>
      <c r="E35" s="174"/>
      <c r="F35" s="66">
        <v>22.098214285714285</v>
      </c>
      <c r="G35" s="77"/>
      <c r="H35" s="66">
        <v>75.669642857142861</v>
      </c>
      <c r="I35" s="77"/>
      <c r="J35" s="66">
        <v>2.2321428571428572</v>
      </c>
      <c r="K35" s="66"/>
      <c r="L35" s="66">
        <v>19.419642857142858</v>
      </c>
      <c r="M35" s="66"/>
      <c r="N35" s="66">
        <v>80.580357142857139</v>
      </c>
      <c r="O35" s="66"/>
      <c r="P35" s="451"/>
      <c r="Q35" s="451"/>
      <c r="R35" s="394"/>
      <c r="S35" s="394"/>
      <c r="T35" s="394"/>
      <c r="U35" s="394"/>
      <c r="V35" s="394"/>
      <c r="W35" s="394"/>
    </row>
    <row r="36" spans="1:23" ht="12.75" customHeight="1" x14ac:dyDescent="0.2">
      <c r="A36" s="48">
        <v>19</v>
      </c>
      <c r="D36" s="174">
        <v>668</v>
      </c>
      <c r="E36" s="174"/>
      <c r="F36" s="66">
        <v>28.892215568862273</v>
      </c>
      <c r="G36" s="77"/>
      <c r="H36" s="66">
        <v>70.209580838323348</v>
      </c>
      <c r="I36" s="77"/>
      <c r="J36" s="66">
        <v>0.89820359281437123</v>
      </c>
      <c r="K36" s="66"/>
      <c r="L36" s="66">
        <v>26.796407185628741</v>
      </c>
      <c r="M36" s="66"/>
      <c r="N36" s="66">
        <v>73.203592814371248</v>
      </c>
      <c r="O36" s="66"/>
      <c r="P36" s="451"/>
      <c r="Q36" s="451"/>
      <c r="R36" s="394"/>
      <c r="S36" s="394"/>
      <c r="T36" s="394"/>
      <c r="U36" s="394"/>
      <c r="V36" s="394"/>
      <c r="W36" s="394"/>
    </row>
    <row r="37" spans="1:23" ht="12.75" customHeight="1" x14ac:dyDescent="0.2">
      <c r="D37" s="174"/>
      <c r="E37" s="174"/>
      <c r="F37" s="66"/>
      <c r="G37" s="77"/>
      <c r="H37" s="66"/>
      <c r="I37" s="77"/>
      <c r="J37" s="66"/>
      <c r="K37" s="66"/>
      <c r="L37" s="66"/>
      <c r="M37" s="66"/>
      <c r="N37" s="66"/>
      <c r="O37" s="66"/>
      <c r="P37" s="451"/>
      <c r="Q37" s="451"/>
      <c r="R37" s="394"/>
      <c r="S37" s="394"/>
      <c r="T37" s="394"/>
      <c r="U37" s="394"/>
      <c r="V37" s="394"/>
      <c r="W37" s="394"/>
    </row>
    <row r="38" spans="1:23" ht="12.75" customHeight="1" x14ac:dyDescent="0.2">
      <c r="A38" s="48">
        <v>20</v>
      </c>
      <c r="D38" s="174">
        <v>741</v>
      </c>
      <c r="E38" s="174"/>
      <c r="F38" s="66">
        <v>33.738191632928476</v>
      </c>
      <c r="G38" s="77"/>
      <c r="H38" s="66">
        <v>64.777327935222672</v>
      </c>
      <c r="I38" s="77"/>
      <c r="J38" s="66">
        <v>1.4844804318488529</v>
      </c>
      <c r="K38" s="66"/>
      <c r="L38" s="66">
        <v>31.983805668016196</v>
      </c>
      <c r="M38" s="66"/>
      <c r="N38" s="66">
        <v>68.016194331983797</v>
      </c>
      <c r="O38" s="66"/>
      <c r="P38" s="451"/>
      <c r="Q38" s="451"/>
      <c r="R38" s="394"/>
      <c r="S38" s="394"/>
      <c r="T38" s="394"/>
      <c r="U38" s="394"/>
      <c r="V38" s="394"/>
      <c r="W38" s="394"/>
    </row>
    <row r="39" spans="1:23" ht="12.75" customHeight="1" x14ac:dyDescent="0.2">
      <c r="A39" s="48">
        <v>21</v>
      </c>
      <c r="D39" s="174">
        <v>835</v>
      </c>
      <c r="E39" s="174"/>
      <c r="F39" s="66">
        <v>41.67664670658683</v>
      </c>
      <c r="G39" s="77"/>
      <c r="H39" s="66">
        <v>56.646706586826348</v>
      </c>
      <c r="I39" s="77"/>
      <c r="J39" s="66">
        <v>1.6766467065868262</v>
      </c>
      <c r="K39" s="66"/>
      <c r="L39" s="66">
        <v>41.796407185628745</v>
      </c>
      <c r="M39" s="66"/>
      <c r="N39" s="66">
        <v>58.203592814371255</v>
      </c>
      <c r="O39" s="66"/>
      <c r="P39" s="451"/>
      <c r="Q39" s="451"/>
      <c r="R39" s="394"/>
      <c r="S39" s="394"/>
      <c r="T39" s="394"/>
      <c r="U39" s="394"/>
      <c r="V39" s="394"/>
      <c r="W39" s="394"/>
    </row>
    <row r="40" spans="1:23" ht="12.75" customHeight="1" x14ac:dyDescent="0.2">
      <c r="A40" s="48">
        <v>22</v>
      </c>
      <c r="D40" s="174">
        <v>511</v>
      </c>
      <c r="E40" s="174"/>
      <c r="F40" s="66">
        <v>34.050880626223091</v>
      </c>
      <c r="G40" s="77"/>
      <c r="H40" s="66">
        <v>65.166340508806258</v>
      </c>
      <c r="I40" s="77"/>
      <c r="J40" s="66">
        <v>0.78277886497064575</v>
      </c>
      <c r="K40" s="66"/>
      <c r="L40" s="66">
        <v>36.203522504892369</v>
      </c>
      <c r="M40" s="66"/>
      <c r="N40" s="66">
        <v>63.796477495107631</v>
      </c>
      <c r="O40" s="66"/>
      <c r="P40" s="451"/>
      <c r="Q40" s="451"/>
      <c r="R40" s="394"/>
      <c r="S40" s="394"/>
      <c r="T40" s="394"/>
      <c r="U40" s="394"/>
      <c r="V40" s="394"/>
      <c r="W40" s="394"/>
    </row>
    <row r="41" spans="1:23" ht="12.75" customHeight="1" x14ac:dyDescent="0.2">
      <c r="A41" s="88">
        <v>23</v>
      </c>
      <c r="B41" s="515"/>
      <c r="C41" s="67"/>
      <c r="D41" s="174">
        <v>471</v>
      </c>
      <c r="E41" s="174"/>
      <c r="F41" s="66">
        <v>25.053078556263269</v>
      </c>
      <c r="G41" s="77"/>
      <c r="H41" s="66">
        <v>72.611464968152859</v>
      </c>
      <c r="I41" s="77"/>
      <c r="J41" s="66">
        <v>2.335456475583864</v>
      </c>
      <c r="K41" s="66"/>
      <c r="L41" s="66">
        <v>24.416135881104033</v>
      </c>
      <c r="M41" s="66"/>
      <c r="N41" s="66">
        <v>75.583864118895974</v>
      </c>
      <c r="O41" s="66"/>
      <c r="P41" s="451"/>
      <c r="Q41" s="451"/>
      <c r="R41" s="394"/>
      <c r="S41" s="394"/>
      <c r="T41" s="394"/>
      <c r="U41" s="394"/>
      <c r="V41" s="394"/>
      <c r="W41" s="394"/>
    </row>
    <row r="42" spans="1:23" ht="14.25" customHeight="1" x14ac:dyDescent="0.2">
      <c r="A42" s="88">
        <v>24</v>
      </c>
      <c r="B42" s="515"/>
      <c r="C42" s="67"/>
      <c r="D42" s="174">
        <v>47</v>
      </c>
      <c r="E42" s="174"/>
      <c r="F42" s="66">
        <v>100</v>
      </c>
      <c r="G42" s="516"/>
      <c r="H42" s="63" t="s">
        <v>1644</v>
      </c>
      <c r="I42" s="516"/>
      <c r="J42" s="63" t="s">
        <v>1644</v>
      </c>
      <c r="K42" s="66"/>
      <c r="L42" s="66">
        <v>95.744680851063833</v>
      </c>
      <c r="M42" s="66"/>
      <c r="N42" s="66">
        <v>4.2553191489361701</v>
      </c>
      <c r="O42" s="66"/>
      <c r="P42" s="451"/>
      <c r="Q42" s="451"/>
      <c r="R42" s="394"/>
      <c r="S42" s="394"/>
      <c r="T42" s="394"/>
      <c r="U42" s="394"/>
      <c r="V42" s="394"/>
      <c r="W42" s="394"/>
    </row>
    <row r="43" spans="1:23" ht="14.25" customHeight="1" x14ac:dyDescent="0.2">
      <c r="A43" s="88">
        <v>25</v>
      </c>
      <c r="B43" s="67"/>
      <c r="C43" s="67"/>
      <c r="D43" s="174">
        <v>39</v>
      </c>
      <c r="E43" s="174"/>
      <c r="F43" s="66">
        <v>100</v>
      </c>
      <c r="G43" s="516"/>
      <c r="H43" s="63" t="s">
        <v>1644</v>
      </c>
      <c r="I43" s="516"/>
      <c r="J43" s="63" t="s">
        <v>1644</v>
      </c>
      <c r="K43" s="66"/>
      <c r="L43" s="66">
        <v>100</v>
      </c>
      <c r="M43" s="66"/>
      <c r="N43" s="66">
        <v>0</v>
      </c>
      <c r="O43" s="66"/>
      <c r="P43" s="451"/>
      <c r="Q43" s="451"/>
      <c r="R43" s="394"/>
      <c r="S43" s="394"/>
      <c r="T43" s="394"/>
      <c r="U43" s="394"/>
      <c r="V43" s="394"/>
      <c r="W43" s="394"/>
    </row>
    <row r="44" spans="1:23" ht="14.25" customHeight="1" x14ac:dyDescent="0.2">
      <c r="A44" s="88" t="s">
        <v>275</v>
      </c>
      <c r="B44" s="67"/>
      <c r="C44" s="67"/>
      <c r="D44" s="174">
        <v>43</v>
      </c>
      <c r="E44" s="174"/>
      <c r="F44" s="66">
        <v>100</v>
      </c>
      <c r="G44" s="516"/>
      <c r="H44" s="63" t="s">
        <v>1644</v>
      </c>
      <c r="I44" s="516"/>
      <c r="J44" s="63" t="s">
        <v>1644</v>
      </c>
      <c r="K44" s="66"/>
      <c r="L44" s="66">
        <v>87.755102040816325</v>
      </c>
      <c r="M44" s="66"/>
      <c r="N44" s="66">
        <v>0</v>
      </c>
      <c r="O44" s="66"/>
      <c r="Q44" s="451"/>
      <c r="R44" s="394"/>
      <c r="U44" s="394"/>
    </row>
    <row r="45" spans="1:23" ht="12.75" customHeight="1" x14ac:dyDescent="0.2">
      <c r="A45" s="88" t="s">
        <v>50</v>
      </c>
      <c r="B45" s="67"/>
      <c r="C45" s="67"/>
      <c r="D45" s="174">
        <v>36</v>
      </c>
      <c r="E45" s="174"/>
      <c r="F45" s="66">
        <v>100</v>
      </c>
      <c r="G45" s="516"/>
      <c r="H45" s="63" t="s">
        <v>1644</v>
      </c>
      <c r="I45" s="516"/>
      <c r="J45" s="63" t="s">
        <v>1644</v>
      </c>
      <c r="K45" s="66"/>
      <c r="L45" s="66">
        <v>80.555555555555557</v>
      </c>
      <c r="M45" s="66"/>
      <c r="N45" s="66">
        <v>19.444444444444446</v>
      </c>
      <c r="O45" s="66"/>
      <c r="P45" s="451"/>
      <c r="Q45" s="451"/>
      <c r="R45" s="394"/>
      <c r="S45" s="394"/>
      <c r="T45" s="394"/>
      <c r="U45" s="394"/>
      <c r="V45" s="394"/>
      <c r="W45" s="394"/>
    </row>
    <row r="46" spans="1:23" ht="15" customHeight="1" x14ac:dyDescent="0.2">
      <c r="A46" s="67" t="s">
        <v>51</v>
      </c>
      <c r="B46" s="67"/>
      <c r="C46" s="67"/>
      <c r="D46" s="174">
        <v>46</v>
      </c>
      <c r="E46" s="174"/>
      <c r="F46" s="66">
        <v>100</v>
      </c>
      <c r="G46" s="517"/>
      <c r="H46" s="71" t="s">
        <v>1644</v>
      </c>
      <c r="I46" s="517"/>
      <c r="J46" s="71" t="s">
        <v>1644</v>
      </c>
      <c r="K46" s="66"/>
      <c r="L46" s="66">
        <v>65.217391304347828</v>
      </c>
      <c r="M46" s="66"/>
      <c r="N46" s="66">
        <v>34.782608695652172</v>
      </c>
      <c r="O46" s="66"/>
      <c r="P46" s="451"/>
      <c r="Q46" s="451"/>
      <c r="R46" s="394"/>
      <c r="S46" s="394"/>
      <c r="T46" s="394"/>
      <c r="U46" s="394"/>
      <c r="V46" s="394"/>
      <c r="W46" s="394"/>
    </row>
    <row r="47" spans="1:23" ht="9.75" customHeight="1" x14ac:dyDescent="0.2">
      <c r="A47" s="165"/>
      <c r="B47" s="165"/>
      <c r="C47" s="68"/>
      <c r="D47" s="350"/>
      <c r="E47" s="174"/>
      <c r="F47" s="165"/>
      <c r="G47" s="165"/>
      <c r="H47" s="165"/>
      <c r="I47" s="165"/>
      <c r="J47" s="165"/>
      <c r="K47" s="66"/>
      <c r="L47" s="87"/>
      <c r="M47" s="87"/>
      <c r="N47" s="87"/>
      <c r="O47" s="66"/>
      <c r="P47" s="451"/>
      <c r="Q47" s="451"/>
      <c r="R47" s="394"/>
      <c r="S47" s="394"/>
      <c r="T47" s="394"/>
      <c r="U47" s="394"/>
      <c r="V47" s="394"/>
      <c r="W47" s="394"/>
    </row>
    <row r="48" spans="1:23" ht="12" customHeight="1" x14ac:dyDescent="0.25">
      <c r="D48" s="344"/>
      <c r="E48" s="174"/>
      <c r="F48" s="68"/>
      <c r="G48" s="351"/>
      <c r="H48" s="229"/>
      <c r="I48" s="229"/>
      <c r="J48" s="229"/>
      <c r="K48" s="66"/>
      <c r="L48" s="66"/>
      <c r="M48" s="66"/>
      <c r="N48" s="66"/>
      <c r="O48" s="66"/>
      <c r="P48" s="451"/>
      <c r="Q48" s="451"/>
      <c r="R48" s="394"/>
      <c r="S48" s="394"/>
      <c r="T48" s="394"/>
      <c r="U48" s="394"/>
      <c r="V48" s="394"/>
      <c r="W48" s="394"/>
    </row>
    <row r="49" spans="1:23" ht="18" customHeight="1" x14ac:dyDescent="0.25">
      <c r="A49" s="229" t="s">
        <v>2</v>
      </c>
      <c r="B49" s="229"/>
      <c r="C49" s="229"/>
      <c r="D49" s="84">
        <v>184571</v>
      </c>
      <c r="E49" s="84"/>
      <c r="F49" s="474">
        <v>31.51746967390303</v>
      </c>
      <c r="G49" s="86"/>
      <c r="H49" s="474">
        <v>66.505577618013078</v>
      </c>
      <c r="I49" s="86"/>
      <c r="J49" s="474">
        <v>1.9769527080838889</v>
      </c>
      <c r="K49" s="66"/>
      <c r="L49" s="474">
        <v>50.911543691792581</v>
      </c>
      <c r="M49" s="474"/>
      <c r="N49" s="474">
        <v>49.085205632337725</v>
      </c>
      <c r="O49" s="66"/>
      <c r="Q49" s="451"/>
      <c r="R49" s="394"/>
      <c r="U49" s="394"/>
      <c r="V49" s="394"/>
      <c r="W49" s="394"/>
    </row>
    <row r="50" spans="1:23" ht="17.25" customHeight="1" x14ac:dyDescent="0.25">
      <c r="A50" s="229"/>
      <c r="B50" s="229"/>
      <c r="C50" s="229"/>
      <c r="D50" s="344"/>
      <c r="E50" s="344"/>
      <c r="F50" s="77"/>
      <c r="G50" s="77"/>
      <c r="H50" s="77"/>
      <c r="I50" s="77"/>
      <c r="J50" s="77"/>
      <c r="K50" s="66"/>
      <c r="L50" s="66"/>
      <c r="M50" s="66"/>
      <c r="N50" s="66"/>
      <c r="O50" s="66"/>
      <c r="Q50" s="451"/>
      <c r="R50" s="394"/>
      <c r="U50" s="394"/>
      <c r="V50" s="394"/>
      <c r="W50" s="394"/>
    </row>
    <row r="51" spans="1:23" x14ac:dyDescent="0.2">
      <c r="A51" s="85"/>
      <c r="B51" s="518" t="s">
        <v>269</v>
      </c>
      <c r="C51" s="85"/>
      <c r="D51" s="174">
        <f>SUM(D18:D23)</f>
        <v>133303</v>
      </c>
      <c r="E51" s="174"/>
      <c r="F51" s="66">
        <v>28</v>
      </c>
      <c r="G51" s="343"/>
      <c r="H51" s="66">
        <v>69</v>
      </c>
      <c r="I51" s="343"/>
      <c r="J51" s="66">
        <v>2</v>
      </c>
      <c r="K51" s="66"/>
      <c r="L51" s="66">
        <v>62</v>
      </c>
      <c r="M51" s="66"/>
      <c r="N51" s="66">
        <v>38</v>
      </c>
      <c r="O51" s="66"/>
      <c r="P51" s="451"/>
      <c r="Q51" s="451"/>
      <c r="R51" s="394"/>
      <c r="S51" s="53"/>
      <c r="T51" s="53"/>
      <c r="U51" s="394"/>
      <c r="V51" s="394"/>
      <c r="W51" s="394"/>
    </row>
    <row r="52" spans="1:23" ht="6.75" customHeight="1" x14ac:dyDescent="0.2">
      <c r="A52" s="85"/>
      <c r="B52" s="85"/>
      <c r="C52" s="85"/>
      <c r="D52" s="174"/>
      <c r="E52" s="174"/>
      <c r="F52" s="66"/>
      <c r="G52" s="343"/>
      <c r="H52" s="66"/>
      <c r="I52" s="343"/>
      <c r="J52" s="66"/>
      <c r="K52" s="66"/>
      <c r="L52" s="66"/>
      <c r="M52" s="66"/>
      <c r="N52" s="66"/>
      <c r="O52" s="66"/>
      <c r="P52" s="451"/>
      <c r="Q52" s="53"/>
      <c r="R52" s="53"/>
      <c r="S52" s="53"/>
      <c r="T52" s="53"/>
      <c r="U52" s="394"/>
      <c r="V52" s="394"/>
      <c r="W52" s="394"/>
    </row>
    <row r="53" spans="1:23" x14ac:dyDescent="0.2">
      <c r="A53" s="85"/>
      <c r="B53" s="518" t="s">
        <v>205</v>
      </c>
      <c r="C53" s="85"/>
      <c r="D53" s="174">
        <f>SUM(D24:D28)</f>
        <v>36112</v>
      </c>
      <c r="E53" s="174"/>
      <c r="F53" s="66">
        <v>42</v>
      </c>
      <c r="G53" s="343"/>
      <c r="H53" s="66">
        <v>57</v>
      </c>
      <c r="I53" s="343"/>
      <c r="J53" s="66">
        <v>1</v>
      </c>
      <c r="K53" s="66"/>
      <c r="L53" s="66">
        <v>20</v>
      </c>
      <c r="M53" s="66"/>
      <c r="N53" s="66">
        <v>80</v>
      </c>
      <c r="O53" s="66"/>
      <c r="P53" s="451"/>
      <c r="Q53" s="53"/>
      <c r="R53" s="53"/>
      <c r="S53" s="53"/>
      <c r="T53" s="53"/>
      <c r="U53" s="394"/>
      <c r="V53" s="394"/>
      <c r="W53" s="394"/>
    </row>
    <row r="54" spans="1:23" ht="6.75" customHeight="1" x14ac:dyDescent="0.2">
      <c r="A54" s="85"/>
      <c r="B54" s="85"/>
      <c r="C54" s="85"/>
      <c r="D54" s="174"/>
      <c r="E54" s="174"/>
      <c r="F54" s="66"/>
      <c r="G54" s="343"/>
      <c r="H54" s="66"/>
      <c r="I54" s="343"/>
      <c r="J54" s="66"/>
      <c r="K54" s="66"/>
      <c r="L54" s="66"/>
      <c r="M54" s="66"/>
      <c r="N54" s="66"/>
      <c r="O54" s="66"/>
      <c r="P54" s="451"/>
      <c r="Q54" s="53"/>
      <c r="R54" s="53"/>
      <c r="S54" s="53"/>
      <c r="T54" s="53"/>
      <c r="U54" s="394"/>
      <c r="V54" s="394"/>
      <c r="W54" s="394"/>
    </row>
    <row r="55" spans="1:23" x14ac:dyDescent="0.2">
      <c r="A55" s="85"/>
      <c r="B55" s="85" t="s">
        <v>41</v>
      </c>
      <c r="C55" s="85"/>
      <c r="D55" s="174">
        <f>SUM(D29:D36)</f>
        <v>12387</v>
      </c>
      <c r="E55" s="174"/>
      <c r="F55" s="66">
        <v>33</v>
      </c>
      <c r="G55" s="343"/>
      <c r="H55" s="66">
        <v>65</v>
      </c>
      <c r="I55" s="343"/>
      <c r="J55" s="66">
        <v>2</v>
      </c>
      <c r="K55" s="66"/>
      <c r="L55" s="66">
        <v>23.543932731620767</v>
      </c>
      <c r="M55" s="66"/>
      <c r="N55" s="66">
        <v>73</v>
      </c>
      <c r="O55" s="66"/>
      <c r="P55" s="451"/>
      <c r="Q55" s="53"/>
      <c r="R55" s="53"/>
      <c r="S55" s="53"/>
      <c r="T55" s="53"/>
      <c r="U55" s="394"/>
      <c r="V55" s="394"/>
      <c r="W55" s="394"/>
    </row>
    <row r="56" spans="1:23" ht="6.75" customHeight="1" x14ac:dyDescent="0.2">
      <c r="A56" s="85"/>
      <c r="B56" s="85"/>
      <c r="C56" s="85"/>
      <c r="D56" s="174"/>
      <c r="E56" s="174"/>
      <c r="F56" s="66"/>
      <c r="G56" s="343"/>
      <c r="H56" s="66"/>
      <c r="I56" s="343"/>
      <c r="J56" s="66"/>
      <c r="K56" s="66"/>
      <c r="L56" s="66"/>
      <c r="M56" s="66"/>
      <c r="N56" s="66"/>
      <c r="O56" s="66"/>
      <c r="P56" s="451"/>
      <c r="Q56" s="53"/>
      <c r="R56" s="53"/>
      <c r="S56" s="53"/>
      <c r="T56" s="53"/>
      <c r="U56" s="394"/>
      <c r="V56" s="394"/>
      <c r="W56" s="394"/>
    </row>
    <row r="57" spans="1:23" x14ac:dyDescent="0.2">
      <c r="A57" s="85"/>
      <c r="B57" s="85" t="s">
        <v>1689</v>
      </c>
      <c r="C57" s="85"/>
      <c r="D57" s="174">
        <f>SUM(D38:D41)</f>
        <v>2558</v>
      </c>
      <c r="E57" s="174"/>
      <c r="F57" s="66">
        <v>35</v>
      </c>
      <c r="G57" s="343"/>
      <c r="H57" s="66">
        <v>64</v>
      </c>
      <c r="I57" s="343"/>
      <c r="J57" s="66">
        <v>2</v>
      </c>
      <c r="K57" s="66"/>
      <c r="L57" s="66">
        <v>35</v>
      </c>
      <c r="M57" s="66"/>
      <c r="N57" s="66">
        <v>65</v>
      </c>
      <c r="O57" s="66"/>
      <c r="P57" s="451"/>
      <c r="Q57" s="53"/>
      <c r="R57" s="53"/>
      <c r="S57" s="53"/>
      <c r="T57" s="53"/>
      <c r="U57" s="394"/>
      <c r="V57" s="394"/>
      <c r="W57" s="394"/>
    </row>
    <row r="58" spans="1:23" ht="6.75" customHeight="1" x14ac:dyDescent="0.2">
      <c r="A58" s="85"/>
      <c r="B58" s="85"/>
      <c r="C58" s="85"/>
      <c r="D58" s="174"/>
      <c r="E58" s="174"/>
      <c r="F58" s="66"/>
      <c r="G58" s="343"/>
      <c r="H58" s="66"/>
      <c r="I58" s="343"/>
      <c r="J58" s="66"/>
      <c r="K58" s="66"/>
      <c r="L58" s="66"/>
      <c r="M58" s="66"/>
      <c r="N58" s="66"/>
      <c r="O58" s="66"/>
      <c r="P58" s="451"/>
      <c r="Q58" s="53"/>
      <c r="R58" s="53"/>
      <c r="S58" s="53"/>
      <c r="T58" s="53"/>
    </row>
    <row r="59" spans="1:23" x14ac:dyDescent="0.2">
      <c r="A59" s="85"/>
      <c r="B59" s="85" t="s">
        <v>1690</v>
      </c>
      <c r="C59" s="85"/>
      <c r="D59" s="174">
        <f>SUM(D42:D46)</f>
        <v>211</v>
      </c>
      <c r="E59" s="174"/>
      <c r="F59" s="66">
        <v>100</v>
      </c>
      <c r="G59" s="343"/>
      <c r="H59" s="66">
        <v>0</v>
      </c>
      <c r="I59" s="343"/>
      <c r="J59" s="66">
        <v>0</v>
      </c>
      <c r="K59" s="66"/>
      <c r="L59" s="66">
        <v>88</v>
      </c>
      <c r="M59" s="66"/>
      <c r="N59" s="66">
        <v>12</v>
      </c>
      <c r="O59" s="66"/>
      <c r="P59" s="451"/>
      <c r="Q59" s="53"/>
      <c r="R59" s="53"/>
      <c r="S59" s="53"/>
      <c r="T59" s="53"/>
    </row>
    <row r="60" spans="1:23" ht="9.75" customHeight="1" x14ac:dyDescent="0.2">
      <c r="A60" s="165"/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S60" s="343"/>
      <c r="U60" s="343"/>
      <c r="V60" s="343"/>
    </row>
    <row r="61" spans="1:23" ht="7.5" customHeight="1" x14ac:dyDescent="0.2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P61" s="343"/>
      <c r="S61" s="343"/>
      <c r="U61" s="343"/>
      <c r="V61" s="343"/>
    </row>
    <row r="62" spans="1:23" ht="12.75" customHeight="1" x14ac:dyDescent="0.2">
      <c r="A62" s="48" t="s">
        <v>1643</v>
      </c>
    </row>
    <row r="63" spans="1:23" x14ac:dyDescent="0.2">
      <c r="A63" s="48" t="s">
        <v>1433</v>
      </c>
      <c r="P63" s="343"/>
    </row>
    <row r="64" spans="1:23" ht="6.75" customHeight="1" x14ac:dyDescent="0.2">
      <c r="A64" s="68"/>
      <c r="B64" s="68"/>
      <c r="C64" s="68"/>
      <c r="D64" s="68"/>
      <c r="E64" s="68"/>
      <c r="F64" s="73"/>
      <c r="G64" s="68"/>
      <c r="P64" s="343"/>
      <c r="Q64" s="343"/>
      <c r="R64" s="343"/>
    </row>
  </sheetData>
  <mergeCells count="1">
    <mergeCell ref="F10:H10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>
    <oddFooter>&amp;R23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67"/>
  <sheetViews>
    <sheetView showGridLines="0" zoomScaleNormal="100" workbookViewId="0">
      <selection sqref="A1:XFD1048576"/>
    </sheetView>
  </sheetViews>
  <sheetFormatPr defaultColWidth="9.140625" defaultRowHeight="12.75" x14ac:dyDescent="0.2"/>
  <cols>
    <col min="1" max="1" width="2" style="3" customWidth="1"/>
    <col min="2" max="2" width="28.28515625" style="3" customWidth="1"/>
    <col min="3" max="3" width="0.7109375" style="3" customWidth="1"/>
    <col min="4" max="4" width="19.42578125" style="3" customWidth="1"/>
    <col min="5" max="5" width="0.7109375" style="3" customWidth="1"/>
    <col min="6" max="6" width="9.7109375" style="53" customWidth="1"/>
    <col min="7" max="7" width="0.7109375" style="53" customWidth="1"/>
    <col min="8" max="8" width="8.28515625" style="53" customWidth="1"/>
    <col min="9" max="9" width="0.7109375" style="53" customWidth="1"/>
    <col min="10" max="10" width="8.28515625" style="53" customWidth="1"/>
    <col min="11" max="11" width="0.7109375" style="53" customWidth="1"/>
    <col min="12" max="12" width="8.28515625" style="53" customWidth="1"/>
    <col min="13" max="13" width="9.140625" style="3"/>
    <col min="14" max="14" width="1.42578125" style="3" customWidth="1"/>
    <col min="15" max="15" width="9.140625" style="3"/>
    <col min="16" max="16" width="1.140625" style="3" customWidth="1"/>
    <col min="17" max="17" width="9.140625" style="3"/>
    <col min="18" max="18" width="1.28515625" style="3" customWidth="1"/>
    <col min="19" max="16384" width="9.140625" style="3"/>
  </cols>
  <sheetData>
    <row r="1" spans="1:12" ht="15.75" x14ac:dyDescent="0.25">
      <c r="A1" s="44" t="s">
        <v>1191</v>
      </c>
      <c r="B1" s="19"/>
    </row>
    <row r="2" spans="1:12" ht="15.75" x14ac:dyDescent="0.25">
      <c r="A2" s="44" t="s">
        <v>1688</v>
      </c>
      <c r="B2" s="19"/>
    </row>
    <row r="3" spans="1:12" ht="7.5" customHeight="1" x14ac:dyDescent="0.2"/>
    <row r="4" spans="1:12" s="48" customFormat="1" ht="14.25" x14ac:dyDescent="0.2">
      <c r="A4" s="69" t="s">
        <v>8</v>
      </c>
      <c r="B4" s="69"/>
      <c r="C4" s="69"/>
      <c r="D4" s="68"/>
      <c r="E4" s="68"/>
      <c r="F4" s="519"/>
      <c r="G4" s="519"/>
      <c r="H4" s="519"/>
      <c r="I4" s="519"/>
      <c r="J4" s="519"/>
      <c r="K4" s="519"/>
      <c r="L4" s="520" t="s">
        <v>37</v>
      </c>
    </row>
    <row r="5" spans="1:12" s="48" customFormat="1" ht="9" customHeight="1" x14ac:dyDescent="0.2">
      <c r="A5" s="165"/>
      <c r="B5" s="165"/>
      <c r="C5" s="165"/>
      <c r="D5" s="165"/>
      <c r="E5" s="165"/>
      <c r="F5" s="521"/>
      <c r="G5" s="521"/>
      <c r="H5" s="521"/>
      <c r="I5" s="521"/>
      <c r="J5" s="521"/>
      <c r="K5" s="521"/>
      <c r="L5" s="521"/>
    </row>
    <row r="6" spans="1:12" s="48" customFormat="1" ht="6" customHeight="1" x14ac:dyDescent="0.2">
      <c r="A6" s="68"/>
      <c r="B6" s="68"/>
      <c r="C6" s="68"/>
      <c r="D6" s="68"/>
      <c r="E6" s="68"/>
      <c r="F6" s="519"/>
      <c r="G6" s="519"/>
      <c r="H6" s="519"/>
      <c r="I6" s="519"/>
      <c r="J6" s="519"/>
      <c r="K6" s="519"/>
      <c r="L6" s="519"/>
    </row>
    <row r="7" spans="1:12" s="48" customFormat="1" ht="25.5" customHeight="1" x14ac:dyDescent="0.2">
      <c r="A7" s="519" t="s">
        <v>52</v>
      </c>
      <c r="B7" s="519"/>
      <c r="D7" s="522" t="s">
        <v>48</v>
      </c>
      <c r="F7" s="523" t="s">
        <v>1615</v>
      </c>
      <c r="G7" s="64"/>
      <c r="H7" s="524" t="s">
        <v>11</v>
      </c>
      <c r="I7" s="524"/>
      <c r="J7" s="524" t="s">
        <v>12</v>
      </c>
      <c r="K7" s="525"/>
      <c r="L7" s="525" t="s">
        <v>53</v>
      </c>
    </row>
    <row r="8" spans="1:12" s="48" customFormat="1" ht="6" customHeight="1" x14ac:dyDescent="0.2">
      <c r="A8" s="165"/>
      <c r="B8" s="165"/>
      <c r="C8" s="68"/>
      <c r="D8" s="165"/>
      <c r="F8" s="521"/>
      <c r="G8" s="343"/>
      <c r="H8" s="526"/>
      <c r="I8" s="527"/>
      <c r="J8" s="526"/>
      <c r="K8" s="527"/>
      <c r="L8" s="526"/>
    </row>
    <row r="9" spans="1:12" s="48" customFormat="1" ht="26.25" customHeight="1" x14ac:dyDescent="0.2">
      <c r="F9" s="520"/>
      <c r="G9" s="520"/>
      <c r="H9" s="520"/>
      <c r="I9" s="520"/>
      <c r="J9" s="520"/>
      <c r="K9" s="520"/>
      <c r="L9" s="520"/>
    </row>
    <row r="10" spans="1:12" s="48" customFormat="1" ht="10.5" customHeight="1" x14ac:dyDescent="0.2">
      <c r="F10" s="343"/>
      <c r="G10" s="343"/>
      <c r="H10" s="343"/>
      <c r="I10" s="343"/>
      <c r="J10" s="343"/>
      <c r="K10" s="343"/>
      <c r="L10" s="343"/>
    </row>
    <row r="11" spans="1:12" s="48" customFormat="1" ht="15" x14ac:dyDescent="0.25">
      <c r="A11" s="229" t="s">
        <v>2</v>
      </c>
      <c r="B11" s="229"/>
      <c r="C11" s="229"/>
      <c r="D11" s="528" t="s">
        <v>47</v>
      </c>
      <c r="E11" s="514"/>
      <c r="F11" s="468">
        <v>184571</v>
      </c>
      <c r="G11" s="468"/>
      <c r="H11" s="468">
        <v>27455</v>
      </c>
      <c r="I11" s="468"/>
      <c r="J11" s="468">
        <v>128987</v>
      </c>
      <c r="K11" s="468"/>
      <c r="L11" s="468">
        <v>28129</v>
      </c>
    </row>
    <row r="12" spans="1:12" s="48" customFormat="1" ht="15" x14ac:dyDescent="0.25">
      <c r="A12" s="229"/>
      <c r="B12" s="229"/>
      <c r="C12" s="229"/>
      <c r="D12" s="529" t="s">
        <v>333</v>
      </c>
      <c r="E12" s="514"/>
      <c r="F12" s="66">
        <v>100</v>
      </c>
      <c r="G12" s="66"/>
      <c r="H12" s="66">
        <v>14.875034539553885</v>
      </c>
      <c r="I12" s="66"/>
      <c r="J12" s="66">
        <v>69.884759794333888</v>
      </c>
      <c r="K12" s="66"/>
      <c r="L12" s="66">
        <v>15.240205666112228</v>
      </c>
    </row>
    <row r="13" spans="1:12" s="48" customFormat="1" ht="14.25" x14ac:dyDescent="0.2">
      <c r="D13" s="514"/>
      <c r="E13" s="514"/>
      <c r="F13" s="66"/>
      <c r="G13" s="66"/>
      <c r="H13" s="66"/>
      <c r="I13" s="66"/>
      <c r="J13" s="66"/>
      <c r="K13" s="66"/>
      <c r="L13" s="66"/>
    </row>
    <row r="14" spans="1:12" s="48" customFormat="1" ht="14.25" x14ac:dyDescent="0.2">
      <c r="D14" s="529" t="s">
        <v>334</v>
      </c>
      <c r="E14" s="514"/>
      <c r="F14" s="530">
        <v>100</v>
      </c>
      <c r="G14" s="530"/>
      <c r="H14" s="530">
        <v>100</v>
      </c>
      <c r="I14" s="530"/>
      <c r="J14" s="530">
        <v>100</v>
      </c>
      <c r="K14" s="530"/>
      <c r="L14" s="530">
        <v>100</v>
      </c>
    </row>
    <row r="15" spans="1:12" s="48" customFormat="1" ht="14.25" x14ac:dyDescent="0.2">
      <c r="D15" s="513" t="s">
        <v>248</v>
      </c>
      <c r="F15" s="66">
        <v>80.148560716472247</v>
      </c>
      <c r="G15" s="66"/>
      <c r="H15" s="66">
        <v>75.581861227463122</v>
      </c>
      <c r="I15" s="66"/>
      <c r="J15" s="66">
        <v>80.937613868064233</v>
      </c>
      <c r="K15" s="66"/>
      <c r="L15" s="66">
        <v>80.987592875679908</v>
      </c>
    </row>
    <row r="16" spans="1:12" s="48" customFormat="1" ht="14.25" x14ac:dyDescent="0.2">
      <c r="D16" s="48" t="s">
        <v>40</v>
      </c>
      <c r="F16" s="66">
        <v>11.639965108278115</v>
      </c>
      <c r="G16" s="66"/>
      <c r="H16" s="66">
        <v>14.256055363321799</v>
      </c>
      <c r="I16" s="66"/>
      <c r="J16" s="66">
        <v>11.425182382720738</v>
      </c>
      <c r="K16" s="66"/>
      <c r="L16" s="66">
        <v>10.071456503963882</v>
      </c>
    </row>
    <row r="17" spans="1:12" s="48" customFormat="1" ht="14.25" x14ac:dyDescent="0.2">
      <c r="D17" s="48" t="s">
        <v>41</v>
      </c>
      <c r="F17" s="66">
        <v>6.7112384935878326</v>
      </c>
      <c r="G17" s="66"/>
      <c r="H17" s="66">
        <v>8.319067565106538</v>
      </c>
      <c r="I17" s="66"/>
      <c r="J17" s="66">
        <v>6.2153550357787992</v>
      </c>
      <c r="K17" s="66"/>
      <c r="L17" s="66">
        <v>7.4158341924704034</v>
      </c>
    </row>
    <row r="18" spans="1:12" s="48" customFormat="1" ht="14.25" x14ac:dyDescent="0.2">
      <c r="D18" s="48" t="s">
        <v>24</v>
      </c>
      <c r="F18" s="66">
        <v>1.5002356816617994</v>
      </c>
      <c r="G18" s="66"/>
      <c r="H18" s="66">
        <v>1.8430158441085414</v>
      </c>
      <c r="I18" s="66"/>
      <c r="J18" s="66">
        <v>1.4218487134362376</v>
      </c>
      <c r="K18" s="66"/>
      <c r="L18" s="66">
        <v>1.5251164278858118</v>
      </c>
    </row>
    <row r="19" spans="1:12" s="48" customFormat="1" ht="14.25" x14ac:dyDescent="0.2">
      <c r="F19" s="66"/>
      <c r="G19" s="66"/>
      <c r="H19" s="66"/>
      <c r="I19" s="66"/>
      <c r="J19" s="66"/>
      <c r="K19" s="66"/>
      <c r="L19" s="66"/>
    </row>
    <row r="20" spans="1:12" s="48" customFormat="1" ht="4.5" customHeight="1" x14ac:dyDescent="0.2">
      <c r="F20" s="66"/>
      <c r="G20" s="66"/>
      <c r="H20" s="66"/>
      <c r="I20" s="66"/>
      <c r="J20" s="66"/>
      <c r="K20" s="66"/>
      <c r="L20" s="66"/>
    </row>
    <row r="21" spans="1:12" s="48" customFormat="1" ht="15" x14ac:dyDescent="0.25">
      <c r="A21" s="48" t="s">
        <v>301</v>
      </c>
      <c r="C21" s="229"/>
      <c r="D21" s="528" t="s">
        <v>47</v>
      </c>
      <c r="E21" s="514"/>
      <c r="F21" s="468">
        <v>58168</v>
      </c>
      <c r="G21" s="468"/>
      <c r="H21" s="468">
        <v>9332</v>
      </c>
      <c r="I21" s="468"/>
      <c r="J21" s="468">
        <v>40506</v>
      </c>
      <c r="K21" s="468"/>
      <c r="L21" s="468">
        <v>8330</v>
      </c>
    </row>
    <row r="22" spans="1:12" s="48" customFormat="1" ht="15" x14ac:dyDescent="0.25">
      <c r="C22" s="229"/>
      <c r="D22" s="529" t="s">
        <v>333</v>
      </c>
      <c r="E22" s="514"/>
      <c r="F22" s="66">
        <v>100</v>
      </c>
      <c r="G22" s="343"/>
      <c r="H22" s="530">
        <v>16.043185256498418</v>
      </c>
      <c r="I22" s="530"/>
      <c r="J22" s="530">
        <v>69.636226103699627</v>
      </c>
      <c r="K22" s="530"/>
      <c r="L22" s="530">
        <v>14.320588639801954</v>
      </c>
    </row>
    <row r="23" spans="1:12" s="48" customFormat="1" ht="14.25" x14ac:dyDescent="0.2">
      <c r="D23" s="514"/>
      <c r="E23" s="514"/>
      <c r="F23" s="66"/>
      <c r="G23" s="66"/>
      <c r="H23" s="66"/>
      <c r="I23" s="66"/>
      <c r="J23" s="66"/>
      <c r="K23" s="66"/>
      <c r="L23" s="66"/>
    </row>
    <row r="24" spans="1:12" s="48" customFormat="1" ht="14.25" x14ac:dyDescent="0.2">
      <c r="D24" s="529" t="s">
        <v>334</v>
      </c>
      <c r="E24" s="514"/>
      <c r="F24" s="530">
        <v>100</v>
      </c>
      <c r="G24" s="530"/>
      <c r="H24" s="530">
        <v>100</v>
      </c>
      <c r="I24" s="530"/>
      <c r="J24" s="530">
        <v>100</v>
      </c>
      <c r="K24" s="530"/>
      <c r="L24" s="530">
        <v>100</v>
      </c>
    </row>
    <row r="25" spans="1:12" s="48" customFormat="1" ht="14.25" x14ac:dyDescent="0.2">
      <c r="D25" s="513" t="s">
        <v>248</v>
      </c>
      <c r="F25" s="66">
        <v>75.352427451519731</v>
      </c>
      <c r="G25" s="66"/>
      <c r="H25" s="66">
        <v>76.510930132876126</v>
      </c>
      <c r="I25" s="66"/>
      <c r="J25" s="66">
        <v>76.102305831234872</v>
      </c>
      <c r="K25" s="66"/>
      <c r="L25" s="66">
        <v>70.408163265306129</v>
      </c>
    </row>
    <row r="26" spans="1:12" s="48" customFormat="1" ht="14.25" x14ac:dyDescent="0.2">
      <c r="D26" s="48" t="s">
        <v>40</v>
      </c>
      <c r="F26" s="66">
        <v>15.701072754779261</v>
      </c>
      <c r="G26" s="66"/>
      <c r="H26" s="66">
        <v>17.177453921988857</v>
      </c>
      <c r="I26" s="66"/>
      <c r="J26" s="66">
        <v>15.592751691107489</v>
      </c>
      <c r="K26" s="66"/>
      <c r="L26" s="66">
        <v>14.573829531812727</v>
      </c>
    </row>
    <row r="27" spans="1:12" s="48" customFormat="1" ht="14.25" x14ac:dyDescent="0.2">
      <c r="D27" s="48" t="s">
        <v>41</v>
      </c>
      <c r="F27" s="66">
        <v>7.0537065052950068</v>
      </c>
      <c r="G27" s="66"/>
      <c r="H27" s="66">
        <v>5.8401200171453072</v>
      </c>
      <c r="I27" s="66"/>
      <c r="J27" s="66">
        <v>6.3644892114748428</v>
      </c>
      <c r="K27" s="66"/>
      <c r="L27" s="66">
        <v>11.76470588235294</v>
      </c>
    </row>
    <row r="28" spans="1:12" s="48" customFormat="1" ht="14.25" x14ac:dyDescent="0.2">
      <c r="D28" s="48" t="s">
        <v>24</v>
      </c>
      <c r="F28" s="66">
        <v>1.8927932884059966</v>
      </c>
      <c r="G28" s="66"/>
      <c r="H28" s="66">
        <v>0.47149592798971285</v>
      </c>
      <c r="I28" s="66"/>
      <c r="J28" s="66">
        <v>1.9404532661827876</v>
      </c>
      <c r="K28" s="66"/>
      <c r="L28" s="66">
        <v>3.2533013205282111</v>
      </c>
    </row>
    <row r="29" spans="1:12" s="48" customFormat="1" ht="14.25" x14ac:dyDescent="0.2">
      <c r="F29" s="66"/>
      <c r="G29" s="66"/>
      <c r="H29" s="66"/>
      <c r="I29" s="66"/>
      <c r="J29" s="66"/>
      <c r="K29" s="66"/>
      <c r="L29" s="66"/>
    </row>
    <row r="30" spans="1:12" s="48" customFormat="1" ht="14.25" x14ac:dyDescent="0.2">
      <c r="F30" s="66"/>
      <c r="G30" s="66"/>
      <c r="H30" s="66"/>
      <c r="I30" s="66"/>
      <c r="J30" s="66"/>
      <c r="K30" s="66"/>
      <c r="L30" s="66"/>
    </row>
    <row r="31" spans="1:12" s="48" customFormat="1" ht="15" x14ac:dyDescent="0.25">
      <c r="A31" s="48" t="s">
        <v>1623</v>
      </c>
      <c r="B31" s="229"/>
      <c r="C31" s="229"/>
      <c r="D31" s="528" t="s">
        <v>47</v>
      </c>
      <c r="E31" s="514"/>
      <c r="F31" s="468">
        <v>122754</v>
      </c>
      <c r="G31" s="468"/>
      <c r="H31" s="468">
        <v>17934</v>
      </c>
      <c r="I31" s="468"/>
      <c r="J31" s="468">
        <v>86114</v>
      </c>
      <c r="K31" s="468"/>
      <c r="L31" s="468">
        <v>18706</v>
      </c>
    </row>
    <row r="32" spans="1:12" s="48" customFormat="1" ht="15" x14ac:dyDescent="0.25">
      <c r="A32" s="48" t="s">
        <v>290</v>
      </c>
      <c r="B32" s="229"/>
      <c r="C32" s="229"/>
      <c r="D32" s="529" t="s">
        <v>333</v>
      </c>
      <c r="E32" s="514"/>
      <c r="F32" s="66">
        <v>100</v>
      </c>
      <c r="G32" s="343"/>
      <c r="H32" s="530">
        <v>14.609707219316681</v>
      </c>
      <c r="I32" s="530"/>
      <c r="J32" s="530">
        <v>70.151685484790718</v>
      </c>
      <c r="K32" s="530"/>
      <c r="L32" s="530">
        <v>15.238607295892598</v>
      </c>
    </row>
    <row r="33" spans="1:12" s="48" customFormat="1" ht="15" x14ac:dyDescent="0.25">
      <c r="B33" s="229"/>
      <c r="C33" s="229"/>
      <c r="D33" s="528"/>
      <c r="E33" s="514"/>
      <c r="F33" s="66"/>
      <c r="G33" s="66"/>
      <c r="H33" s="530"/>
      <c r="I33" s="530"/>
      <c r="J33" s="530"/>
      <c r="K33" s="530"/>
      <c r="L33" s="530"/>
    </row>
    <row r="34" spans="1:12" s="48" customFormat="1" ht="14.25" x14ac:dyDescent="0.2">
      <c r="D34" s="529" t="s">
        <v>334</v>
      </c>
      <c r="E34" s="514"/>
      <c r="F34" s="530">
        <v>100</v>
      </c>
      <c r="G34" s="530"/>
      <c r="H34" s="530">
        <v>100</v>
      </c>
      <c r="I34" s="530"/>
      <c r="J34" s="530">
        <v>100</v>
      </c>
      <c r="K34" s="530"/>
      <c r="L34" s="530">
        <v>100</v>
      </c>
    </row>
    <row r="35" spans="1:12" s="48" customFormat="1" ht="14.25" x14ac:dyDescent="0.2">
      <c r="D35" s="513" t="s">
        <v>248</v>
      </c>
      <c r="F35" s="66">
        <v>82.255568046662432</v>
      </c>
      <c r="G35" s="66"/>
      <c r="H35" s="66">
        <v>75.052972008475521</v>
      </c>
      <c r="I35" s="66"/>
      <c r="J35" s="66">
        <v>83.045730078732845</v>
      </c>
      <c r="K35" s="66"/>
      <c r="L35" s="66">
        <v>85.523361488292522</v>
      </c>
    </row>
    <row r="36" spans="1:12" s="48" customFormat="1" ht="14.25" x14ac:dyDescent="0.2">
      <c r="D36" s="48" t="s">
        <v>40</v>
      </c>
      <c r="F36" s="66">
        <v>9.8351173892500441</v>
      </c>
      <c r="G36" s="66"/>
      <c r="H36" s="66">
        <v>12.785770045723208</v>
      </c>
      <c r="I36" s="66"/>
      <c r="J36" s="66">
        <v>9.6023875328053503</v>
      </c>
      <c r="K36" s="66"/>
      <c r="L36" s="66">
        <v>8.0776221533197905</v>
      </c>
    </row>
    <row r="37" spans="1:12" s="48" customFormat="1" ht="14.25" x14ac:dyDescent="0.2">
      <c r="D37" s="48" t="s">
        <v>41</v>
      </c>
      <c r="F37" s="66">
        <v>6.5830848689248418</v>
      </c>
      <c r="G37" s="66"/>
      <c r="H37" s="66">
        <v>9.6130255380840861</v>
      </c>
      <c r="I37" s="66"/>
      <c r="J37" s="66">
        <v>6.1674059967020458</v>
      </c>
      <c r="K37" s="66"/>
      <c r="L37" s="66">
        <v>5.591788730888485</v>
      </c>
    </row>
    <row r="38" spans="1:12" s="48" customFormat="1" ht="14.25" x14ac:dyDescent="0.2">
      <c r="D38" s="48" t="s">
        <v>24</v>
      </c>
      <c r="F38" s="66">
        <v>1.3262296951626831</v>
      </c>
      <c r="G38" s="66"/>
      <c r="H38" s="66">
        <v>2.5482324077171854</v>
      </c>
      <c r="I38" s="66"/>
      <c r="J38" s="66">
        <v>1.1844763917597603</v>
      </c>
      <c r="K38" s="66"/>
      <c r="L38" s="66">
        <v>0.80722762749919807</v>
      </c>
    </row>
    <row r="39" spans="1:12" s="48" customFormat="1" ht="14.25" x14ac:dyDescent="0.2">
      <c r="F39" s="66"/>
      <c r="G39" s="66"/>
      <c r="H39" s="66"/>
      <c r="I39" s="66"/>
      <c r="J39" s="66"/>
      <c r="K39" s="66"/>
      <c r="L39" s="66"/>
    </row>
    <row r="40" spans="1:12" s="48" customFormat="1" ht="14.25" x14ac:dyDescent="0.2">
      <c r="F40" s="66"/>
      <c r="G40" s="66"/>
      <c r="H40" s="66"/>
      <c r="I40" s="66"/>
      <c r="J40" s="66"/>
      <c r="K40" s="66"/>
      <c r="L40" s="66"/>
    </row>
    <row r="41" spans="1:12" s="48" customFormat="1" ht="15" x14ac:dyDescent="0.25">
      <c r="A41" s="48" t="s">
        <v>296</v>
      </c>
      <c r="C41" s="229"/>
      <c r="D41" s="528" t="s">
        <v>47</v>
      </c>
      <c r="E41" s="514"/>
      <c r="F41" s="468">
        <v>3649</v>
      </c>
      <c r="G41" s="468"/>
      <c r="H41" s="468">
        <v>189</v>
      </c>
      <c r="I41" s="468"/>
      <c r="J41" s="468">
        <v>2367</v>
      </c>
      <c r="K41" s="468"/>
      <c r="L41" s="468">
        <v>1093</v>
      </c>
    </row>
    <row r="42" spans="1:12" s="48" customFormat="1" ht="15" x14ac:dyDescent="0.25">
      <c r="C42" s="229"/>
      <c r="D42" s="529" t="s">
        <v>333</v>
      </c>
      <c r="E42" s="514"/>
      <c r="F42" s="66">
        <v>100</v>
      </c>
      <c r="G42" s="474"/>
      <c r="H42" s="530">
        <v>5.1795012332145793</v>
      </c>
      <c r="I42" s="530"/>
      <c r="J42" s="530">
        <v>64.867086873115923</v>
      </c>
      <c r="K42" s="530"/>
      <c r="L42" s="530">
        <v>29.953411893669497</v>
      </c>
    </row>
    <row r="43" spans="1:12" s="48" customFormat="1" ht="14.25" x14ac:dyDescent="0.2">
      <c r="D43" s="514"/>
      <c r="E43" s="514"/>
      <c r="F43" s="66"/>
      <c r="G43" s="66"/>
      <c r="H43" s="530"/>
      <c r="I43" s="530"/>
      <c r="J43" s="530"/>
      <c r="K43" s="530"/>
      <c r="L43" s="530"/>
    </row>
    <row r="44" spans="1:12" s="48" customFormat="1" ht="14.25" x14ac:dyDescent="0.2">
      <c r="D44" s="529" t="s">
        <v>334</v>
      </c>
      <c r="E44" s="514"/>
      <c r="F44" s="530">
        <v>100</v>
      </c>
      <c r="G44" s="530"/>
      <c r="H44" s="530">
        <v>100</v>
      </c>
      <c r="I44" s="530"/>
      <c r="J44" s="530">
        <v>100</v>
      </c>
      <c r="K44" s="530"/>
      <c r="L44" s="530">
        <v>100</v>
      </c>
    </row>
    <row r="45" spans="1:12" s="48" customFormat="1" ht="14.25" x14ac:dyDescent="0.2">
      <c r="D45" s="513" t="s">
        <v>248</v>
      </c>
      <c r="F45" s="66">
        <v>85.722115648122781</v>
      </c>
      <c r="G45" s="66"/>
      <c r="H45" s="66">
        <v>79.894179894179899</v>
      </c>
      <c r="I45" s="66"/>
      <c r="J45" s="66">
        <v>86.987748204478237</v>
      </c>
      <c r="K45" s="66"/>
      <c r="L45" s="66">
        <v>83.989021043000918</v>
      </c>
    </row>
    <row r="46" spans="1:12" s="48" customFormat="1" ht="14.25" x14ac:dyDescent="0.2">
      <c r="D46" s="48" t="s">
        <v>40</v>
      </c>
      <c r="F46" s="66">
        <v>7.6185256234584813</v>
      </c>
      <c r="G46" s="66"/>
      <c r="H46" s="66">
        <v>9.5238095238095237</v>
      </c>
      <c r="I46" s="66"/>
      <c r="J46" s="66">
        <v>6.4216307562315169</v>
      </c>
      <c r="K46" s="66"/>
      <c r="L46" s="66">
        <v>9.8810612991765794</v>
      </c>
    </row>
    <row r="47" spans="1:12" s="48" customFormat="1" ht="14.25" x14ac:dyDescent="0.2">
      <c r="D47" s="48" t="s">
        <v>41</v>
      </c>
      <c r="F47" s="66">
        <v>5.5631679912304746</v>
      </c>
      <c r="G47" s="66"/>
      <c r="H47" s="66">
        <v>7.9365079365079358</v>
      </c>
      <c r="I47" s="66"/>
      <c r="J47" s="66">
        <v>5.4076890578791721</v>
      </c>
      <c r="K47" s="66"/>
      <c r="L47" s="66">
        <v>5.4894784995425434</v>
      </c>
    </row>
    <row r="48" spans="1:12" s="48" customFormat="1" ht="14.25" x14ac:dyDescent="0.2">
      <c r="D48" s="48" t="s">
        <v>24</v>
      </c>
      <c r="F48" s="66">
        <v>1.0961907371882706</v>
      </c>
      <c r="G48" s="66"/>
      <c r="H48" s="66">
        <v>2.6455026455026456</v>
      </c>
      <c r="I48" s="66"/>
      <c r="J48" s="66">
        <v>1.1829319814110688</v>
      </c>
      <c r="K48" s="66"/>
      <c r="L48" s="66">
        <v>0.64043915827996334</v>
      </c>
    </row>
    <row r="49" spans="1:19" s="48" customFormat="1" ht="14.25" x14ac:dyDescent="0.2">
      <c r="A49" s="165"/>
      <c r="B49" s="165"/>
      <c r="C49" s="165"/>
      <c r="D49" s="165"/>
      <c r="E49" s="165"/>
      <c r="F49" s="521"/>
      <c r="G49" s="521"/>
      <c r="H49" s="521"/>
      <c r="I49" s="521"/>
      <c r="J49" s="521"/>
      <c r="K49" s="521"/>
      <c r="L49" s="521"/>
      <c r="M49" s="77"/>
    </row>
    <row r="50" spans="1:19" s="48" customFormat="1" ht="14.25" x14ac:dyDescent="0.2">
      <c r="F50" s="66"/>
      <c r="G50" s="66"/>
      <c r="H50" s="66"/>
      <c r="I50" s="66"/>
      <c r="J50" s="66"/>
      <c r="K50" s="66"/>
      <c r="L50" s="66"/>
      <c r="M50" s="343"/>
      <c r="N50" s="343"/>
      <c r="O50" s="343"/>
      <c r="P50" s="343"/>
      <c r="Q50" s="343"/>
      <c r="R50" s="343"/>
      <c r="S50" s="343"/>
    </row>
    <row r="51" spans="1:19" s="48" customFormat="1" ht="16.5" x14ac:dyDescent="0.2">
      <c r="A51" s="346" t="s">
        <v>1616</v>
      </c>
      <c r="B51" s="346"/>
      <c r="F51" s="66"/>
      <c r="G51" s="66"/>
      <c r="H51" s="66"/>
      <c r="I51" s="66"/>
      <c r="J51" s="66"/>
      <c r="K51" s="66"/>
      <c r="L51" s="66"/>
      <c r="M51" s="343"/>
      <c r="N51" s="343"/>
      <c r="O51" s="343"/>
      <c r="P51" s="343"/>
      <c r="Q51" s="343"/>
      <c r="R51" s="343"/>
      <c r="S51" s="343"/>
    </row>
    <row r="52" spans="1:19" s="48" customFormat="1" ht="14.25" x14ac:dyDescent="0.2">
      <c r="D52" s="66"/>
      <c r="E52" s="66"/>
      <c r="F52" s="66"/>
      <c r="G52" s="66"/>
      <c r="H52" s="66"/>
      <c r="I52" s="66"/>
      <c r="J52" s="66"/>
      <c r="K52" s="66"/>
      <c r="L52" s="66"/>
      <c r="M52" s="343"/>
      <c r="N52" s="343"/>
      <c r="O52" s="343"/>
      <c r="P52" s="343"/>
      <c r="Q52" s="343"/>
      <c r="R52" s="343"/>
      <c r="S52" s="343"/>
    </row>
    <row r="53" spans="1:19" s="48" customFormat="1" ht="14.25" x14ac:dyDescent="0.2">
      <c r="F53" s="343"/>
      <c r="G53" s="343"/>
      <c r="H53" s="343"/>
      <c r="I53" s="343"/>
      <c r="J53" s="343"/>
      <c r="K53" s="343"/>
      <c r="L53" s="343"/>
      <c r="M53" s="343"/>
      <c r="N53" s="343"/>
      <c r="O53" s="343"/>
      <c r="P53" s="343"/>
      <c r="Q53" s="343"/>
      <c r="R53" s="343"/>
      <c r="S53" s="343"/>
    </row>
    <row r="54" spans="1:19" ht="14.25" x14ac:dyDescent="0.2">
      <c r="M54" s="343"/>
      <c r="N54" s="343"/>
      <c r="O54" s="343"/>
      <c r="P54" s="343"/>
      <c r="Q54" s="343"/>
      <c r="R54" s="343"/>
      <c r="S54" s="343"/>
    </row>
    <row r="55" spans="1:19" ht="14.25" x14ac:dyDescent="0.2">
      <c r="M55" s="48"/>
      <c r="N55" s="48"/>
      <c r="O55" s="48"/>
      <c r="P55" s="48"/>
      <c r="Q55" s="48"/>
      <c r="R55" s="48"/>
      <c r="S55" s="48"/>
    </row>
    <row r="56" spans="1:19" ht="14.25" x14ac:dyDescent="0.2">
      <c r="M56" s="48"/>
      <c r="N56" s="48"/>
      <c r="O56" s="48"/>
      <c r="P56" s="48"/>
      <c r="Q56" s="48"/>
      <c r="R56" s="48"/>
      <c r="S56" s="48"/>
    </row>
    <row r="57" spans="1:19" ht="14.25" x14ac:dyDescent="0.2">
      <c r="M57" s="48"/>
      <c r="N57" s="48"/>
      <c r="O57" s="48"/>
      <c r="P57" s="48"/>
      <c r="Q57" s="48"/>
      <c r="R57" s="48"/>
      <c r="S57" s="48"/>
    </row>
    <row r="58" spans="1:19" ht="14.25" x14ac:dyDescent="0.2">
      <c r="M58" s="48"/>
      <c r="N58" s="48"/>
      <c r="O58" s="48"/>
      <c r="P58" s="48"/>
      <c r="Q58" s="48"/>
      <c r="R58" s="48"/>
      <c r="S58" s="48"/>
    </row>
    <row r="59" spans="1:19" ht="14.25" x14ac:dyDescent="0.2">
      <c r="M59" s="48"/>
      <c r="N59" s="48"/>
      <c r="O59" s="48"/>
      <c r="P59" s="48"/>
      <c r="Q59" s="48"/>
      <c r="R59" s="48"/>
      <c r="S59" s="48"/>
    </row>
    <row r="60" spans="1:19" ht="14.25" x14ac:dyDescent="0.2">
      <c r="M60" s="48"/>
      <c r="N60" s="48"/>
      <c r="O60" s="48"/>
      <c r="P60" s="48"/>
      <c r="Q60" s="48"/>
      <c r="R60" s="48"/>
      <c r="S60" s="48"/>
    </row>
    <row r="61" spans="1:19" ht="14.25" x14ac:dyDescent="0.2">
      <c r="M61" s="343"/>
      <c r="N61" s="48"/>
      <c r="O61" s="343"/>
      <c r="P61" s="48"/>
      <c r="Q61" s="343"/>
      <c r="R61" s="48"/>
      <c r="S61" s="48"/>
    </row>
    <row r="62" spans="1:19" ht="14.25" x14ac:dyDescent="0.2">
      <c r="M62" s="48"/>
      <c r="N62" s="48"/>
      <c r="O62" s="48"/>
      <c r="P62" s="48"/>
      <c r="Q62" s="48"/>
      <c r="R62" s="48"/>
      <c r="S62" s="48"/>
    </row>
    <row r="63" spans="1:19" ht="14.25" x14ac:dyDescent="0.2">
      <c r="M63" s="48"/>
      <c r="N63" s="48"/>
      <c r="O63" s="48"/>
      <c r="P63" s="48"/>
      <c r="Q63" s="48"/>
      <c r="R63" s="48"/>
      <c r="S63" s="48"/>
    </row>
    <row r="64" spans="1:19" ht="14.25" x14ac:dyDescent="0.2">
      <c r="M64" s="343"/>
      <c r="N64" s="48"/>
      <c r="O64" s="343"/>
      <c r="P64" s="48"/>
      <c r="Q64" s="343"/>
      <c r="R64" s="48"/>
      <c r="S64" s="48"/>
    </row>
    <row r="65" spans="13:17" x14ac:dyDescent="0.2">
      <c r="M65" s="53"/>
      <c r="O65" s="53"/>
      <c r="Q65" s="53"/>
    </row>
    <row r="66" spans="13:17" x14ac:dyDescent="0.2">
      <c r="M66" s="53"/>
      <c r="O66" s="53"/>
      <c r="Q66" s="53"/>
    </row>
    <row r="67" spans="13:17" x14ac:dyDescent="0.2">
      <c r="M67" s="53"/>
      <c r="O67" s="53"/>
      <c r="Q67" s="53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&amp;R24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64"/>
  <sheetViews>
    <sheetView showGridLines="0" topLeftCell="A43" workbookViewId="0">
      <selection sqref="A1:XFD1048576"/>
    </sheetView>
  </sheetViews>
  <sheetFormatPr defaultColWidth="9.140625" defaultRowHeight="12.75" x14ac:dyDescent="0.2"/>
  <cols>
    <col min="1" max="1" width="38.7109375" style="355" customWidth="1"/>
    <col min="2" max="2" width="5.85546875" style="355" customWidth="1"/>
    <col min="3" max="3" width="10.28515625" style="355" customWidth="1"/>
    <col min="4" max="4" width="3" style="355" customWidth="1"/>
    <col min="5" max="5" width="9.42578125" style="355" customWidth="1"/>
    <col min="6" max="6" width="3" style="355" customWidth="1"/>
    <col min="7" max="7" width="8" style="355" customWidth="1"/>
    <col min="8" max="8" width="3" style="355" customWidth="1"/>
    <col min="9" max="9" width="9" style="355" customWidth="1"/>
    <col min="10" max="10" width="3" style="355" customWidth="1"/>
    <col min="11" max="11" width="10.85546875" style="355" customWidth="1"/>
    <col min="12" max="12" width="3" style="355" customWidth="1"/>
    <col min="13" max="13" width="11.140625" style="355" customWidth="1"/>
    <col min="14" max="14" width="3" style="18" customWidth="1"/>
    <col min="15" max="15" width="9.140625" style="18"/>
    <col min="16" max="16" width="8.7109375" style="18" customWidth="1"/>
    <col min="17" max="16384" width="9.140625" style="18"/>
  </cols>
  <sheetData>
    <row r="1" spans="1:21" ht="15.75" x14ac:dyDescent="0.25">
      <c r="A1" s="531" t="s">
        <v>1691</v>
      </c>
    </row>
    <row r="2" spans="1:21" s="335" customFormat="1" ht="3.75" customHeight="1" x14ac:dyDescent="0.25">
      <c r="A2" s="532"/>
    </row>
    <row r="3" spans="1:21" s="335" customFormat="1" ht="15" customHeight="1" x14ac:dyDescent="0.2">
      <c r="A3" s="533" t="s">
        <v>8</v>
      </c>
      <c r="M3" s="534" t="s">
        <v>37</v>
      </c>
    </row>
    <row r="4" spans="1:21" s="335" customFormat="1" ht="6" customHeight="1" x14ac:dyDescent="0.2">
      <c r="A4" s="535"/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</row>
    <row r="5" spans="1:21" s="335" customFormat="1" ht="6" customHeight="1" x14ac:dyDescent="0.2"/>
    <row r="6" spans="1:21" s="335" customFormat="1" ht="14.25" x14ac:dyDescent="0.2">
      <c r="A6" s="335" t="s">
        <v>54</v>
      </c>
      <c r="G6" s="335" t="s">
        <v>48</v>
      </c>
    </row>
    <row r="7" spans="1:21" s="335" customFormat="1" ht="6" customHeight="1" x14ac:dyDescent="0.2">
      <c r="C7" s="535"/>
      <c r="D7" s="535"/>
      <c r="E7" s="535"/>
      <c r="F7" s="535"/>
      <c r="G7" s="535"/>
      <c r="H7" s="535"/>
      <c r="I7" s="535"/>
      <c r="J7" s="535"/>
      <c r="K7" s="535"/>
      <c r="L7" s="535"/>
      <c r="M7" s="535"/>
    </row>
    <row r="8" spans="1:21" s="335" customFormat="1" ht="6" customHeight="1" x14ac:dyDescent="0.2"/>
    <row r="9" spans="1:21" s="534" customFormat="1" ht="14.25" x14ac:dyDescent="0.2">
      <c r="C9" s="534" t="s">
        <v>2</v>
      </c>
      <c r="E9" s="536" t="s">
        <v>245</v>
      </c>
      <c r="F9" s="537"/>
      <c r="G9" s="537" t="s">
        <v>22</v>
      </c>
      <c r="H9" s="537"/>
      <c r="I9" s="534" t="s">
        <v>55</v>
      </c>
      <c r="J9" s="537"/>
      <c r="K9" s="534" t="s">
        <v>56</v>
      </c>
      <c r="M9" s="534" t="s">
        <v>24</v>
      </c>
    </row>
    <row r="10" spans="1:21" s="335" customFormat="1" ht="6" customHeight="1" x14ac:dyDescent="0.2">
      <c r="A10" s="535"/>
      <c r="C10" s="535"/>
      <c r="D10" s="538"/>
      <c r="E10" s="535"/>
      <c r="F10" s="538"/>
      <c r="G10" s="535"/>
      <c r="H10" s="538"/>
      <c r="I10" s="535"/>
      <c r="J10" s="538"/>
      <c r="K10" s="535"/>
      <c r="L10" s="538"/>
      <c r="M10" s="535"/>
    </row>
    <row r="11" spans="1:21" s="335" customFormat="1" ht="6" customHeight="1" x14ac:dyDescent="0.2"/>
    <row r="12" spans="1:21" s="339" customFormat="1" ht="12.75" customHeight="1" x14ac:dyDescent="0.25">
      <c r="A12" s="339" t="s">
        <v>402</v>
      </c>
      <c r="C12" s="468">
        <v>184571</v>
      </c>
      <c r="E12" s="84">
        <v>147931</v>
      </c>
      <c r="G12" s="84">
        <v>21484</v>
      </c>
      <c r="I12" s="468">
        <v>6227</v>
      </c>
      <c r="K12" s="539">
        <v>6160</v>
      </c>
      <c r="M12" s="84">
        <v>2769</v>
      </c>
      <c r="P12" s="540"/>
      <c r="Q12" s="540"/>
      <c r="R12" s="540"/>
      <c r="S12" s="540"/>
      <c r="T12" s="540"/>
      <c r="U12" s="540"/>
    </row>
    <row r="13" spans="1:21" s="335" customFormat="1" ht="6" customHeight="1" x14ac:dyDescent="0.25">
      <c r="C13" s="48"/>
      <c r="D13" s="339"/>
      <c r="E13" s="48"/>
      <c r="F13" s="339"/>
      <c r="G13" s="48"/>
      <c r="H13" s="339"/>
      <c r="I13" s="48"/>
      <c r="J13" s="339"/>
      <c r="K13" s="48"/>
      <c r="L13" s="339"/>
      <c r="M13" s="48"/>
    </row>
    <row r="14" spans="1:21" s="339" customFormat="1" ht="14.25" customHeight="1" x14ac:dyDescent="0.25">
      <c r="A14" s="339" t="s">
        <v>26</v>
      </c>
      <c r="C14" s="469">
        <v>49</v>
      </c>
      <c r="D14" s="541"/>
      <c r="E14" s="469">
        <v>41</v>
      </c>
      <c r="F14" s="541"/>
      <c r="G14" s="542">
        <v>86</v>
      </c>
      <c r="H14" s="541"/>
      <c r="I14" s="469">
        <v>76</v>
      </c>
      <c r="J14" s="541"/>
      <c r="K14" s="542">
        <v>75</v>
      </c>
      <c r="L14" s="541"/>
      <c r="M14" s="469">
        <v>61</v>
      </c>
      <c r="O14" s="84"/>
      <c r="P14" s="337"/>
      <c r="Q14" s="337"/>
      <c r="R14" s="337"/>
      <c r="S14" s="337"/>
      <c r="T14" s="337"/>
    </row>
    <row r="15" spans="1:21" s="335" customFormat="1" ht="6" customHeight="1" x14ac:dyDescent="0.25">
      <c r="A15" s="538"/>
      <c r="C15" s="48"/>
      <c r="D15" s="339"/>
      <c r="E15" s="48"/>
      <c r="F15" s="339"/>
      <c r="G15" s="48"/>
      <c r="H15" s="339"/>
      <c r="I15" s="48"/>
      <c r="J15" s="339"/>
      <c r="K15" s="48"/>
      <c r="L15" s="339"/>
      <c r="M15" s="48"/>
      <c r="P15" s="337"/>
      <c r="Q15" s="337"/>
      <c r="R15" s="337"/>
      <c r="S15" s="337"/>
      <c r="T15" s="337"/>
    </row>
    <row r="16" spans="1:21" s="335" customFormat="1" ht="14.25" x14ac:dyDescent="0.2">
      <c r="A16" s="538" t="s">
        <v>42</v>
      </c>
      <c r="C16" s="543">
        <v>44</v>
      </c>
      <c r="D16" s="544"/>
      <c r="E16" s="544">
        <v>41</v>
      </c>
      <c r="F16" s="544"/>
      <c r="G16" s="544">
        <v>82</v>
      </c>
      <c r="H16" s="544"/>
      <c r="I16" s="544">
        <v>54</v>
      </c>
      <c r="J16" s="544"/>
      <c r="K16" s="544">
        <v>3</v>
      </c>
      <c r="L16" s="544"/>
      <c r="M16" s="544">
        <v>0</v>
      </c>
      <c r="O16" s="337"/>
      <c r="P16" s="337"/>
      <c r="Q16" s="337"/>
      <c r="R16" s="337"/>
      <c r="S16" s="337"/>
      <c r="T16" s="337"/>
    </row>
    <row r="17" spans="1:20" s="335" customFormat="1" ht="14.45" customHeight="1" x14ac:dyDescent="0.2">
      <c r="A17" s="335" t="s">
        <v>43</v>
      </c>
      <c r="C17" s="543">
        <v>4</v>
      </c>
      <c r="D17" s="544"/>
      <c r="E17" s="544">
        <v>0</v>
      </c>
      <c r="F17" s="544"/>
      <c r="G17" s="544">
        <v>3</v>
      </c>
      <c r="H17" s="544"/>
      <c r="I17" s="544">
        <v>22</v>
      </c>
      <c r="J17" s="544"/>
      <c r="K17" s="544">
        <v>71</v>
      </c>
      <c r="L17" s="544"/>
      <c r="M17" s="544">
        <v>33</v>
      </c>
      <c r="O17" s="337"/>
      <c r="P17" s="337"/>
      <c r="Q17" s="337"/>
      <c r="R17" s="337"/>
      <c r="S17" s="337"/>
      <c r="T17" s="337"/>
    </row>
    <row r="18" spans="1:20" s="335" customFormat="1" ht="14.45" customHeight="1" x14ac:dyDescent="0.2">
      <c r="A18" s="545" t="s">
        <v>1618</v>
      </c>
      <c r="C18" s="474">
        <v>0</v>
      </c>
      <c r="D18" s="66"/>
      <c r="E18" s="66">
        <v>0</v>
      </c>
      <c r="F18" s="66"/>
      <c r="G18" s="66">
        <v>0</v>
      </c>
      <c r="H18" s="66"/>
      <c r="I18" s="66">
        <v>1</v>
      </c>
      <c r="J18" s="66"/>
      <c r="K18" s="66">
        <v>1</v>
      </c>
      <c r="L18" s="66"/>
      <c r="M18" s="66">
        <v>28</v>
      </c>
      <c r="O18" s="337"/>
      <c r="P18" s="337"/>
      <c r="Q18" s="337"/>
      <c r="R18" s="337"/>
      <c r="S18" s="337"/>
      <c r="T18" s="337"/>
    </row>
    <row r="19" spans="1:20" s="335" customFormat="1" ht="6" customHeight="1" x14ac:dyDescent="0.25">
      <c r="A19" s="545"/>
      <c r="C19" s="474"/>
      <c r="D19" s="66"/>
      <c r="E19" s="66"/>
      <c r="F19" s="66"/>
      <c r="G19" s="66"/>
      <c r="H19" s="66"/>
      <c r="I19" s="66"/>
      <c r="J19" s="66"/>
      <c r="K19" s="66"/>
      <c r="L19" s="66"/>
      <c r="M19" s="66"/>
      <c r="O19" s="338"/>
      <c r="P19" s="337"/>
      <c r="Q19" s="337"/>
      <c r="R19" s="337"/>
      <c r="S19" s="337"/>
      <c r="T19" s="337"/>
    </row>
    <row r="20" spans="1:20" s="339" customFormat="1" ht="19.5" customHeight="1" x14ac:dyDescent="0.25">
      <c r="A20" s="546" t="s">
        <v>27</v>
      </c>
      <c r="C20" s="474">
        <v>51</v>
      </c>
      <c r="D20" s="474"/>
      <c r="E20" s="474">
        <v>59</v>
      </c>
      <c r="F20" s="474"/>
      <c r="G20" s="474">
        <v>14</v>
      </c>
      <c r="H20" s="474"/>
      <c r="I20" s="474">
        <v>24</v>
      </c>
      <c r="J20" s="474"/>
      <c r="K20" s="474">
        <v>25</v>
      </c>
      <c r="L20" s="474"/>
      <c r="M20" s="474">
        <v>39</v>
      </c>
      <c r="O20" s="337"/>
      <c r="P20" s="337"/>
      <c r="Q20" s="337"/>
      <c r="R20" s="337"/>
      <c r="S20" s="337"/>
      <c r="T20" s="337"/>
    </row>
    <row r="21" spans="1:20" s="335" customFormat="1" ht="6" customHeight="1" x14ac:dyDescent="0.2">
      <c r="A21" s="545"/>
      <c r="C21" s="543"/>
      <c r="D21" s="544"/>
      <c r="E21" s="544"/>
      <c r="F21" s="544"/>
      <c r="G21" s="544"/>
      <c r="H21" s="544"/>
      <c r="I21" s="544"/>
      <c r="J21" s="544"/>
      <c r="K21" s="544"/>
      <c r="L21" s="544"/>
      <c r="M21" s="544"/>
      <c r="T21" s="337"/>
    </row>
    <row r="22" spans="1:20" s="335" customFormat="1" ht="14.25" x14ac:dyDescent="0.2">
      <c r="A22" s="545" t="s">
        <v>411</v>
      </c>
      <c r="C22" s="543"/>
      <c r="D22" s="543"/>
      <c r="E22" s="543"/>
      <c r="F22" s="543"/>
      <c r="G22" s="543"/>
      <c r="H22" s="543"/>
      <c r="I22" s="543"/>
      <c r="J22" s="543"/>
      <c r="K22" s="543"/>
      <c r="L22" s="543"/>
      <c r="M22" s="543"/>
      <c r="T22" s="337"/>
    </row>
    <row r="23" spans="1:20" s="335" customFormat="1" ht="14.25" x14ac:dyDescent="0.2">
      <c r="A23" s="545" t="s">
        <v>59</v>
      </c>
      <c r="C23" s="543">
        <v>51</v>
      </c>
      <c r="D23" s="544"/>
      <c r="E23" s="544">
        <v>59</v>
      </c>
      <c r="F23" s="544"/>
      <c r="G23" s="544">
        <v>14</v>
      </c>
      <c r="H23" s="544"/>
      <c r="I23" s="544">
        <v>24</v>
      </c>
      <c r="J23" s="544"/>
      <c r="K23" s="544">
        <v>24</v>
      </c>
      <c r="L23" s="544"/>
      <c r="M23" s="544">
        <v>19</v>
      </c>
      <c r="O23" s="337"/>
      <c r="P23" s="337"/>
      <c r="Q23" s="337"/>
      <c r="R23" s="337"/>
      <c r="S23" s="337"/>
      <c r="T23" s="337"/>
    </row>
    <row r="24" spans="1:20" s="335" customFormat="1" ht="15.6" customHeight="1" x14ac:dyDescent="0.2">
      <c r="A24" s="545" t="s">
        <v>216</v>
      </c>
      <c r="C24" s="543">
        <v>0</v>
      </c>
      <c r="D24" s="544"/>
      <c r="E24" s="544">
        <v>0</v>
      </c>
      <c r="F24" s="544"/>
      <c r="G24" s="544">
        <v>0</v>
      </c>
      <c r="H24" s="544"/>
      <c r="I24" s="544">
        <v>0</v>
      </c>
      <c r="J24" s="544"/>
      <c r="K24" s="544">
        <v>1</v>
      </c>
      <c r="L24" s="544"/>
      <c r="M24" s="544">
        <v>1</v>
      </c>
      <c r="O24" s="337"/>
      <c r="P24" s="337"/>
      <c r="Q24" s="337"/>
      <c r="R24" s="337"/>
      <c r="S24" s="337"/>
      <c r="T24" s="337"/>
    </row>
    <row r="25" spans="1:20" s="339" customFormat="1" ht="15" customHeight="1" x14ac:dyDescent="0.25">
      <c r="A25" s="545" t="s">
        <v>2233</v>
      </c>
      <c r="C25" s="543">
        <v>0</v>
      </c>
      <c r="D25" s="544"/>
      <c r="E25" s="544">
        <v>0</v>
      </c>
      <c r="F25" s="544"/>
      <c r="G25" s="544">
        <v>0</v>
      </c>
      <c r="H25" s="544"/>
      <c r="I25" s="544">
        <v>0</v>
      </c>
      <c r="J25" s="544"/>
      <c r="K25" s="544">
        <v>0</v>
      </c>
      <c r="L25" s="544"/>
      <c r="M25" s="544">
        <v>19</v>
      </c>
      <c r="N25" s="335"/>
      <c r="O25" s="337"/>
      <c r="P25" s="337"/>
      <c r="Q25" s="337"/>
      <c r="R25" s="337"/>
      <c r="S25" s="337"/>
      <c r="T25" s="337"/>
    </row>
    <row r="26" spans="1:20" ht="6" customHeight="1" x14ac:dyDescent="0.2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</row>
    <row r="27" spans="1:20" ht="6" customHeight="1" x14ac:dyDescent="0.2"/>
    <row r="28" spans="1:20" ht="14.25" x14ac:dyDescent="0.2">
      <c r="A28" s="547" t="s">
        <v>266</v>
      </c>
      <c r="B28" s="548"/>
      <c r="C28" s="548"/>
      <c r="D28" s="548"/>
      <c r="E28" s="548"/>
      <c r="F28" s="548"/>
      <c r="G28" s="548"/>
      <c r="H28" s="548"/>
      <c r="I28" s="548"/>
      <c r="J28" s="548"/>
      <c r="K28" s="548"/>
      <c r="L28" s="548"/>
      <c r="M28" s="548"/>
    </row>
    <row r="29" spans="1:20" s="549" customFormat="1" ht="14.25" x14ac:dyDescent="0.2">
      <c r="A29" s="354" t="s">
        <v>2551</v>
      </c>
      <c r="B29" s="25"/>
      <c r="C29" s="548"/>
      <c r="D29" s="548"/>
      <c r="E29" s="548"/>
      <c r="F29" s="548"/>
      <c r="G29" s="548"/>
      <c r="H29" s="548"/>
      <c r="I29" s="548"/>
      <c r="J29" s="548"/>
      <c r="K29" s="548"/>
      <c r="L29" s="548"/>
      <c r="M29" s="548"/>
    </row>
    <row r="30" spans="1:20" s="549" customFormat="1" x14ac:dyDescent="0.2">
      <c r="A30" s="19" t="s">
        <v>233</v>
      </c>
      <c r="B30" s="25"/>
      <c r="C30" s="548"/>
      <c r="D30" s="548"/>
      <c r="E30" s="548"/>
      <c r="F30" s="548"/>
      <c r="G30" s="548"/>
      <c r="H30" s="548"/>
      <c r="I30" s="548"/>
      <c r="J30" s="548"/>
      <c r="K30" s="548"/>
      <c r="L30" s="548"/>
      <c r="M30" s="548"/>
    </row>
    <row r="31" spans="1:20" s="549" customFormat="1" x14ac:dyDescent="0.2">
      <c r="A31" s="151"/>
      <c r="B31" s="25"/>
      <c r="C31" s="548"/>
      <c r="D31" s="548"/>
      <c r="E31" s="548"/>
      <c r="F31" s="548"/>
      <c r="G31" s="548"/>
      <c r="H31" s="548"/>
      <c r="I31" s="548"/>
      <c r="J31" s="548"/>
      <c r="K31" s="548"/>
      <c r="L31" s="548"/>
      <c r="M31" s="548"/>
    </row>
    <row r="32" spans="1:20" s="549" customFormat="1" x14ac:dyDescent="0.2">
      <c r="A32" s="151"/>
      <c r="B32" s="25"/>
      <c r="C32" s="548"/>
      <c r="D32" s="548"/>
      <c r="E32" s="548"/>
      <c r="F32" s="548"/>
      <c r="G32" s="548"/>
      <c r="H32" s="548"/>
      <c r="I32" s="548"/>
      <c r="J32" s="548"/>
      <c r="K32" s="548"/>
      <c r="L32" s="548"/>
      <c r="M32" s="548"/>
    </row>
    <row r="33" spans="1:13" s="549" customFormat="1" x14ac:dyDescent="0.2">
      <c r="A33" s="151"/>
      <c r="B33" s="25"/>
      <c r="C33" s="548"/>
      <c r="D33" s="548"/>
      <c r="E33" s="548"/>
      <c r="F33" s="548"/>
      <c r="G33" s="548"/>
      <c r="H33" s="548"/>
      <c r="I33" s="548"/>
      <c r="J33" s="548"/>
      <c r="K33" s="548"/>
      <c r="L33" s="548"/>
      <c r="M33" s="548"/>
    </row>
    <row r="34" spans="1:13" s="549" customFormat="1" x14ac:dyDescent="0.2">
      <c r="A34" s="151"/>
      <c r="B34" s="25"/>
      <c r="C34" s="548"/>
      <c r="D34" s="548"/>
      <c r="E34" s="548"/>
      <c r="F34" s="548"/>
      <c r="G34" s="548"/>
      <c r="H34" s="548"/>
      <c r="I34" s="548"/>
      <c r="J34" s="548"/>
      <c r="K34" s="548"/>
      <c r="L34" s="548"/>
      <c r="M34" s="548"/>
    </row>
    <row r="35" spans="1:13" ht="15.75" x14ac:dyDescent="0.25">
      <c r="A35" s="44" t="s">
        <v>1692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548"/>
      <c r="M35" s="548"/>
    </row>
    <row r="36" spans="1:13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3" s="335" customFormat="1" ht="14.25" x14ac:dyDescent="0.2">
      <c r="A37" s="48" t="s">
        <v>8</v>
      </c>
      <c r="B37" s="48"/>
      <c r="C37" s="48"/>
      <c r="D37" s="48"/>
      <c r="E37" s="48"/>
      <c r="F37" s="48"/>
      <c r="G37" s="48"/>
      <c r="H37" s="48"/>
      <c r="I37" s="48"/>
      <c r="J37" s="48"/>
      <c r="K37" s="88" t="s">
        <v>9</v>
      </c>
    </row>
    <row r="38" spans="1:13" s="335" customFormat="1" ht="6.75" customHeight="1" x14ac:dyDescent="0.2">
      <c r="A38" s="165"/>
      <c r="B38" s="165"/>
      <c r="C38" s="165"/>
      <c r="D38" s="165"/>
      <c r="E38" s="165"/>
      <c r="F38" s="165"/>
      <c r="G38" s="165"/>
      <c r="H38" s="165"/>
      <c r="I38" s="165"/>
      <c r="J38" s="165"/>
      <c r="K38" s="165"/>
    </row>
    <row r="39" spans="1:13" s="335" customFormat="1" ht="6.75" customHeight="1" x14ac:dyDescent="0.2">
      <c r="A39" s="48"/>
      <c r="B39" s="48"/>
      <c r="C39" s="68"/>
      <c r="D39" s="68"/>
      <c r="E39" s="68"/>
      <c r="F39" s="68"/>
      <c r="G39" s="68"/>
      <c r="H39" s="68"/>
      <c r="I39" s="68"/>
      <c r="J39" s="68"/>
      <c r="K39" s="68"/>
    </row>
    <row r="40" spans="1:13" s="335" customFormat="1" ht="14.25" x14ac:dyDescent="0.2">
      <c r="A40" s="48"/>
      <c r="B40" s="48"/>
      <c r="D40" s="48"/>
      <c r="E40" s="48" t="s">
        <v>48</v>
      </c>
      <c r="F40" s="48"/>
      <c r="G40" s="48"/>
      <c r="H40" s="48"/>
      <c r="I40" s="48"/>
      <c r="J40" s="48"/>
      <c r="K40" s="48"/>
    </row>
    <row r="41" spans="1:13" s="335" customFormat="1" ht="6.75" customHeight="1" x14ac:dyDescent="0.2">
      <c r="A41" s="48"/>
      <c r="B41" s="48"/>
      <c r="C41" s="165"/>
      <c r="D41" s="165"/>
      <c r="E41" s="165"/>
      <c r="F41" s="165"/>
      <c r="G41" s="165"/>
      <c r="H41" s="165"/>
      <c r="I41" s="165"/>
      <c r="J41" s="165"/>
      <c r="K41" s="165"/>
    </row>
    <row r="42" spans="1:13" s="335" customFormat="1" ht="6.75" customHeight="1" x14ac:dyDescent="0.2">
      <c r="A42" s="68"/>
      <c r="B42" s="48"/>
      <c r="C42" s="68"/>
      <c r="D42" s="68"/>
      <c r="E42" s="68"/>
      <c r="F42" s="68"/>
      <c r="G42" s="68"/>
      <c r="H42" s="68"/>
      <c r="I42" s="68"/>
      <c r="J42" s="68"/>
      <c r="K42" s="68"/>
    </row>
    <row r="43" spans="1:13" s="335" customFormat="1" ht="14.25" x14ac:dyDescent="0.2">
      <c r="A43" s="48" t="s">
        <v>258</v>
      </c>
      <c r="B43" s="48"/>
      <c r="C43" s="550" t="s">
        <v>2</v>
      </c>
      <c r="D43" s="48"/>
      <c r="E43" s="551" t="s">
        <v>245</v>
      </c>
      <c r="F43" s="551"/>
      <c r="G43" s="551" t="s">
        <v>22</v>
      </c>
      <c r="H43" s="551"/>
      <c r="I43" s="551" t="s">
        <v>160</v>
      </c>
      <c r="J43" s="551"/>
      <c r="K43" s="551" t="s">
        <v>24</v>
      </c>
    </row>
    <row r="44" spans="1:13" s="335" customFormat="1" ht="6.75" customHeight="1" x14ac:dyDescent="0.2">
      <c r="A44" s="552"/>
      <c r="B44" s="48"/>
      <c r="C44" s="552"/>
      <c r="D44" s="48"/>
      <c r="E44" s="552"/>
      <c r="F44" s="518"/>
      <c r="G44" s="552"/>
      <c r="H44" s="518"/>
      <c r="I44" s="552"/>
      <c r="J44" s="518"/>
      <c r="K44" s="552"/>
    </row>
    <row r="45" spans="1:13" s="335" customFormat="1" ht="6.75" customHeight="1" x14ac:dyDescent="0.2">
      <c r="A45" s="48"/>
      <c r="B45" s="48"/>
      <c r="C45" s="553"/>
      <c r="D45" s="48"/>
      <c r="E45" s="553"/>
      <c r="F45" s="518"/>
      <c r="G45" s="553"/>
      <c r="H45" s="518"/>
      <c r="I45" s="553"/>
      <c r="J45" s="518"/>
      <c r="K45" s="553"/>
    </row>
    <row r="46" spans="1:13" s="335" customFormat="1" ht="14.25" customHeight="1" x14ac:dyDescent="0.25">
      <c r="A46" s="229" t="s">
        <v>1632</v>
      </c>
      <c r="B46" s="229"/>
      <c r="C46" s="468">
        <v>184571</v>
      </c>
      <c r="D46" s="85"/>
      <c r="E46" s="85">
        <v>147931</v>
      </c>
      <c r="F46" s="85"/>
      <c r="G46" s="344">
        <v>21484</v>
      </c>
      <c r="H46" s="344"/>
      <c r="I46" s="344">
        <v>12387</v>
      </c>
      <c r="J46" s="344"/>
      <c r="K46" s="344">
        <v>2769</v>
      </c>
      <c r="L46" s="355"/>
    </row>
    <row r="47" spans="1:13" s="335" customFormat="1" ht="6.75" customHeight="1" x14ac:dyDescent="0.2">
      <c r="A47" s="165"/>
      <c r="B47" s="48"/>
      <c r="C47" s="552"/>
      <c r="D47" s="48"/>
      <c r="E47" s="552"/>
      <c r="F47" s="518"/>
      <c r="G47" s="552"/>
      <c r="H47" s="518"/>
      <c r="I47" s="552"/>
      <c r="J47" s="518"/>
      <c r="K47" s="552"/>
    </row>
    <row r="48" spans="1:13" s="335" customFormat="1" ht="6.75" customHeight="1" x14ac:dyDescent="0.25">
      <c r="A48" s="68"/>
      <c r="B48" s="48"/>
      <c r="C48" s="351"/>
      <c r="D48" s="85"/>
      <c r="E48" s="554"/>
      <c r="F48" s="85"/>
      <c r="G48" s="554"/>
      <c r="H48" s="85"/>
      <c r="I48" s="554"/>
      <c r="J48" s="85"/>
      <c r="K48" s="554"/>
    </row>
    <row r="49" spans="1:14" s="335" customFormat="1" ht="15" customHeight="1" x14ac:dyDescent="0.25">
      <c r="A49" s="48" t="s">
        <v>1617</v>
      </c>
      <c r="B49" s="48"/>
      <c r="C49" s="468">
        <v>115</v>
      </c>
      <c r="D49" s="85"/>
      <c r="E49" s="85">
        <v>29</v>
      </c>
      <c r="F49" s="85"/>
      <c r="G49" s="344">
        <v>7</v>
      </c>
      <c r="H49" s="344"/>
      <c r="I49" s="344">
        <v>44</v>
      </c>
      <c r="J49" s="344"/>
      <c r="K49" s="344">
        <v>31</v>
      </c>
    </row>
    <row r="50" spans="1:14" s="335" customFormat="1" ht="15" customHeight="1" x14ac:dyDescent="0.25">
      <c r="A50" s="48" t="s">
        <v>259</v>
      </c>
      <c r="B50" s="48"/>
      <c r="C50" s="468">
        <v>145</v>
      </c>
      <c r="D50" s="85"/>
      <c r="E50" s="85">
        <v>102</v>
      </c>
      <c r="F50" s="85"/>
      <c r="G50" s="344">
        <v>25</v>
      </c>
      <c r="H50" s="344"/>
      <c r="I50" s="344">
        <v>13</v>
      </c>
      <c r="J50" s="344"/>
      <c r="K50" s="344">
        <v>5</v>
      </c>
    </row>
    <row r="51" spans="1:14" s="335" customFormat="1" ht="15" customHeight="1" x14ac:dyDescent="0.25">
      <c r="A51" s="48" t="s">
        <v>157</v>
      </c>
      <c r="B51" s="48"/>
      <c r="C51" s="468">
        <v>179967</v>
      </c>
      <c r="D51" s="85"/>
      <c r="E51" s="85">
        <v>146958</v>
      </c>
      <c r="F51" s="85"/>
      <c r="G51" s="344">
        <v>20688</v>
      </c>
      <c r="H51" s="344"/>
      <c r="I51" s="344">
        <v>10569</v>
      </c>
      <c r="J51" s="344"/>
      <c r="K51" s="344">
        <v>1752</v>
      </c>
    </row>
    <row r="52" spans="1:14" s="335" customFormat="1" ht="15" customHeight="1" x14ac:dyDescent="0.25">
      <c r="A52" s="48" t="s">
        <v>270</v>
      </c>
      <c r="B52" s="48"/>
      <c r="C52" s="468">
        <v>1249</v>
      </c>
      <c r="D52" s="85"/>
      <c r="E52" s="85">
        <v>822</v>
      </c>
      <c r="F52" s="85"/>
      <c r="G52" s="344">
        <v>346</v>
      </c>
      <c r="H52" s="344"/>
      <c r="I52" s="344">
        <v>79</v>
      </c>
      <c r="J52" s="344"/>
      <c r="K52" s="344">
        <v>2</v>
      </c>
    </row>
    <row r="53" spans="1:14" s="335" customFormat="1" ht="15" customHeight="1" x14ac:dyDescent="0.25">
      <c r="A53" s="48" t="s">
        <v>273</v>
      </c>
      <c r="B53" s="48"/>
      <c r="C53" s="468">
        <v>3099</v>
      </c>
      <c r="D53" s="85"/>
      <c r="E53" s="85">
        <v>20</v>
      </c>
      <c r="F53" s="85"/>
      <c r="G53" s="344">
        <v>418</v>
      </c>
      <c r="H53" s="344"/>
      <c r="I53" s="344">
        <v>1682</v>
      </c>
      <c r="J53" s="344"/>
      <c r="K53" s="344">
        <v>979</v>
      </c>
    </row>
    <row r="54" spans="1:14" s="335" customFormat="1" ht="6.75" customHeight="1" x14ac:dyDescent="0.2">
      <c r="A54" s="165"/>
      <c r="B54" s="165"/>
      <c r="C54" s="165"/>
      <c r="D54" s="165"/>
      <c r="E54" s="165"/>
      <c r="F54" s="165"/>
      <c r="G54" s="165"/>
      <c r="H54" s="165"/>
      <c r="I54" s="165"/>
      <c r="J54" s="165"/>
      <c r="K54" s="165"/>
    </row>
    <row r="55" spans="1:14" s="335" customFormat="1" ht="15" x14ac:dyDescent="0.25">
      <c r="M55" s="351"/>
      <c r="N55" s="554"/>
    </row>
    <row r="57" spans="1:14" ht="17.25" customHeight="1" x14ac:dyDescent="0.2"/>
    <row r="58" spans="1:14" ht="17.25" customHeight="1" x14ac:dyDescent="0.2"/>
    <row r="59" spans="1:14" ht="17.25" customHeight="1" x14ac:dyDescent="0.2"/>
    <row r="60" spans="1:14" ht="17.25" customHeight="1" x14ac:dyDescent="0.2"/>
    <row r="61" spans="1:14" ht="17.25" customHeight="1" x14ac:dyDescent="0.2"/>
    <row r="62" spans="1:14" ht="17.25" customHeight="1" x14ac:dyDescent="0.2"/>
    <row r="64" spans="1:14" ht="8.25" customHeight="1" x14ac:dyDescent="0.2"/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>
    <oddFooter>&amp;R25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18</vt:i4>
      </vt:variant>
    </vt:vector>
  </HeadingPairs>
  <TitlesOfParts>
    <vt:vector size="42" baseType="lpstr">
      <vt:lpstr>index</vt:lpstr>
      <vt:lpstr>T1</vt:lpstr>
      <vt:lpstr>T2</vt:lpstr>
      <vt:lpstr>T3a</vt:lpstr>
      <vt:lpstr>T3b</vt:lpstr>
      <vt:lpstr>T4&amp;4b</vt:lpstr>
      <vt:lpstr>T5</vt:lpstr>
      <vt:lpstr>T6</vt:lpstr>
      <vt:lpstr>T7ab</vt:lpstr>
      <vt:lpstr>T8</vt:lpstr>
      <vt:lpstr>T9a</vt:lpstr>
      <vt:lpstr>T9bc</vt:lpstr>
      <vt:lpstr>T10a</vt:lpstr>
      <vt:lpstr>T10b</vt:lpstr>
      <vt:lpstr>T10c</vt:lpstr>
      <vt:lpstr>T10d</vt:lpstr>
      <vt:lpstr>T11a</vt:lpstr>
      <vt:lpstr>T11b</vt:lpstr>
      <vt:lpstr>T11c</vt:lpstr>
      <vt:lpstr>T11d</vt:lpstr>
      <vt:lpstr>T12a</vt:lpstr>
      <vt:lpstr>T12b&amp;c</vt:lpstr>
      <vt:lpstr>T12d</vt:lpstr>
      <vt:lpstr>T13 GB</vt:lpstr>
      <vt:lpstr>T10a!Print_Area</vt:lpstr>
      <vt:lpstr>T10b!Print_Area</vt:lpstr>
      <vt:lpstr>T10c!Print_Area</vt:lpstr>
      <vt:lpstr>T11a!Print_Area</vt:lpstr>
      <vt:lpstr>T11b!Print_Area</vt:lpstr>
      <vt:lpstr>T11c!Print_Area</vt:lpstr>
      <vt:lpstr>'T12b&amp;c'!Print_Area</vt:lpstr>
      <vt:lpstr>'T13 GB'!Print_Area</vt:lpstr>
      <vt:lpstr>'T2'!Print_Area</vt:lpstr>
      <vt:lpstr>T3a!Print_Area</vt:lpstr>
      <vt:lpstr>'T4&amp;4b'!Print_Area</vt:lpstr>
      <vt:lpstr>T10a!Print_Titles</vt:lpstr>
      <vt:lpstr>T10b!Print_Titles</vt:lpstr>
      <vt:lpstr>T10c!Print_Titles</vt:lpstr>
      <vt:lpstr>T10d!Print_Titles</vt:lpstr>
      <vt:lpstr>T11a!Print_Titles</vt:lpstr>
      <vt:lpstr>T11b!Print_Titles</vt:lpstr>
      <vt:lpstr>T11c!Print_Titles</vt:lpstr>
    </vt:vector>
  </TitlesOfParts>
  <Company>Department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 User</dc:creator>
  <cp:lastModifiedBy>Grinsted, Mary</cp:lastModifiedBy>
  <cp:lastPrinted>2015-06-04T09:20:03Z</cp:lastPrinted>
  <dcterms:created xsi:type="dcterms:W3CDTF">2003-08-01T14:12:13Z</dcterms:created>
  <dcterms:modified xsi:type="dcterms:W3CDTF">2016-06-21T13:23:23Z</dcterms:modified>
</cp:coreProperties>
</file>