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July 2015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'July 2015 rev 250416'!$A$4:$AO$20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<sst xmlns="http://schemas.openxmlformats.org/spreadsheetml/2006/main" count="1088" uniqueCount="343">
  <si>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</si>
  <si>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</si>
  <si>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</si>
  <si>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</si>
  <si>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</si>
  <si>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</si>
  <si>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</si>
  <si>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</si>
  <si>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</si>
  <si>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</si>
  <si>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</si>
  <si>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</si>
  <si>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</si>
  <si>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</si>
  <si>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</si>
  <si>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</si>
  <si>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</si>
  <si>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</si>
  <si>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</si>
  <si>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</si>
  <si>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</si>
  <si>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</si>
  <si>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</si>
  <si>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</si>
  <si>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</si>
  <si>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</si>
  <si>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</si>
  <si>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</si>
  <si>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</si>
  <si>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</si>
  <si>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</si>
  <si>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</si>
  <si>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</si>
  <si>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</si>
  <si>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</si>
  <si>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</si>
  <si>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</si>
  <si>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</si>
  <si>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</si>
  <si>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</si>
  <si>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</si>
  <si>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</si>
  <si>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</si>
  <si>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</si>
  <si>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</si>
  <si>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</si>
  <si>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</si>
  <si>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</si>
  <si>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</si>
  <si>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</si>
  <si>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</si>
  <si>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</si>
  <si>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</si>
  <si>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</si>
  <si>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</si>
  <si>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</si>
  <si>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</si>
  <si>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</si>
  <si>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</si>
  <si>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</si>
  <si>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</si>
  <si>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</si>
  <si>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</si>
  <si>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</si>
  <si>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</si>
  <si>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</si>
  <si>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</si>
  <si>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</si>
  <si>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</si>
  <si>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</si>
  <si>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</si>
  <si>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</si>
  <si>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</si>
  <si>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</si>
  <si>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</si>
  <si>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</si>
  <si>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</si>
  <si>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</si>
  <si>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</si>
  <si>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</si>
  <si>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</si>
  <si>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</si>
  <si>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</si>
  <si>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</si>
  <si>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</si>
  <si>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</si>
  <si>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</si>
  <si>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</si>
  <si>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</si>
  <si>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</si>
  <si>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</si>
  <si>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</si>
  <si>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</si>
  <si>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</si>
  <si>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</si>
  <si>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</si>
  <si>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</si>
  <si>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</si>
  <si>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</si>
  <si>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</si>
  <si>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</si>
  <si>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</si>
  <si>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</si>
  <si>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</si>
  <si>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</si>
  <si>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</si>
  <si>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</si>
  <si>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</si>
  <si>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</si>
  <si>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</si>
  <si>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</si>
  <si>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</si>
  <si>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</si>
  <si>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</si>
  <si>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</si>
  <si>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</si>
  <si>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</si>
  <si>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</si>
  <si>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</si>
  <si>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</si>
  <si>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</si>
  <si>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</si>
  <si>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</si>
  <si>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</si>
  <si>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</si>
  <si>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</si>
  <si>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</si>
  <si>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</si>
  <si>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</si>
  <si>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</si>
  <si>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</si>
  <si>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</si>
  <si>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</si>
  <si>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</si>
  <si>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</si>
  <si>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</si>
  <si>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</si>
  <si>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</si>
  <si>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</si>
  <si>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</si>
  <si>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</si>
  <si>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</si>
  <si>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</si>
  <si>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</si>
  <si>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</si>
  <si>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</si>
  <si>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</si>
  <si>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</si>
  <si>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</si>
  <si>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</si>
  <si>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</si>
  <si>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</si>
  <si>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</si>
  <si>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</si>
  <si>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</si>
  <si>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</si>
  <si>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</si>
  <si>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</si>
  <si>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</si>
  <si>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</si>
  <si>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</si>
  <si>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</si>
  <si>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</si>
  <si>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</si>
  <si>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</si>
  <si>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</si>
  <si>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</si>
  <si>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</si>
  <si>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</si>
  <si>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</si>
  <si>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</si>
  <si>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</si>
  <si>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</si>
  <si>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</si>
  <si>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</si>
  <si>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</si>
  <si>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</si>
  <si>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</si>
  <si>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</si>
  <si>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</si>
  <si>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</si>
  <si>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</si>
  <si>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</si>
  <si>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</si>
  <si>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</si>
  <si>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</si>
  <si>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</si>
  <si>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</si>
  <si>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</si>
  <si>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</si>
  <si>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</si>
  <si>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</si>
  <si>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</si>
  <si>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</si>
  <si>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</si>
  <si>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</si>
  <si>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</si>
  <si>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</si>
  <si>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</si>
  <si>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</si>
  <si>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</si>
  <si>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</si>
  <si>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</si>
  <si>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</si>
  <si>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</si>
  <si>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</si>
  <si>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</si>
  <si>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</si>
  <si>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</si>
  <si>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</si>
  <si>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</si>
  <si>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</si>
  <si>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</si>
  <si>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</si>
  <si>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</si>
  <si>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</si>
  <si>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</si>
  <si>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</si>
  <si>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</si>
  <si>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</si>
  <si>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</si>
  <si>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</si>
  <si>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</si>
  <si>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</si>
  <si>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</si>
  <si>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</si>
  <si>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</si>
  <si>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</si>
  <si>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</si>
  <si>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</si>
  <si>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</si>
  <si>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</si>
  <si>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</si>
  <si>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</si>
  <si>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</si>
  <si>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</si>
  <si>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</si>
  <si>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</si>
  <si>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</si>
  <si>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</si>
  <si>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</si>
  <si>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</si>
  <si>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</si>
  <si>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</si>
  <si>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</si>
  <si>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</si>
  <si>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</si>
  <si>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</si>
  <si>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</si>
  <si>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</si>
  <si>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</si>
  <si>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</si>
  <si>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</si>
  <si>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</si>
  <si>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</si>
  <si>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</si>
  <si>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</si>
  <si>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</si>
  <si>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</si>
  <si>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</si>
  <si>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</si>
  <si>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</si>
  <si>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</si>
  <si>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</si>
  <si>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</si>
  <si>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</si>
  <si>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</si>
  <si>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</si>
  <si>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</si>
  <si>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</si>
  <si>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</si>
  <si>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</si>
  <si>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</si>
  <si>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</si>
  <si>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</si>
  <si>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</si>
  <si>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</si>
  <si>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</si>
  <si>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</si>
  <si>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</si>
  <si>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</si>
  <si>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</si>
  <si>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</si>
  <si>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</si>
  <si>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</si>
  <si>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</si>
  <si>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</si>
  <si>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</si>
  <si>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</si>
  <si>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</si>
  <si>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</si>
  <si>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</si>
  <si>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</si>
  <si>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</si>
  <si>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</si>
  <si>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</si>
  <si>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</si>
  <si>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</si>
  <si>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</si>
  <si>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</si>
  <si>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</si>
  <si>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</si>
  <si>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</si>
  <si>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</si>
  <si>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</si>
  <si>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</si>
  <si>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</si>
  <si>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</si>
  <si>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</si>
  <si>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</si>
  <si>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</si>
  <si>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</si>
  <si>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</si>
  <si>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</si>
  <si>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</si>
  <si>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</si>
  <si>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</si>
  <si>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</si>
  <si>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</si>
  <si>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</si>
  <si>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</si>
  <si>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</si>
  <si>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</si>
  <si>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</si>
  <si>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</si>
  <si>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</si>
  <si>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</si>
  <si>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</si>
  <si>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</si>
  <si>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</si>
  <si>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</si>
  <si>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</si>
  <si>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</si>
  <si>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</si>
  <si>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</si>
  <si>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</si>
  <si>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</si>
  <si>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Agency staff include Practitioners as well as Admin/Clerical</t>
  </si>
  <si>
    <t>CRCs have now been privatised as of 1st February 2015 and are no longer in scope for this submission.</t>
  </si>
  <si>
    <t>LSB staff are not civil servants, so do not enjoy civil service terms and conditions neither do they have a defined benefit pension provision</t>
  </si>
  <si>
    <t>A discrepancy related to capitalised staff and capitalised contractor costs has been identified in the April 15 data which has now been revised in October 2015. The change impacts the salary, national insurance and total monthly cost of contingent labour figure in the return.</t>
  </si>
  <si>
    <r>
      <t xml:space="preserve">Comments
</t>
    </r>
    <r>
      <rPr>
        <b/>
        <sz val="11"/>
        <color indexed="8"/>
        <rFont val="Arial"/>
        <family val="2"/>
      </rPr>
      <t>(NB: These will be published alongside your row of information)</t>
    </r>
  </si>
  <si>
    <r>
      <rPr>
        <sz val="11"/>
        <color indexed="10"/>
        <rFont val="Arial"/>
        <family val="2"/>
      </rPr>
      <t>CCL nos restated April 2016</t>
    </r>
    <r>
      <rPr>
        <sz val="11"/>
        <color indexed="8"/>
        <rFont val="Arial"/>
        <family val="2"/>
      </rPr>
      <t xml:space="preserve">
Only FTE collated for CCL staff. No headcount or split available.
NPS CCL numbers provided October 2015.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</si>
</sst>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9">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36" fillId="0" borderId="10" xfId="0" applyFont="1" applyFill="1" applyBorder="1" applyAlignment="1" applyProtection="1">
      <alignment vertical="center" wrapText="1"/>
      <protection locked="0"/>
    </xf>
    <xf numFmtId="0" fontId="21" fillId="33" borderId="0" xfId="0" applyFont="1" applyFill="1" applyAlignment="1" applyProtection="1">
      <alignment vertical="center"/>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1" fontId="21" fillId="0" borderId="10" xfId="0" applyNumberFormat="1" applyFont="1" applyBorder="1" applyAlignment="1" applyProtection="1">
      <alignment horizontal="center" vertical="center" wrapText="1"/>
      <protection locked="0"/>
    </xf>
    <xf numFmtId="2" fontId="21"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0" borderId="10" xfId="0" applyNumberFormat="1" applyFont="1" applyBorder="1" applyAlignment="1" applyProtection="1">
      <alignment horizontal="center" vertical="center"/>
      <protection locked="0"/>
    </xf>
    <xf numFmtId="191" fontId="21" fillId="35"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center" vertical="center"/>
      <protection locked="0"/>
    </xf>
    <xf numFmtId="191" fontId="36" fillId="33" borderId="10" xfId="0" applyNumberFormat="1" applyFont="1" applyFill="1" applyBorder="1" applyAlignment="1" applyProtection="1">
      <alignment horizontal="center" vertical="center"/>
      <protection locked="0"/>
    </xf>
    <xf numFmtId="3" fontId="21" fillId="0" borderId="10" xfId="0" applyNumberFormat="1" applyFont="1" applyBorder="1" applyAlignment="1" applyProtection="1">
      <alignment horizontal="center" vertical="center" wrapText="1"/>
      <protection locked="0"/>
    </xf>
    <xf numFmtId="191" fontId="21" fillId="0" borderId="14" xfId="103" applyNumberFormat="1" applyFont="1" applyFill="1" applyBorder="1" applyAlignment="1" applyProtection="1">
      <alignment horizontal="center" vertical="center"/>
      <protection locked="0"/>
    </xf>
    <xf numFmtId="191" fontId="36" fillId="0" borderId="10" xfId="0" applyNumberFormat="1" applyFont="1" applyBorder="1" applyAlignment="1" applyProtection="1">
      <alignment horizontal="center" vertical="center"/>
      <protection locked="0"/>
    </xf>
    <xf numFmtId="191" fontId="21" fillId="0"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2" fontId="21" fillId="0" borderId="13"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0" borderId="13" xfId="0" applyNumberFormat="1" applyFont="1" applyBorder="1" applyAlignment="1" applyProtection="1">
      <alignment horizontal="center" vertical="center"/>
      <protection locked="0"/>
    </xf>
    <xf numFmtId="191" fontId="21" fillId="35" borderId="13" xfId="0" applyNumberFormat="1" applyFont="1" applyFill="1" applyBorder="1" applyAlignment="1" applyProtection="1">
      <alignment horizontal="center" vertical="center"/>
      <protection/>
    </xf>
    <xf numFmtId="191" fontId="21" fillId="33" borderId="13" xfId="0" applyNumberFormat="1" applyFont="1" applyFill="1" applyBorder="1" applyAlignment="1" applyProtection="1">
      <alignment horizontal="center" vertical="center"/>
      <protection locked="0"/>
    </xf>
    <xf numFmtId="0" fontId="36" fillId="0" borderId="10" xfId="102" applyFont="1" applyBorder="1" applyAlignment="1">
      <alignment horizontal="center" vertical="center"/>
      <protection/>
    </xf>
    <xf numFmtId="0" fontId="21" fillId="0" borderId="11" xfId="0" applyFont="1" applyBorder="1" applyAlignment="1" applyProtection="1">
      <alignment horizontal="center" vertical="center" wrapText="1"/>
      <protection locked="0"/>
    </xf>
    <xf numFmtId="2" fontId="21" fillId="0" borderId="11" xfId="0"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0" borderId="0" xfId="0" applyFont="1" applyAlignment="1" applyProtection="1">
      <alignment vertical="center"/>
      <protection locked="0"/>
    </xf>
    <xf numFmtId="191" fontId="79" fillId="33" borderId="10" xfId="0" applyNumberFormat="1" applyFont="1" applyFill="1" applyBorder="1" applyAlignment="1" applyProtection="1">
      <alignment horizontal="center" vertical="center"/>
      <protection locked="0"/>
    </xf>
    <xf numFmtId="2" fontId="79" fillId="0" borderId="10" xfId="0" applyNumberFormat="1" applyFont="1" applyBorder="1" applyAlignment="1" applyProtection="1">
      <alignment horizontal="center" vertical="center" wrapText="1"/>
      <protection locked="0"/>
    </xf>
    <xf numFmtId="0" fontId="79" fillId="0" borderId="10" xfId="0" applyFont="1" applyBorder="1" applyAlignment="1" applyProtection="1">
      <alignment horizontal="center" vertical="center" wrapText="1"/>
      <protection locked="0"/>
    </xf>
    <xf numFmtId="0" fontId="74" fillId="33" borderId="0" xfId="0" applyFont="1" applyFill="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4" fillId="33" borderId="13" xfId="0" applyFont="1" applyFill="1" applyBorder="1" applyAlignment="1" applyProtection="1">
      <alignment horizontal="center" vertical="center" wrapText="1"/>
      <protection locked="0"/>
    </xf>
    <xf numFmtId="0" fontId="74" fillId="33" borderId="0" xfId="0" applyFont="1" applyFill="1" applyAlignment="1" applyProtection="1">
      <alignment horizontal="center" vertical="center" wrapText="1"/>
      <protection locked="0"/>
    </xf>
    <xf numFmtId="191" fontId="74" fillId="0" borderId="10" xfId="0" applyNumberFormat="1" applyFont="1" applyBorder="1" applyAlignment="1" applyProtection="1">
      <alignment horizontal="center" vertical="center"/>
      <protection locked="0"/>
    </xf>
    <xf numFmtId="191" fontId="74" fillId="33" borderId="10" xfId="0" applyNumberFormat="1" applyFont="1" applyFill="1" applyBorder="1" applyAlignment="1" applyProtection="1">
      <alignment horizontal="center" vertical="center"/>
      <protection locked="0"/>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1" fillId="33" borderId="0" xfId="0" applyFont="1" applyFill="1" applyBorder="1" applyAlignment="1">
      <alignment horizontal="left"/>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3"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8" borderId="17" xfId="0" applyFont="1" applyFill="1" applyBorder="1" applyAlignment="1" applyProtection="1">
      <alignment horizontal="center" vertical="center"/>
      <protection/>
    </xf>
    <xf numFmtId="0" fontId="21" fillId="38" borderId="18" xfId="0" applyFont="1" applyFill="1" applyBorder="1" applyAlignment="1" applyProtection="1">
      <alignment horizontal="center" vertical="center"/>
      <protection/>
    </xf>
    <xf numFmtId="0" fontId="21" fillId="38" borderId="19" xfId="0" applyFont="1" applyFill="1" applyBorder="1" applyAlignment="1" applyProtection="1">
      <alignment horizontal="center" vertical="center"/>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8" borderId="13" xfId="0" applyFont="1" applyFill="1" applyBorder="1" applyAlignment="1" applyProtection="1">
      <alignment horizontal="center" vertical="center" wrapText="1"/>
      <protection/>
    </xf>
    <xf numFmtId="0" fontId="21" fillId="38" borderId="11" xfId="0" applyFont="1" applyFill="1" applyBorder="1" applyAlignment="1" applyProtection="1">
      <alignment horizontal="center" vertical="center" wrapText="1"/>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protection/>
    </xf>
    <xf numFmtId="0" fontId="21" fillId="4" borderId="12" xfId="0" applyFont="1" applyFill="1" applyBorder="1" applyAlignment="1" applyProtection="1">
      <alignment horizontal="center" vertical="center"/>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8" borderId="10" xfId="0" applyFont="1" applyFill="1" applyBorder="1" applyAlignment="1" applyProtection="1">
      <alignment horizontal="center" vertical="center" wrapText="1"/>
      <protection/>
    </xf>
    <xf numFmtId="0" fontId="21" fillId="39" borderId="10" xfId="0" applyFont="1" applyFill="1" applyBorder="1" applyAlignment="1" applyProtection="1">
      <alignment horizontal="center" vertical="center"/>
      <protection/>
    </xf>
    <xf numFmtId="0" fontId="38" fillId="40" borderId="12" xfId="0" applyFont="1" applyFill="1" applyBorder="1" applyAlignment="1" applyProtection="1">
      <alignment horizontal="left" vertical="center" wrapText="1"/>
      <protection/>
    </xf>
    <xf numFmtId="0" fontId="38" fillId="40" borderId="15" xfId="0" applyFont="1" applyFill="1" applyBorder="1" applyAlignment="1" applyProtection="1">
      <alignment horizontal="left" vertical="center" wrapText="1"/>
      <protection/>
    </xf>
    <xf numFmtId="0" fontId="38" fillId="40" borderId="14" xfId="0" applyFont="1" applyFill="1" applyBorder="1" applyAlignment="1" applyProtection="1">
      <alignment horizontal="left" vertical="center" wrapText="1"/>
      <protection/>
    </xf>
    <xf numFmtId="0" fontId="74" fillId="40" borderId="13" xfId="0" applyFont="1" applyFill="1" applyBorder="1" applyAlignment="1" applyProtection="1">
      <alignment horizontal="center" vertical="center" wrapText="1"/>
      <protection/>
    </xf>
    <xf numFmtId="0" fontId="74" fillId="40" borderId="24" xfId="0" applyFont="1" applyFill="1" applyBorder="1" applyAlignment="1" applyProtection="1">
      <alignment horizontal="center" vertical="center" wrapText="1"/>
      <protection/>
    </xf>
    <xf numFmtId="0" fontId="74" fillId="40"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8296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20">
        <v>42186</v>
      </c>
      <c r="D3" s="121"/>
      <c r="E3" s="26"/>
      <c r="I3" s="17"/>
      <c r="J3" s="17"/>
      <c r="K3" s="17"/>
    </row>
    <row r="4" spans="2:11" ht="5.25" customHeight="1">
      <c r="B4" s="21"/>
      <c r="C4" s="8"/>
      <c r="D4" s="8"/>
      <c r="H4" s="17"/>
      <c r="I4" s="17"/>
      <c r="J4" s="17"/>
      <c r="K4" s="17"/>
    </row>
    <row r="5" spans="2:11" ht="27" customHeight="1">
      <c r="B5" s="20" t="s">
        <v>100</v>
      </c>
      <c r="C5" s="140" t="s">
        <v>89</v>
      </c>
      <c r="D5" s="128"/>
      <c r="E5" s="25"/>
      <c r="H5" s="17"/>
      <c r="I5" s="17"/>
      <c r="J5" s="17"/>
      <c r="K5" s="17"/>
    </row>
    <row r="6" spans="2:11" ht="5.25" customHeight="1">
      <c r="B6" s="8"/>
      <c r="H6" s="17"/>
      <c r="I6" s="17"/>
      <c r="J6" s="17"/>
      <c r="K6" s="17"/>
    </row>
    <row r="7" spans="2:11" ht="21">
      <c r="B7" s="9"/>
      <c r="C7" s="129" t="s">
        <v>103</v>
      </c>
      <c r="D7" s="129"/>
      <c r="E7" s="129"/>
      <c r="F7" s="14"/>
      <c r="G7" s="14"/>
      <c r="H7" s="9"/>
      <c r="I7" s="9"/>
      <c r="J7" s="9"/>
      <c r="K7" s="9"/>
    </row>
    <row r="8" spans="2:11" ht="6.75" customHeight="1">
      <c r="B8" s="9"/>
      <c r="C8" s="9"/>
      <c r="D8" s="9"/>
      <c r="E8" s="9"/>
      <c r="F8" s="9"/>
      <c r="G8" s="9"/>
      <c r="H8" s="9"/>
      <c r="I8" s="9"/>
      <c r="J8" s="9"/>
      <c r="K8" s="9"/>
    </row>
    <row r="9" spans="2:11" ht="27" customHeight="1">
      <c r="B9" s="19" t="s">
        <v>101</v>
      </c>
      <c r="C9" s="126" t="s">
        <v>58</v>
      </c>
      <c r="D9" s="127"/>
      <c r="E9" s="127"/>
      <c r="F9" s="127"/>
      <c r="G9" s="127"/>
      <c r="H9" s="127"/>
      <c r="I9" s="127"/>
      <c r="J9" s="127"/>
      <c r="K9" s="128"/>
    </row>
    <row r="10" spans="2:11" ht="5.25" customHeight="1">
      <c r="B10" s="19"/>
      <c r="C10" s="10"/>
      <c r="D10" s="10"/>
      <c r="E10" s="10"/>
      <c r="F10" s="10"/>
      <c r="G10" s="10"/>
      <c r="H10" s="10"/>
      <c r="I10" s="10"/>
      <c r="J10" s="10"/>
      <c r="K10" s="10"/>
    </row>
    <row r="11" spans="2:11" ht="27" customHeight="1">
      <c r="B11" s="19" t="s">
        <v>84</v>
      </c>
      <c r="C11" s="122" t="s">
        <v>329</v>
      </c>
      <c r="D11" s="123"/>
      <c r="E11" s="123"/>
      <c r="F11" s="123"/>
      <c r="G11" s="123"/>
      <c r="H11" s="123"/>
      <c r="I11" s="123"/>
      <c r="J11" s="123"/>
      <c r="K11" s="124"/>
    </row>
    <row r="12" spans="2:11" ht="5.25" customHeight="1">
      <c r="B12" s="19"/>
      <c r="C12" s="10"/>
      <c r="D12" s="10"/>
      <c r="E12" s="10"/>
      <c r="F12" s="10"/>
      <c r="G12" s="10"/>
      <c r="H12" s="10"/>
      <c r="I12" s="10"/>
      <c r="J12" s="10"/>
      <c r="K12" s="10"/>
    </row>
    <row r="13" spans="2:11" ht="27" customHeight="1">
      <c r="B13" s="19" t="s">
        <v>85</v>
      </c>
      <c r="C13" s="122">
        <v>2033444888</v>
      </c>
      <c r="D13" s="123"/>
      <c r="E13" s="123"/>
      <c r="F13" s="123"/>
      <c r="G13" s="123"/>
      <c r="H13" s="123"/>
      <c r="I13" s="123"/>
      <c r="J13" s="123"/>
      <c r="K13" s="124"/>
    </row>
    <row r="14" spans="2:11" ht="5.25" customHeight="1">
      <c r="B14" s="19"/>
      <c r="C14" s="10"/>
      <c r="D14" s="10"/>
      <c r="E14" s="10"/>
      <c r="F14" s="10"/>
      <c r="G14" s="10"/>
      <c r="H14" s="10"/>
      <c r="I14" s="10"/>
      <c r="J14" s="10"/>
      <c r="K14" s="10"/>
    </row>
    <row r="15" spans="2:11" ht="27" customHeight="1">
      <c r="B15" s="19" t="s">
        <v>86</v>
      </c>
      <c r="C15" s="125" t="s">
        <v>330</v>
      </c>
      <c r="D15" s="123"/>
      <c r="E15" s="123"/>
      <c r="F15" s="123"/>
      <c r="G15" s="123"/>
      <c r="H15" s="123"/>
      <c r="I15" s="123"/>
      <c r="J15" s="123"/>
      <c r="K15" s="124"/>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40" t="s">
        <v>89</v>
      </c>
      <c r="D19" s="128"/>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26" t="s">
        <v>331</v>
      </c>
      <c r="D21" s="127"/>
      <c r="E21" s="127"/>
      <c r="F21" s="128"/>
      <c r="G21" s="47" t="s">
        <v>246</v>
      </c>
      <c r="H21" s="126" t="s">
        <v>332</v>
      </c>
      <c r="I21" s="127"/>
      <c r="J21" s="127"/>
      <c r="K21" s="128"/>
    </row>
    <row r="22" spans="2:11" ht="5.25" customHeight="1">
      <c r="B22" s="13"/>
      <c r="C22" s="11"/>
      <c r="D22" s="11"/>
      <c r="E22" s="11"/>
      <c r="F22" s="11"/>
      <c r="G22" s="12"/>
      <c r="H22" s="12"/>
      <c r="I22" s="12"/>
      <c r="J22" s="12"/>
      <c r="K22" s="12"/>
    </row>
    <row r="23" spans="2:11" ht="15.75" customHeight="1">
      <c r="B23" s="130" t="s">
        <v>102</v>
      </c>
      <c r="C23" s="131" t="s">
        <v>338</v>
      </c>
      <c r="D23" s="132"/>
      <c r="E23" s="132"/>
      <c r="F23" s="132"/>
      <c r="G23" s="132"/>
      <c r="H23" s="132"/>
      <c r="I23" s="132"/>
      <c r="J23" s="132"/>
      <c r="K23" s="133"/>
    </row>
    <row r="24" spans="2:11" ht="15" customHeight="1">
      <c r="B24" s="130"/>
      <c r="C24" s="134"/>
      <c r="D24" s="135"/>
      <c r="E24" s="135"/>
      <c r="F24" s="135"/>
      <c r="G24" s="135"/>
      <c r="H24" s="135"/>
      <c r="I24" s="135"/>
      <c r="J24" s="135"/>
      <c r="K24" s="136"/>
    </row>
    <row r="25" spans="2:11" ht="15" customHeight="1">
      <c r="B25" s="130"/>
      <c r="C25" s="134"/>
      <c r="D25" s="135"/>
      <c r="E25" s="135"/>
      <c r="F25" s="135"/>
      <c r="G25" s="135"/>
      <c r="H25" s="135"/>
      <c r="I25" s="135"/>
      <c r="J25" s="135"/>
      <c r="K25" s="136"/>
    </row>
    <row r="26" spans="2:11" ht="15" customHeight="1">
      <c r="B26" s="130"/>
      <c r="C26" s="134"/>
      <c r="D26" s="135"/>
      <c r="E26" s="135"/>
      <c r="F26" s="135"/>
      <c r="G26" s="135"/>
      <c r="H26" s="135"/>
      <c r="I26" s="135"/>
      <c r="J26" s="135"/>
      <c r="K26" s="136"/>
    </row>
    <row r="27" spans="2:11" ht="15" customHeight="1">
      <c r="B27" s="130"/>
      <c r="C27" s="134"/>
      <c r="D27" s="135"/>
      <c r="E27" s="135"/>
      <c r="F27" s="135"/>
      <c r="G27" s="135"/>
      <c r="H27" s="135"/>
      <c r="I27" s="135"/>
      <c r="J27" s="135"/>
      <c r="K27" s="136"/>
    </row>
    <row r="28" spans="2:11" ht="15" customHeight="1">
      <c r="B28" s="130"/>
      <c r="C28" s="134"/>
      <c r="D28" s="135"/>
      <c r="E28" s="135"/>
      <c r="F28" s="135"/>
      <c r="G28" s="135"/>
      <c r="H28" s="135"/>
      <c r="I28" s="135"/>
      <c r="J28" s="135"/>
      <c r="K28" s="136"/>
    </row>
    <row r="29" spans="2:11" ht="15" customHeight="1">
      <c r="B29" s="130"/>
      <c r="C29" s="134"/>
      <c r="D29" s="135"/>
      <c r="E29" s="135"/>
      <c r="F29" s="135"/>
      <c r="G29" s="135"/>
      <c r="H29" s="135"/>
      <c r="I29" s="135"/>
      <c r="J29" s="135"/>
      <c r="K29" s="136"/>
    </row>
    <row r="30" spans="2:11" ht="15" customHeight="1">
      <c r="B30" s="130"/>
      <c r="C30" s="134"/>
      <c r="D30" s="135"/>
      <c r="E30" s="135"/>
      <c r="F30" s="135"/>
      <c r="G30" s="135"/>
      <c r="H30" s="135"/>
      <c r="I30" s="135"/>
      <c r="J30" s="135"/>
      <c r="K30" s="136"/>
    </row>
    <row r="31" spans="2:11" ht="15" customHeight="1">
      <c r="B31" s="130"/>
      <c r="C31" s="134"/>
      <c r="D31" s="135"/>
      <c r="E31" s="135"/>
      <c r="F31" s="135"/>
      <c r="G31" s="135"/>
      <c r="H31" s="135"/>
      <c r="I31" s="135"/>
      <c r="J31" s="135"/>
      <c r="K31" s="136"/>
    </row>
    <row r="32" spans="2:11" ht="15" customHeight="1">
      <c r="B32" s="130"/>
      <c r="C32" s="134"/>
      <c r="D32" s="135"/>
      <c r="E32" s="135"/>
      <c r="F32" s="135"/>
      <c r="G32" s="135"/>
      <c r="H32" s="135"/>
      <c r="I32" s="135"/>
      <c r="J32" s="135"/>
      <c r="K32" s="136"/>
    </row>
    <row r="33" spans="2:11" ht="15" customHeight="1">
      <c r="B33" s="130"/>
      <c r="C33" s="134"/>
      <c r="D33" s="135"/>
      <c r="E33" s="135"/>
      <c r="F33" s="135"/>
      <c r="G33" s="135"/>
      <c r="H33" s="135"/>
      <c r="I33" s="135"/>
      <c r="J33" s="135"/>
      <c r="K33" s="136"/>
    </row>
    <row r="34" spans="2:11" ht="15" customHeight="1">
      <c r="B34" s="130"/>
      <c r="C34" s="134"/>
      <c r="D34" s="135"/>
      <c r="E34" s="135"/>
      <c r="F34" s="135"/>
      <c r="G34" s="135"/>
      <c r="H34" s="135"/>
      <c r="I34" s="135"/>
      <c r="J34" s="135"/>
      <c r="K34" s="136"/>
    </row>
    <row r="35" spans="2:11" ht="15" customHeight="1">
      <c r="B35" s="130"/>
      <c r="C35" s="134"/>
      <c r="D35" s="135"/>
      <c r="E35" s="135"/>
      <c r="F35" s="135"/>
      <c r="G35" s="135"/>
      <c r="H35" s="135"/>
      <c r="I35" s="135"/>
      <c r="J35" s="135"/>
      <c r="K35" s="136"/>
    </row>
    <row r="36" spans="2:11" ht="15" customHeight="1">
      <c r="B36" s="130"/>
      <c r="C36" s="134"/>
      <c r="D36" s="135"/>
      <c r="E36" s="135"/>
      <c r="F36" s="135"/>
      <c r="G36" s="135"/>
      <c r="H36" s="135"/>
      <c r="I36" s="135"/>
      <c r="J36" s="135"/>
      <c r="K36" s="136"/>
    </row>
    <row r="37" spans="2:11" ht="15" customHeight="1">
      <c r="B37" s="130"/>
      <c r="C37" s="134"/>
      <c r="D37" s="135"/>
      <c r="E37" s="135"/>
      <c r="F37" s="135"/>
      <c r="G37" s="135"/>
      <c r="H37" s="135"/>
      <c r="I37" s="135"/>
      <c r="J37" s="135"/>
      <c r="K37" s="136"/>
    </row>
    <row r="38" spans="2:11" ht="15" customHeight="1">
      <c r="B38" s="130"/>
      <c r="C38" s="137"/>
      <c r="D38" s="138"/>
      <c r="E38" s="138"/>
      <c r="F38" s="138"/>
      <c r="G38" s="138"/>
      <c r="H38" s="138"/>
      <c r="I38" s="138"/>
      <c r="J38" s="138"/>
      <c r="K38" s="139"/>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64" t="s">
        <v>244</v>
      </c>
      <c r="B1" s="164"/>
      <c r="C1" s="164"/>
      <c r="D1" s="164"/>
    </row>
    <row r="2" spans="1:4" ht="33.75" customHeight="1">
      <c r="A2" s="165" t="s">
        <v>90</v>
      </c>
      <c r="B2" s="165"/>
      <c r="C2" s="166"/>
      <c r="D2" s="15" t="s">
        <v>91</v>
      </c>
    </row>
    <row r="3" spans="1:4" ht="105.75" customHeight="1">
      <c r="A3" s="145" t="s">
        <v>76</v>
      </c>
      <c r="B3" s="146"/>
      <c r="C3" s="146"/>
      <c r="D3" s="27" t="s">
        <v>327</v>
      </c>
    </row>
    <row r="4" spans="1:4" ht="55.5" customHeight="1">
      <c r="A4" s="145" t="s">
        <v>2</v>
      </c>
      <c r="B4" s="146"/>
      <c r="C4" s="146"/>
      <c r="D4" s="27" t="s">
        <v>238</v>
      </c>
    </row>
    <row r="5" spans="1:4" ht="42" customHeight="1">
      <c r="A5" s="145" t="s">
        <v>1</v>
      </c>
      <c r="B5" s="146"/>
      <c r="C5" s="146"/>
      <c r="D5" s="27" t="s">
        <v>240</v>
      </c>
    </row>
    <row r="6" spans="1:4" ht="38.25">
      <c r="A6" s="147" t="s">
        <v>13</v>
      </c>
      <c r="B6" s="150" t="s">
        <v>122</v>
      </c>
      <c r="C6" s="59" t="s">
        <v>3</v>
      </c>
      <c r="D6" s="28" t="s">
        <v>115</v>
      </c>
    </row>
    <row r="7" spans="1:4" ht="51">
      <c r="A7" s="148"/>
      <c r="B7" s="150"/>
      <c r="C7" s="59" t="s">
        <v>12</v>
      </c>
      <c r="D7" s="28" t="s">
        <v>116</v>
      </c>
    </row>
    <row r="8" spans="1:4" ht="38.25">
      <c r="A8" s="148"/>
      <c r="B8" s="150" t="s">
        <v>8</v>
      </c>
      <c r="C8" s="59" t="s">
        <v>3</v>
      </c>
      <c r="D8" s="28" t="s">
        <v>114</v>
      </c>
    </row>
    <row r="9" spans="1:4" ht="51">
      <c r="A9" s="148"/>
      <c r="B9" s="150"/>
      <c r="C9" s="59" t="s">
        <v>12</v>
      </c>
      <c r="D9" s="28" t="s">
        <v>119</v>
      </c>
    </row>
    <row r="10" spans="1:4" ht="42" customHeight="1">
      <c r="A10" s="148"/>
      <c r="B10" s="150" t="s">
        <v>7</v>
      </c>
      <c r="C10" s="59" t="s">
        <v>3</v>
      </c>
      <c r="D10" s="28" t="s">
        <v>113</v>
      </c>
    </row>
    <row r="11" spans="1:4" ht="51">
      <c r="A11" s="148"/>
      <c r="B11" s="150"/>
      <c r="C11" s="59" t="s">
        <v>12</v>
      </c>
      <c r="D11" s="28" t="s">
        <v>118</v>
      </c>
    </row>
    <row r="12" spans="1:4" ht="42.75" customHeight="1">
      <c r="A12" s="148"/>
      <c r="B12" s="150" t="s">
        <v>11</v>
      </c>
      <c r="C12" s="59" t="s">
        <v>3</v>
      </c>
      <c r="D12" s="28" t="s">
        <v>112</v>
      </c>
    </row>
    <row r="13" spans="1:4" ht="51">
      <c r="A13" s="148"/>
      <c r="B13" s="150"/>
      <c r="C13" s="59" t="s">
        <v>12</v>
      </c>
      <c r="D13" s="28" t="s">
        <v>117</v>
      </c>
    </row>
    <row r="14" spans="1:4" ht="51">
      <c r="A14" s="148"/>
      <c r="B14" s="150" t="s">
        <v>123</v>
      </c>
      <c r="C14" s="59" t="s">
        <v>3</v>
      </c>
      <c r="D14" s="28" t="s">
        <v>110</v>
      </c>
    </row>
    <row r="15" spans="1:4" ht="51">
      <c r="A15" s="148"/>
      <c r="B15" s="150"/>
      <c r="C15" s="59" t="s">
        <v>12</v>
      </c>
      <c r="D15" s="28" t="s">
        <v>111</v>
      </c>
    </row>
    <row r="16" spans="1:4" ht="51">
      <c r="A16" s="148"/>
      <c r="B16" s="150" t="s">
        <v>10</v>
      </c>
      <c r="C16" s="59" t="s">
        <v>3</v>
      </c>
      <c r="D16" s="28" t="s">
        <v>121</v>
      </c>
    </row>
    <row r="17" spans="1:4" ht="51">
      <c r="A17" s="148"/>
      <c r="B17" s="150"/>
      <c r="C17" s="59" t="s">
        <v>12</v>
      </c>
      <c r="D17" s="28" t="s">
        <v>120</v>
      </c>
    </row>
    <row r="18" spans="1:4" ht="12.75" customHeight="1">
      <c r="A18" s="148"/>
      <c r="B18" s="150" t="s">
        <v>14</v>
      </c>
      <c r="C18" s="59" t="s">
        <v>3</v>
      </c>
      <c r="D18" s="6" t="s">
        <v>77</v>
      </c>
    </row>
    <row r="19" spans="1:4" ht="25.5">
      <c r="A19" s="149"/>
      <c r="B19" s="150"/>
      <c r="C19" s="59" t="s">
        <v>12</v>
      </c>
      <c r="D19" s="6" t="s">
        <v>77</v>
      </c>
    </row>
    <row r="20" spans="1:4" ht="58.5" customHeight="1">
      <c r="A20" s="167" t="s">
        <v>135</v>
      </c>
      <c r="B20" s="150" t="s">
        <v>78</v>
      </c>
      <c r="C20" s="59" t="s">
        <v>3</v>
      </c>
      <c r="D20" s="3" t="s">
        <v>92</v>
      </c>
    </row>
    <row r="21" spans="1:4" ht="63.75">
      <c r="A21" s="168"/>
      <c r="B21" s="150"/>
      <c r="C21" s="59" t="s">
        <v>12</v>
      </c>
      <c r="D21" s="3" t="s">
        <v>93</v>
      </c>
    </row>
    <row r="22" spans="1:4" ht="58.5" customHeight="1">
      <c r="A22" s="168"/>
      <c r="B22" s="150" t="s">
        <v>4</v>
      </c>
      <c r="C22" s="59" t="s">
        <v>3</v>
      </c>
      <c r="D22" s="3" t="s">
        <v>94</v>
      </c>
    </row>
    <row r="23" spans="1:4" ht="68.25" customHeight="1">
      <c r="A23" s="168"/>
      <c r="B23" s="150"/>
      <c r="C23" s="59" t="s">
        <v>12</v>
      </c>
      <c r="D23" s="3" t="s">
        <v>95</v>
      </c>
    </row>
    <row r="24" spans="1:4" ht="58.5" customHeight="1">
      <c r="A24" s="168"/>
      <c r="B24" s="150" t="s">
        <v>5</v>
      </c>
      <c r="C24" s="59" t="s">
        <v>3</v>
      </c>
      <c r="D24" s="3" t="s">
        <v>96</v>
      </c>
    </row>
    <row r="25" spans="1:4" ht="68.25" customHeight="1">
      <c r="A25" s="168"/>
      <c r="B25" s="150"/>
      <c r="C25" s="59" t="s">
        <v>12</v>
      </c>
      <c r="D25" s="3" t="s">
        <v>97</v>
      </c>
    </row>
    <row r="26" spans="1:4" ht="58.5" customHeight="1">
      <c r="A26" s="168"/>
      <c r="B26" s="150" t="s">
        <v>80</v>
      </c>
      <c r="C26" s="59" t="s">
        <v>3</v>
      </c>
      <c r="D26" s="3" t="s">
        <v>98</v>
      </c>
    </row>
    <row r="27" spans="1:4" ht="58.5" customHeight="1">
      <c r="A27" s="168"/>
      <c r="B27" s="150"/>
      <c r="C27" s="59" t="s">
        <v>12</v>
      </c>
      <c r="D27" s="3" t="s">
        <v>99</v>
      </c>
    </row>
    <row r="28" spans="1:4" ht="12.75">
      <c r="A28" s="168"/>
      <c r="B28" s="150" t="s">
        <v>15</v>
      </c>
      <c r="C28" s="59" t="s">
        <v>3</v>
      </c>
      <c r="D28" s="6" t="s">
        <v>77</v>
      </c>
    </row>
    <row r="29" spans="1:4" ht="25.5">
      <c r="A29" s="169"/>
      <c r="B29" s="150"/>
      <c r="C29" s="59" t="s">
        <v>12</v>
      </c>
      <c r="D29" s="6" t="s">
        <v>77</v>
      </c>
    </row>
    <row r="30" spans="1:4" ht="35.25" customHeight="1">
      <c r="A30" s="157" t="s">
        <v>134</v>
      </c>
      <c r="B30" s="158"/>
      <c r="C30" s="59" t="s">
        <v>3</v>
      </c>
      <c r="D30" s="6" t="s">
        <v>77</v>
      </c>
    </row>
    <row r="31" spans="1:4" ht="35.25" customHeight="1">
      <c r="A31" s="159"/>
      <c r="B31" s="160"/>
      <c r="C31" s="59" t="s">
        <v>12</v>
      </c>
      <c r="D31" s="6" t="s">
        <v>77</v>
      </c>
    </row>
    <row r="32" spans="1:4" ht="45" customHeight="1">
      <c r="A32" s="151" t="s">
        <v>74</v>
      </c>
      <c r="B32" s="161" t="s">
        <v>105</v>
      </c>
      <c r="C32" s="162"/>
      <c r="D32" s="141" t="s">
        <v>124</v>
      </c>
    </row>
    <row r="33" spans="1:4" ht="45" customHeight="1">
      <c r="A33" s="152"/>
      <c r="B33" s="161" t="s">
        <v>104</v>
      </c>
      <c r="C33" s="162"/>
      <c r="D33" s="142"/>
    </row>
    <row r="34" spans="1:4" ht="45" customHeight="1">
      <c r="A34" s="152"/>
      <c r="B34" s="161" t="s">
        <v>106</v>
      </c>
      <c r="C34" s="162"/>
      <c r="D34" s="142"/>
    </row>
    <row r="35" spans="1:4" ht="45" customHeight="1">
      <c r="A35" s="152"/>
      <c r="B35" s="161" t="s">
        <v>107</v>
      </c>
      <c r="C35" s="162"/>
      <c r="D35" s="142"/>
    </row>
    <row r="36" spans="1:4" ht="45" customHeight="1">
      <c r="A36" s="152"/>
      <c r="B36" s="161" t="s">
        <v>108</v>
      </c>
      <c r="C36" s="162"/>
      <c r="D36" s="142"/>
    </row>
    <row r="37" spans="1:4" ht="35.25" customHeight="1">
      <c r="A37" s="152"/>
      <c r="B37" s="161" t="s">
        <v>109</v>
      </c>
      <c r="C37" s="162"/>
      <c r="D37" s="143"/>
    </row>
    <row r="38" spans="1:4" ht="35.25" customHeight="1">
      <c r="A38" s="153"/>
      <c r="B38" s="161" t="s">
        <v>73</v>
      </c>
      <c r="C38" s="162"/>
      <c r="D38" s="6" t="s">
        <v>77</v>
      </c>
    </row>
    <row r="39" spans="1:4" ht="54.75" customHeight="1">
      <c r="A39" s="163" t="s">
        <v>82</v>
      </c>
      <c r="B39" s="144" t="s">
        <v>125</v>
      </c>
      <c r="C39" s="144"/>
      <c r="D39" s="5" t="s">
        <v>132</v>
      </c>
    </row>
    <row r="40" spans="1:4" ht="42" customHeight="1">
      <c r="A40" s="163"/>
      <c r="B40" s="144" t="s">
        <v>126</v>
      </c>
      <c r="C40" s="144"/>
      <c r="D40" s="5" t="s">
        <v>133</v>
      </c>
    </row>
    <row r="41" spans="1:4" ht="42" customHeight="1">
      <c r="A41" s="163"/>
      <c r="B41" s="144" t="s">
        <v>127</v>
      </c>
      <c r="C41" s="144"/>
      <c r="D41" s="6" t="s">
        <v>77</v>
      </c>
    </row>
    <row r="42" spans="1:4" ht="29.25" customHeight="1">
      <c r="A42" s="145" t="s">
        <v>129</v>
      </c>
      <c r="B42" s="145"/>
      <c r="C42" s="145"/>
      <c r="D42" s="6" t="s">
        <v>77</v>
      </c>
    </row>
    <row r="43" spans="1:4" ht="42" customHeight="1">
      <c r="A43" s="154" t="s">
        <v>131</v>
      </c>
      <c r="B43" s="155"/>
      <c r="C43" s="156"/>
      <c r="D43" s="5" t="s">
        <v>247</v>
      </c>
    </row>
    <row r="44" spans="1:4" ht="27" customHeight="1">
      <c r="A44" s="144" t="s">
        <v>130</v>
      </c>
      <c r="B44" s="144"/>
      <c r="C44" s="144"/>
      <c r="D44" s="5" t="s">
        <v>81</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2"/>
  <sheetViews>
    <sheetView tabSelected="1" zoomScale="80" zoomScaleNormal="80"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18.3359375" style="110" customWidth="1"/>
    <col min="2" max="2" width="15.4453125" style="110" customWidth="1"/>
    <col min="3" max="3" width="15.21484375" style="110" customWidth="1"/>
    <col min="4" max="4" width="9.99609375" style="110" customWidth="1"/>
    <col min="5" max="5" width="9.6640625" style="110" customWidth="1"/>
    <col min="6" max="6" width="10.21484375" style="110" customWidth="1"/>
    <col min="7" max="7" width="9.6640625" style="110" customWidth="1"/>
    <col min="8" max="8" width="9.99609375" style="110" customWidth="1"/>
    <col min="9" max="9" width="9.6640625" style="110" customWidth="1"/>
    <col min="10" max="10" width="9.99609375" style="110" customWidth="1"/>
    <col min="11" max="11" width="9.6640625" style="110" customWidth="1"/>
    <col min="12" max="12" width="10.10546875" style="110" customWidth="1"/>
    <col min="13" max="13" width="9.6640625" style="110" customWidth="1"/>
    <col min="14" max="14" width="10.10546875" style="110" customWidth="1"/>
    <col min="15" max="15" width="9.6640625" style="110" customWidth="1"/>
    <col min="16" max="16" width="9.6640625" style="72" customWidth="1"/>
    <col min="17" max="17" width="9.21484375" style="72" customWidth="1"/>
    <col min="18" max="23" width="9.6640625" style="72" customWidth="1"/>
    <col min="24" max="25" width="10.10546875" style="72"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117" customWidth="1"/>
    <col min="42" max="16384" width="8.88671875" style="72" customWidth="1"/>
  </cols>
  <sheetData>
    <row r="1" spans="1:41" s="66" customFormat="1" ht="7.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114"/>
    </row>
    <row r="2" spans="1:41" s="66" customFormat="1" ht="113.25" customHeight="1">
      <c r="A2" s="198" t="s">
        <v>336</v>
      </c>
      <c r="B2" s="199"/>
      <c r="C2" s="199"/>
      <c r="D2" s="199"/>
      <c r="E2" s="199"/>
      <c r="F2" s="199"/>
      <c r="G2" s="199"/>
      <c r="H2" s="200"/>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114"/>
    </row>
    <row r="3" spans="1:41" s="66" customFormat="1" ht="7.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114"/>
    </row>
    <row r="4" spans="1:41" s="67" customFormat="1" ht="15" customHeight="1">
      <c r="A4" s="170" t="s">
        <v>76</v>
      </c>
      <c r="B4" s="170" t="s">
        <v>2</v>
      </c>
      <c r="C4" s="170" t="s">
        <v>1</v>
      </c>
      <c r="D4" s="204" t="s">
        <v>13</v>
      </c>
      <c r="E4" s="205"/>
      <c r="F4" s="205"/>
      <c r="G4" s="205"/>
      <c r="H4" s="205"/>
      <c r="I4" s="205"/>
      <c r="J4" s="205"/>
      <c r="K4" s="205"/>
      <c r="L4" s="205"/>
      <c r="M4" s="205"/>
      <c r="N4" s="205"/>
      <c r="O4" s="205"/>
      <c r="P4" s="205"/>
      <c r="Q4" s="206"/>
      <c r="R4" s="193" t="s">
        <v>83</v>
      </c>
      <c r="S4" s="194"/>
      <c r="T4" s="194"/>
      <c r="U4" s="194"/>
      <c r="V4" s="194"/>
      <c r="W4" s="194"/>
      <c r="X4" s="194"/>
      <c r="Y4" s="194"/>
      <c r="Z4" s="194"/>
      <c r="AA4" s="195"/>
      <c r="AB4" s="189" t="s">
        <v>134</v>
      </c>
      <c r="AC4" s="190"/>
      <c r="AD4" s="173" t="s">
        <v>74</v>
      </c>
      <c r="AE4" s="174"/>
      <c r="AF4" s="174"/>
      <c r="AG4" s="174"/>
      <c r="AH4" s="174"/>
      <c r="AI4" s="174"/>
      <c r="AJ4" s="175"/>
      <c r="AK4" s="197" t="s">
        <v>82</v>
      </c>
      <c r="AL4" s="197"/>
      <c r="AM4" s="197"/>
      <c r="AN4" s="185" t="s">
        <v>129</v>
      </c>
      <c r="AO4" s="201" t="s">
        <v>341</v>
      </c>
    </row>
    <row r="5" spans="1:41" s="67" customFormat="1" ht="53.25" customHeight="1">
      <c r="A5" s="171"/>
      <c r="B5" s="171"/>
      <c r="C5" s="171"/>
      <c r="D5" s="176" t="s">
        <v>9</v>
      </c>
      <c r="E5" s="177"/>
      <c r="F5" s="176" t="s">
        <v>8</v>
      </c>
      <c r="G5" s="177"/>
      <c r="H5" s="176" t="s">
        <v>7</v>
      </c>
      <c r="I5" s="177"/>
      <c r="J5" s="176" t="s">
        <v>11</v>
      </c>
      <c r="K5" s="177"/>
      <c r="L5" s="176" t="s">
        <v>6</v>
      </c>
      <c r="M5" s="177"/>
      <c r="N5" s="176" t="s">
        <v>10</v>
      </c>
      <c r="O5" s="177"/>
      <c r="P5" s="207" t="s">
        <v>14</v>
      </c>
      <c r="Q5" s="208"/>
      <c r="R5" s="182" t="s">
        <v>78</v>
      </c>
      <c r="S5" s="183"/>
      <c r="T5" s="184" t="s">
        <v>4</v>
      </c>
      <c r="U5" s="183"/>
      <c r="V5" s="184" t="s">
        <v>5</v>
      </c>
      <c r="W5" s="183"/>
      <c r="X5" s="184" t="s">
        <v>79</v>
      </c>
      <c r="Y5" s="183"/>
      <c r="Z5" s="182" t="s">
        <v>15</v>
      </c>
      <c r="AA5" s="188"/>
      <c r="AB5" s="191"/>
      <c r="AC5" s="192"/>
      <c r="AD5" s="178" t="s">
        <v>105</v>
      </c>
      <c r="AE5" s="178" t="s">
        <v>104</v>
      </c>
      <c r="AF5" s="178" t="s">
        <v>106</v>
      </c>
      <c r="AG5" s="178" t="s">
        <v>107</v>
      </c>
      <c r="AH5" s="178" t="s">
        <v>108</v>
      </c>
      <c r="AI5" s="178" t="s">
        <v>109</v>
      </c>
      <c r="AJ5" s="196" t="s">
        <v>128</v>
      </c>
      <c r="AK5" s="180" t="s">
        <v>125</v>
      </c>
      <c r="AL5" s="180" t="s">
        <v>126</v>
      </c>
      <c r="AM5" s="180" t="s">
        <v>127</v>
      </c>
      <c r="AN5" s="186"/>
      <c r="AO5" s="202"/>
    </row>
    <row r="6" spans="1:41" ht="57.75" customHeight="1">
      <c r="A6" s="172"/>
      <c r="B6" s="172"/>
      <c r="C6" s="172"/>
      <c r="D6" s="68" t="s">
        <v>3</v>
      </c>
      <c r="E6" s="68" t="s">
        <v>12</v>
      </c>
      <c r="F6" s="68" t="s">
        <v>3</v>
      </c>
      <c r="G6" s="68" t="s">
        <v>12</v>
      </c>
      <c r="H6" s="68" t="s">
        <v>3</v>
      </c>
      <c r="I6" s="68" t="s">
        <v>12</v>
      </c>
      <c r="J6" s="68" t="s">
        <v>3</v>
      </c>
      <c r="K6" s="68" t="s">
        <v>12</v>
      </c>
      <c r="L6" s="68" t="s">
        <v>3</v>
      </c>
      <c r="M6" s="68" t="s">
        <v>12</v>
      </c>
      <c r="N6" s="68" t="s">
        <v>3</v>
      </c>
      <c r="O6" s="68"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79"/>
      <c r="AE6" s="179"/>
      <c r="AF6" s="179"/>
      <c r="AG6" s="179"/>
      <c r="AH6" s="179"/>
      <c r="AI6" s="179"/>
      <c r="AJ6" s="196"/>
      <c r="AK6" s="181"/>
      <c r="AL6" s="181"/>
      <c r="AM6" s="181"/>
      <c r="AN6" s="187"/>
      <c r="AO6" s="203"/>
    </row>
    <row r="7" spans="1:41" ht="28.5">
      <c r="A7" s="62" t="s">
        <v>58</v>
      </c>
      <c r="B7" s="73" t="s">
        <v>141</v>
      </c>
      <c r="C7" s="73" t="s">
        <v>58</v>
      </c>
      <c r="D7" s="74">
        <v>300</v>
      </c>
      <c r="E7" s="75">
        <v>282.44128</v>
      </c>
      <c r="F7" s="74">
        <v>554</v>
      </c>
      <c r="G7" s="75">
        <v>540.9113100000001</v>
      </c>
      <c r="H7" s="74">
        <v>1415</v>
      </c>
      <c r="I7" s="75">
        <v>1381.3579000000002</v>
      </c>
      <c r="J7" s="74">
        <v>689</v>
      </c>
      <c r="K7" s="75">
        <v>671.73196</v>
      </c>
      <c r="L7" s="74">
        <v>104</v>
      </c>
      <c r="M7" s="75">
        <v>100.86592</v>
      </c>
      <c r="N7" s="76">
        <v>0</v>
      </c>
      <c r="O7" s="75">
        <v>0</v>
      </c>
      <c r="P7" s="77">
        <f>SUM(D7,F7,H7,J7,L7,N7)</f>
        <v>3062</v>
      </c>
      <c r="Q7" s="78">
        <f>SUM(E7,G7,I7,K7,M7,O7)</f>
        <v>2977.3083700000007</v>
      </c>
      <c r="R7" s="76">
        <v>70</v>
      </c>
      <c r="S7" s="75">
        <v>68.80000000000001</v>
      </c>
      <c r="T7" s="76">
        <v>20</v>
      </c>
      <c r="U7" s="75">
        <v>20</v>
      </c>
      <c r="V7" s="76">
        <v>299</v>
      </c>
      <c r="W7" s="75">
        <v>295.3</v>
      </c>
      <c r="X7" s="76">
        <v>9</v>
      </c>
      <c r="Y7" s="75">
        <v>3.73</v>
      </c>
      <c r="Z7" s="79">
        <f>SUM(R7,T7,V7,X7,)</f>
        <v>398</v>
      </c>
      <c r="AA7" s="80">
        <f>SUM(S7,U7,W7,Y7)</f>
        <v>387.83000000000004</v>
      </c>
      <c r="AB7" s="81">
        <f>P7+Z7</f>
        <v>3460</v>
      </c>
      <c r="AC7" s="82">
        <f>Q7+AA7</f>
        <v>3365.1383700000006</v>
      </c>
      <c r="AD7" s="83">
        <v>9606026.02</v>
      </c>
      <c r="AE7" s="83">
        <v>447158.61</v>
      </c>
      <c r="AF7" s="83">
        <v>6773.419999999998</v>
      </c>
      <c r="AG7" s="83">
        <v>55582.67</v>
      </c>
      <c r="AH7" s="83">
        <v>2104917.1799999997</v>
      </c>
      <c r="AI7" s="83">
        <v>843822.5800000001</v>
      </c>
      <c r="AJ7" s="84">
        <f>SUM(AD7:AI7)</f>
        <v>13064280.479999999</v>
      </c>
      <c r="AK7" s="85">
        <v>3023723.74</v>
      </c>
      <c r="AL7" s="86">
        <v>0</v>
      </c>
      <c r="AM7" s="84">
        <f>SUM(AK7:AL7)</f>
        <v>3023723.74</v>
      </c>
      <c r="AN7" s="84">
        <f>SUM(AM7,AJ7)</f>
        <v>16088004.219999999</v>
      </c>
      <c r="AO7" s="115"/>
    </row>
    <row r="8" spans="1:41" ht="42.75" customHeight="1">
      <c r="A8" s="73" t="s">
        <v>323</v>
      </c>
      <c r="B8" s="73" t="s">
        <v>72</v>
      </c>
      <c r="C8" s="73" t="s">
        <v>58</v>
      </c>
      <c r="D8" s="74">
        <v>168</v>
      </c>
      <c r="E8" s="75">
        <v>157.8919</v>
      </c>
      <c r="F8" s="74">
        <v>54</v>
      </c>
      <c r="G8" s="75">
        <v>50.87704</v>
      </c>
      <c r="H8" s="74">
        <v>63</v>
      </c>
      <c r="I8" s="75">
        <v>61.80161</v>
      </c>
      <c r="J8" s="74">
        <v>7</v>
      </c>
      <c r="K8" s="75">
        <v>6.85135</v>
      </c>
      <c r="L8" s="74">
        <v>2</v>
      </c>
      <c r="M8" s="75">
        <v>2</v>
      </c>
      <c r="N8" s="76">
        <v>0</v>
      </c>
      <c r="O8" s="75">
        <v>0</v>
      </c>
      <c r="P8" s="77">
        <f aca="true" t="shared" si="0" ref="P8:P20">SUM(D8,F8,H8,J8,L8,N8)</f>
        <v>294</v>
      </c>
      <c r="Q8" s="78">
        <f aca="true" t="shared" si="1" ref="Q8:Q20">SUM(E8,G8,I8,K8,M8,O8)</f>
        <v>279.4219</v>
      </c>
      <c r="R8" s="87"/>
      <c r="S8" s="75"/>
      <c r="T8" s="76"/>
      <c r="U8" s="75"/>
      <c r="V8" s="76"/>
      <c r="W8" s="75"/>
      <c r="X8" s="76"/>
      <c r="Y8" s="75"/>
      <c r="Z8" s="79">
        <f aca="true" t="shared" si="2" ref="Z8:Z20">SUM(R8,T8,V8,X8,)</f>
        <v>0</v>
      </c>
      <c r="AA8" s="80">
        <f aca="true" t="shared" si="3" ref="AA8:AA20">SUM(S8,U8,W8,Y8)</f>
        <v>0</v>
      </c>
      <c r="AB8" s="81">
        <f aca="true" t="shared" si="4" ref="AB8:AB20">P8+Z8</f>
        <v>294</v>
      </c>
      <c r="AC8" s="82">
        <f aca="true" t="shared" si="5" ref="AC8:AC20">Q8+AA8</f>
        <v>279.4219</v>
      </c>
      <c r="AD8" s="83">
        <v>545746.34</v>
      </c>
      <c r="AE8" s="83">
        <v>3191.82</v>
      </c>
      <c r="AF8" s="83">
        <v>3600</v>
      </c>
      <c r="AG8" s="83">
        <v>532.21</v>
      </c>
      <c r="AH8" s="83">
        <v>110495.04</v>
      </c>
      <c r="AI8" s="83">
        <v>36242.29</v>
      </c>
      <c r="AJ8" s="84">
        <f aca="true" t="shared" si="6" ref="AJ8:AJ20">SUM(AD8:AI8)</f>
        <v>699807.7</v>
      </c>
      <c r="AK8" s="88"/>
      <c r="AL8" s="88"/>
      <c r="AM8" s="84">
        <f aca="true" t="shared" si="7" ref="AM8:AM20">SUM(AK8:AL8)</f>
        <v>0</v>
      </c>
      <c r="AN8" s="84">
        <f aca="true" t="shared" si="8" ref="AN8:AN20">SUM(AM8,AJ8)</f>
        <v>699807.7</v>
      </c>
      <c r="AO8" s="115"/>
    </row>
    <row r="9" spans="1:41" ht="42.75" customHeight="1">
      <c r="A9" s="73" t="s">
        <v>259</v>
      </c>
      <c r="B9" s="73" t="s">
        <v>72</v>
      </c>
      <c r="C9" s="73" t="s">
        <v>58</v>
      </c>
      <c r="D9" s="74">
        <v>11833</v>
      </c>
      <c r="E9" s="75">
        <v>10296.247658108168</v>
      </c>
      <c r="F9" s="74">
        <v>2679</v>
      </c>
      <c r="G9" s="75">
        <v>2506.111411621616</v>
      </c>
      <c r="H9" s="74">
        <v>2253</v>
      </c>
      <c r="I9" s="75">
        <v>2087.940178378373</v>
      </c>
      <c r="J9" s="74">
        <v>468</v>
      </c>
      <c r="K9" s="75">
        <v>457.7474900000001</v>
      </c>
      <c r="L9" s="74">
        <v>39</v>
      </c>
      <c r="M9" s="75">
        <v>38.6</v>
      </c>
      <c r="N9" s="76">
        <v>0</v>
      </c>
      <c r="O9" s="75">
        <v>0</v>
      </c>
      <c r="P9" s="77">
        <f t="shared" si="0"/>
        <v>17272</v>
      </c>
      <c r="Q9" s="78">
        <f t="shared" si="1"/>
        <v>15386.646738108157</v>
      </c>
      <c r="R9" s="76"/>
      <c r="S9" s="75">
        <v>1015.36</v>
      </c>
      <c r="T9" s="76"/>
      <c r="U9" s="75"/>
      <c r="V9" s="76"/>
      <c r="W9" s="75"/>
      <c r="X9" s="76"/>
      <c r="Y9" s="75"/>
      <c r="Z9" s="79">
        <f t="shared" si="2"/>
        <v>0</v>
      </c>
      <c r="AA9" s="80">
        <f t="shared" si="3"/>
        <v>1015.36</v>
      </c>
      <c r="AB9" s="81">
        <f t="shared" si="4"/>
        <v>17272</v>
      </c>
      <c r="AC9" s="82">
        <f t="shared" si="5"/>
        <v>16402.006738108157</v>
      </c>
      <c r="AD9" s="83">
        <v>29654479.439999998</v>
      </c>
      <c r="AE9" s="83">
        <v>173857.57</v>
      </c>
      <c r="AF9" s="89">
        <v>94236.01</v>
      </c>
      <c r="AG9" s="83">
        <v>337361.81</v>
      </c>
      <c r="AH9" s="83">
        <v>6012570.96</v>
      </c>
      <c r="AI9" s="83">
        <v>1868034.09</v>
      </c>
      <c r="AJ9" s="84">
        <f t="shared" si="6"/>
        <v>38140539.88</v>
      </c>
      <c r="AK9" s="85">
        <v>2184473.88</v>
      </c>
      <c r="AL9" s="85"/>
      <c r="AM9" s="84">
        <f t="shared" si="7"/>
        <v>2184473.88</v>
      </c>
      <c r="AN9" s="84">
        <f t="shared" si="8"/>
        <v>40325013.760000005</v>
      </c>
      <c r="AO9" s="115" t="s">
        <v>0</v>
      </c>
    </row>
    <row r="10" spans="1:41" ht="71.25">
      <c r="A10" s="62" t="s">
        <v>313</v>
      </c>
      <c r="B10" s="73" t="s">
        <v>72</v>
      </c>
      <c r="C10" s="73" t="s">
        <v>58</v>
      </c>
      <c r="D10" s="74">
        <v>634</v>
      </c>
      <c r="E10" s="75">
        <v>581.6705254054057</v>
      </c>
      <c r="F10" s="74">
        <v>383</v>
      </c>
      <c r="G10" s="75">
        <v>364.3318000000002</v>
      </c>
      <c r="H10" s="74">
        <v>376</v>
      </c>
      <c r="I10" s="75">
        <v>362.19784000000004</v>
      </c>
      <c r="J10" s="74">
        <v>126</v>
      </c>
      <c r="K10" s="75">
        <v>124.36757</v>
      </c>
      <c r="L10" s="74">
        <v>13</v>
      </c>
      <c r="M10" s="75">
        <v>12.56389</v>
      </c>
      <c r="N10" s="76">
        <v>0</v>
      </c>
      <c r="O10" s="75">
        <v>0</v>
      </c>
      <c r="P10" s="77">
        <f t="shared" si="0"/>
        <v>1532</v>
      </c>
      <c r="Q10" s="78">
        <f t="shared" si="1"/>
        <v>1445.1316254054059</v>
      </c>
      <c r="R10" s="76">
        <v>147</v>
      </c>
      <c r="S10" s="75">
        <v>142.91</v>
      </c>
      <c r="T10" s="76"/>
      <c r="U10" s="75"/>
      <c r="V10" s="76">
        <v>40</v>
      </c>
      <c r="W10" s="75">
        <v>40</v>
      </c>
      <c r="X10" s="76"/>
      <c r="Y10" s="75"/>
      <c r="Z10" s="79">
        <f t="shared" si="2"/>
        <v>187</v>
      </c>
      <c r="AA10" s="80">
        <f t="shared" si="3"/>
        <v>182.91</v>
      </c>
      <c r="AB10" s="81">
        <f t="shared" si="4"/>
        <v>1719</v>
      </c>
      <c r="AC10" s="82">
        <f t="shared" si="5"/>
        <v>1628.041625405406</v>
      </c>
      <c r="AD10" s="118">
        <v>3437387.3389</v>
      </c>
      <c r="AE10" s="83">
        <v>107183.19999999998</v>
      </c>
      <c r="AF10" s="83"/>
      <c r="AG10" s="83">
        <v>148098.44</v>
      </c>
      <c r="AH10" s="83">
        <v>681836.72</v>
      </c>
      <c r="AI10" s="118">
        <v>289195.61110000004</v>
      </c>
      <c r="AJ10" s="84">
        <f t="shared" si="6"/>
        <v>4663701.3100000005</v>
      </c>
      <c r="AK10" s="119">
        <v>708308.22</v>
      </c>
      <c r="AL10" s="85"/>
      <c r="AM10" s="84">
        <f t="shared" si="7"/>
        <v>708308.22</v>
      </c>
      <c r="AN10" s="84">
        <f t="shared" si="8"/>
        <v>5372009.53</v>
      </c>
      <c r="AO10" s="115" t="s">
        <v>340</v>
      </c>
    </row>
    <row r="11" spans="1:41" ht="42.75" customHeight="1">
      <c r="A11" s="62" t="s">
        <v>199</v>
      </c>
      <c r="B11" s="73" t="s">
        <v>72</v>
      </c>
      <c r="C11" s="73" t="s">
        <v>58</v>
      </c>
      <c r="D11" s="74">
        <v>159</v>
      </c>
      <c r="E11" s="75">
        <v>140.31</v>
      </c>
      <c r="F11" s="74">
        <v>121</v>
      </c>
      <c r="G11" s="75">
        <v>115.68</v>
      </c>
      <c r="H11" s="74">
        <v>288</v>
      </c>
      <c r="I11" s="75">
        <v>279.05</v>
      </c>
      <c r="J11" s="74">
        <v>59</v>
      </c>
      <c r="K11" s="75">
        <v>56.91</v>
      </c>
      <c r="L11" s="74">
        <v>6</v>
      </c>
      <c r="M11" s="75">
        <v>6</v>
      </c>
      <c r="N11" s="76">
        <v>0</v>
      </c>
      <c r="O11" s="75">
        <v>0</v>
      </c>
      <c r="P11" s="77">
        <f t="shared" si="0"/>
        <v>633</v>
      </c>
      <c r="Q11" s="78">
        <f t="shared" si="1"/>
        <v>597.9499999999999</v>
      </c>
      <c r="R11" s="76">
        <v>2</v>
      </c>
      <c r="S11" s="75">
        <v>2</v>
      </c>
      <c r="T11" s="76"/>
      <c r="U11" s="75"/>
      <c r="V11" s="76">
        <v>10</v>
      </c>
      <c r="W11" s="75">
        <v>10</v>
      </c>
      <c r="X11" s="76"/>
      <c r="Y11" s="75"/>
      <c r="Z11" s="79">
        <f t="shared" si="2"/>
        <v>12</v>
      </c>
      <c r="AA11" s="80">
        <f t="shared" si="3"/>
        <v>12</v>
      </c>
      <c r="AB11" s="81">
        <f t="shared" si="4"/>
        <v>645</v>
      </c>
      <c r="AC11" s="82">
        <f t="shared" si="5"/>
        <v>609.9499999999999</v>
      </c>
      <c r="AD11" s="83">
        <v>1549424.28</v>
      </c>
      <c r="AE11" s="83">
        <v>12820.88</v>
      </c>
      <c r="AF11" s="83"/>
      <c r="AG11" s="83">
        <v>10529.81</v>
      </c>
      <c r="AH11" s="83">
        <v>321965.78</v>
      </c>
      <c r="AI11" s="83">
        <v>148639.43</v>
      </c>
      <c r="AJ11" s="84">
        <f t="shared" si="6"/>
        <v>2043380.18</v>
      </c>
      <c r="AK11" s="90">
        <v>64372.36</v>
      </c>
      <c r="AL11" s="85"/>
      <c r="AM11" s="84">
        <f t="shared" si="7"/>
        <v>64372.36</v>
      </c>
      <c r="AN11" s="84">
        <f t="shared" si="8"/>
        <v>2107752.54</v>
      </c>
      <c r="AO11" s="115"/>
    </row>
    <row r="12" spans="1:41" ht="100.5" customHeight="1">
      <c r="A12" s="62" t="s">
        <v>200</v>
      </c>
      <c r="B12" s="73" t="s">
        <v>72</v>
      </c>
      <c r="C12" s="73" t="s">
        <v>58</v>
      </c>
      <c r="D12" s="74">
        <v>24155</v>
      </c>
      <c r="E12" s="75">
        <v>23013.34747170229</v>
      </c>
      <c r="F12" s="74">
        <v>5921</v>
      </c>
      <c r="G12" s="75">
        <v>5713.431781589275</v>
      </c>
      <c r="H12" s="74">
        <v>5009</v>
      </c>
      <c r="I12" s="75">
        <v>4839.905957495958</v>
      </c>
      <c r="J12" s="74">
        <v>617</v>
      </c>
      <c r="K12" s="75">
        <v>606.7181231231232</v>
      </c>
      <c r="L12" s="74">
        <v>52</v>
      </c>
      <c r="M12" s="75">
        <v>52</v>
      </c>
      <c r="N12" s="76">
        <v>9703</v>
      </c>
      <c r="O12" s="75">
        <v>8931.617057915124</v>
      </c>
      <c r="P12" s="77">
        <f t="shared" si="0"/>
        <v>45457</v>
      </c>
      <c r="Q12" s="78">
        <f t="shared" si="1"/>
        <v>43157.02039182577</v>
      </c>
      <c r="R12" s="76"/>
      <c r="S12" s="112">
        <v>1189.0705409999998</v>
      </c>
      <c r="T12" s="113"/>
      <c r="U12" s="112">
        <v>1</v>
      </c>
      <c r="V12" s="113"/>
      <c r="W12" s="112">
        <v>178.32</v>
      </c>
      <c r="X12" s="113"/>
      <c r="Y12" s="112">
        <v>5.510000000000001</v>
      </c>
      <c r="Z12" s="79">
        <f t="shared" si="2"/>
        <v>0</v>
      </c>
      <c r="AA12" s="80">
        <f t="shared" si="3"/>
        <v>1373.9005409999997</v>
      </c>
      <c r="AB12" s="81">
        <f t="shared" si="4"/>
        <v>45457</v>
      </c>
      <c r="AC12" s="82">
        <f t="shared" si="5"/>
        <v>44530.92093282577</v>
      </c>
      <c r="AD12" s="83">
        <v>111288403.17000002</v>
      </c>
      <c r="AE12" s="83"/>
      <c r="AF12" s="83"/>
      <c r="AG12" s="83">
        <v>5146092.05</v>
      </c>
      <c r="AH12" s="83">
        <v>24134036.240000002</v>
      </c>
      <c r="AI12" s="83">
        <v>8741477.87</v>
      </c>
      <c r="AJ12" s="84">
        <f t="shared" si="6"/>
        <v>149310009.33</v>
      </c>
      <c r="AK12" s="85">
        <v>6583042.080000003</v>
      </c>
      <c r="AL12" s="86">
        <v>213497.77</v>
      </c>
      <c r="AM12" s="84">
        <f t="shared" si="7"/>
        <v>6796539.850000002</v>
      </c>
      <c r="AN12" s="84">
        <f t="shared" si="8"/>
        <v>156106549.18</v>
      </c>
      <c r="AO12" s="115" t="s">
        <v>342</v>
      </c>
    </row>
    <row r="13" spans="1:41" ht="42.75" customHeight="1">
      <c r="A13" s="62" t="s">
        <v>202</v>
      </c>
      <c r="B13" s="73" t="s">
        <v>72</v>
      </c>
      <c r="C13" s="73" t="s">
        <v>58</v>
      </c>
      <c r="D13" s="74">
        <v>641</v>
      </c>
      <c r="E13" s="75">
        <v>590.6050624324326</v>
      </c>
      <c r="F13" s="74">
        <v>228</v>
      </c>
      <c r="G13" s="75">
        <v>218.02565</v>
      </c>
      <c r="H13" s="74">
        <v>115</v>
      </c>
      <c r="I13" s="75">
        <v>112.61097000000001</v>
      </c>
      <c r="J13" s="74">
        <v>12</v>
      </c>
      <c r="K13" s="75">
        <v>11.82222</v>
      </c>
      <c r="L13" s="74">
        <v>2</v>
      </c>
      <c r="M13" s="75">
        <v>2</v>
      </c>
      <c r="N13" s="76">
        <v>0</v>
      </c>
      <c r="O13" s="75">
        <v>0</v>
      </c>
      <c r="P13" s="77">
        <f t="shared" si="0"/>
        <v>998</v>
      </c>
      <c r="Q13" s="78">
        <f t="shared" si="1"/>
        <v>935.0639024324328</v>
      </c>
      <c r="R13" s="76">
        <v>123</v>
      </c>
      <c r="S13" s="75">
        <v>97.82845345345345</v>
      </c>
      <c r="T13" s="76">
        <v>0</v>
      </c>
      <c r="U13" s="75">
        <v>0</v>
      </c>
      <c r="V13" s="91">
        <v>15</v>
      </c>
      <c r="W13" s="92">
        <v>15</v>
      </c>
      <c r="X13" s="76"/>
      <c r="Y13" s="75"/>
      <c r="Z13" s="79">
        <f t="shared" si="2"/>
        <v>138</v>
      </c>
      <c r="AA13" s="80">
        <f t="shared" si="3"/>
        <v>112.82845345345345</v>
      </c>
      <c r="AB13" s="81">
        <f t="shared" si="4"/>
        <v>1136</v>
      </c>
      <c r="AC13" s="82">
        <f t="shared" si="5"/>
        <v>1047.8923558858862</v>
      </c>
      <c r="AD13" s="83">
        <v>1534262.77</v>
      </c>
      <c r="AE13" s="83">
        <v>32334.73</v>
      </c>
      <c r="AF13" s="83">
        <v>800</v>
      </c>
      <c r="AG13" s="83">
        <v>81055.6</v>
      </c>
      <c r="AH13" s="83">
        <v>299874.96</v>
      </c>
      <c r="AI13" s="83">
        <v>96854.55</v>
      </c>
      <c r="AJ13" s="84">
        <f t="shared" si="6"/>
        <v>2045182.61</v>
      </c>
      <c r="AK13" s="90">
        <v>300980.85</v>
      </c>
      <c r="AL13" s="85"/>
      <c r="AM13" s="84">
        <f t="shared" si="7"/>
        <v>300980.85</v>
      </c>
      <c r="AN13" s="84">
        <f t="shared" si="8"/>
        <v>2346163.46</v>
      </c>
      <c r="AO13" s="115"/>
    </row>
    <row r="14" spans="1:41" ht="42.75">
      <c r="A14" s="93" t="s">
        <v>277</v>
      </c>
      <c r="B14" s="94" t="s">
        <v>136</v>
      </c>
      <c r="C14" s="94" t="s">
        <v>58</v>
      </c>
      <c r="D14" s="74">
        <v>0</v>
      </c>
      <c r="E14" s="75">
        <v>0</v>
      </c>
      <c r="F14" s="74">
        <v>0</v>
      </c>
      <c r="G14" s="75">
        <v>0</v>
      </c>
      <c r="H14" s="74">
        <v>0</v>
      </c>
      <c r="I14" s="75">
        <v>0</v>
      </c>
      <c r="J14" s="74">
        <v>0</v>
      </c>
      <c r="K14" s="75">
        <v>0</v>
      </c>
      <c r="L14" s="74">
        <v>0</v>
      </c>
      <c r="M14" s="75">
        <v>0</v>
      </c>
      <c r="N14" s="96">
        <v>1782</v>
      </c>
      <c r="O14" s="95">
        <v>1619.4037990035083</v>
      </c>
      <c r="P14" s="97">
        <f t="shared" si="0"/>
        <v>1782</v>
      </c>
      <c r="Q14" s="78">
        <f t="shared" si="1"/>
        <v>1619.4037990035083</v>
      </c>
      <c r="R14" s="96">
        <v>106</v>
      </c>
      <c r="S14" s="95">
        <v>106</v>
      </c>
      <c r="T14" s="96">
        <v>1</v>
      </c>
      <c r="U14" s="95">
        <v>1</v>
      </c>
      <c r="V14" s="96"/>
      <c r="W14" s="95"/>
      <c r="X14" s="96"/>
      <c r="Y14" s="95"/>
      <c r="Z14" s="98">
        <f t="shared" si="2"/>
        <v>107</v>
      </c>
      <c r="AA14" s="80">
        <f t="shared" si="3"/>
        <v>107</v>
      </c>
      <c r="AB14" s="99">
        <f t="shared" si="4"/>
        <v>1889</v>
      </c>
      <c r="AC14" s="82">
        <f t="shared" si="5"/>
        <v>1726.4037990035083</v>
      </c>
      <c r="AD14" s="100">
        <v>5129946</v>
      </c>
      <c r="AE14" s="100">
        <v>99678</v>
      </c>
      <c r="AF14" s="100"/>
      <c r="AG14" s="100">
        <v>20360</v>
      </c>
      <c r="AH14" s="100">
        <v>1069626</v>
      </c>
      <c r="AI14" s="100">
        <v>437655</v>
      </c>
      <c r="AJ14" s="101">
        <f t="shared" si="6"/>
        <v>6757265</v>
      </c>
      <c r="AK14" s="102">
        <v>467699</v>
      </c>
      <c r="AL14" s="102"/>
      <c r="AM14" s="101">
        <f t="shared" si="7"/>
        <v>467699</v>
      </c>
      <c r="AN14" s="101">
        <f t="shared" si="8"/>
        <v>7224964</v>
      </c>
      <c r="AO14" s="116" t="s">
        <v>337</v>
      </c>
    </row>
    <row r="15" spans="1:41" ht="57">
      <c r="A15" s="62" t="s">
        <v>204</v>
      </c>
      <c r="B15" s="73" t="s">
        <v>136</v>
      </c>
      <c r="C15" s="73" t="s">
        <v>58</v>
      </c>
      <c r="D15" s="74">
        <v>0</v>
      </c>
      <c r="E15" s="75">
        <v>0</v>
      </c>
      <c r="F15" s="74">
        <v>0</v>
      </c>
      <c r="G15" s="75">
        <v>0</v>
      </c>
      <c r="H15" s="74">
        <v>0</v>
      </c>
      <c r="I15" s="75">
        <v>0</v>
      </c>
      <c r="J15" s="74">
        <v>0</v>
      </c>
      <c r="K15" s="75">
        <v>0</v>
      </c>
      <c r="L15" s="74">
        <v>0</v>
      </c>
      <c r="M15" s="75">
        <v>0</v>
      </c>
      <c r="N15" s="103">
        <v>79</v>
      </c>
      <c r="O15" s="103">
        <v>72.23</v>
      </c>
      <c r="P15" s="77">
        <f t="shared" si="0"/>
        <v>79</v>
      </c>
      <c r="Q15" s="78">
        <f t="shared" si="1"/>
        <v>72.23</v>
      </c>
      <c r="R15" s="76">
        <v>2</v>
      </c>
      <c r="S15" s="75">
        <v>2</v>
      </c>
      <c r="T15" s="76"/>
      <c r="U15" s="75"/>
      <c r="V15" s="76"/>
      <c r="W15" s="75"/>
      <c r="X15" s="76"/>
      <c r="Y15" s="75"/>
      <c r="Z15" s="79">
        <f t="shared" si="2"/>
        <v>2</v>
      </c>
      <c r="AA15" s="80">
        <f t="shared" si="3"/>
        <v>2</v>
      </c>
      <c r="AB15" s="81">
        <f t="shared" si="4"/>
        <v>81</v>
      </c>
      <c r="AC15" s="82">
        <f t="shared" si="5"/>
        <v>74.23</v>
      </c>
      <c r="AD15" s="83">
        <v>207742.81</v>
      </c>
      <c r="AE15" s="83">
        <v>33.34</v>
      </c>
      <c r="AF15" s="83"/>
      <c r="AG15" s="83"/>
      <c r="AH15" s="83">
        <v>41802.29</v>
      </c>
      <c r="AI15" s="83">
        <v>16280.81</v>
      </c>
      <c r="AJ15" s="84">
        <f t="shared" si="6"/>
        <v>265859.25</v>
      </c>
      <c r="AK15" s="85">
        <v>11400.14</v>
      </c>
      <c r="AL15" s="85"/>
      <c r="AM15" s="84">
        <f t="shared" si="7"/>
        <v>11400.14</v>
      </c>
      <c r="AN15" s="84">
        <f t="shared" si="8"/>
        <v>277259.39</v>
      </c>
      <c r="AO15" s="115" t="s">
        <v>335</v>
      </c>
    </row>
    <row r="16" spans="1:41" ht="42.75">
      <c r="A16" s="73" t="s">
        <v>205</v>
      </c>
      <c r="B16" s="73" t="s">
        <v>136</v>
      </c>
      <c r="C16" s="73" t="s">
        <v>58</v>
      </c>
      <c r="D16" s="74">
        <v>0</v>
      </c>
      <c r="E16" s="75">
        <v>0</v>
      </c>
      <c r="F16" s="74">
        <v>0</v>
      </c>
      <c r="G16" s="75">
        <v>0</v>
      </c>
      <c r="H16" s="74">
        <v>0</v>
      </c>
      <c r="I16" s="75">
        <v>0</v>
      </c>
      <c r="J16" s="74">
        <v>0</v>
      </c>
      <c r="K16" s="75">
        <v>0</v>
      </c>
      <c r="L16" s="74">
        <v>0</v>
      </c>
      <c r="M16" s="75">
        <v>0</v>
      </c>
      <c r="N16" s="104">
        <v>393</v>
      </c>
      <c r="O16" s="105">
        <v>362.8</v>
      </c>
      <c r="P16" s="77">
        <f t="shared" si="0"/>
        <v>393</v>
      </c>
      <c r="Q16" s="78">
        <f t="shared" si="1"/>
        <v>362.8</v>
      </c>
      <c r="R16" s="76">
        <v>8</v>
      </c>
      <c r="S16" s="75">
        <v>7.8</v>
      </c>
      <c r="T16" s="76">
        <v>0</v>
      </c>
      <c r="U16" s="75">
        <v>0</v>
      </c>
      <c r="V16" s="76">
        <v>0</v>
      </c>
      <c r="W16" s="75">
        <v>0</v>
      </c>
      <c r="X16" s="76">
        <v>0</v>
      </c>
      <c r="Y16" s="75">
        <v>0</v>
      </c>
      <c r="Z16" s="79">
        <f t="shared" si="2"/>
        <v>8</v>
      </c>
      <c r="AA16" s="80">
        <f t="shared" si="3"/>
        <v>7.8</v>
      </c>
      <c r="AB16" s="81">
        <f t="shared" si="4"/>
        <v>401</v>
      </c>
      <c r="AC16" s="82">
        <f t="shared" si="5"/>
        <v>370.6</v>
      </c>
      <c r="AD16" s="83">
        <v>953706</v>
      </c>
      <c r="AE16" s="83"/>
      <c r="AF16" s="83"/>
      <c r="AG16" s="83">
        <v>8513</v>
      </c>
      <c r="AH16" s="83">
        <v>147410</v>
      </c>
      <c r="AI16" s="83">
        <v>50386</v>
      </c>
      <c r="AJ16" s="84">
        <f t="shared" si="6"/>
        <v>1160015</v>
      </c>
      <c r="AK16" s="85">
        <v>24292</v>
      </c>
      <c r="AL16" s="85"/>
      <c r="AM16" s="84">
        <f t="shared" si="7"/>
        <v>24292</v>
      </c>
      <c r="AN16" s="84">
        <f t="shared" si="8"/>
        <v>1184307</v>
      </c>
      <c r="AO16" s="115"/>
    </row>
    <row r="17" spans="1:41" ht="42.75">
      <c r="A17" s="73" t="s">
        <v>59</v>
      </c>
      <c r="B17" s="73" t="s">
        <v>136</v>
      </c>
      <c r="C17" s="73" t="s">
        <v>58</v>
      </c>
      <c r="D17" s="74">
        <v>9</v>
      </c>
      <c r="E17" s="75">
        <v>9</v>
      </c>
      <c r="F17" s="74">
        <v>14</v>
      </c>
      <c r="G17" s="75">
        <v>11.77</v>
      </c>
      <c r="H17" s="74">
        <v>20</v>
      </c>
      <c r="I17" s="75">
        <v>19.29</v>
      </c>
      <c r="J17" s="74">
        <v>9</v>
      </c>
      <c r="K17" s="75">
        <v>8.8</v>
      </c>
      <c r="L17" s="74">
        <v>1</v>
      </c>
      <c r="M17" s="75">
        <v>1</v>
      </c>
      <c r="N17" s="76">
        <v>1</v>
      </c>
      <c r="O17" s="75">
        <v>0.6</v>
      </c>
      <c r="P17" s="77">
        <f t="shared" si="0"/>
        <v>54</v>
      </c>
      <c r="Q17" s="78">
        <f t="shared" si="1"/>
        <v>50.46</v>
      </c>
      <c r="R17" s="106">
        <v>3</v>
      </c>
      <c r="S17" s="107">
        <v>3</v>
      </c>
      <c r="T17" s="76"/>
      <c r="U17" s="75"/>
      <c r="V17" s="76"/>
      <c r="W17" s="75"/>
      <c r="X17" s="76"/>
      <c r="Y17" s="75"/>
      <c r="Z17" s="79">
        <f t="shared" si="2"/>
        <v>3</v>
      </c>
      <c r="AA17" s="80">
        <f t="shared" si="3"/>
        <v>3</v>
      </c>
      <c r="AB17" s="81">
        <f t="shared" si="4"/>
        <v>57</v>
      </c>
      <c r="AC17" s="82">
        <f t="shared" si="5"/>
        <v>53.46</v>
      </c>
      <c r="AD17" s="83">
        <v>153377.92</v>
      </c>
      <c r="AE17" s="83">
        <v>1949.04</v>
      </c>
      <c r="AF17" s="83">
        <v>100</v>
      </c>
      <c r="AG17" s="83"/>
      <c r="AH17" s="83">
        <v>30315.75</v>
      </c>
      <c r="AI17" s="83">
        <v>12122.19</v>
      </c>
      <c r="AJ17" s="84">
        <f t="shared" si="6"/>
        <v>197864.90000000002</v>
      </c>
      <c r="AK17" s="85">
        <v>17058.39</v>
      </c>
      <c r="AL17" s="85"/>
      <c r="AM17" s="84">
        <f t="shared" si="7"/>
        <v>17058.39</v>
      </c>
      <c r="AN17" s="84">
        <f t="shared" si="8"/>
        <v>214923.29000000004</v>
      </c>
      <c r="AO17" s="115"/>
    </row>
    <row r="18" spans="1:41" ht="42.75">
      <c r="A18" s="62" t="s">
        <v>60</v>
      </c>
      <c r="B18" s="73" t="s">
        <v>136</v>
      </c>
      <c r="C18" s="73" t="s">
        <v>58</v>
      </c>
      <c r="D18" s="74">
        <v>0</v>
      </c>
      <c r="E18" s="75">
        <v>0</v>
      </c>
      <c r="F18" s="74">
        <v>0</v>
      </c>
      <c r="G18" s="75">
        <v>0</v>
      </c>
      <c r="H18" s="74">
        <v>0</v>
      </c>
      <c r="I18" s="75">
        <v>0</v>
      </c>
      <c r="J18" s="74">
        <v>0</v>
      </c>
      <c r="K18" s="75">
        <v>0</v>
      </c>
      <c r="L18" s="74">
        <v>0</v>
      </c>
      <c r="M18" s="75">
        <v>0</v>
      </c>
      <c r="N18" s="106">
        <v>32</v>
      </c>
      <c r="O18" s="75">
        <v>30.85</v>
      </c>
      <c r="P18" s="77">
        <f t="shared" si="0"/>
        <v>32</v>
      </c>
      <c r="Q18" s="78">
        <f t="shared" si="1"/>
        <v>30.85</v>
      </c>
      <c r="R18" s="76">
        <v>0</v>
      </c>
      <c r="S18" s="75">
        <v>0</v>
      </c>
      <c r="T18" s="76">
        <v>0</v>
      </c>
      <c r="U18" s="75">
        <v>0</v>
      </c>
      <c r="V18" s="76">
        <v>0</v>
      </c>
      <c r="W18" s="75">
        <v>0</v>
      </c>
      <c r="X18" s="76">
        <v>0</v>
      </c>
      <c r="Y18" s="75">
        <v>0</v>
      </c>
      <c r="Z18" s="79">
        <f t="shared" si="2"/>
        <v>0</v>
      </c>
      <c r="AA18" s="80">
        <f t="shared" si="3"/>
        <v>0</v>
      </c>
      <c r="AB18" s="81">
        <f t="shared" si="4"/>
        <v>32</v>
      </c>
      <c r="AC18" s="82">
        <f t="shared" si="5"/>
        <v>30.85</v>
      </c>
      <c r="AD18" s="83">
        <v>134796.97</v>
      </c>
      <c r="AE18" s="83"/>
      <c r="AF18" s="83"/>
      <c r="AG18" s="83"/>
      <c r="AH18" s="83">
        <v>26335.77</v>
      </c>
      <c r="AI18" s="83">
        <v>15705.33</v>
      </c>
      <c r="AJ18" s="84">
        <f t="shared" si="6"/>
        <v>176838.06999999998</v>
      </c>
      <c r="AK18" s="88"/>
      <c r="AL18" s="88"/>
      <c r="AM18" s="84">
        <f t="shared" si="7"/>
        <v>0</v>
      </c>
      <c r="AN18" s="84">
        <f t="shared" si="8"/>
        <v>176838.06999999998</v>
      </c>
      <c r="AO18" s="115" t="s">
        <v>339</v>
      </c>
    </row>
    <row r="19" spans="1:41" ht="42.75">
      <c r="A19" s="64" t="s">
        <v>206</v>
      </c>
      <c r="B19" s="73" t="s">
        <v>136</v>
      </c>
      <c r="C19" s="73" t="s">
        <v>58</v>
      </c>
      <c r="D19" s="74">
        <v>20</v>
      </c>
      <c r="E19" s="75">
        <v>19.4</v>
      </c>
      <c r="F19" s="74">
        <v>62</v>
      </c>
      <c r="G19" s="75">
        <v>61.83</v>
      </c>
      <c r="H19" s="74">
        <v>23</v>
      </c>
      <c r="I19" s="75">
        <v>22.1</v>
      </c>
      <c r="J19" s="74">
        <v>3</v>
      </c>
      <c r="K19" s="75">
        <v>2.8</v>
      </c>
      <c r="L19" s="74">
        <v>1</v>
      </c>
      <c r="M19" s="75">
        <v>1</v>
      </c>
      <c r="N19" s="76">
        <v>1</v>
      </c>
      <c r="O19" s="75">
        <v>0.4</v>
      </c>
      <c r="P19" s="77">
        <f t="shared" si="0"/>
        <v>110</v>
      </c>
      <c r="Q19" s="78">
        <f t="shared" si="1"/>
        <v>107.52999999999999</v>
      </c>
      <c r="R19" s="76">
        <v>4</v>
      </c>
      <c r="S19" s="75">
        <v>4</v>
      </c>
      <c r="T19" s="76">
        <v>2</v>
      </c>
      <c r="U19" s="75">
        <v>2</v>
      </c>
      <c r="V19" s="76">
        <v>2</v>
      </c>
      <c r="W19" s="75">
        <v>2</v>
      </c>
      <c r="X19" s="76">
        <v>0</v>
      </c>
      <c r="Y19" s="75">
        <v>0</v>
      </c>
      <c r="Z19" s="79">
        <f t="shared" si="2"/>
        <v>8</v>
      </c>
      <c r="AA19" s="80">
        <f t="shared" si="3"/>
        <v>8</v>
      </c>
      <c r="AB19" s="81">
        <f t="shared" si="4"/>
        <v>118</v>
      </c>
      <c r="AC19" s="82">
        <f t="shared" si="5"/>
        <v>115.52999999999999</v>
      </c>
      <c r="AD19" s="83">
        <v>216482.04</v>
      </c>
      <c r="AE19" s="83">
        <v>26112.839999999997</v>
      </c>
      <c r="AF19" s="83">
        <v>0</v>
      </c>
      <c r="AG19" s="83">
        <v>3346.32</v>
      </c>
      <c r="AH19" s="83">
        <v>42845.090000000004</v>
      </c>
      <c r="AI19" s="83">
        <v>18842.24</v>
      </c>
      <c r="AJ19" s="84">
        <f t="shared" si="6"/>
        <v>307628.53</v>
      </c>
      <c r="AK19" s="90">
        <v>28589</v>
      </c>
      <c r="AL19" s="85"/>
      <c r="AM19" s="84">
        <f t="shared" si="7"/>
        <v>28589</v>
      </c>
      <c r="AN19" s="84">
        <f t="shared" si="8"/>
        <v>336217.53</v>
      </c>
      <c r="AO19" s="115"/>
    </row>
    <row r="20" spans="1:41" ht="42.75">
      <c r="A20" s="73" t="s">
        <v>299</v>
      </c>
      <c r="B20" s="73" t="s">
        <v>136</v>
      </c>
      <c r="C20" s="73" t="s">
        <v>58</v>
      </c>
      <c r="D20" s="74">
        <v>19</v>
      </c>
      <c r="E20" s="75">
        <v>18.35</v>
      </c>
      <c r="F20" s="74">
        <v>29</v>
      </c>
      <c r="G20" s="75">
        <v>28</v>
      </c>
      <c r="H20" s="74">
        <v>123</v>
      </c>
      <c r="I20" s="75">
        <v>119.97</v>
      </c>
      <c r="J20" s="74">
        <v>46</v>
      </c>
      <c r="K20" s="75">
        <v>45</v>
      </c>
      <c r="L20" s="74">
        <v>3</v>
      </c>
      <c r="M20" s="75">
        <v>3</v>
      </c>
      <c r="N20" s="76">
        <v>11</v>
      </c>
      <c r="O20" s="75">
        <v>2.01</v>
      </c>
      <c r="P20" s="77">
        <f t="shared" si="0"/>
        <v>231</v>
      </c>
      <c r="Q20" s="78">
        <f t="shared" si="1"/>
        <v>216.32999999999998</v>
      </c>
      <c r="R20" s="76">
        <v>0</v>
      </c>
      <c r="S20" s="75">
        <v>0</v>
      </c>
      <c r="T20" s="76"/>
      <c r="U20" s="75"/>
      <c r="V20" s="76">
        <v>0</v>
      </c>
      <c r="W20" s="75">
        <v>0</v>
      </c>
      <c r="X20" s="76"/>
      <c r="Y20" s="75"/>
      <c r="Z20" s="79">
        <f t="shared" si="2"/>
        <v>0</v>
      </c>
      <c r="AA20" s="80">
        <f t="shared" si="3"/>
        <v>0</v>
      </c>
      <c r="AB20" s="81">
        <f t="shared" si="4"/>
        <v>231</v>
      </c>
      <c r="AC20" s="82">
        <f t="shared" si="5"/>
        <v>216.32999999999998</v>
      </c>
      <c r="AD20" s="83">
        <v>731004.53</v>
      </c>
      <c r="AE20" s="83">
        <v>27927.97</v>
      </c>
      <c r="AF20" s="83">
        <v>500</v>
      </c>
      <c r="AG20" s="83">
        <v>3231.19</v>
      </c>
      <c r="AH20" s="83">
        <v>140577.11</v>
      </c>
      <c r="AI20" s="83">
        <v>65685.89</v>
      </c>
      <c r="AJ20" s="84">
        <f t="shared" si="6"/>
        <v>968926.69</v>
      </c>
      <c r="AK20" s="111">
        <v>-1136</v>
      </c>
      <c r="AL20" s="85"/>
      <c r="AM20" s="84">
        <f t="shared" si="7"/>
        <v>-1136</v>
      </c>
      <c r="AN20" s="84">
        <f t="shared" si="8"/>
        <v>967790.69</v>
      </c>
      <c r="AO20" s="115"/>
    </row>
    <row r="21" spans="1:15" ht="14.25">
      <c r="A21" s="72"/>
      <c r="B21" s="72"/>
      <c r="C21" s="72"/>
      <c r="D21" s="72"/>
      <c r="E21" s="72"/>
      <c r="F21" s="72"/>
      <c r="G21" s="108"/>
      <c r="H21" s="109"/>
      <c r="I21" s="108"/>
      <c r="J21" s="109"/>
      <c r="K21" s="108"/>
      <c r="L21" s="109"/>
      <c r="M21" s="108"/>
      <c r="N21" s="72"/>
      <c r="O21" s="108"/>
    </row>
    <row r="22" spans="1:15" ht="14.25">
      <c r="A22" s="72"/>
      <c r="B22" s="72"/>
      <c r="C22" s="72"/>
      <c r="D22" s="72"/>
      <c r="E22" s="72"/>
      <c r="F22" s="72"/>
      <c r="G22" s="72"/>
      <c r="H22" s="109"/>
      <c r="I22" s="108"/>
      <c r="J22" s="109"/>
      <c r="K22" s="108"/>
      <c r="L22" s="109"/>
      <c r="M22" s="108"/>
      <c r="N22" s="72"/>
      <c r="O22" s="108"/>
    </row>
    <row r="23" spans="1:15" ht="14.25">
      <c r="A23" s="72"/>
      <c r="B23" s="72"/>
      <c r="C23" s="72"/>
      <c r="D23" s="72"/>
      <c r="E23" s="72"/>
      <c r="F23" s="72"/>
      <c r="G23" s="72"/>
      <c r="H23" s="109"/>
      <c r="I23" s="108"/>
      <c r="J23" s="109"/>
      <c r="K23" s="108"/>
      <c r="L23" s="109"/>
      <c r="M23" s="108"/>
      <c r="N23" s="72"/>
      <c r="O23" s="72"/>
    </row>
    <row r="24" spans="1:15" ht="14.25">
      <c r="A24" s="72"/>
      <c r="B24" s="72"/>
      <c r="C24" s="72"/>
      <c r="D24" s="72"/>
      <c r="E24" s="72"/>
      <c r="F24" s="72"/>
      <c r="G24" s="72"/>
      <c r="H24" s="109"/>
      <c r="I24" s="72"/>
      <c r="J24" s="72"/>
      <c r="K24" s="108"/>
      <c r="L24" s="72"/>
      <c r="M24" s="108"/>
      <c r="N24" s="72"/>
      <c r="O24" s="72"/>
    </row>
    <row r="25" spans="1:15" ht="14.25">
      <c r="A25" s="72"/>
      <c r="B25" s="72"/>
      <c r="C25" s="72"/>
      <c r="D25" s="72"/>
      <c r="E25" s="72"/>
      <c r="F25" s="72"/>
      <c r="G25" s="72"/>
      <c r="H25" s="72"/>
      <c r="I25" s="72"/>
      <c r="J25" s="72"/>
      <c r="K25" s="108"/>
      <c r="L25" s="72"/>
      <c r="M25" s="72"/>
      <c r="N25" s="72"/>
      <c r="O25" s="72"/>
    </row>
    <row r="26" spans="1:15" ht="14.25">
      <c r="A26" s="72"/>
      <c r="B26" s="72"/>
      <c r="C26" s="72"/>
      <c r="D26" s="72"/>
      <c r="E26" s="72"/>
      <c r="F26" s="72"/>
      <c r="G26" s="72"/>
      <c r="H26" s="72"/>
      <c r="I26" s="72"/>
      <c r="J26" s="72"/>
      <c r="K26" s="108"/>
      <c r="L26" s="72"/>
      <c r="M26" s="72"/>
      <c r="N26" s="72"/>
      <c r="O26" s="72"/>
    </row>
    <row r="27" spans="1:15" ht="14.25">
      <c r="A27" s="72"/>
      <c r="B27" s="72"/>
      <c r="C27" s="72"/>
      <c r="D27" s="72"/>
      <c r="E27" s="72"/>
      <c r="F27" s="72"/>
      <c r="G27" s="72"/>
      <c r="H27" s="72"/>
      <c r="I27" s="72"/>
      <c r="J27" s="72"/>
      <c r="K27" s="108"/>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row r="440" spans="1:15" ht="14.25">
      <c r="A440" s="72"/>
      <c r="B440" s="72"/>
      <c r="C440" s="72"/>
      <c r="D440" s="72"/>
      <c r="E440" s="72"/>
      <c r="F440" s="72"/>
      <c r="G440" s="72"/>
      <c r="H440" s="72"/>
      <c r="I440" s="72"/>
      <c r="J440" s="72"/>
      <c r="K440" s="72"/>
      <c r="L440" s="72"/>
      <c r="M440" s="72"/>
      <c r="N440" s="72"/>
      <c r="O440" s="72"/>
    </row>
    <row r="441" spans="1:15" ht="14.25">
      <c r="A441" s="72"/>
      <c r="B441" s="72"/>
      <c r="C441" s="72"/>
      <c r="D441" s="72"/>
      <c r="E441" s="72"/>
      <c r="F441" s="72"/>
      <c r="G441" s="72"/>
      <c r="H441" s="72"/>
      <c r="I441" s="72"/>
      <c r="J441" s="72"/>
      <c r="K441" s="72"/>
      <c r="L441" s="72"/>
      <c r="M441" s="72"/>
      <c r="N441" s="72"/>
      <c r="O441" s="72"/>
    </row>
    <row r="442" spans="1:15" ht="14.25">
      <c r="A442" s="72"/>
      <c r="B442" s="72"/>
      <c r="C442" s="72"/>
      <c r="D442" s="72"/>
      <c r="E442" s="72"/>
      <c r="F442" s="72"/>
      <c r="G442" s="72"/>
      <c r="H442" s="72"/>
      <c r="I442" s="72"/>
      <c r="J442" s="72"/>
      <c r="K442" s="72"/>
      <c r="L442" s="72"/>
      <c r="M442" s="72"/>
      <c r="N442" s="72"/>
      <c r="O442" s="72"/>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X7:X20 R7:R20 T7:T20 N16:N20 F7:F13 D7:D13 H7:H13 J7:J13 L7:L13 L17 J17 H17 D17 F17 F19:F20 D19:D20 H19:H20 J19:J20 L19:L20 N7:N14 V7:V20">
    <cfRule type="expression" priority="30" dxfId="0">
      <formula>AND(NOT(ISBLANK(E7)),ISBLANK(D7))</formula>
    </cfRule>
  </conditionalFormatting>
  <conditionalFormatting sqref="S7:S20 U7:U20 Y7:Y20 O16:O20 E7:E13 G7:G13 I7:I13 K7:K13 M7:M13 M17 K17 I17 G17 E17 E19:E20 G19:G20 I19:I20 K19:K20 M19:M20 O7:O14 W7:W20">
    <cfRule type="expression" priority="29" dxfId="0">
      <formula>AND(NOT(ISBLANK(D7)),ISBLANK(E7))</formula>
    </cfRule>
  </conditionalFormatting>
  <conditionalFormatting sqref="B7:B20">
    <cfRule type="expression" priority="32" dxfId="0">
      <formula>AND(NOT(ISBLANK($A7)),ISBLANK(B7))</formula>
    </cfRule>
  </conditionalFormatting>
  <conditionalFormatting sqref="C7:C20">
    <cfRule type="expression" priority="31" dxfId="0">
      <formula>AND(NOT(ISBLANK(A7)),ISBLANK(C7))</formula>
    </cfRule>
  </conditionalFormatting>
  <conditionalFormatting sqref="L18 J18 H18 D18 F18">
    <cfRule type="expression" priority="8" dxfId="0">
      <formula>AND(NOT(ISBLANK(E18)),ISBLANK(D18))</formula>
    </cfRule>
  </conditionalFormatting>
  <conditionalFormatting sqref="M18 K18 I18 G18 E18">
    <cfRule type="expression" priority="7" dxfId="0">
      <formula>AND(NOT(ISBLANK(D18)),ISBLANK(E18))</formula>
    </cfRule>
  </conditionalFormatting>
  <conditionalFormatting sqref="L16 J16 H16 D16 F16">
    <cfRule type="expression" priority="6" dxfId="0">
      <formula>AND(NOT(ISBLANK(E16)),ISBLANK(D16))</formula>
    </cfRule>
  </conditionalFormatting>
  <conditionalFormatting sqref="M16 K16 I16 G16 E16">
    <cfRule type="expression" priority="5" dxfId="0">
      <formula>AND(NOT(ISBLANK(D16)),ISBLANK(E16))</formula>
    </cfRule>
  </conditionalFormatting>
  <conditionalFormatting sqref="L15 J15 H15 D15 F15">
    <cfRule type="expression" priority="4" dxfId="0">
      <formula>AND(NOT(ISBLANK(E15)),ISBLANK(D15))</formula>
    </cfRule>
  </conditionalFormatting>
  <conditionalFormatting sqref="M15 K15 I15 G15 E15">
    <cfRule type="expression" priority="3" dxfId="0">
      <formula>AND(NOT(ISBLANK(D15)),ISBLANK(E15))</formula>
    </cfRule>
  </conditionalFormatting>
  <conditionalFormatting sqref="L14 J14 H14 D14 F14">
    <cfRule type="expression" priority="2" dxfId="0">
      <formula>AND(NOT(ISBLANK(E14)),ISBLANK(D14))</formula>
    </cfRule>
  </conditionalFormatting>
  <conditionalFormatting sqref="M14 K14 I14 G14 E14">
    <cfRule type="expression" priority="1" dxfId="0">
      <formula>AND(NOT(ISBLANK(D14)),ISBLANK(E14))</formula>
    </cfRule>
  </conditionalFormatting>
  <dataValidations count="7">
    <dataValidation operator="lessThanOrEqual" allowBlank="1" showInputMessage="1" showErrorMessage="1" error="FTE cannot be greater than Headcount&#10;" sqref="R21:AN65536 B21:O65536 AB6:AC20 P7:Q65536 AO4 AB4 P5 R4 AP1:IV65536 B4:C4 AO7:AO65536"/>
    <dataValidation type="custom" allowBlank="1" showInputMessage="1" showErrorMessage="1" errorTitle="FTE" error="The value entered in the FTE field must be less than or equal to the value entered in the headcount field." sqref="O16:O20 W14:W20 Y7:Y20 U7:U20 S7:S20 O7:O14 W7:W12 I7:I20 G7:G20 K7:K20 M7:M20 E7:E20">
      <formula1>O16&lt;=N16</formula1>
    </dataValidation>
    <dataValidation type="custom" allowBlank="1" showInputMessage="1" showErrorMessage="1" errorTitle="Headcount" error="The value entered in the headcount field must be greater than or equal to the value entered in the FTE field." sqref="N16:N20 R7:R20 T7:T20 X7:X20 V14:V20 N7:N14 V7:V12 H7:H20 F7:F20 J7:J20 D7:D20 L7:L20">
      <formula1>N16&gt;=O16</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decimal" operator="greaterThanOrEqual" allowBlank="1" showInputMessage="1" showErrorMessage="1" sqref="AK7:AL7 AD7:AI20 AK9:AL17 AK19:AL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decimal" operator="greaterThan" allowBlank="1" showInputMessage="1" showErrorMessage="1" sqref="AK8:AL8 AK18:AL1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2011-05-16T09:46:00Z</cp:lastPrinted>
  <dcterms:created xsi:type="dcterms:W3CDTF">2011-03-30T15:28:39Z</dcterms:created>
  <dcterms:modified xsi:type="dcterms:W3CDTF">2016-05-26T14:05:04Z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