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_Documents\BAU\"/>
    </mc:Choice>
  </mc:AlternateContent>
  <bookViews>
    <workbookView xWindow="0" yWindow="0" windowWidth="28800" windowHeight="1183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J12" i="1" l="1"/>
  <c r="B150" i="2" l="1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B3" i="2"/>
  <c r="B2" i="2"/>
  <c r="A2" i="2"/>
  <c r="A3" i="2" s="1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B1" i="2"/>
  <c r="B22" i="1"/>
  <c r="B19" i="1" l="1"/>
  <c r="J11" i="1"/>
  <c r="B18" i="1" s="1"/>
  <c r="G12" i="1"/>
  <c r="G11" i="1"/>
  <c r="B17" i="1" s="1"/>
  <c r="B16" i="1"/>
  <c r="B26" i="1" s="1"/>
  <c r="B32" i="1" s="1"/>
  <c r="B23" i="1" l="1"/>
  <c r="B27" i="1" s="1"/>
  <c r="B20" i="1"/>
  <c r="B31" i="1" s="1"/>
  <c r="B28" i="1"/>
  <c r="B33" i="1" s="1"/>
</calcChain>
</file>

<file path=xl/comments1.xml><?xml version="1.0" encoding="utf-8"?>
<comments xmlns="http://schemas.openxmlformats.org/spreadsheetml/2006/main">
  <authors>
    <author>ROBERTS, Graeme</author>
  </authors>
  <commentList>
    <comment ref="E9" authorId="0" shapeId="0">
      <text>
        <r>
          <rPr>
            <b/>
            <sz val="8"/>
            <color indexed="81"/>
            <rFont val="Tahoma"/>
            <family val="2"/>
          </rPr>
          <t>Sole or dual main registered pupils</t>
        </r>
        <r>
          <rPr>
            <sz val="8"/>
            <color indexed="81"/>
            <rFont val="Tahoma"/>
            <family val="2"/>
          </rPr>
          <t>.</t>
        </r>
      </text>
    </comment>
    <comment ref="F9" authorId="0" shapeId="0">
      <text>
        <r>
          <rPr>
            <b/>
            <sz val="8"/>
            <color indexed="81"/>
            <rFont val="Tahoma"/>
            <family val="2"/>
          </rPr>
          <t>Sole or dual main registered pupils.</t>
        </r>
      </text>
    </comment>
    <comment ref="H9" authorId="0" shapeId="0">
      <text>
        <r>
          <rPr>
            <b/>
            <sz val="8"/>
            <color indexed="81"/>
            <rFont val="Tahoma"/>
            <family val="2"/>
          </rPr>
          <t>Sole or dual main registered pupils</t>
        </r>
        <r>
          <rPr>
            <sz val="8"/>
            <color indexed="81"/>
            <rFont val="Tahoma"/>
            <family val="2"/>
          </rPr>
          <t>.</t>
        </r>
      </text>
    </comment>
    <comment ref="B10" authorId="0" shapeId="0">
      <text>
        <r>
          <rPr>
            <b/>
            <sz val="8"/>
            <color indexed="81"/>
            <rFont val="Tahoma"/>
            <family val="2"/>
          </rPr>
          <t>Headcount of sole and dual (main) registered pupils.</t>
        </r>
      </text>
    </comment>
    <comment ref="C10" authorId="0" shapeId="0">
      <text>
        <r>
          <rPr>
            <b/>
            <sz val="8"/>
            <color indexed="81"/>
            <rFont val="Tahoma"/>
            <family val="2"/>
          </rPr>
          <t>Headcount of sole and dual (main) registered pupils.</t>
        </r>
      </text>
    </comment>
    <comment ref="D10" authorId="0" shapeId="0">
      <text>
        <r>
          <rPr>
            <b/>
            <sz val="8"/>
            <color indexed="81"/>
            <rFont val="Tahoma"/>
            <family val="2"/>
          </rPr>
          <t>Headcount of sole and dual (main) registered pupils.</t>
        </r>
      </text>
    </comment>
    <comment ref="E11" authorId="0" shapeId="0">
      <text>
        <r>
          <rPr>
            <b/>
            <sz val="8"/>
            <color indexed="81"/>
            <rFont val="Tahoma"/>
            <family val="2"/>
          </rPr>
          <t>Headcount of sole, dual (main) and dual (subsidiary) registered pupils.</t>
        </r>
      </text>
    </comment>
    <comment ref="F11" authorId="0" shapeId="0">
      <text>
        <r>
          <rPr>
            <b/>
            <sz val="8"/>
            <color indexed="81"/>
            <rFont val="Tahoma"/>
            <family val="2"/>
          </rPr>
          <t>Headcount of sole, dual (main) and dual (subsidiary) registered pupils.</t>
        </r>
      </text>
    </comment>
    <comment ref="E12" authorId="0" shapeId="0">
      <text>
        <r>
          <rPr>
            <b/>
            <sz val="8"/>
            <color indexed="81"/>
            <rFont val="Tahoma"/>
            <family val="2"/>
          </rPr>
          <t>Headcount of sole, dual (main) and dual (subsidiary) registered pupils.</t>
        </r>
      </text>
    </comment>
    <comment ref="F12" authorId="0" shapeId="0">
      <text>
        <r>
          <rPr>
            <b/>
            <sz val="8"/>
            <color indexed="81"/>
            <rFont val="Tahoma"/>
            <family val="2"/>
          </rPr>
          <t>Headcount of sole, dual (main) and dual (subsidiary) registered pupils.</t>
        </r>
      </text>
    </comment>
    <comment ref="A25" authorId="0" shapeId="0">
      <text>
        <r>
          <rPr>
            <b/>
            <sz val="8"/>
            <color indexed="81"/>
            <rFont val="Tahoma"/>
            <family val="2"/>
          </rPr>
          <t>30 June payment to local authorities for maintained schools. 
1 July payment to academies from EFA.</t>
        </r>
      </text>
    </comment>
  </commentList>
</comments>
</file>

<file path=xl/sharedStrings.xml><?xml version="1.0" encoding="utf-8"?>
<sst xmlns="http://schemas.openxmlformats.org/spreadsheetml/2006/main" count="68" uniqueCount="57">
  <si>
    <r>
      <t xml:space="preserve"> This table shows how the UIFSM grant will be calculated and paid.  LAs and schools can use this to estimate their allocation.  </t>
    </r>
    <r>
      <rPr>
        <b/>
        <sz val="12"/>
        <color rgb="FFFF0000"/>
        <rFont val="Arial"/>
        <family val="2"/>
      </rPr>
      <t xml:space="preserve">The relevant pupil data can be entered in cells bordered in red.  </t>
    </r>
    <r>
      <rPr>
        <b/>
        <sz val="12"/>
        <color theme="1"/>
        <rFont val="Arial"/>
        <family val="2"/>
      </rPr>
      <t xml:space="preserve">Any figure estimated should not be taken as confirmation of the final allocation. </t>
    </r>
    <r>
      <rPr>
        <b/>
        <sz val="12"/>
        <color theme="3" tint="-0.249977111117893"/>
        <rFont val="Arial"/>
        <family val="2"/>
      </rPr>
      <t>Please read the UIFSM Conditions of Grant when using this calculator.</t>
    </r>
  </si>
  <si>
    <t>Pupil data</t>
  </si>
  <si>
    <t>(a)</t>
  </si>
  <si>
    <t>(b)</t>
  </si>
  <si>
    <t>(c)</t>
  </si>
  <si>
    <t>(d)</t>
  </si>
  <si>
    <t>(e)</t>
  </si>
  <si>
    <t>(f)</t>
  </si>
  <si>
    <t>Small Schools Allocation</t>
  </si>
  <si>
    <t xml:space="preserve">School Census </t>
  </si>
  <si>
    <t>Total pupils on roll (all year groups)</t>
  </si>
  <si>
    <t>Total pupils in Year Groups R, 1 and 2</t>
  </si>
  <si>
    <t>Pupils known to be eligible for FSM in Year Groups R,1 and 2</t>
  </si>
  <si>
    <t xml:space="preserve">Total number of pupils on January 2014 Census </t>
  </si>
  <si>
    <t>Unit of funding per non-FSM eligible infant pupil</t>
  </si>
  <si>
    <t>January 2014</t>
  </si>
  <si>
    <t>n/a</t>
  </si>
  <si>
    <t>1-30</t>
  </si>
  <si>
    <t>October 2014</t>
  </si>
  <si>
    <t xml:space="preserve">31-60 </t>
  </si>
  <si>
    <t>January 2015</t>
  </si>
  <si>
    <t xml:space="preserve">61-90 </t>
  </si>
  <si>
    <t>n/a means that these figures are not required for the calculation of the UIFSM grant allocation.</t>
  </si>
  <si>
    <t xml:space="preserve">91-120 </t>
  </si>
  <si>
    <t xml:space="preserve">121-150 </t>
  </si>
  <si>
    <t>Main allocation</t>
  </si>
  <si>
    <t>Provisional</t>
  </si>
  <si>
    <t>January 2014 pupils in (b) minus January 2014 pupils in (c) x the meal rate of £2.30  x  190 meal days x 87% (estimated average national take up).</t>
  </si>
  <si>
    <t>Small Schools allocation</t>
  </si>
  <si>
    <t>January 2014 pupils in (b) minus January 2014 pupils in (c) x the relevant small school unit of funding</t>
  </si>
  <si>
    <t>after uplift (if applicable)</t>
  </si>
  <si>
    <t>June/July 2014 payment</t>
  </si>
  <si>
    <t>Provisional main allocation x 7/12</t>
  </si>
  <si>
    <t>Small school allocation</t>
  </si>
  <si>
    <t xml:space="preserve">Total payment </t>
  </si>
  <si>
    <t>Spring 2015 payment</t>
  </si>
  <si>
    <t>Final main allocation</t>
  </si>
  <si>
    <t>already paid in June 2014</t>
  </si>
  <si>
    <t>Total payment/adjustment</t>
  </si>
  <si>
    <t>If negative, the amount will be deducted from the first UIFSM grant payment for 2015/16.</t>
  </si>
  <si>
    <t>Meals taken by ALL pupils in Year Groups 1 and 2</t>
  </si>
  <si>
    <t>Meals taken by FSM pupils in Year Groups 1 and 2</t>
  </si>
  <si>
    <t>Meals taken by grant eligible pupils in Year Groups1 and 2 (d) - (e)</t>
  </si>
  <si>
    <t>Meals taken by FSM pupils in Year Group R</t>
  </si>
  <si>
    <t>(g)</t>
  </si>
  <si>
    <t>(h)</t>
  </si>
  <si>
    <t>(j)</t>
  </si>
  <si>
    <t>Meals taken by grant eligible pupils in Year Group R (g) - (h)</t>
  </si>
  <si>
    <r>
      <rPr>
        <b/>
        <sz val="12"/>
        <color theme="1"/>
        <rFont val="Arial"/>
        <family val="2"/>
      </rPr>
      <t xml:space="preserve">(i) </t>
    </r>
    <r>
      <rPr>
        <sz val="12"/>
        <color theme="1"/>
        <rFont val="Arial"/>
        <family val="2"/>
      </rPr>
      <t>Average of October 2014 and January 2015 take up of meals in Years 1 and 2</t>
    </r>
  </si>
  <si>
    <r>
      <rPr>
        <b/>
        <sz val="12"/>
        <color theme="1"/>
        <rFont val="Arial"/>
        <family val="2"/>
      </rPr>
      <t>(ii)</t>
    </r>
    <r>
      <rPr>
        <sz val="12"/>
        <color theme="1"/>
        <rFont val="Arial"/>
        <family val="2"/>
      </rPr>
      <t xml:space="preserve"> Average of October 2014 and January 2015 take up of meals in Year R only</t>
    </r>
  </si>
  <si>
    <r>
      <rPr>
        <b/>
        <sz val="12"/>
        <color theme="1"/>
        <rFont val="Arial"/>
        <family val="2"/>
      </rPr>
      <t xml:space="preserve">(iii) </t>
    </r>
    <r>
      <rPr>
        <sz val="12"/>
        <color theme="1"/>
        <rFont val="Arial"/>
        <family val="2"/>
      </rPr>
      <t>January 2015 take up of meals in Year R only</t>
    </r>
  </si>
  <si>
    <t>(October 2014 Year 1 and 2 pupils in (f) + January 2015 Year 1 and 2 pupils in (g))/2 x the meal rate of £2.30  x  190 meal days)</t>
  </si>
  <si>
    <r>
      <rPr>
        <b/>
        <sz val="12"/>
        <color theme="1"/>
        <rFont val="Arial"/>
        <family val="2"/>
      </rPr>
      <t>Final allocation</t>
    </r>
    <r>
      <rPr>
        <sz val="12"/>
        <color theme="1"/>
        <rFont val="Arial"/>
        <family val="2"/>
      </rPr>
      <t xml:space="preserve"> </t>
    </r>
    <r>
      <rPr>
        <b/>
        <sz val="12"/>
        <color theme="1"/>
        <rFont val="Arial"/>
        <family val="2"/>
      </rPr>
      <t>(i)</t>
    </r>
    <r>
      <rPr>
        <sz val="12"/>
        <color theme="1"/>
        <rFont val="Arial"/>
        <family val="2"/>
      </rPr>
      <t xml:space="preserve"> plus the greater of </t>
    </r>
    <r>
      <rPr>
        <b/>
        <sz val="12"/>
        <color theme="1"/>
        <rFont val="Arial"/>
        <family val="2"/>
      </rPr>
      <t>(ii)</t>
    </r>
    <r>
      <rPr>
        <sz val="12"/>
        <color theme="1"/>
        <rFont val="Arial"/>
        <family val="2"/>
      </rPr>
      <t xml:space="preserve"> or</t>
    </r>
    <r>
      <rPr>
        <b/>
        <sz val="12"/>
        <color theme="1"/>
        <rFont val="Arial"/>
        <family val="2"/>
      </rPr>
      <t xml:space="preserve"> (iii)</t>
    </r>
    <r>
      <rPr>
        <sz val="12"/>
        <color theme="1"/>
        <rFont val="Arial"/>
        <family val="2"/>
      </rPr>
      <t xml:space="preserve"> </t>
    </r>
  </si>
  <si>
    <t>Meals taken by ALL pupils in Year Group R</t>
  </si>
  <si>
    <t>Universal Infant Free School Meals (UIFSM) - estimate calculator (Revised October 2014)</t>
  </si>
  <si>
    <t>(October 2014 Year R pupils in (j)+ January 2015 Year R pupils in (j))/2 x the meal rate of £2.30  x  190 meal days)</t>
  </si>
  <si>
    <t>(January 2015 pupils in (j)) x the meal rate of £2.30  x  190 meal days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</si>
</sst>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£&quot;#,##0;[Red]\-&quot;£&quot;#,##0"/>
    <numFmt numFmtId="43" formatCode="_-* #,##0.00_-;\-* #,##0.00_-;_-* &quot;-&quot;??_-;_-@_-"/>
    <numFmt numFmtId="164" formatCode="[$-809]d\ mmmm\ yyyy;@"/>
    <numFmt numFmtId="165" formatCode="_-* #,##0_-;\-* #,##0_-;_-* &quot;-&quot;??_-;_-@_-"/>
  </numFmts>
  <fonts count="11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2"/>
      <color rgb="FFFF0000"/>
      <name val="Arial"/>
      <family val="2"/>
    </font>
    <font>
      <b/>
      <sz val="12"/>
      <color theme="3" tint="-0.249977111117893"/>
      <name val="Arial"/>
      <family val="2"/>
    </font>
    <font>
      <b/>
      <sz val="11.5"/>
      <color rgb="FF000000"/>
      <name val="Arial"/>
      <family val="2"/>
    </font>
    <font>
      <sz val="11.5"/>
      <color rgb="FF000000"/>
      <name val="Arial"/>
      <family val="2"/>
    </font>
    <font>
      <i/>
      <sz val="12"/>
      <color theme="1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0">
    <xf numFmtId="0" fontId="0" fillId="0" borderId="0" xfId="0"/>
    <xf numFmtId="0" fontId="2" fillId="2" borderId="5" xfId="0" applyFont="1" applyFill="1" applyBorder="1"/>
    <xf numFmtId="0" fontId="2" fillId="2" borderId="5" xfId="0" applyFont="1" applyFill="1" applyBorder="1" applyAlignment="1">
      <alignment horizontal="center"/>
    </xf>
    <xf numFmtId="49" fontId="2" fillId="2" borderId="5" xfId="0" applyNumberFormat="1" applyFont="1" applyFill="1" applyBorder="1" applyAlignment="1">
      <alignment horizontal="center"/>
    </xf>
    <xf numFmtId="0" fontId="2" fillId="2" borderId="8" xfId="0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0" fontId="6" fillId="3" borderId="5" xfId="0" applyFont="1" applyFill="1" applyBorder="1" applyAlignment="1">
      <alignment horizontal="center" vertical="center" wrapText="1"/>
    </xf>
    <xf numFmtId="49" fontId="2" fillId="2" borderId="6" xfId="0" applyNumberFormat="1" applyFont="1" applyFill="1" applyBorder="1"/>
    <xf numFmtId="0" fontId="0" fillId="4" borderId="9" xfId="0" applyFill="1" applyBorder="1" applyProtection="1">
      <protection locked="0"/>
    </xf>
    <xf numFmtId="0" fontId="0" fillId="4" borderId="9" xfId="0" applyFont="1" applyFill="1" applyBorder="1" applyProtection="1">
      <protection locked="0"/>
    </xf>
    <xf numFmtId="0" fontId="0" fillId="5" borderId="5" xfId="0" applyFill="1" applyBorder="1" applyAlignment="1" applyProtection="1">
      <alignment horizontal="center"/>
    </xf>
    <xf numFmtId="0" fontId="0" fillId="5" borderId="8" xfId="0" applyFill="1" applyBorder="1" applyAlignment="1" applyProtection="1">
      <alignment horizontal="center"/>
    </xf>
    <xf numFmtId="49" fontId="7" fillId="3" borderId="10" xfId="0" applyNumberFormat="1" applyFont="1" applyFill="1" applyBorder="1" applyAlignment="1">
      <alignment horizontal="center" vertical="center" wrapText="1"/>
    </xf>
    <xf numFmtId="6" fontId="7" fillId="3" borderId="10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/>
    <xf numFmtId="0" fontId="0" fillId="5" borderId="11" xfId="0" applyFill="1" applyBorder="1" applyAlignment="1" applyProtection="1">
      <alignment horizontal="right"/>
    </xf>
    <xf numFmtId="0" fontId="0" fillId="5" borderId="10" xfId="0" applyFill="1" applyBorder="1" applyAlignment="1" applyProtection="1">
      <alignment horizontal="center"/>
    </xf>
    <xf numFmtId="0" fontId="0" fillId="5" borderId="11" xfId="0" applyFill="1" applyBorder="1" applyAlignment="1" applyProtection="1">
      <alignment horizontal="center"/>
    </xf>
    <xf numFmtId="0" fontId="2" fillId="5" borderId="12" xfId="0" applyFont="1" applyFill="1" applyBorder="1" applyProtection="1"/>
    <xf numFmtId="0" fontId="7" fillId="3" borderId="5" xfId="0" applyFont="1" applyFill="1" applyBorder="1" applyAlignment="1">
      <alignment horizontal="center" vertical="center" wrapText="1"/>
    </xf>
    <xf numFmtId="6" fontId="7" fillId="3" borderId="5" xfId="0" applyNumberFormat="1" applyFont="1" applyFill="1" applyBorder="1" applyAlignment="1">
      <alignment horizontal="center" vertical="center" wrapText="1"/>
    </xf>
    <xf numFmtId="0" fontId="0" fillId="5" borderId="6" xfId="0" applyFill="1" applyBorder="1" applyAlignment="1" applyProtection="1">
      <alignment horizontal="right"/>
    </xf>
    <xf numFmtId="0" fontId="0" fillId="5" borderId="13" xfId="0" applyFill="1" applyBorder="1" applyAlignment="1" applyProtection="1">
      <alignment horizontal="center"/>
    </xf>
    <xf numFmtId="0" fontId="0" fillId="4" borderId="14" xfId="0" applyFill="1" applyBorder="1" applyProtection="1">
      <protection locked="0"/>
    </xf>
    <xf numFmtId="164" fontId="8" fillId="0" borderId="0" xfId="0" applyNumberFormat="1" applyFont="1"/>
    <xf numFmtId="49" fontId="2" fillId="6" borderId="5" xfId="0" applyNumberFormat="1" applyFont="1" applyFill="1" applyBorder="1"/>
    <xf numFmtId="0" fontId="0" fillId="6" borderId="5" xfId="0" applyFill="1" applyBorder="1"/>
    <xf numFmtId="0" fontId="0" fillId="0" borderId="0" xfId="0" applyFill="1"/>
    <xf numFmtId="49" fontId="0" fillId="6" borderId="5" xfId="0" applyNumberFormat="1" applyFill="1" applyBorder="1"/>
    <xf numFmtId="165" fontId="2" fillId="6" borderId="5" xfId="1" applyNumberFormat="1" applyFont="1" applyFill="1" applyBorder="1"/>
    <xf numFmtId="0" fontId="0" fillId="0" borderId="0" xfId="0" applyBorder="1"/>
    <xf numFmtId="0" fontId="2" fillId="0" borderId="0" xfId="0" applyFont="1"/>
    <xf numFmtId="49" fontId="2" fillId="0" borderId="0" xfId="0" applyNumberFormat="1" applyFont="1" applyFill="1" applyBorder="1"/>
    <xf numFmtId="49" fontId="2" fillId="3" borderId="5" xfId="0" applyNumberFormat="1" applyFont="1" applyFill="1" applyBorder="1"/>
    <xf numFmtId="165" fontId="2" fillId="3" borderId="5" xfId="1" applyNumberFormat="1" applyFont="1" applyFill="1" applyBorder="1"/>
    <xf numFmtId="49" fontId="2" fillId="3" borderId="6" xfId="0" applyNumberFormat="1" applyFont="1" applyFill="1" applyBorder="1" applyAlignment="1">
      <alignment horizontal="left" wrapText="1"/>
    </xf>
    <xf numFmtId="49" fontId="2" fillId="3" borderId="15" xfId="0" applyNumberFormat="1" applyFont="1" applyFill="1" applyBorder="1" applyAlignment="1">
      <alignment horizontal="left" wrapText="1"/>
    </xf>
    <xf numFmtId="49" fontId="2" fillId="3" borderId="7" xfId="0" applyNumberFormat="1" applyFont="1" applyFill="1" applyBorder="1" applyAlignment="1">
      <alignment horizontal="left" wrapText="1"/>
    </xf>
    <xf numFmtId="0" fontId="2" fillId="7" borderId="5" xfId="0" applyFont="1" applyFill="1" applyBorder="1"/>
    <xf numFmtId="43" fontId="0" fillId="7" borderId="5" xfId="0" applyNumberFormat="1" applyFill="1" applyBorder="1"/>
    <xf numFmtId="43" fontId="0" fillId="0" borderId="0" xfId="0" applyNumberFormat="1" applyBorder="1"/>
    <xf numFmtId="0" fontId="0" fillId="7" borderId="5" xfId="0" applyFill="1" applyBorder="1" applyAlignment="1">
      <alignment wrapText="1"/>
    </xf>
    <xf numFmtId="165" fontId="0" fillId="7" borderId="5" xfId="0" applyNumberFormat="1" applyFill="1" applyBorder="1"/>
    <xf numFmtId="165" fontId="0" fillId="0" borderId="0" xfId="0" applyNumberFormat="1" applyBorder="1"/>
    <xf numFmtId="0" fontId="0" fillId="7" borderId="5" xfId="0" applyFill="1" applyBorder="1"/>
    <xf numFmtId="0" fontId="0" fillId="0" borderId="0" xfId="0" applyAlignment="1">
      <alignment horizontal="center"/>
    </xf>
    <xf numFmtId="165" fontId="2" fillId="7" borderId="5" xfId="0" applyNumberFormat="1" applyFont="1" applyFill="1" applyBorder="1"/>
    <xf numFmtId="165" fontId="2" fillId="0" borderId="0" xfId="0" applyNumberFormat="1" applyFont="1" applyBorder="1"/>
    <xf numFmtId="165" fontId="0" fillId="0" borderId="0" xfId="0" applyNumberFormat="1" applyFill="1"/>
    <xf numFmtId="165" fontId="0" fillId="0" borderId="0" xfId="0" applyNumberFormat="1"/>
    <xf numFmtId="0" fontId="2" fillId="8" borderId="5" xfId="0" applyFont="1" applyFill="1" applyBorder="1"/>
    <xf numFmtId="165" fontId="0" fillId="8" borderId="5" xfId="0" applyNumberFormat="1" applyFill="1" applyBorder="1"/>
    <xf numFmtId="0" fontId="0" fillId="8" borderId="5" xfId="0" applyFill="1" applyBorder="1"/>
    <xf numFmtId="0" fontId="0" fillId="8" borderId="5" xfId="0" applyFont="1" applyFill="1" applyBorder="1"/>
    <xf numFmtId="165" fontId="2" fillId="8" borderId="5" xfId="0" applyNumberFormat="1" applyFont="1" applyFill="1" applyBorder="1"/>
    <xf numFmtId="49" fontId="0" fillId="6" borderId="5" xfId="0" applyNumberFormat="1" applyFill="1" applyBorder="1" applyAlignment="1">
      <alignment wrapText="1"/>
    </xf>
    <xf numFmtId="6" fontId="0" fillId="0" borderId="0" xfId="0" applyNumberFormat="1"/>
    <xf numFmtId="0" fontId="0" fillId="0" borderId="11" xfId="0" applyFill="1" applyBorder="1"/>
    <xf numFmtId="165" fontId="2" fillId="8" borderId="5" xfId="0" applyNumberFormat="1" applyFont="1" applyFill="1" applyBorder="1" applyAlignment="1">
      <alignment horizontal="left" wrapText="1"/>
    </xf>
    <xf numFmtId="165" fontId="0" fillId="6" borderId="6" xfId="1" applyNumberFormat="1" applyFont="1" applyFill="1" applyBorder="1" applyAlignment="1">
      <alignment horizontal="left" wrapText="1"/>
    </xf>
    <xf numFmtId="165" fontId="0" fillId="6" borderId="15" xfId="1" applyNumberFormat="1" applyFont="1" applyFill="1" applyBorder="1" applyAlignment="1">
      <alignment horizontal="left" wrapText="1"/>
    </xf>
    <xf numFmtId="165" fontId="0" fillId="6" borderId="7" xfId="1" applyNumberFormat="1" applyFont="1" applyFill="1" applyBorder="1" applyAlignment="1">
      <alignment horizontal="left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7" xfId="0" applyFont="1" applyFill="1" applyBorder="1" applyAlignment="1">
      <alignment horizontal="center" wrapText="1"/>
    </xf>
    <xf numFmtId="49" fontId="2" fillId="3" borderId="6" xfId="0" applyNumberFormat="1" applyFont="1" applyFill="1" applyBorder="1" applyAlignment="1">
      <alignment horizontal="left" wrapText="1"/>
    </xf>
    <xf numFmtId="49" fontId="2" fillId="3" borderId="15" xfId="0" applyNumberFormat="1" applyFont="1" applyFill="1" applyBorder="1" applyAlignment="1">
      <alignment horizontal="left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2133600</xdr:colOff>
      <xdr:row>4</xdr:row>
      <xdr:rowOff>180975</xdr:rowOff>
    </xdr:to>
    <xdr:pic>
      <xdr:nvPicPr>
        <xdr:cNvPr id="2" name="Picture 1" descr="Education funding agency" title="Logo"/>
        <xdr:cNvPicPr preferRelativeResize="0"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0" y="0"/>
          <a:ext cx="2133600" cy="9429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gov.uk/government/uploads/system/uploads/attachment_data/file/314159/UIFSM_grant_calculato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IFSM Calculator"/>
      <sheetName val="Sheet2"/>
      <sheetName val="Sheet3"/>
    </sheetNames>
    <sheetDataSet>
      <sheetData sheetId="0">
        <row r="10">
          <cell r="J10">
            <v>210</v>
          </cell>
        </row>
        <row r="11">
          <cell r="J11">
            <v>190</v>
          </cell>
        </row>
        <row r="12">
          <cell r="J12">
            <v>160</v>
          </cell>
        </row>
        <row r="13">
          <cell r="J13">
            <v>135</v>
          </cell>
        </row>
        <row r="14">
          <cell r="J14">
            <v>100</v>
          </cell>
        </row>
      </sheetData>
      <sheetData sheetId="1">
        <row r="4">
          <cell r="A4">
            <v>4</v>
          </cell>
          <cell r="B4">
            <v>210</v>
          </cell>
        </row>
        <row r="5">
          <cell r="A5">
            <v>5</v>
          </cell>
          <cell r="B5">
            <v>210</v>
          </cell>
        </row>
        <row r="6">
          <cell r="A6">
            <v>6</v>
          </cell>
          <cell r="B6">
            <v>210</v>
          </cell>
        </row>
        <row r="7">
          <cell r="A7">
            <v>7</v>
          </cell>
          <cell r="B7">
            <v>210</v>
          </cell>
        </row>
        <row r="8">
          <cell r="A8">
            <v>8</v>
          </cell>
          <cell r="B8">
            <v>210</v>
          </cell>
        </row>
        <row r="9">
          <cell r="A9">
            <v>9</v>
          </cell>
          <cell r="B9">
            <v>210</v>
          </cell>
        </row>
        <row r="10">
          <cell r="A10">
            <v>10</v>
          </cell>
          <cell r="B10">
            <v>210</v>
          </cell>
        </row>
        <row r="11">
          <cell r="A11">
            <v>11</v>
          </cell>
          <cell r="B11">
            <v>210</v>
          </cell>
        </row>
        <row r="12">
          <cell r="A12">
            <v>12</v>
          </cell>
          <cell r="B12">
            <v>210</v>
          </cell>
        </row>
        <row r="13">
          <cell r="A13">
            <v>13</v>
          </cell>
          <cell r="B13">
            <v>210</v>
          </cell>
        </row>
        <row r="14">
          <cell r="A14">
            <v>14</v>
          </cell>
          <cell r="B14">
            <v>210</v>
          </cell>
        </row>
        <row r="15">
          <cell r="A15">
            <v>15</v>
          </cell>
          <cell r="B15">
            <v>210</v>
          </cell>
        </row>
        <row r="16">
          <cell r="A16">
            <v>16</v>
          </cell>
          <cell r="B16">
            <v>210</v>
          </cell>
        </row>
        <row r="17">
          <cell r="A17">
            <v>17</v>
          </cell>
          <cell r="B17">
            <v>210</v>
          </cell>
        </row>
        <row r="18">
          <cell r="A18">
            <v>18</v>
          </cell>
          <cell r="B18">
            <v>210</v>
          </cell>
        </row>
        <row r="19">
          <cell r="A19">
            <v>19</v>
          </cell>
          <cell r="B19">
            <v>210</v>
          </cell>
        </row>
        <row r="20">
          <cell r="A20">
            <v>20</v>
          </cell>
          <cell r="B20">
            <v>210</v>
          </cell>
        </row>
        <row r="21">
          <cell r="A21">
            <v>21</v>
          </cell>
          <cell r="B21">
            <v>210</v>
          </cell>
        </row>
        <row r="22">
          <cell r="A22">
            <v>22</v>
          </cell>
          <cell r="B22">
            <v>210</v>
          </cell>
        </row>
        <row r="23">
          <cell r="A23">
            <v>23</v>
          </cell>
          <cell r="B23">
            <v>210</v>
          </cell>
        </row>
        <row r="24">
          <cell r="A24">
            <v>24</v>
          </cell>
          <cell r="B24">
            <v>210</v>
          </cell>
        </row>
        <row r="25">
          <cell r="A25">
            <v>25</v>
          </cell>
          <cell r="B25">
            <v>210</v>
          </cell>
        </row>
        <row r="26">
          <cell r="A26">
            <v>26</v>
          </cell>
          <cell r="B26">
            <v>210</v>
          </cell>
        </row>
        <row r="27">
          <cell r="A27">
            <v>27</v>
          </cell>
          <cell r="B27">
            <v>210</v>
          </cell>
        </row>
        <row r="28">
          <cell r="A28">
            <v>28</v>
          </cell>
          <cell r="B28">
            <v>210</v>
          </cell>
        </row>
        <row r="29">
          <cell r="A29">
            <v>29</v>
          </cell>
          <cell r="B29">
            <v>210</v>
          </cell>
        </row>
        <row r="30">
          <cell r="A30">
            <v>30</v>
          </cell>
          <cell r="B30">
            <v>210</v>
          </cell>
        </row>
        <row r="31">
          <cell r="A31">
            <v>31</v>
          </cell>
          <cell r="B31">
            <v>190</v>
          </cell>
        </row>
        <row r="32">
          <cell r="A32">
            <v>32</v>
          </cell>
          <cell r="B32">
            <v>190</v>
          </cell>
        </row>
        <row r="33">
          <cell r="A33">
            <v>33</v>
          </cell>
          <cell r="B33">
            <v>190</v>
          </cell>
        </row>
        <row r="34">
          <cell r="A34">
            <v>34</v>
          </cell>
          <cell r="B34">
            <v>190</v>
          </cell>
        </row>
        <row r="35">
          <cell r="A35">
            <v>35</v>
          </cell>
          <cell r="B35">
            <v>190</v>
          </cell>
        </row>
        <row r="36">
          <cell r="A36">
            <v>36</v>
          </cell>
          <cell r="B36">
            <v>190</v>
          </cell>
        </row>
        <row r="37">
          <cell r="A37">
            <v>37</v>
          </cell>
          <cell r="B37">
            <v>190</v>
          </cell>
        </row>
        <row r="38">
          <cell r="A38">
            <v>38</v>
          </cell>
          <cell r="B38">
            <v>190</v>
          </cell>
        </row>
        <row r="39">
          <cell r="A39">
            <v>39</v>
          </cell>
          <cell r="B39">
            <v>190</v>
          </cell>
        </row>
        <row r="40">
          <cell r="A40">
            <v>40</v>
          </cell>
          <cell r="B40">
            <v>190</v>
          </cell>
        </row>
        <row r="41">
          <cell r="A41">
            <v>41</v>
          </cell>
          <cell r="B41">
            <v>190</v>
          </cell>
        </row>
        <row r="42">
          <cell r="A42">
            <v>42</v>
          </cell>
          <cell r="B42">
            <v>190</v>
          </cell>
        </row>
        <row r="43">
          <cell r="A43">
            <v>43</v>
          </cell>
          <cell r="B43">
            <v>190</v>
          </cell>
        </row>
        <row r="44">
          <cell r="A44">
            <v>44</v>
          </cell>
          <cell r="B44">
            <v>190</v>
          </cell>
        </row>
        <row r="45">
          <cell r="A45">
            <v>45</v>
          </cell>
          <cell r="B45">
            <v>190</v>
          </cell>
        </row>
        <row r="46">
          <cell r="A46">
            <v>46</v>
          </cell>
          <cell r="B46">
            <v>190</v>
          </cell>
        </row>
        <row r="47">
          <cell r="A47">
            <v>47</v>
          </cell>
          <cell r="B47">
            <v>190</v>
          </cell>
        </row>
        <row r="48">
          <cell r="A48">
            <v>48</v>
          </cell>
          <cell r="B48">
            <v>190</v>
          </cell>
        </row>
        <row r="49">
          <cell r="A49">
            <v>49</v>
          </cell>
          <cell r="B49">
            <v>190</v>
          </cell>
        </row>
        <row r="50">
          <cell r="A50">
            <v>50</v>
          </cell>
          <cell r="B50">
            <v>190</v>
          </cell>
        </row>
        <row r="51">
          <cell r="A51">
            <v>51</v>
          </cell>
          <cell r="B51">
            <v>190</v>
          </cell>
        </row>
        <row r="52">
          <cell r="A52">
            <v>52</v>
          </cell>
          <cell r="B52">
            <v>190</v>
          </cell>
        </row>
        <row r="53">
          <cell r="A53">
            <v>53</v>
          </cell>
          <cell r="B53">
            <v>190</v>
          </cell>
        </row>
        <row r="54">
          <cell r="A54">
            <v>54</v>
          </cell>
          <cell r="B54">
            <v>190</v>
          </cell>
        </row>
        <row r="55">
          <cell r="A55">
            <v>55</v>
          </cell>
          <cell r="B55">
            <v>190</v>
          </cell>
        </row>
        <row r="56">
          <cell r="A56">
            <v>56</v>
          </cell>
          <cell r="B56">
            <v>190</v>
          </cell>
        </row>
        <row r="57">
          <cell r="A57">
            <v>57</v>
          </cell>
          <cell r="B57">
            <v>190</v>
          </cell>
        </row>
        <row r="58">
          <cell r="A58">
            <v>58</v>
          </cell>
          <cell r="B58">
            <v>190</v>
          </cell>
        </row>
        <row r="59">
          <cell r="A59">
            <v>59</v>
          </cell>
          <cell r="B59">
            <v>190</v>
          </cell>
        </row>
        <row r="60">
          <cell r="A60">
            <v>60</v>
          </cell>
          <cell r="B60">
            <v>190</v>
          </cell>
        </row>
        <row r="61">
          <cell r="A61">
            <v>61</v>
          </cell>
          <cell r="B61">
            <v>160</v>
          </cell>
        </row>
        <row r="62">
          <cell r="A62">
            <v>62</v>
          </cell>
          <cell r="B62">
            <v>160</v>
          </cell>
        </row>
        <row r="63">
          <cell r="A63">
            <v>63</v>
          </cell>
          <cell r="B63">
            <v>160</v>
          </cell>
        </row>
        <row r="64">
          <cell r="A64">
            <v>64</v>
          </cell>
          <cell r="B64">
            <v>160</v>
          </cell>
        </row>
        <row r="65">
          <cell r="A65">
            <v>65</v>
          </cell>
          <cell r="B65">
            <v>160</v>
          </cell>
        </row>
        <row r="66">
          <cell r="A66">
            <v>66</v>
          </cell>
          <cell r="B66">
            <v>160</v>
          </cell>
        </row>
        <row r="67">
          <cell r="A67">
            <v>67</v>
          </cell>
          <cell r="B67">
            <v>160</v>
          </cell>
        </row>
        <row r="68">
          <cell r="A68">
            <v>68</v>
          </cell>
          <cell r="B68">
            <v>160</v>
          </cell>
        </row>
        <row r="69">
          <cell r="A69">
            <v>69</v>
          </cell>
          <cell r="B69">
            <v>160</v>
          </cell>
        </row>
        <row r="70">
          <cell r="A70">
            <v>70</v>
          </cell>
          <cell r="B70">
            <v>160</v>
          </cell>
        </row>
        <row r="71">
          <cell r="A71">
            <v>71</v>
          </cell>
          <cell r="B71">
            <v>160</v>
          </cell>
        </row>
        <row r="72">
          <cell r="A72">
            <v>72</v>
          </cell>
          <cell r="B72">
            <v>160</v>
          </cell>
        </row>
        <row r="73">
          <cell r="A73">
            <v>73</v>
          </cell>
          <cell r="B73">
            <v>160</v>
          </cell>
        </row>
        <row r="74">
          <cell r="A74">
            <v>74</v>
          </cell>
          <cell r="B74">
            <v>160</v>
          </cell>
        </row>
        <row r="75">
          <cell r="A75">
            <v>75</v>
          </cell>
          <cell r="B75">
            <v>160</v>
          </cell>
        </row>
        <row r="76">
          <cell r="A76">
            <v>76</v>
          </cell>
          <cell r="B76">
            <v>160</v>
          </cell>
        </row>
        <row r="77">
          <cell r="A77">
            <v>77</v>
          </cell>
          <cell r="B77">
            <v>160</v>
          </cell>
        </row>
        <row r="78">
          <cell r="A78">
            <v>78</v>
          </cell>
          <cell r="B78">
            <v>160</v>
          </cell>
        </row>
        <row r="79">
          <cell r="A79">
            <v>79</v>
          </cell>
          <cell r="B79">
            <v>160</v>
          </cell>
        </row>
        <row r="80">
          <cell r="A80">
            <v>80</v>
          </cell>
          <cell r="B80">
            <v>160</v>
          </cell>
        </row>
        <row r="81">
          <cell r="A81">
            <v>81</v>
          </cell>
          <cell r="B81">
            <v>160</v>
          </cell>
        </row>
        <row r="82">
          <cell r="A82">
            <v>82</v>
          </cell>
          <cell r="B82">
            <v>160</v>
          </cell>
        </row>
        <row r="83">
          <cell r="A83">
            <v>83</v>
          </cell>
          <cell r="B83">
            <v>160</v>
          </cell>
        </row>
        <row r="84">
          <cell r="A84">
            <v>84</v>
          </cell>
          <cell r="B84">
            <v>160</v>
          </cell>
        </row>
        <row r="85">
          <cell r="A85">
            <v>85</v>
          </cell>
          <cell r="B85">
            <v>160</v>
          </cell>
        </row>
        <row r="86">
          <cell r="A86">
            <v>86</v>
          </cell>
          <cell r="B86">
            <v>160</v>
          </cell>
        </row>
        <row r="87">
          <cell r="A87">
            <v>87</v>
          </cell>
          <cell r="B87">
            <v>160</v>
          </cell>
        </row>
        <row r="88">
          <cell r="A88">
            <v>88</v>
          </cell>
          <cell r="B88">
            <v>160</v>
          </cell>
        </row>
        <row r="89">
          <cell r="A89">
            <v>89</v>
          </cell>
          <cell r="B89">
            <v>160</v>
          </cell>
        </row>
        <row r="90">
          <cell r="A90">
            <v>90</v>
          </cell>
          <cell r="B90">
            <v>160</v>
          </cell>
        </row>
        <row r="91">
          <cell r="A91">
            <v>91</v>
          </cell>
          <cell r="B91">
            <v>135</v>
          </cell>
        </row>
        <row r="92">
          <cell r="A92">
            <v>92</v>
          </cell>
          <cell r="B92">
            <v>135</v>
          </cell>
        </row>
        <row r="93">
          <cell r="A93">
            <v>93</v>
          </cell>
          <cell r="B93">
            <v>135</v>
          </cell>
        </row>
        <row r="94">
          <cell r="A94">
            <v>94</v>
          </cell>
          <cell r="B94">
            <v>135</v>
          </cell>
        </row>
        <row r="95">
          <cell r="A95">
            <v>95</v>
          </cell>
          <cell r="B95">
            <v>135</v>
          </cell>
        </row>
        <row r="96">
          <cell r="A96">
            <v>96</v>
          </cell>
          <cell r="B96">
            <v>135</v>
          </cell>
        </row>
        <row r="97">
          <cell r="A97">
            <v>97</v>
          </cell>
          <cell r="B97">
            <v>135</v>
          </cell>
        </row>
        <row r="98">
          <cell r="A98">
            <v>98</v>
          </cell>
          <cell r="B98">
            <v>135</v>
          </cell>
        </row>
        <row r="99">
          <cell r="A99">
            <v>99</v>
          </cell>
          <cell r="B99">
            <v>135</v>
          </cell>
        </row>
        <row r="100">
          <cell r="A100">
            <v>100</v>
          </cell>
          <cell r="B100">
            <v>135</v>
          </cell>
        </row>
        <row r="101">
          <cell r="A101">
            <v>101</v>
          </cell>
          <cell r="B101">
            <v>135</v>
          </cell>
        </row>
        <row r="102">
          <cell r="A102">
            <v>102</v>
          </cell>
          <cell r="B102">
            <v>135</v>
          </cell>
        </row>
        <row r="103">
          <cell r="A103">
            <v>103</v>
          </cell>
          <cell r="B103">
            <v>135</v>
          </cell>
        </row>
        <row r="104">
          <cell r="A104">
            <v>104</v>
          </cell>
          <cell r="B104">
            <v>135</v>
          </cell>
        </row>
        <row r="105">
          <cell r="A105">
            <v>105</v>
          </cell>
          <cell r="B105">
            <v>135</v>
          </cell>
        </row>
        <row r="106">
          <cell r="A106">
            <v>106</v>
          </cell>
          <cell r="B106">
            <v>135</v>
          </cell>
        </row>
        <row r="107">
          <cell r="A107">
            <v>107</v>
          </cell>
          <cell r="B107">
            <v>135</v>
          </cell>
        </row>
        <row r="108">
          <cell r="A108">
            <v>108</v>
          </cell>
          <cell r="B108">
            <v>135</v>
          </cell>
        </row>
        <row r="109">
          <cell r="A109">
            <v>109</v>
          </cell>
          <cell r="B109">
            <v>135</v>
          </cell>
        </row>
        <row r="110">
          <cell r="A110">
            <v>110</v>
          </cell>
          <cell r="B110">
            <v>135</v>
          </cell>
        </row>
        <row r="111">
          <cell r="A111">
            <v>111</v>
          </cell>
          <cell r="B111">
            <v>135</v>
          </cell>
        </row>
        <row r="112">
          <cell r="A112">
            <v>112</v>
          </cell>
          <cell r="B112">
            <v>135</v>
          </cell>
        </row>
        <row r="113">
          <cell r="A113">
            <v>113</v>
          </cell>
          <cell r="B113">
            <v>135</v>
          </cell>
        </row>
        <row r="114">
          <cell r="A114">
            <v>114</v>
          </cell>
          <cell r="B114">
            <v>135</v>
          </cell>
        </row>
        <row r="115">
          <cell r="A115">
            <v>115</v>
          </cell>
          <cell r="B115">
            <v>135</v>
          </cell>
        </row>
        <row r="116">
          <cell r="A116">
            <v>116</v>
          </cell>
          <cell r="B116">
            <v>135</v>
          </cell>
        </row>
        <row r="117">
          <cell r="A117">
            <v>117</v>
          </cell>
          <cell r="B117">
            <v>135</v>
          </cell>
        </row>
        <row r="118">
          <cell r="A118">
            <v>118</v>
          </cell>
          <cell r="B118">
            <v>135</v>
          </cell>
        </row>
        <row r="119">
          <cell r="A119">
            <v>119</v>
          </cell>
          <cell r="B119">
            <v>135</v>
          </cell>
        </row>
        <row r="120">
          <cell r="A120">
            <v>120</v>
          </cell>
          <cell r="B120">
            <v>135</v>
          </cell>
        </row>
        <row r="121">
          <cell r="A121">
            <v>121</v>
          </cell>
          <cell r="B121">
            <v>100</v>
          </cell>
        </row>
        <row r="122">
          <cell r="A122">
            <v>122</v>
          </cell>
          <cell r="B122">
            <v>100</v>
          </cell>
        </row>
        <row r="123">
          <cell r="A123">
            <v>123</v>
          </cell>
          <cell r="B123">
            <v>100</v>
          </cell>
        </row>
        <row r="124">
          <cell r="A124">
            <v>124</v>
          </cell>
          <cell r="B124">
            <v>100</v>
          </cell>
        </row>
        <row r="125">
          <cell r="A125">
            <v>125</v>
          </cell>
          <cell r="B125">
            <v>100</v>
          </cell>
        </row>
        <row r="126">
          <cell r="A126">
            <v>126</v>
          </cell>
          <cell r="B126">
            <v>100</v>
          </cell>
        </row>
        <row r="127">
          <cell r="A127">
            <v>127</v>
          </cell>
          <cell r="B127">
            <v>100</v>
          </cell>
        </row>
        <row r="128">
          <cell r="A128">
            <v>128</v>
          </cell>
          <cell r="B128">
            <v>100</v>
          </cell>
        </row>
        <row r="129">
          <cell r="A129">
            <v>129</v>
          </cell>
          <cell r="B129">
            <v>100</v>
          </cell>
        </row>
        <row r="130">
          <cell r="A130">
            <v>130</v>
          </cell>
          <cell r="B130">
            <v>100</v>
          </cell>
        </row>
        <row r="131">
          <cell r="A131">
            <v>131</v>
          </cell>
          <cell r="B131">
            <v>100</v>
          </cell>
        </row>
        <row r="132">
          <cell r="A132">
            <v>132</v>
          </cell>
          <cell r="B132">
            <v>100</v>
          </cell>
        </row>
        <row r="133">
          <cell r="A133">
            <v>133</v>
          </cell>
          <cell r="B133">
            <v>100</v>
          </cell>
        </row>
        <row r="134">
          <cell r="A134">
            <v>134</v>
          </cell>
          <cell r="B134">
            <v>100</v>
          </cell>
        </row>
        <row r="135">
          <cell r="A135">
            <v>135</v>
          </cell>
          <cell r="B135">
            <v>100</v>
          </cell>
        </row>
        <row r="136">
          <cell r="A136">
            <v>136</v>
          </cell>
          <cell r="B136">
            <v>100</v>
          </cell>
        </row>
        <row r="137">
          <cell r="A137">
            <v>137</v>
          </cell>
          <cell r="B137">
            <v>100</v>
          </cell>
        </row>
        <row r="138">
          <cell r="A138">
            <v>138</v>
          </cell>
          <cell r="B138">
            <v>100</v>
          </cell>
        </row>
        <row r="139">
          <cell r="A139">
            <v>139</v>
          </cell>
          <cell r="B139">
            <v>100</v>
          </cell>
        </row>
        <row r="140">
          <cell r="A140">
            <v>140</v>
          </cell>
          <cell r="B140">
            <v>100</v>
          </cell>
        </row>
        <row r="141">
          <cell r="A141">
            <v>141</v>
          </cell>
          <cell r="B141">
            <v>100</v>
          </cell>
        </row>
        <row r="142">
          <cell r="A142">
            <v>142</v>
          </cell>
          <cell r="B142">
            <v>100</v>
          </cell>
        </row>
        <row r="143">
          <cell r="A143">
            <v>143</v>
          </cell>
          <cell r="B143">
            <v>100</v>
          </cell>
        </row>
        <row r="144">
          <cell r="A144">
            <v>144</v>
          </cell>
          <cell r="B144">
            <v>100</v>
          </cell>
        </row>
        <row r="145">
          <cell r="A145">
            <v>145</v>
          </cell>
          <cell r="B145">
            <v>100</v>
          </cell>
        </row>
        <row r="146">
          <cell r="A146">
            <v>146</v>
          </cell>
          <cell r="B146">
            <v>100</v>
          </cell>
        </row>
        <row r="147">
          <cell r="A147">
            <v>147</v>
          </cell>
          <cell r="B147">
            <v>100</v>
          </cell>
        </row>
        <row r="148">
          <cell r="A148">
            <v>148</v>
          </cell>
          <cell r="B148">
            <v>100</v>
          </cell>
        </row>
        <row r="149">
          <cell r="A149">
            <v>149</v>
          </cell>
          <cell r="B149">
            <v>100</v>
          </cell>
        </row>
        <row r="150">
          <cell r="A150">
            <v>150</v>
          </cell>
          <cell r="B150">
            <v>100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5:M35"/>
  <sheetViews>
    <sheetView tabSelected="1" workbookViewId="0">
      <selection activeCell="D25" sqref="D25"/>
    </sheetView>
  </sheetViews>
  <sheetFormatPr defaultRowHeight="15" x14ac:dyDescent="0.2"/>
  <cols>
    <col min="1" max="1" width="37.88671875" customWidth="1"/>
    <col min="2" max="2" width="11" bestFit="1" customWidth="1"/>
    <col min="3" max="3" width="15.44140625" customWidth="1"/>
    <col min="4" max="4" width="11.21875" customWidth="1"/>
    <col min="5" max="5" width="11.44140625" customWidth="1"/>
    <col min="6" max="6" width="11.5546875" bestFit="1" customWidth="1"/>
    <col min="7" max="7" width="12" customWidth="1"/>
    <col min="8" max="9" width="11.5546875" customWidth="1"/>
    <col min="10" max="10" width="16.109375" customWidth="1"/>
    <col min="11" max="11" width="4.109375" customWidth="1"/>
    <col min="12" max="12" width="10.109375" customWidth="1"/>
    <col min="13" max="13" width="11.5546875" customWidth="1"/>
  </cols>
  <sheetData>
    <row r="5" spans="1:13" ht="15.75" thickBot="1" x14ac:dyDescent="0.25"/>
    <row r="6" spans="1:13" ht="18.75" thickBot="1" x14ac:dyDescent="0.3">
      <c r="A6" s="62" t="s">
        <v>54</v>
      </c>
      <c r="B6" s="63"/>
      <c r="C6" s="63"/>
      <c r="D6" s="63"/>
      <c r="E6" s="63"/>
      <c r="F6" s="63"/>
      <c r="G6" s="63"/>
      <c r="H6" s="63"/>
      <c r="I6" s="63"/>
      <c r="J6" s="64"/>
    </row>
    <row r="7" spans="1:13" ht="15.75" x14ac:dyDescent="0.25">
      <c r="A7" s="65" t="s">
        <v>0</v>
      </c>
      <c r="B7" s="65"/>
      <c r="C7" s="65"/>
      <c r="D7" s="65"/>
      <c r="E7" s="65"/>
      <c r="F7" s="65"/>
      <c r="G7" s="65"/>
      <c r="H7" s="65"/>
      <c r="I7" s="65"/>
      <c r="J7" s="65"/>
    </row>
    <row r="8" spans="1:13" ht="15.75" x14ac:dyDescent="0.25">
      <c r="A8" s="1" t="s">
        <v>1</v>
      </c>
      <c r="B8" s="2" t="s">
        <v>2</v>
      </c>
      <c r="C8" s="2" t="s">
        <v>3</v>
      </c>
      <c r="D8" s="2" t="s">
        <v>4</v>
      </c>
      <c r="E8" s="2" t="s">
        <v>5</v>
      </c>
      <c r="F8" s="3" t="s">
        <v>6</v>
      </c>
      <c r="G8" s="3" t="s">
        <v>7</v>
      </c>
      <c r="H8" s="3" t="s">
        <v>44</v>
      </c>
      <c r="I8" s="3" t="s">
        <v>45</v>
      </c>
      <c r="J8" s="3" t="s">
        <v>46</v>
      </c>
      <c r="L8" s="66" t="s">
        <v>8</v>
      </c>
      <c r="M8" s="67"/>
    </row>
    <row r="9" spans="1:13" ht="111" thickBot="1" x14ac:dyDescent="0.3">
      <c r="A9" s="1" t="s">
        <v>9</v>
      </c>
      <c r="B9" s="4" t="s">
        <v>10</v>
      </c>
      <c r="C9" s="5" t="s">
        <v>11</v>
      </c>
      <c r="D9" s="5" t="s">
        <v>12</v>
      </c>
      <c r="E9" s="5" t="s">
        <v>40</v>
      </c>
      <c r="F9" s="5" t="s">
        <v>41</v>
      </c>
      <c r="G9" s="5" t="s">
        <v>42</v>
      </c>
      <c r="H9" s="5" t="s">
        <v>53</v>
      </c>
      <c r="I9" s="5" t="s">
        <v>43</v>
      </c>
      <c r="J9" s="5" t="s">
        <v>47</v>
      </c>
      <c r="L9" s="6" t="s">
        <v>13</v>
      </c>
      <c r="M9" s="6" t="s">
        <v>14</v>
      </c>
    </row>
    <row r="10" spans="1:13" ht="16.5" thickBot="1" x14ac:dyDescent="0.3">
      <c r="A10" s="7" t="s">
        <v>15</v>
      </c>
      <c r="B10" s="8">
        <v>0</v>
      </c>
      <c r="C10" s="9">
        <v>0</v>
      </c>
      <c r="D10" s="9">
        <v>0</v>
      </c>
      <c r="E10" s="10" t="s">
        <v>16</v>
      </c>
      <c r="F10" s="10" t="s">
        <v>16</v>
      </c>
      <c r="G10" s="11" t="s">
        <v>16</v>
      </c>
      <c r="H10" s="10" t="s">
        <v>16</v>
      </c>
      <c r="I10" s="10" t="s">
        <v>16</v>
      </c>
      <c r="J10" s="11" t="s">
        <v>16</v>
      </c>
      <c r="L10" s="12" t="s">
        <v>17</v>
      </c>
      <c r="M10" s="13">
        <v>210</v>
      </c>
    </row>
    <row r="11" spans="1:13" ht="16.5" thickBot="1" x14ac:dyDescent="0.3">
      <c r="A11" s="14" t="s">
        <v>18</v>
      </c>
      <c r="B11" s="15" t="s">
        <v>16</v>
      </c>
      <c r="C11" s="16" t="s">
        <v>16</v>
      </c>
      <c r="D11" s="17" t="s">
        <v>16</v>
      </c>
      <c r="E11" s="8">
        <v>0</v>
      </c>
      <c r="F11" s="8">
        <v>0</v>
      </c>
      <c r="G11" s="18">
        <f>SUM(E11)-F11</f>
        <v>0</v>
      </c>
      <c r="H11" s="8">
        <v>0</v>
      </c>
      <c r="I11" s="8">
        <v>0</v>
      </c>
      <c r="J11" s="18">
        <f>SUM(H11)-I11</f>
        <v>0</v>
      </c>
      <c r="L11" s="19" t="s">
        <v>19</v>
      </c>
      <c r="M11" s="20">
        <v>190</v>
      </c>
    </row>
    <row r="12" spans="1:13" ht="16.5" thickBot="1" x14ac:dyDescent="0.3">
      <c r="A12" s="14" t="s">
        <v>20</v>
      </c>
      <c r="B12" s="21" t="s">
        <v>16</v>
      </c>
      <c r="C12" s="10" t="s">
        <v>16</v>
      </c>
      <c r="D12" s="22" t="s">
        <v>16</v>
      </c>
      <c r="E12" s="23">
        <v>0</v>
      </c>
      <c r="F12" s="8">
        <v>0</v>
      </c>
      <c r="G12" s="18">
        <f>SUM(E12)-F12</f>
        <v>0</v>
      </c>
      <c r="H12" s="8">
        <v>0</v>
      </c>
      <c r="I12" s="8">
        <v>0</v>
      </c>
      <c r="J12" s="18">
        <f>SUM(H12)-I12</f>
        <v>0</v>
      </c>
      <c r="L12" s="19" t="s">
        <v>21</v>
      </c>
      <c r="M12" s="20">
        <v>160</v>
      </c>
    </row>
    <row r="13" spans="1:13" x14ac:dyDescent="0.2">
      <c r="A13" s="24" t="s">
        <v>22</v>
      </c>
      <c r="L13" s="19" t="s">
        <v>23</v>
      </c>
      <c r="M13" s="20">
        <v>135</v>
      </c>
    </row>
    <row r="14" spans="1:13" x14ac:dyDescent="0.2">
      <c r="A14" s="24"/>
      <c r="C14" s="30"/>
      <c r="L14" s="19" t="s">
        <v>24</v>
      </c>
      <c r="M14" s="20">
        <v>100</v>
      </c>
    </row>
    <row r="15" spans="1:13" ht="15.75" x14ac:dyDescent="0.25">
      <c r="A15" s="25" t="s">
        <v>25</v>
      </c>
      <c r="B15" s="26"/>
      <c r="C15" s="57"/>
      <c r="D15" s="27"/>
      <c r="E15" s="27"/>
    </row>
    <row r="16" spans="1:13" ht="15.75" x14ac:dyDescent="0.25">
      <c r="A16" s="28" t="s">
        <v>26</v>
      </c>
      <c r="B16" s="29">
        <f>SUM(C10-D10)*2.3*190*87%</f>
        <v>0</v>
      </c>
      <c r="C16" s="59" t="s">
        <v>27</v>
      </c>
      <c r="D16" s="60"/>
      <c r="E16" s="60"/>
      <c r="F16" s="60"/>
      <c r="G16" s="60"/>
      <c r="H16" s="60"/>
      <c r="I16" s="60"/>
      <c r="J16" s="61"/>
      <c r="L16" s="30"/>
    </row>
    <row r="17" spans="1:12" ht="31.5" x14ac:dyDescent="0.25">
      <c r="A17" s="55" t="s">
        <v>48</v>
      </c>
      <c r="B17" s="29">
        <f>SUM((G11+G12)/2)*2.3*190</f>
        <v>0</v>
      </c>
      <c r="C17" s="59" t="s">
        <v>51</v>
      </c>
      <c r="D17" s="60"/>
      <c r="E17" s="60"/>
      <c r="F17" s="60"/>
      <c r="G17" s="60"/>
      <c r="H17" s="60"/>
      <c r="I17" s="60"/>
      <c r="J17" s="61"/>
    </row>
    <row r="18" spans="1:12" ht="31.5" x14ac:dyDescent="0.25">
      <c r="A18" s="55" t="s">
        <v>49</v>
      </c>
      <c r="B18" s="29">
        <f>SUM((J11+J12)/2)*2.3*190</f>
        <v>0</v>
      </c>
      <c r="C18" s="59" t="s">
        <v>55</v>
      </c>
      <c r="D18" s="60"/>
      <c r="E18" s="60"/>
      <c r="F18" s="60"/>
      <c r="G18" s="60"/>
      <c r="H18" s="60"/>
      <c r="I18" s="60"/>
      <c r="J18" s="61"/>
    </row>
    <row r="19" spans="1:12" ht="31.5" x14ac:dyDescent="0.25">
      <c r="A19" s="55" t="s">
        <v>50</v>
      </c>
      <c r="B19" s="29">
        <f>SUM((J12))*2.3*190</f>
        <v>0</v>
      </c>
      <c r="C19" s="59" t="s">
        <v>56</v>
      </c>
      <c r="D19" s="60"/>
      <c r="E19" s="60"/>
      <c r="F19" s="60"/>
      <c r="G19" s="60"/>
      <c r="H19" s="60"/>
      <c r="I19" s="60"/>
      <c r="J19" s="61"/>
    </row>
    <row r="20" spans="1:12" ht="15.75" x14ac:dyDescent="0.25">
      <c r="A20" s="28" t="s">
        <v>52</v>
      </c>
      <c r="B20" s="29">
        <f>IF(B19&gt;B18,B19,B18)+B17</f>
        <v>0</v>
      </c>
      <c r="C20" s="59"/>
      <c r="D20" s="60"/>
      <c r="E20" s="60"/>
      <c r="F20" s="60"/>
      <c r="G20" s="60"/>
      <c r="H20" s="60"/>
      <c r="I20" s="60"/>
      <c r="J20" s="61"/>
    </row>
    <row r="21" spans="1:12" ht="15.75" x14ac:dyDescent="0.25">
      <c r="B21" s="31"/>
      <c r="C21" s="27"/>
      <c r="D21" s="27"/>
      <c r="E21" s="27"/>
      <c r="L21" s="32"/>
    </row>
    <row r="22" spans="1:12" ht="15.75" x14ac:dyDescent="0.25">
      <c r="A22" s="33" t="s">
        <v>28</v>
      </c>
      <c r="B22" s="34">
        <f xml:space="preserve"> IF(ISERROR(VLOOKUP($B$10,[1]Sheet2!A4:B153,2,FALSE)),0,VLOOKUP($B$10,[1]Sheet2!A4:B153,2,FALSE)*($C$10-$D$10))</f>
        <v>0</v>
      </c>
      <c r="C22" s="68" t="s">
        <v>29</v>
      </c>
      <c r="D22" s="69"/>
      <c r="E22" s="69"/>
      <c r="F22" s="69"/>
      <c r="G22" s="69"/>
      <c r="H22" s="69"/>
      <c r="I22" s="69"/>
      <c r="J22" s="69"/>
      <c r="K22" s="32"/>
      <c r="L22" s="32"/>
    </row>
    <row r="23" spans="1:12" ht="15.75" x14ac:dyDescent="0.25">
      <c r="A23" s="33" t="s">
        <v>30</v>
      </c>
      <c r="B23" s="34">
        <f>IF(AND(B22&gt;0,B16&gt;0,B10&gt;0,B10&lt;151,B22&lt;3000),3000,B22)</f>
        <v>0</v>
      </c>
      <c r="C23" s="35"/>
      <c r="D23" s="36"/>
      <c r="E23" s="36"/>
      <c r="F23" s="36"/>
      <c r="G23" s="36"/>
      <c r="H23" s="36"/>
      <c r="I23" s="36"/>
      <c r="J23" s="37"/>
      <c r="K23" s="32"/>
    </row>
    <row r="25" spans="1:12" ht="15.75" x14ac:dyDescent="0.25">
      <c r="A25" s="38" t="s">
        <v>31</v>
      </c>
      <c r="B25" s="39"/>
      <c r="C25" s="40"/>
    </row>
    <row r="26" spans="1:12" x14ac:dyDescent="0.2">
      <c r="A26" s="41" t="s">
        <v>32</v>
      </c>
      <c r="B26" s="42">
        <f>SUM(B16*7/12)</f>
        <v>0</v>
      </c>
      <c r="C26" s="43"/>
    </row>
    <row r="27" spans="1:12" x14ac:dyDescent="0.2">
      <c r="A27" s="44" t="s">
        <v>33</v>
      </c>
      <c r="B27" s="42">
        <f>B23</f>
        <v>0</v>
      </c>
      <c r="C27" s="43"/>
      <c r="J27" s="45"/>
    </row>
    <row r="28" spans="1:12" ht="15.75" customHeight="1" x14ac:dyDescent="0.25">
      <c r="A28" s="38" t="s">
        <v>34</v>
      </c>
      <c r="B28" s="46">
        <f>SUM(B26:B27)</f>
        <v>0</v>
      </c>
      <c r="C28" s="47"/>
    </row>
    <row r="29" spans="1:12" x14ac:dyDescent="0.2">
      <c r="A29" s="27"/>
      <c r="B29" s="48"/>
      <c r="C29" s="49"/>
    </row>
    <row r="30" spans="1:12" ht="15.75" x14ac:dyDescent="0.25">
      <c r="A30" s="50" t="s">
        <v>35</v>
      </c>
      <c r="B30" s="51"/>
      <c r="C30" s="43"/>
    </row>
    <row r="31" spans="1:12" x14ac:dyDescent="0.2">
      <c r="A31" s="52" t="s">
        <v>36</v>
      </c>
      <c r="B31" s="51">
        <f>SUM(B20)</f>
        <v>0</v>
      </c>
      <c r="C31" s="43"/>
    </row>
    <row r="32" spans="1:12" x14ac:dyDescent="0.2">
      <c r="A32" s="53" t="s">
        <v>37</v>
      </c>
      <c r="B32" s="51">
        <f>B26*-1</f>
        <v>0</v>
      </c>
      <c r="C32" s="43"/>
    </row>
    <row r="33" spans="1:12" ht="15.75" customHeight="1" x14ac:dyDescent="0.25">
      <c r="A33" s="50" t="s">
        <v>38</v>
      </c>
      <c r="B33" s="54">
        <f>SUM(B31:B32)</f>
        <v>0</v>
      </c>
      <c r="C33" s="58" t="s">
        <v>39</v>
      </c>
      <c r="D33" s="58"/>
      <c r="E33" s="58"/>
      <c r="F33" s="58"/>
      <c r="G33" s="58"/>
      <c r="H33" s="58"/>
      <c r="I33" s="58"/>
      <c r="J33" s="58"/>
      <c r="K33" s="58"/>
      <c r="L33" s="58"/>
    </row>
    <row r="35" spans="1:12" ht="15.75" x14ac:dyDescent="0.25">
      <c r="A35" s="31"/>
      <c r="B35" s="49"/>
      <c r="C35" s="49"/>
    </row>
  </sheetData>
  <sheetProtection sheet="1" objects="1" scenarios="1"/>
  <mergeCells count="10">
    <mergeCell ref="C33:L33"/>
    <mergeCell ref="C19:J19"/>
    <mergeCell ref="C18:J18"/>
    <mergeCell ref="C20:J20"/>
    <mergeCell ref="A6:J6"/>
    <mergeCell ref="A7:J7"/>
    <mergeCell ref="L8:M8"/>
    <mergeCell ref="C16:J16"/>
    <mergeCell ref="C17:J17"/>
    <mergeCell ref="C22:J22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0"/>
  <sheetViews>
    <sheetView workbookViewId="0">
      <selection activeCell="E9" sqref="E9"/>
    </sheetView>
  </sheetViews>
  <sheetFormatPr defaultRowHeight="15" x14ac:dyDescent="0.2"/>
  <sheetData>
    <row r="1" spans="1:2" x14ac:dyDescent="0.2">
      <c r="A1">
        <v>1</v>
      </c>
      <c r="B1" s="56">
        <f>'[1]UIFSM Calculator'!$J$10</f>
        <v>210</v>
      </c>
    </row>
    <row r="2" spans="1:2" x14ac:dyDescent="0.2">
      <c r="A2">
        <f>SUM(A1)+1</f>
        <v>2</v>
      </c>
      <c r="B2" s="56">
        <f>'[1]UIFSM Calculator'!$J$10</f>
        <v>210</v>
      </c>
    </row>
    <row r="3" spans="1:2" x14ac:dyDescent="0.2">
      <c r="A3">
        <f t="shared" ref="A3:A66" si="0">SUM(A2)+1</f>
        <v>3</v>
      </c>
      <c r="B3" s="56">
        <f>'[1]UIFSM Calculator'!$J$10</f>
        <v>210</v>
      </c>
    </row>
    <row r="4" spans="1:2" x14ac:dyDescent="0.2">
      <c r="A4">
        <f t="shared" si="0"/>
        <v>4</v>
      </c>
      <c r="B4" s="56">
        <f>'[1]UIFSM Calculator'!$J$10</f>
        <v>210</v>
      </c>
    </row>
    <row r="5" spans="1:2" x14ac:dyDescent="0.2">
      <c r="A5">
        <f t="shared" si="0"/>
        <v>5</v>
      </c>
      <c r="B5" s="56">
        <f>'[1]UIFSM Calculator'!$J$10</f>
        <v>210</v>
      </c>
    </row>
    <row r="6" spans="1:2" x14ac:dyDescent="0.2">
      <c r="A6">
        <f t="shared" si="0"/>
        <v>6</v>
      </c>
      <c r="B6" s="56">
        <f>'[1]UIFSM Calculator'!$J$10</f>
        <v>210</v>
      </c>
    </row>
    <row r="7" spans="1:2" x14ac:dyDescent="0.2">
      <c r="A7">
        <f t="shared" si="0"/>
        <v>7</v>
      </c>
      <c r="B7" s="56">
        <f>'[1]UIFSM Calculator'!$J$10</f>
        <v>210</v>
      </c>
    </row>
    <row r="8" spans="1:2" x14ac:dyDescent="0.2">
      <c r="A8">
        <f t="shared" si="0"/>
        <v>8</v>
      </c>
      <c r="B8" s="56">
        <f>'[1]UIFSM Calculator'!$J$10</f>
        <v>210</v>
      </c>
    </row>
    <row r="9" spans="1:2" x14ac:dyDescent="0.2">
      <c r="A9">
        <f t="shared" si="0"/>
        <v>9</v>
      </c>
      <c r="B9" s="56">
        <f>'[1]UIFSM Calculator'!$J$10</f>
        <v>210</v>
      </c>
    </row>
    <row r="10" spans="1:2" x14ac:dyDescent="0.2">
      <c r="A10">
        <f t="shared" si="0"/>
        <v>10</v>
      </c>
      <c r="B10" s="56">
        <f>'[1]UIFSM Calculator'!$J$10</f>
        <v>210</v>
      </c>
    </row>
    <row r="11" spans="1:2" x14ac:dyDescent="0.2">
      <c r="A11">
        <f t="shared" si="0"/>
        <v>11</v>
      </c>
      <c r="B11" s="56">
        <f>'[1]UIFSM Calculator'!$J$10</f>
        <v>210</v>
      </c>
    </row>
    <row r="12" spans="1:2" x14ac:dyDescent="0.2">
      <c r="A12">
        <f t="shared" si="0"/>
        <v>12</v>
      </c>
      <c r="B12" s="56">
        <f>'[1]UIFSM Calculator'!$J$10</f>
        <v>210</v>
      </c>
    </row>
    <row r="13" spans="1:2" x14ac:dyDescent="0.2">
      <c r="A13">
        <f t="shared" si="0"/>
        <v>13</v>
      </c>
      <c r="B13" s="56">
        <f>'[1]UIFSM Calculator'!$J$10</f>
        <v>210</v>
      </c>
    </row>
    <row r="14" spans="1:2" x14ac:dyDescent="0.2">
      <c r="A14">
        <f t="shared" si="0"/>
        <v>14</v>
      </c>
      <c r="B14" s="56">
        <f>'[1]UIFSM Calculator'!$J$10</f>
        <v>210</v>
      </c>
    </row>
    <row r="15" spans="1:2" x14ac:dyDescent="0.2">
      <c r="A15">
        <f t="shared" si="0"/>
        <v>15</v>
      </c>
      <c r="B15" s="56">
        <f>'[1]UIFSM Calculator'!$J$10</f>
        <v>210</v>
      </c>
    </row>
    <row r="16" spans="1:2" x14ac:dyDescent="0.2">
      <c r="A16">
        <f t="shared" si="0"/>
        <v>16</v>
      </c>
      <c r="B16" s="56">
        <f>'[1]UIFSM Calculator'!$J$10</f>
        <v>210</v>
      </c>
    </row>
    <row r="17" spans="1:2" x14ac:dyDescent="0.2">
      <c r="A17">
        <f t="shared" si="0"/>
        <v>17</v>
      </c>
      <c r="B17" s="56">
        <f>'[1]UIFSM Calculator'!$J$10</f>
        <v>210</v>
      </c>
    </row>
    <row r="18" spans="1:2" x14ac:dyDescent="0.2">
      <c r="A18">
        <f t="shared" si="0"/>
        <v>18</v>
      </c>
      <c r="B18" s="56">
        <f>'[1]UIFSM Calculator'!$J$10</f>
        <v>210</v>
      </c>
    </row>
    <row r="19" spans="1:2" x14ac:dyDescent="0.2">
      <c r="A19">
        <f t="shared" si="0"/>
        <v>19</v>
      </c>
      <c r="B19" s="56">
        <f>'[1]UIFSM Calculator'!$J$10</f>
        <v>210</v>
      </c>
    </row>
    <row r="20" spans="1:2" x14ac:dyDescent="0.2">
      <c r="A20">
        <f t="shared" si="0"/>
        <v>20</v>
      </c>
      <c r="B20" s="56">
        <f>'[1]UIFSM Calculator'!$J$10</f>
        <v>210</v>
      </c>
    </row>
    <row r="21" spans="1:2" x14ac:dyDescent="0.2">
      <c r="A21">
        <f t="shared" si="0"/>
        <v>21</v>
      </c>
      <c r="B21" s="56">
        <f>'[1]UIFSM Calculator'!$J$10</f>
        <v>210</v>
      </c>
    </row>
    <row r="22" spans="1:2" x14ac:dyDescent="0.2">
      <c r="A22">
        <f t="shared" si="0"/>
        <v>22</v>
      </c>
      <c r="B22" s="56">
        <f>'[1]UIFSM Calculator'!$J$10</f>
        <v>210</v>
      </c>
    </row>
    <row r="23" spans="1:2" x14ac:dyDescent="0.2">
      <c r="A23">
        <f t="shared" si="0"/>
        <v>23</v>
      </c>
      <c r="B23" s="56">
        <f>'[1]UIFSM Calculator'!$J$10</f>
        <v>210</v>
      </c>
    </row>
    <row r="24" spans="1:2" x14ac:dyDescent="0.2">
      <c r="A24">
        <f t="shared" si="0"/>
        <v>24</v>
      </c>
      <c r="B24" s="56">
        <f>'[1]UIFSM Calculator'!$J$10</f>
        <v>210</v>
      </c>
    </row>
    <row r="25" spans="1:2" x14ac:dyDescent="0.2">
      <c r="A25">
        <f t="shared" si="0"/>
        <v>25</v>
      </c>
      <c r="B25" s="56">
        <f>'[1]UIFSM Calculator'!$J$10</f>
        <v>210</v>
      </c>
    </row>
    <row r="26" spans="1:2" x14ac:dyDescent="0.2">
      <c r="A26">
        <f t="shared" si="0"/>
        <v>26</v>
      </c>
      <c r="B26" s="56">
        <f>'[1]UIFSM Calculator'!$J$10</f>
        <v>210</v>
      </c>
    </row>
    <row r="27" spans="1:2" x14ac:dyDescent="0.2">
      <c r="A27">
        <f t="shared" si="0"/>
        <v>27</v>
      </c>
      <c r="B27" s="56">
        <f>'[1]UIFSM Calculator'!$J$10</f>
        <v>210</v>
      </c>
    </row>
    <row r="28" spans="1:2" x14ac:dyDescent="0.2">
      <c r="A28">
        <f t="shared" si="0"/>
        <v>28</v>
      </c>
      <c r="B28" s="56">
        <f>'[1]UIFSM Calculator'!$J$10</f>
        <v>210</v>
      </c>
    </row>
    <row r="29" spans="1:2" x14ac:dyDescent="0.2">
      <c r="A29">
        <f t="shared" si="0"/>
        <v>29</v>
      </c>
      <c r="B29" s="56">
        <f>'[1]UIFSM Calculator'!$J$10</f>
        <v>210</v>
      </c>
    </row>
    <row r="30" spans="1:2" x14ac:dyDescent="0.2">
      <c r="A30">
        <f t="shared" si="0"/>
        <v>30</v>
      </c>
      <c r="B30" s="56">
        <f>'[1]UIFSM Calculator'!$J$10</f>
        <v>210</v>
      </c>
    </row>
    <row r="31" spans="1:2" x14ac:dyDescent="0.2">
      <c r="A31">
        <f t="shared" si="0"/>
        <v>31</v>
      </c>
      <c r="B31" s="56">
        <f>'[1]UIFSM Calculator'!$J$11</f>
        <v>190</v>
      </c>
    </row>
    <row r="32" spans="1:2" x14ac:dyDescent="0.2">
      <c r="A32">
        <f t="shared" si="0"/>
        <v>32</v>
      </c>
      <c r="B32" s="56">
        <f>'[1]UIFSM Calculator'!$J$11</f>
        <v>190</v>
      </c>
    </row>
    <row r="33" spans="1:2" x14ac:dyDescent="0.2">
      <c r="A33">
        <f t="shared" si="0"/>
        <v>33</v>
      </c>
      <c r="B33" s="56">
        <f>'[1]UIFSM Calculator'!$J$11</f>
        <v>190</v>
      </c>
    </row>
    <row r="34" spans="1:2" x14ac:dyDescent="0.2">
      <c r="A34">
        <f t="shared" si="0"/>
        <v>34</v>
      </c>
      <c r="B34" s="56">
        <f>'[1]UIFSM Calculator'!$J$11</f>
        <v>190</v>
      </c>
    </row>
    <row r="35" spans="1:2" x14ac:dyDescent="0.2">
      <c r="A35">
        <f t="shared" si="0"/>
        <v>35</v>
      </c>
      <c r="B35" s="56">
        <f>'[1]UIFSM Calculator'!$J$11</f>
        <v>190</v>
      </c>
    </row>
    <row r="36" spans="1:2" x14ac:dyDescent="0.2">
      <c r="A36">
        <f t="shared" si="0"/>
        <v>36</v>
      </c>
      <c r="B36" s="56">
        <f>'[1]UIFSM Calculator'!$J$11</f>
        <v>190</v>
      </c>
    </row>
    <row r="37" spans="1:2" x14ac:dyDescent="0.2">
      <c r="A37">
        <f t="shared" si="0"/>
        <v>37</v>
      </c>
      <c r="B37" s="56">
        <f>'[1]UIFSM Calculator'!$J$11</f>
        <v>190</v>
      </c>
    </row>
    <row r="38" spans="1:2" x14ac:dyDescent="0.2">
      <c r="A38">
        <f t="shared" si="0"/>
        <v>38</v>
      </c>
      <c r="B38" s="56">
        <f>'[1]UIFSM Calculator'!$J$11</f>
        <v>190</v>
      </c>
    </row>
    <row r="39" spans="1:2" x14ac:dyDescent="0.2">
      <c r="A39">
        <f t="shared" si="0"/>
        <v>39</v>
      </c>
      <c r="B39" s="56">
        <f>'[1]UIFSM Calculator'!$J$11</f>
        <v>190</v>
      </c>
    </row>
    <row r="40" spans="1:2" x14ac:dyDescent="0.2">
      <c r="A40">
        <f t="shared" si="0"/>
        <v>40</v>
      </c>
      <c r="B40" s="56">
        <f>'[1]UIFSM Calculator'!$J$11</f>
        <v>190</v>
      </c>
    </row>
    <row r="41" spans="1:2" x14ac:dyDescent="0.2">
      <c r="A41">
        <f t="shared" si="0"/>
        <v>41</v>
      </c>
      <c r="B41" s="56">
        <f>'[1]UIFSM Calculator'!$J$11</f>
        <v>190</v>
      </c>
    </row>
    <row r="42" spans="1:2" x14ac:dyDescent="0.2">
      <c r="A42">
        <f t="shared" si="0"/>
        <v>42</v>
      </c>
      <c r="B42" s="56">
        <f>'[1]UIFSM Calculator'!$J$11</f>
        <v>190</v>
      </c>
    </row>
    <row r="43" spans="1:2" x14ac:dyDescent="0.2">
      <c r="A43">
        <f t="shared" si="0"/>
        <v>43</v>
      </c>
      <c r="B43" s="56">
        <f>'[1]UIFSM Calculator'!$J$11</f>
        <v>190</v>
      </c>
    </row>
    <row r="44" spans="1:2" x14ac:dyDescent="0.2">
      <c r="A44">
        <f t="shared" si="0"/>
        <v>44</v>
      </c>
      <c r="B44" s="56">
        <f>'[1]UIFSM Calculator'!$J$11</f>
        <v>190</v>
      </c>
    </row>
    <row r="45" spans="1:2" x14ac:dyDescent="0.2">
      <c r="A45">
        <f t="shared" si="0"/>
        <v>45</v>
      </c>
      <c r="B45" s="56">
        <f>'[1]UIFSM Calculator'!$J$11</f>
        <v>190</v>
      </c>
    </row>
    <row r="46" spans="1:2" x14ac:dyDescent="0.2">
      <c r="A46">
        <f t="shared" si="0"/>
        <v>46</v>
      </c>
      <c r="B46" s="56">
        <f>'[1]UIFSM Calculator'!$J$11</f>
        <v>190</v>
      </c>
    </row>
    <row r="47" spans="1:2" x14ac:dyDescent="0.2">
      <c r="A47">
        <f t="shared" si="0"/>
        <v>47</v>
      </c>
      <c r="B47" s="56">
        <f>'[1]UIFSM Calculator'!$J$11</f>
        <v>190</v>
      </c>
    </row>
    <row r="48" spans="1:2" x14ac:dyDescent="0.2">
      <c r="A48">
        <f t="shared" si="0"/>
        <v>48</v>
      </c>
      <c r="B48" s="56">
        <f>'[1]UIFSM Calculator'!$J$11</f>
        <v>190</v>
      </c>
    </row>
    <row r="49" spans="1:2" x14ac:dyDescent="0.2">
      <c r="A49">
        <f t="shared" si="0"/>
        <v>49</v>
      </c>
      <c r="B49" s="56">
        <f>'[1]UIFSM Calculator'!$J$11</f>
        <v>190</v>
      </c>
    </row>
    <row r="50" spans="1:2" x14ac:dyDescent="0.2">
      <c r="A50">
        <f t="shared" si="0"/>
        <v>50</v>
      </c>
      <c r="B50" s="56">
        <f>'[1]UIFSM Calculator'!$J$11</f>
        <v>190</v>
      </c>
    </row>
    <row r="51" spans="1:2" x14ac:dyDescent="0.2">
      <c r="A51">
        <f t="shared" si="0"/>
        <v>51</v>
      </c>
      <c r="B51" s="56">
        <f>'[1]UIFSM Calculator'!$J$11</f>
        <v>190</v>
      </c>
    </row>
    <row r="52" spans="1:2" x14ac:dyDescent="0.2">
      <c r="A52">
        <f t="shared" si="0"/>
        <v>52</v>
      </c>
      <c r="B52" s="56">
        <f>'[1]UIFSM Calculator'!$J$11</f>
        <v>190</v>
      </c>
    </row>
    <row r="53" spans="1:2" x14ac:dyDescent="0.2">
      <c r="A53">
        <f t="shared" si="0"/>
        <v>53</v>
      </c>
      <c r="B53" s="56">
        <f>'[1]UIFSM Calculator'!$J$11</f>
        <v>190</v>
      </c>
    </row>
    <row r="54" spans="1:2" x14ac:dyDescent="0.2">
      <c r="A54">
        <f t="shared" si="0"/>
        <v>54</v>
      </c>
      <c r="B54" s="56">
        <f>'[1]UIFSM Calculator'!$J$11</f>
        <v>190</v>
      </c>
    </row>
    <row r="55" spans="1:2" x14ac:dyDescent="0.2">
      <c r="A55">
        <f t="shared" si="0"/>
        <v>55</v>
      </c>
      <c r="B55" s="56">
        <f>'[1]UIFSM Calculator'!$J$11</f>
        <v>190</v>
      </c>
    </row>
    <row r="56" spans="1:2" x14ac:dyDescent="0.2">
      <c r="A56">
        <f t="shared" si="0"/>
        <v>56</v>
      </c>
      <c r="B56" s="56">
        <f>'[1]UIFSM Calculator'!$J$11</f>
        <v>190</v>
      </c>
    </row>
    <row r="57" spans="1:2" x14ac:dyDescent="0.2">
      <c r="A57">
        <f t="shared" si="0"/>
        <v>57</v>
      </c>
      <c r="B57" s="56">
        <f>'[1]UIFSM Calculator'!$J$11</f>
        <v>190</v>
      </c>
    </row>
    <row r="58" spans="1:2" x14ac:dyDescent="0.2">
      <c r="A58">
        <f t="shared" si="0"/>
        <v>58</v>
      </c>
      <c r="B58" s="56">
        <f>'[1]UIFSM Calculator'!$J$11</f>
        <v>190</v>
      </c>
    </row>
    <row r="59" spans="1:2" x14ac:dyDescent="0.2">
      <c r="A59">
        <f t="shared" si="0"/>
        <v>59</v>
      </c>
      <c r="B59" s="56">
        <f>'[1]UIFSM Calculator'!$J$11</f>
        <v>190</v>
      </c>
    </row>
    <row r="60" spans="1:2" x14ac:dyDescent="0.2">
      <c r="A60">
        <f t="shared" si="0"/>
        <v>60</v>
      </c>
      <c r="B60" s="56">
        <f>'[1]UIFSM Calculator'!$J$11</f>
        <v>190</v>
      </c>
    </row>
    <row r="61" spans="1:2" x14ac:dyDescent="0.2">
      <c r="A61">
        <f t="shared" si="0"/>
        <v>61</v>
      </c>
      <c r="B61" s="56">
        <f>'[1]UIFSM Calculator'!$J$12</f>
        <v>160</v>
      </c>
    </row>
    <row r="62" spans="1:2" x14ac:dyDescent="0.2">
      <c r="A62">
        <f t="shared" si="0"/>
        <v>62</v>
      </c>
      <c r="B62" s="56">
        <f>'[1]UIFSM Calculator'!$J$12</f>
        <v>160</v>
      </c>
    </row>
    <row r="63" spans="1:2" x14ac:dyDescent="0.2">
      <c r="A63">
        <f t="shared" si="0"/>
        <v>63</v>
      </c>
      <c r="B63" s="56">
        <f>'[1]UIFSM Calculator'!$J$12</f>
        <v>160</v>
      </c>
    </row>
    <row r="64" spans="1:2" x14ac:dyDescent="0.2">
      <c r="A64">
        <f t="shared" si="0"/>
        <v>64</v>
      </c>
      <c r="B64" s="56">
        <f>'[1]UIFSM Calculator'!$J$12</f>
        <v>160</v>
      </c>
    </row>
    <row r="65" spans="1:2" x14ac:dyDescent="0.2">
      <c r="A65">
        <f t="shared" si="0"/>
        <v>65</v>
      </c>
      <c r="B65" s="56">
        <f>'[1]UIFSM Calculator'!$J$12</f>
        <v>160</v>
      </c>
    </row>
    <row r="66" spans="1:2" x14ac:dyDescent="0.2">
      <c r="A66">
        <f t="shared" si="0"/>
        <v>66</v>
      </c>
      <c r="B66" s="56">
        <f>'[1]UIFSM Calculator'!$J$12</f>
        <v>160</v>
      </c>
    </row>
    <row r="67" spans="1:2" x14ac:dyDescent="0.2">
      <c r="A67">
        <f t="shared" ref="A67:A130" si="1">SUM(A66)+1</f>
        <v>67</v>
      </c>
      <c r="B67" s="56">
        <f>'[1]UIFSM Calculator'!$J$12</f>
        <v>160</v>
      </c>
    </row>
    <row r="68" spans="1:2" x14ac:dyDescent="0.2">
      <c r="A68">
        <f t="shared" si="1"/>
        <v>68</v>
      </c>
      <c r="B68" s="56">
        <f>'[1]UIFSM Calculator'!$J$12</f>
        <v>160</v>
      </c>
    </row>
    <row r="69" spans="1:2" x14ac:dyDescent="0.2">
      <c r="A69">
        <f t="shared" si="1"/>
        <v>69</v>
      </c>
      <c r="B69" s="56">
        <f>'[1]UIFSM Calculator'!$J$12</f>
        <v>160</v>
      </c>
    </row>
    <row r="70" spans="1:2" x14ac:dyDescent="0.2">
      <c r="A70">
        <f t="shared" si="1"/>
        <v>70</v>
      </c>
      <c r="B70" s="56">
        <f>'[1]UIFSM Calculator'!$J$12</f>
        <v>160</v>
      </c>
    </row>
    <row r="71" spans="1:2" x14ac:dyDescent="0.2">
      <c r="A71">
        <f t="shared" si="1"/>
        <v>71</v>
      </c>
      <c r="B71" s="56">
        <f>'[1]UIFSM Calculator'!$J$12</f>
        <v>160</v>
      </c>
    </row>
    <row r="72" spans="1:2" x14ac:dyDescent="0.2">
      <c r="A72">
        <f t="shared" si="1"/>
        <v>72</v>
      </c>
      <c r="B72" s="56">
        <f>'[1]UIFSM Calculator'!$J$12</f>
        <v>160</v>
      </c>
    </row>
    <row r="73" spans="1:2" x14ac:dyDescent="0.2">
      <c r="A73">
        <f t="shared" si="1"/>
        <v>73</v>
      </c>
      <c r="B73" s="56">
        <f>'[1]UIFSM Calculator'!$J$12</f>
        <v>160</v>
      </c>
    </row>
    <row r="74" spans="1:2" x14ac:dyDescent="0.2">
      <c r="A74">
        <f t="shared" si="1"/>
        <v>74</v>
      </c>
      <c r="B74" s="56">
        <f>'[1]UIFSM Calculator'!$J$12</f>
        <v>160</v>
      </c>
    </row>
    <row r="75" spans="1:2" x14ac:dyDescent="0.2">
      <c r="A75">
        <f t="shared" si="1"/>
        <v>75</v>
      </c>
      <c r="B75" s="56">
        <f>'[1]UIFSM Calculator'!$J$12</f>
        <v>160</v>
      </c>
    </row>
    <row r="76" spans="1:2" x14ac:dyDescent="0.2">
      <c r="A76">
        <f t="shared" si="1"/>
        <v>76</v>
      </c>
      <c r="B76" s="56">
        <f>'[1]UIFSM Calculator'!$J$12</f>
        <v>160</v>
      </c>
    </row>
    <row r="77" spans="1:2" x14ac:dyDescent="0.2">
      <c r="A77">
        <f t="shared" si="1"/>
        <v>77</v>
      </c>
      <c r="B77" s="56">
        <f>'[1]UIFSM Calculator'!$J$12</f>
        <v>160</v>
      </c>
    </row>
    <row r="78" spans="1:2" x14ac:dyDescent="0.2">
      <c r="A78">
        <f t="shared" si="1"/>
        <v>78</v>
      </c>
      <c r="B78" s="56">
        <f>'[1]UIFSM Calculator'!$J$12</f>
        <v>160</v>
      </c>
    </row>
    <row r="79" spans="1:2" x14ac:dyDescent="0.2">
      <c r="A79">
        <f t="shared" si="1"/>
        <v>79</v>
      </c>
      <c r="B79" s="56">
        <f>'[1]UIFSM Calculator'!$J$12</f>
        <v>160</v>
      </c>
    </row>
    <row r="80" spans="1:2" x14ac:dyDescent="0.2">
      <c r="A80">
        <f t="shared" si="1"/>
        <v>80</v>
      </c>
      <c r="B80" s="56">
        <f>'[1]UIFSM Calculator'!$J$12</f>
        <v>160</v>
      </c>
    </row>
    <row r="81" spans="1:2" x14ac:dyDescent="0.2">
      <c r="A81">
        <f t="shared" si="1"/>
        <v>81</v>
      </c>
      <c r="B81" s="56">
        <f>'[1]UIFSM Calculator'!$J$12</f>
        <v>160</v>
      </c>
    </row>
    <row r="82" spans="1:2" x14ac:dyDescent="0.2">
      <c r="A82">
        <f t="shared" si="1"/>
        <v>82</v>
      </c>
      <c r="B82" s="56">
        <f>'[1]UIFSM Calculator'!$J$12</f>
        <v>160</v>
      </c>
    </row>
    <row r="83" spans="1:2" x14ac:dyDescent="0.2">
      <c r="A83">
        <f t="shared" si="1"/>
        <v>83</v>
      </c>
      <c r="B83" s="56">
        <f>'[1]UIFSM Calculator'!$J$12</f>
        <v>160</v>
      </c>
    </row>
    <row r="84" spans="1:2" x14ac:dyDescent="0.2">
      <c r="A84">
        <f t="shared" si="1"/>
        <v>84</v>
      </c>
      <c r="B84" s="56">
        <f>'[1]UIFSM Calculator'!$J$12</f>
        <v>160</v>
      </c>
    </row>
    <row r="85" spans="1:2" x14ac:dyDescent="0.2">
      <c r="A85">
        <f t="shared" si="1"/>
        <v>85</v>
      </c>
      <c r="B85" s="56">
        <f>'[1]UIFSM Calculator'!$J$12</f>
        <v>160</v>
      </c>
    </row>
    <row r="86" spans="1:2" x14ac:dyDescent="0.2">
      <c r="A86">
        <f t="shared" si="1"/>
        <v>86</v>
      </c>
      <c r="B86" s="56">
        <f>'[1]UIFSM Calculator'!$J$12</f>
        <v>160</v>
      </c>
    </row>
    <row r="87" spans="1:2" x14ac:dyDescent="0.2">
      <c r="A87">
        <f t="shared" si="1"/>
        <v>87</v>
      </c>
      <c r="B87" s="56">
        <f>'[1]UIFSM Calculator'!$J$12</f>
        <v>160</v>
      </c>
    </row>
    <row r="88" spans="1:2" x14ac:dyDescent="0.2">
      <c r="A88">
        <f t="shared" si="1"/>
        <v>88</v>
      </c>
      <c r="B88" s="56">
        <f>'[1]UIFSM Calculator'!$J$12</f>
        <v>160</v>
      </c>
    </row>
    <row r="89" spans="1:2" x14ac:dyDescent="0.2">
      <c r="A89">
        <f t="shared" si="1"/>
        <v>89</v>
      </c>
      <c r="B89" s="56">
        <f>'[1]UIFSM Calculator'!$J$12</f>
        <v>160</v>
      </c>
    </row>
    <row r="90" spans="1:2" x14ac:dyDescent="0.2">
      <c r="A90">
        <f t="shared" si="1"/>
        <v>90</v>
      </c>
      <c r="B90" s="56">
        <f>'[1]UIFSM Calculator'!$J$12</f>
        <v>160</v>
      </c>
    </row>
    <row r="91" spans="1:2" x14ac:dyDescent="0.2">
      <c r="A91">
        <f t="shared" si="1"/>
        <v>91</v>
      </c>
      <c r="B91" s="56">
        <f>'[1]UIFSM Calculator'!$J$13</f>
        <v>135</v>
      </c>
    </row>
    <row r="92" spans="1:2" x14ac:dyDescent="0.2">
      <c r="A92">
        <f t="shared" si="1"/>
        <v>92</v>
      </c>
      <c r="B92" s="56">
        <f>'[1]UIFSM Calculator'!$J$13</f>
        <v>135</v>
      </c>
    </row>
    <row r="93" spans="1:2" x14ac:dyDescent="0.2">
      <c r="A93">
        <f t="shared" si="1"/>
        <v>93</v>
      </c>
      <c r="B93" s="56">
        <f>'[1]UIFSM Calculator'!$J$13</f>
        <v>135</v>
      </c>
    </row>
    <row r="94" spans="1:2" x14ac:dyDescent="0.2">
      <c r="A94">
        <f t="shared" si="1"/>
        <v>94</v>
      </c>
      <c r="B94" s="56">
        <f>'[1]UIFSM Calculator'!$J$13</f>
        <v>135</v>
      </c>
    </row>
    <row r="95" spans="1:2" x14ac:dyDescent="0.2">
      <c r="A95">
        <f t="shared" si="1"/>
        <v>95</v>
      </c>
      <c r="B95" s="56">
        <f>'[1]UIFSM Calculator'!$J$13</f>
        <v>135</v>
      </c>
    </row>
    <row r="96" spans="1:2" x14ac:dyDescent="0.2">
      <c r="A96">
        <f t="shared" si="1"/>
        <v>96</v>
      </c>
      <c r="B96" s="56">
        <f>'[1]UIFSM Calculator'!$J$13</f>
        <v>135</v>
      </c>
    </row>
    <row r="97" spans="1:2" x14ac:dyDescent="0.2">
      <c r="A97">
        <f t="shared" si="1"/>
        <v>97</v>
      </c>
      <c r="B97" s="56">
        <f>'[1]UIFSM Calculator'!$J$13</f>
        <v>135</v>
      </c>
    </row>
    <row r="98" spans="1:2" x14ac:dyDescent="0.2">
      <c r="A98">
        <f t="shared" si="1"/>
        <v>98</v>
      </c>
      <c r="B98" s="56">
        <f>'[1]UIFSM Calculator'!$J$13</f>
        <v>135</v>
      </c>
    </row>
    <row r="99" spans="1:2" x14ac:dyDescent="0.2">
      <c r="A99">
        <f t="shared" si="1"/>
        <v>99</v>
      </c>
      <c r="B99" s="56">
        <f>'[1]UIFSM Calculator'!$J$13</f>
        <v>135</v>
      </c>
    </row>
    <row r="100" spans="1:2" x14ac:dyDescent="0.2">
      <c r="A100">
        <f t="shared" si="1"/>
        <v>100</v>
      </c>
      <c r="B100" s="56">
        <f>'[1]UIFSM Calculator'!$J$13</f>
        <v>135</v>
      </c>
    </row>
    <row r="101" spans="1:2" x14ac:dyDescent="0.2">
      <c r="A101">
        <f t="shared" si="1"/>
        <v>101</v>
      </c>
      <c r="B101" s="56">
        <f>'[1]UIFSM Calculator'!$J$13</f>
        <v>135</v>
      </c>
    </row>
    <row r="102" spans="1:2" x14ac:dyDescent="0.2">
      <c r="A102">
        <f t="shared" si="1"/>
        <v>102</v>
      </c>
      <c r="B102" s="56">
        <f>'[1]UIFSM Calculator'!$J$13</f>
        <v>135</v>
      </c>
    </row>
    <row r="103" spans="1:2" x14ac:dyDescent="0.2">
      <c r="A103">
        <f t="shared" si="1"/>
        <v>103</v>
      </c>
      <c r="B103" s="56">
        <f>'[1]UIFSM Calculator'!$J$13</f>
        <v>135</v>
      </c>
    </row>
    <row r="104" spans="1:2" x14ac:dyDescent="0.2">
      <c r="A104">
        <f t="shared" si="1"/>
        <v>104</v>
      </c>
      <c r="B104" s="56">
        <f>'[1]UIFSM Calculator'!$J$13</f>
        <v>135</v>
      </c>
    </row>
    <row r="105" spans="1:2" x14ac:dyDescent="0.2">
      <c r="A105">
        <f t="shared" si="1"/>
        <v>105</v>
      </c>
      <c r="B105" s="56">
        <f>'[1]UIFSM Calculator'!$J$13</f>
        <v>135</v>
      </c>
    </row>
    <row r="106" spans="1:2" x14ac:dyDescent="0.2">
      <c r="A106">
        <f t="shared" si="1"/>
        <v>106</v>
      </c>
      <c r="B106" s="56">
        <f>'[1]UIFSM Calculator'!$J$13</f>
        <v>135</v>
      </c>
    </row>
    <row r="107" spans="1:2" x14ac:dyDescent="0.2">
      <c r="A107">
        <f t="shared" si="1"/>
        <v>107</v>
      </c>
      <c r="B107" s="56">
        <f>'[1]UIFSM Calculator'!$J$13</f>
        <v>135</v>
      </c>
    </row>
    <row r="108" spans="1:2" x14ac:dyDescent="0.2">
      <c r="A108">
        <f t="shared" si="1"/>
        <v>108</v>
      </c>
      <c r="B108" s="56">
        <f>'[1]UIFSM Calculator'!$J$13</f>
        <v>135</v>
      </c>
    </row>
    <row r="109" spans="1:2" x14ac:dyDescent="0.2">
      <c r="A109">
        <f t="shared" si="1"/>
        <v>109</v>
      </c>
      <c r="B109" s="56">
        <f>'[1]UIFSM Calculator'!$J$13</f>
        <v>135</v>
      </c>
    </row>
    <row r="110" spans="1:2" x14ac:dyDescent="0.2">
      <c r="A110">
        <f t="shared" si="1"/>
        <v>110</v>
      </c>
      <c r="B110" s="56">
        <f>'[1]UIFSM Calculator'!$J$13</f>
        <v>135</v>
      </c>
    </row>
    <row r="111" spans="1:2" x14ac:dyDescent="0.2">
      <c r="A111">
        <f t="shared" si="1"/>
        <v>111</v>
      </c>
      <c r="B111" s="56">
        <f>'[1]UIFSM Calculator'!$J$13</f>
        <v>135</v>
      </c>
    </row>
    <row r="112" spans="1:2" x14ac:dyDescent="0.2">
      <c r="A112">
        <f t="shared" si="1"/>
        <v>112</v>
      </c>
      <c r="B112" s="56">
        <f>'[1]UIFSM Calculator'!$J$13</f>
        <v>135</v>
      </c>
    </row>
    <row r="113" spans="1:2" x14ac:dyDescent="0.2">
      <c r="A113">
        <f t="shared" si="1"/>
        <v>113</v>
      </c>
      <c r="B113" s="56">
        <f>'[1]UIFSM Calculator'!$J$13</f>
        <v>135</v>
      </c>
    </row>
    <row r="114" spans="1:2" x14ac:dyDescent="0.2">
      <c r="A114">
        <f t="shared" si="1"/>
        <v>114</v>
      </c>
      <c r="B114" s="56">
        <f>'[1]UIFSM Calculator'!$J$13</f>
        <v>135</v>
      </c>
    </row>
    <row r="115" spans="1:2" x14ac:dyDescent="0.2">
      <c r="A115">
        <f t="shared" si="1"/>
        <v>115</v>
      </c>
      <c r="B115" s="56">
        <f>'[1]UIFSM Calculator'!$J$13</f>
        <v>135</v>
      </c>
    </row>
    <row r="116" spans="1:2" x14ac:dyDescent="0.2">
      <c r="A116">
        <f t="shared" si="1"/>
        <v>116</v>
      </c>
      <c r="B116" s="56">
        <f>'[1]UIFSM Calculator'!$J$13</f>
        <v>135</v>
      </c>
    </row>
    <row r="117" spans="1:2" x14ac:dyDescent="0.2">
      <c r="A117">
        <f t="shared" si="1"/>
        <v>117</v>
      </c>
      <c r="B117" s="56">
        <f>'[1]UIFSM Calculator'!$J$13</f>
        <v>135</v>
      </c>
    </row>
    <row r="118" spans="1:2" x14ac:dyDescent="0.2">
      <c r="A118">
        <f t="shared" si="1"/>
        <v>118</v>
      </c>
      <c r="B118" s="56">
        <f>'[1]UIFSM Calculator'!$J$13</f>
        <v>135</v>
      </c>
    </row>
    <row r="119" spans="1:2" x14ac:dyDescent="0.2">
      <c r="A119">
        <f t="shared" si="1"/>
        <v>119</v>
      </c>
      <c r="B119" s="56">
        <f>'[1]UIFSM Calculator'!$J$13</f>
        <v>135</v>
      </c>
    </row>
    <row r="120" spans="1:2" x14ac:dyDescent="0.2">
      <c r="A120">
        <f t="shared" si="1"/>
        <v>120</v>
      </c>
      <c r="B120" s="56">
        <f>'[1]UIFSM Calculator'!$J$13</f>
        <v>135</v>
      </c>
    </row>
    <row r="121" spans="1:2" x14ac:dyDescent="0.2">
      <c r="A121">
        <f t="shared" si="1"/>
        <v>121</v>
      </c>
      <c r="B121" s="56">
        <f>'[1]UIFSM Calculator'!$J$14</f>
        <v>100</v>
      </c>
    </row>
    <row r="122" spans="1:2" x14ac:dyDescent="0.2">
      <c r="A122">
        <f t="shared" si="1"/>
        <v>122</v>
      </c>
      <c r="B122" s="56">
        <f>'[1]UIFSM Calculator'!$J$14</f>
        <v>100</v>
      </c>
    </row>
    <row r="123" spans="1:2" x14ac:dyDescent="0.2">
      <c r="A123">
        <f t="shared" si="1"/>
        <v>123</v>
      </c>
      <c r="B123" s="56">
        <f>'[1]UIFSM Calculator'!$J$14</f>
        <v>100</v>
      </c>
    </row>
    <row r="124" spans="1:2" x14ac:dyDescent="0.2">
      <c r="A124">
        <f t="shared" si="1"/>
        <v>124</v>
      </c>
      <c r="B124" s="56">
        <f>'[1]UIFSM Calculator'!$J$14</f>
        <v>100</v>
      </c>
    </row>
    <row r="125" spans="1:2" x14ac:dyDescent="0.2">
      <c r="A125">
        <f t="shared" si="1"/>
        <v>125</v>
      </c>
      <c r="B125" s="56">
        <f>'[1]UIFSM Calculator'!$J$14</f>
        <v>100</v>
      </c>
    </row>
    <row r="126" spans="1:2" x14ac:dyDescent="0.2">
      <c r="A126">
        <f t="shared" si="1"/>
        <v>126</v>
      </c>
      <c r="B126" s="56">
        <f>'[1]UIFSM Calculator'!$J$14</f>
        <v>100</v>
      </c>
    </row>
    <row r="127" spans="1:2" x14ac:dyDescent="0.2">
      <c r="A127">
        <f t="shared" si="1"/>
        <v>127</v>
      </c>
      <c r="B127" s="56">
        <f>'[1]UIFSM Calculator'!$J$14</f>
        <v>100</v>
      </c>
    </row>
    <row r="128" spans="1:2" x14ac:dyDescent="0.2">
      <c r="A128">
        <f t="shared" si="1"/>
        <v>128</v>
      </c>
      <c r="B128" s="56">
        <f>'[1]UIFSM Calculator'!$J$14</f>
        <v>100</v>
      </c>
    </row>
    <row r="129" spans="1:2" x14ac:dyDescent="0.2">
      <c r="A129">
        <f t="shared" si="1"/>
        <v>129</v>
      </c>
      <c r="B129" s="56">
        <f>'[1]UIFSM Calculator'!$J$14</f>
        <v>100</v>
      </c>
    </row>
    <row r="130" spans="1:2" x14ac:dyDescent="0.2">
      <c r="A130">
        <f t="shared" si="1"/>
        <v>130</v>
      </c>
      <c r="B130" s="56">
        <f>'[1]UIFSM Calculator'!$J$14</f>
        <v>100</v>
      </c>
    </row>
    <row r="131" spans="1:2" x14ac:dyDescent="0.2">
      <c r="A131">
        <f t="shared" ref="A131:A150" si="2">SUM(A130)+1</f>
        <v>131</v>
      </c>
      <c r="B131" s="56">
        <f>'[1]UIFSM Calculator'!$J$14</f>
        <v>100</v>
      </c>
    </row>
    <row r="132" spans="1:2" x14ac:dyDescent="0.2">
      <c r="A132">
        <f t="shared" si="2"/>
        <v>132</v>
      </c>
      <c r="B132" s="56">
        <f>'[1]UIFSM Calculator'!$J$14</f>
        <v>100</v>
      </c>
    </row>
    <row r="133" spans="1:2" x14ac:dyDescent="0.2">
      <c r="A133">
        <f t="shared" si="2"/>
        <v>133</v>
      </c>
      <c r="B133" s="56">
        <f>'[1]UIFSM Calculator'!$J$14</f>
        <v>100</v>
      </c>
    </row>
    <row r="134" spans="1:2" x14ac:dyDescent="0.2">
      <c r="A134">
        <f t="shared" si="2"/>
        <v>134</v>
      </c>
      <c r="B134" s="56">
        <f>'[1]UIFSM Calculator'!$J$14</f>
        <v>100</v>
      </c>
    </row>
    <row r="135" spans="1:2" x14ac:dyDescent="0.2">
      <c r="A135">
        <f t="shared" si="2"/>
        <v>135</v>
      </c>
      <c r="B135" s="56">
        <f>'[1]UIFSM Calculator'!$J$14</f>
        <v>100</v>
      </c>
    </row>
    <row r="136" spans="1:2" x14ac:dyDescent="0.2">
      <c r="A136">
        <f t="shared" si="2"/>
        <v>136</v>
      </c>
      <c r="B136" s="56">
        <f>'[1]UIFSM Calculator'!$J$14</f>
        <v>100</v>
      </c>
    </row>
    <row r="137" spans="1:2" x14ac:dyDescent="0.2">
      <c r="A137">
        <f t="shared" si="2"/>
        <v>137</v>
      </c>
      <c r="B137" s="56">
        <f>'[1]UIFSM Calculator'!$J$14</f>
        <v>100</v>
      </c>
    </row>
    <row r="138" spans="1:2" x14ac:dyDescent="0.2">
      <c r="A138">
        <f t="shared" si="2"/>
        <v>138</v>
      </c>
      <c r="B138" s="56">
        <f>'[1]UIFSM Calculator'!$J$14</f>
        <v>100</v>
      </c>
    </row>
    <row r="139" spans="1:2" x14ac:dyDescent="0.2">
      <c r="A139">
        <f t="shared" si="2"/>
        <v>139</v>
      </c>
      <c r="B139" s="56">
        <f>'[1]UIFSM Calculator'!$J$14</f>
        <v>100</v>
      </c>
    </row>
    <row r="140" spans="1:2" x14ac:dyDescent="0.2">
      <c r="A140">
        <f t="shared" si="2"/>
        <v>140</v>
      </c>
      <c r="B140" s="56">
        <f>'[1]UIFSM Calculator'!$J$14</f>
        <v>100</v>
      </c>
    </row>
    <row r="141" spans="1:2" x14ac:dyDescent="0.2">
      <c r="A141">
        <f t="shared" si="2"/>
        <v>141</v>
      </c>
      <c r="B141" s="56">
        <f>'[1]UIFSM Calculator'!$J$14</f>
        <v>100</v>
      </c>
    </row>
    <row r="142" spans="1:2" x14ac:dyDescent="0.2">
      <c r="A142">
        <f t="shared" si="2"/>
        <v>142</v>
      </c>
      <c r="B142" s="56">
        <f>'[1]UIFSM Calculator'!$J$14</f>
        <v>100</v>
      </c>
    </row>
    <row r="143" spans="1:2" x14ac:dyDescent="0.2">
      <c r="A143">
        <f t="shared" si="2"/>
        <v>143</v>
      </c>
      <c r="B143" s="56">
        <f>'[1]UIFSM Calculator'!$J$14</f>
        <v>100</v>
      </c>
    </row>
    <row r="144" spans="1:2" x14ac:dyDescent="0.2">
      <c r="A144">
        <f t="shared" si="2"/>
        <v>144</v>
      </c>
      <c r="B144" s="56">
        <f>'[1]UIFSM Calculator'!$J$14</f>
        <v>100</v>
      </c>
    </row>
    <row r="145" spans="1:2" x14ac:dyDescent="0.2">
      <c r="A145">
        <f t="shared" si="2"/>
        <v>145</v>
      </c>
      <c r="B145" s="56">
        <f>'[1]UIFSM Calculator'!$J$14</f>
        <v>100</v>
      </c>
    </row>
    <row r="146" spans="1:2" x14ac:dyDescent="0.2">
      <c r="A146">
        <f t="shared" si="2"/>
        <v>146</v>
      </c>
      <c r="B146" s="56">
        <f>'[1]UIFSM Calculator'!$J$14</f>
        <v>100</v>
      </c>
    </row>
    <row r="147" spans="1:2" x14ac:dyDescent="0.2">
      <c r="A147">
        <f t="shared" si="2"/>
        <v>147</v>
      </c>
      <c r="B147" s="56">
        <f>'[1]UIFSM Calculator'!$J$14</f>
        <v>100</v>
      </c>
    </row>
    <row r="148" spans="1:2" x14ac:dyDescent="0.2">
      <c r="A148">
        <f t="shared" si="2"/>
        <v>148</v>
      </c>
      <c r="B148" s="56">
        <f>'[1]UIFSM Calculator'!$J$14</f>
        <v>100</v>
      </c>
    </row>
    <row r="149" spans="1:2" x14ac:dyDescent="0.2">
      <c r="A149">
        <f t="shared" si="2"/>
        <v>149</v>
      </c>
      <c r="B149" s="56">
        <f>'[1]UIFSM Calculator'!$J$14</f>
        <v>100</v>
      </c>
    </row>
    <row r="150" spans="1:2" x14ac:dyDescent="0.2">
      <c r="A150">
        <f t="shared" si="2"/>
        <v>150</v>
      </c>
      <c r="B150" s="56">
        <f>'[1]UIFSM Calculator'!$J$14</f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ROBERTS, Graeme</dc:creator>
  <cp:lastModifiedBy>DELCUETO, Ale</cp:lastModifiedBy>
  <dcterms:created xsi:type="dcterms:W3CDTF">2014-10-14T16:35:47Z</dcterms:created>
  <dcterms:modified xsi:type="dcterms:W3CDTF">2016-05-09T13:31:39Z</dcterms:modified>
</cp:coreProperties>
</file>