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75" windowWidth="18600" windowHeight="7290"/>
  </bookViews>
  <sheets>
    <sheet name="Cover" sheetId="2" r:id="rId1"/>
    <sheet name="Notes" sheetId="7" r:id="rId2"/>
    <sheet name="In-year inspection outcomes" sheetId="1" r:id="rId3"/>
    <sheet name="Most recent inspection outcomes" sheetId="6" r:id="rId4"/>
  </sheets>
  <externalReferences>
    <externalReference r:id="rId5"/>
  </externalReferences>
  <definedNames>
    <definedName name="_xlnm._FilterDatabase" localSheetId="2" hidden="1">'In-year inspection outcomes'!$A$4:$AA$73</definedName>
    <definedName name="_xlnm._FilterDatabase" localSheetId="3" hidden="1">'Most recent inspection outcomes'!$A$4:$W$1146</definedName>
    <definedName name="AllInspections" localSheetId="0">#REF!,#REF!</definedName>
    <definedName name="AllInspections" localSheetId="2">'In-year inspection outcomes'!#REF!,'In-year inspection outcomes'!#REF!</definedName>
    <definedName name="AllInspections" localSheetId="3">#REF!,#REF!</definedName>
    <definedName name="AllInspections" localSheetId="1">#REF!,#REF!</definedName>
    <definedName name="AllInspections">#REF!,#REF!</definedName>
    <definedName name="AsAtDate">[1]Dates!$B$6</definedName>
    <definedName name="EduBaseDate">[1]Dates!$B$5</definedName>
    <definedName name="Phase">[1]Dates!$B$10:$B$15</definedName>
    <definedName name="_xlnm.Print_Area" localSheetId="0">Cover!$A$1:$C$28</definedName>
    <definedName name="PublicationDate">[1]Dates!$B$7</definedName>
  </definedNames>
  <calcPr calcId="145621"/>
</workbook>
</file>

<file path=xl/calcChain.xml><?xml version="1.0" encoding="utf-8"?>
<calcChain xmlns="http://schemas.openxmlformats.org/spreadsheetml/2006/main">
  <c r="A73" i="1" l="1"/>
  <c r="A72" i="1"/>
  <c r="A71" i="1"/>
  <c r="A70" i="1"/>
  <c r="A69" i="1"/>
  <c r="A68" i="1"/>
  <c r="A67" i="1"/>
  <c r="A66" i="1"/>
  <c r="A65" i="1"/>
  <c r="A64" i="1"/>
  <c r="A63" i="1"/>
  <c r="A62" i="1"/>
  <c r="A61" i="1"/>
  <c r="A60" i="1"/>
  <c r="A59" i="1"/>
  <c r="A58" i="1"/>
  <c r="A56" i="1"/>
  <c r="A55" i="1"/>
  <c r="A54" i="1"/>
  <c r="A53" i="1"/>
  <c r="A52" i="1"/>
  <c r="A50" i="1"/>
  <c r="A48" i="1"/>
  <c r="A47" i="1"/>
  <c r="A45" i="1"/>
  <c r="A44" i="1"/>
  <c r="A43" i="1"/>
  <c r="A42" i="1"/>
  <c r="A41" i="1"/>
  <c r="A40" i="1"/>
  <c r="A39" i="1"/>
  <c r="A38" i="1"/>
  <c r="A32" i="1"/>
  <c r="A24" i="1"/>
  <c r="A12" i="1"/>
  <c r="A57" i="1"/>
  <c r="A51" i="1"/>
  <c r="A49" i="1"/>
  <c r="A46" i="1"/>
  <c r="A37" i="1"/>
  <c r="A36" i="1"/>
  <c r="A35" i="1"/>
  <c r="A34" i="1"/>
  <c r="A33" i="1"/>
  <c r="A31" i="1"/>
  <c r="A30" i="1"/>
  <c r="A29" i="1"/>
  <c r="A28" i="1"/>
  <c r="A27" i="1"/>
  <c r="A26" i="1"/>
  <c r="A25" i="1"/>
  <c r="A23" i="1"/>
  <c r="A22" i="1"/>
  <c r="A21" i="1"/>
  <c r="A20" i="1"/>
  <c r="A19" i="1"/>
  <c r="A18" i="1"/>
  <c r="A17" i="1"/>
  <c r="A16" i="1"/>
  <c r="A15" i="1"/>
  <c r="A14" i="1"/>
  <c r="A13" i="1"/>
  <c r="A11" i="1"/>
  <c r="A10" i="1"/>
  <c r="A9" i="1"/>
  <c r="A8" i="1"/>
  <c r="A7" i="1"/>
  <c r="A6" i="1"/>
  <c r="A5" i="1"/>
</calcChain>
</file>

<file path=xl/sharedStrings.xml><?xml version="1.0" encoding="utf-8"?>
<sst xmlns="http://schemas.openxmlformats.org/spreadsheetml/2006/main" count="19220" uniqueCount="3390">
  <si>
    <t>Inspection outcomes</t>
  </si>
  <si>
    <t>for further education and skills providers inspected from 1 September 2015</t>
  </si>
  <si>
    <t>Provider URN</t>
  </si>
  <si>
    <t>Overall effectiveness</t>
  </si>
  <si>
    <t>Outcomes for learners</t>
  </si>
  <si>
    <t>Quality of teaching, learning and assessment</t>
  </si>
  <si>
    <t>Personal development, behaviour and welfare</t>
  </si>
  <si>
    <t>Effectiveness of leadership and management</t>
  </si>
  <si>
    <t>Full-time provision for 14- to 16-year-olds</t>
  </si>
  <si>
    <t>16 to 19 study programmes</t>
  </si>
  <si>
    <t>Adult learning programmes</t>
  </si>
  <si>
    <t>Traineeships</t>
  </si>
  <si>
    <t>Apprenticeships</t>
  </si>
  <si>
    <t>Provision for learners with high needs</t>
  </si>
  <si>
    <t>Previous last day of inspection</t>
  </si>
  <si>
    <t>Web link</t>
  </si>
  <si>
    <t>Provider name</t>
  </si>
  <si>
    <t>Provider type</t>
  </si>
  <si>
    <t>Provider group</t>
  </si>
  <si>
    <t>Local authority</t>
  </si>
  <si>
    <t>Region</t>
  </si>
  <si>
    <t>Inspection number</t>
  </si>
  <si>
    <t>Inspection type</t>
  </si>
  <si>
    <t>First day of inspection</t>
  </si>
  <si>
    <t>Last day of inspection</t>
  </si>
  <si>
    <t>Is safeguarding effective?</t>
  </si>
  <si>
    <t>Previous inspection number</t>
  </si>
  <si>
    <t>Previous overall effectiveness</t>
  </si>
  <si>
    <t>Improved/   declined/ stayed the same</t>
  </si>
  <si>
    <t>Dimensions Training Solutions Limited</t>
  </si>
  <si>
    <t>Independent learning provider</t>
  </si>
  <si>
    <t>Kirklees</t>
  </si>
  <si>
    <t>NULL</t>
  </si>
  <si>
    <t>East Midlands</t>
  </si>
  <si>
    <t>Independent Learning Provider (Regional) - Requires Improvement</t>
  </si>
  <si>
    <t>Y</t>
  </si>
  <si>
    <t>ITS429107</t>
  </si>
  <si>
    <t>Improved</t>
  </si>
  <si>
    <t>Independent learning providers (including employer providers)</t>
  </si>
  <si>
    <t>East Riding of Yorkshire Council</t>
  </si>
  <si>
    <t>Local authority provider</t>
  </si>
  <si>
    <t>East Riding of Yorkshire</t>
  </si>
  <si>
    <t>Community Learning and Skills - Local authority - Requires Improvement - second inspection</t>
  </si>
  <si>
    <t>ITS429243</t>
  </si>
  <si>
    <t>Community learning and skills providers</t>
  </si>
  <si>
    <t>Paragon Education &amp; Skills Limited</t>
  </si>
  <si>
    <t>Bournemouth</t>
  </si>
  <si>
    <t>South West</t>
  </si>
  <si>
    <t>Independent Learning Provider (National) - Requires improvement</t>
  </si>
  <si>
    <t>ITS434047</t>
  </si>
  <si>
    <t>Stayed the same</t>
  </si>
  <si>
    <t>Learning Skills Partnership Ltd</t>
  </si>
  <si>
    <t>Independent Learning Provider (National) - Full</t>
  </si>
  <si>
    <t>Stanmore College</t>
  </si>
  <si>
    <t>General further education college</t>
  </si>
  <si>
    <t>Harrow</t>
  </si>
  <si>
    <t>London</t>
  </si>
  <si>
    <t>South East</t>
  </si>
  <si>
    <t>FE College - Requires improvement</t>
  </si>
  <si>
    <t>ITS429170</t>
  </si>
  <si>
    <t>Declined</t>
  </si>
  <si>
    <t>Colleges</t>
  </si>
  <si>
    <t>West Cheshire College</t>
  </si>
  <si>
    <t>Cheshire West and Chester</t>
  </si>
  <si>
    <t>North West</t>
  </si>
  <si>
    <t>ITS429173</t>
  </si>
  <si>
    <t>Wesc Foundation College</t>
  </si>
  <si>
    <t>Independent specialist college</t>
  </si>
  <si>
    <t>Devon</t>
  </si>
  <si>
    <t>ISC - Requires improvement</t>
  </si>
  <si>
    <t>-</t>
  </si>
  <si>
    <t>ITS423403</t>
  </si>
  <si>
    <t>Independent specialist colleges</t>
  </si>
  <si>
    <t>Education &amp; Youth Services Limited</t>
  </si>
  <si>
    <t>Hertfordshire</t>
  </si>
  <si>
    <t>East of England</t>
  </si>
  <si>
    <t>Independent Learning Provider (National) - Requires improvement - second inspection</t>
  </si>
  <si>
    <t>ITS429269</t>
  </si>
  <si>
    <t>Hackney Community College</t>
  </si>
  <si>
    <t>Hackney</t>
  </si>
  <si>
    <t>ITS429164</t>
  </si>
  <si>
    <t>DART Limited</t>
  </si>
  <si>
    <t>Derbyshire</t>
  </si>
  <si>
    <t>ITS363191</t>
  </si>
  <si>
    <t>KETTERING BOROUGH COUNCIL</t>
  </si>
  <si>
    <t>Northamptonshire</t>
  </si>
  <si>
    <t>ITS429223</t>
  </si>
  <si>
    <t>Lambeth London Borough Council</t>
  </si>
  <si>
    <t>Lambeth</t>
  </si>
  <si>
    <t>Community Learning and Skills - Local authority - Full</t>
  </si>
  <si>
    <t>ITS354478</t>
  </si>
  <si>
    <t>Nottinghamshire Training Network</t>
  </si>
  <si>
    <t>Nottinghamshire</t>
  </si>
  <si>
    <t>ITS429234</t>
  </si>
  <si>
    <t>Lakes College - West Cumbria</t>
  </si>
  <si>
    <t>Cumbria</t>
  </si>
  <si>
    <t>FE College - Full</t>
  </si>
  <si>
    <t>ITS362660</t>
  </si>
  <si>
    <t>Mountview Academy of Theatre Arts Limited</t>
  </si>
  <si>
    <t>Dance and drama college</t>
  </si>
  <si>
    <t>Haringey</t>
  </si>
  <si>
    <t>Dance and drama - Full</t>
  </si>
  <si>
    <t>ITS367206</t>
  </si>
  <si>
    <t>Dance and drama colleges</t>
  </si>
  <si>
    <t>Northern Ballet School</t>
  </si>
  <si>
    <t>Manchester</t>
  </si>
  <si>
    <t>ITS364629</t>
  </si>
  <si>
    <t>Sefton Metropolitan Borough Council</t>
  </si>
  <si>
    <t>Sefton</t>
  </si>
  <si>
    <t>ITS345780</t>
  </si>
  <si>
    <t>IXION Holdings (Contracts) Limited</t>
  </si>
  <si>
    <t>Essex</t>
  </si>
  <si>
    <t>ITS363167</t>
  </si>
  <si>
    <t>Humber Learning Consortium</t>
  </si>
  <si>
    <t>Not for profit organisation</t>
  </si>
  <si>
    <t>Kingston upon Hull</t>
  </si>
  <si>
    <t>Community Learning and Skills - Not for profit organisation - Full</t>
  </si>
  <si>
    <t>ITS387965</t>
  </si>
  <si>
    <t>Ealing, Hammersmith and West London College</t>
  </si>
  <si>
    <t>Hammersmith and Fulham</t>
  </si>
  <si>
    <t>ITS429160</t>
  </si>
  <si>
    <t>Redcar &amp; Cleveland College</t>
  </si>
  <si>
    <t>Redcar and Cleveland</t>
  </si>
  <si>
    <t>FE College - Requires improvement - second inspection</t>
  </si>
  <si>
    <t>ITS429283</t>
  </si>
  <si>
    <t>Longley Park Sixth Form College</t>
  </si>
  <si>
    <t>Sixth form college</t>
  </si>
  <si>
    <t>Sheffield</t>
  </si>
  <si>
    <t>SFC - Requires improvement - second inspection</t>
  </si>
  <si>
    <t>ITS429293</t>
  </si>
  <si>
    <t>Haringey Sixth Form Centre</t>
  </si>
  <si>
    <t>16-19 academy converter</t>
  </si>
  <si>
    <t>West Midlands</t>
  </si>
  <si>
    <t>16-19 academy - Requires Improvement</t>
  </si>
  <si>
    <t>ITS430420</t>
  </si>
  <si>
    <t>16-19 academies</t>
  </si>
  <si>
    <t>Performers College</t>
  </si>
  <si>
    <t>Thurrock</t>
  </si>
  <si>
    <t>ITS376308</t>
  </si>
  <si>
    <t>The Oxford School of Drama</t>
  </si>
  <si>
    <t>Oxfordshire</t>
  </si>
  <si>
    <t>ITS367204</t>
  </si>
  <si>
    <t>BOSCO Centre</t>
  </si>
  <si>
    <t>Southwark</t>
  </si>
  <si>
    <t>ITS423756</t>
  </si>
  <si>
    <t>Serco Limited</t>
  </si>
  <si>
    <t>Somerset</t>
  </si>
  <si>
    <t>ITS429275</t>
  </si>
  <si>
    <t>The VIA Partnership Limited</t>
  </si>
  <si>
    <t>Lancashire</t>
  </si>
  <si>
    <t>Independent Learning Provider (Regional) - Full</t>
  </si>
  <si>
    <t>ITS434043</t>
  </si>
  <si>
    <t>Newham Sixth Form College</t>
  </si>
  <si>
    <t>Newham</t>
  </si>
  <si>
    <t>SFC - Requires improvement</t>
  </si>
  <si>
    <t>ITS452156</t>
  </si>
  <si>
    <t>Shooters Hill Post-16 Campus</t>
  </si>
  <si>
    <t>Greenwich</t>
  </si>
  <si>
    <t>ITS430418</t>
  </si>
  <si>
    <t>The Urdang Academy</t>
  </si>
  <si>
    <t>Islington</t>
  </si>
  <si>
    <t>ITS364505</t>
  </si>
  <si>
    <t>Academy of Live and Recorded Arts</t>
  </si>
  <si>
    <t>Wandsworth</t>
  </si>
  <si>
    <t>ITS367171</t>
  </si>
  <si>
    <t>L.I.T.S. Limited</t>
  </si>
  <si>
    <t>Bromley</t>
  </si>
  <si>
    <t>ITS434045</t>
  </si>
  <si>
    <t>Fairfield Farm College (Fairfield Farm Trust)</t>
  </si>
  <si>
    <t>Wiltshire</t>
  </si>
  <si>
    <t>ISC - Full</t>
  </si>
  <si>
    <t>ITS360956</t>
  </si>
  <si>
    <t>Buckinghamshire County Council</t>
  </si>
  <si>
    <t>Buckinghamshire</t>
  </si>
  <si>
    <t>ITS321725</t>
  </si>
  <si>
    <t>Mercia Partnership (UK) Ltd</t>
  </si>
  <si>
    <t>Knowsley</t>
  </si>
  <si>
    <t>ITS429114</t>
  </si>
  <si>
    <t>Harington Scheme Limited(The)</t>
  </si>
  <si>
    <t>ITS388038</t>
  </si>
  <si>
    <t>Wakefield Metropolitan District Council</t>
  </si>
  <si>
    <t>Wakefield</t>
  </si>
  <si>
    <t>ITS375502</t>
  </si>
  <si>
    <t>Resources (N E) Limited</t>
  </si>
  <si>
    <t>Sunderland</t>
  </si>
  <si>
    <t>ITS388113</t>
  </si>
  <si>
    <t>Release Potential Ltd</t>
  </si>
  <si>
    <t>Northumberland</t>
  </si>
  <si>
    <t>ITS429007</t>
  </si>
  <si>
    <t>Sussex Downs College</t>
  </si>
  <si>
    <t>East Sussex</t>
  </si>
  <si>
    <t>ITS429249</t>
  </si>
  <si>
    <t>Tring Park School for the Performing Arts</t>
  </si>
  <si>
    <t>ITS385313</t>
  </si>
  <si>
    <t>West Sussex County Council</t>
  </si>
  <si>
    <t>West Sussex</t>
  </si>
  <si>
    <t>N</t>
  </si>
  <si>
    <t>ITS354471</t>
  </si>
  <si>
    <t>North Lancs. Training Group Limited(The)</t>
  </si>
  <si>
    <t>ITS388121</t>
  </si>
  <si>
    <t>Catch 22 Charity Limited</t>
  </si>
  <si>
    <t>ITS429274</t>
  </si>
  <si>
    <t>The Derbyshire Network</t>
  </si>
  <si>
    <t>ITS429003</t>
  </si>
  <si>
    <t>Progress to Excellence Ltd</t>
  </si>
  <si>
    <t>Wirral</t>
  </si>
  <si>
    <t>ITS410648</t>
  </si>
  <si>
    <t>The City of Liverpool College</t>
  </si>
  <si>
    <t>Liverpool</t>
  </si>
  <si>
    <t>ITS422207</t>
  </si>
  <si>
    <t>Weymouth College</t>
  </si>
  <si>
    <t>Dorset</t>
  </si>
  <si>
    <t>FE College - Reinspection</t>
  </si>
  <si>
    <t>ITS430282</t>
  </si>
  <si>
    <t>Suffolk New College</t>
  </si>
  <si>
    <t>Suffolk</t>
  </si>
  <si>
    <t>ITS434085</t>
  </si>
  <si>
    <t>Ambitious College (Grahame Park Campus)</t>
  </si>
  <si>
    <t>Barnet</t>
  </si>
  <si>
    <t>Arts Educational School</t>
  </si>
  <si>
    <t>Hounslow</t>
  </si>
  <si>
    <t>ITS385316</t>
  </si>
  <si>
    <t>Oakwood Court College (Phoenix Learning Care Ltd)</t>
  </si>
  <si>
    <t>ITS399012</t>
  </si>
  <si>
    <t>Barnardo's Employment, Training and Skills</t>
  </si>
  <si>
    <t>Redbridge</t>
  </si>
  <si>
    <t>ITS434035</t>
  </si>
  <si>
    <t>Merton Adult Education</t>
  </si>
  <si>
    <t>Merton</t>
  </si>
  <si>
    <t>ITS375506</t>
  </si>
  <si>
    <t>Oldham Metropolitan Borough Council</t>
  </si>
  <si>
    <t>Oldham</t>
  </si>
  <si>
    <t>ITS333336</t>
  </si>
  <si>
    <t>Academies Enterprise Trust</t>
  </si>
  <si>
    <t>Employer provider</t>
  </si>
  <si>
    <t>Vision Express</t>
  </si>
  <si>
    <t>South and City College Birmingham</t>
  </si>
  <si>
    <t>Birmingham</t>
  </si>
  <si>
    <t>ITS343696</t>
  </si>
  <si>
    <t>Hull College</t>
  </si>
  <si>
    <t>Chelmsford College</t>
  </si>
  <si>
    <t>ITS429156</t>
  </si>
  <si>
    <t>Elmhurst School for Dance</t>
  </si>
  <si>
    <t>ITS367205</t>
  </si>
  <si>
    <t>Janard Training and Assessment Centre Limited</t>
  </si>
  <si>
    <t>Stockton-on-Tees</t>
  </si>
  <si>
    <t>ITS406812</t>
  </si>
  <si>
    <t>Skegness College of Vocational Training Limited</t>
  </si>
  <si>
    <t>Lincolnshire</t>
  </si>
  <si>
    <t>ITS429119</t>
  </si>
  <si>
    <t>Succead Limited</t>
  </si>
  <si>
    <t>ITS452693</t>
  </si>
  <si>
    <t>City College Coventry</t>
  </si>
  <si>
    <t>Coventry</t>
  </si>
  <si>
    <t>ITS423151</t>
  </si>
  <si>
    <t>THE HAMMOND</t>
  </si>
  <si>
    <t>ITS385314</t>
  </si>
  <si>
    <t>TDR Training Limited</t>
  </si>
  <si>
    <t>North Tyneside</t>
  </si>
  <si>
    <t>ITS410694</t>
  </si>
  <si>
    <t>King George V College</t>
  </si>
  <si>
    <t>SFC - Reinspection</t>
  </si>
  <si>
    <t>ITS446535</t>
  </si>
  <si>
    <t>Further education and skills</t>
  </si>
  <si>
    <t>Management information</t>
  </si>
  <si>
    <t>Policy area:</t>
  </si>
  <si>
    <t>Further education and skills inspections and outcomes</t>
  </si>
  <si>
    <t>Theme:</t>
  </si>
  <si>
    <t>Education, children's services and skills</t>
  </si>
  <si>
    <t>Published on:</t>
  </si>
  <si>
    <t>Coverage:</t>
  </si>
  <si>
    <t>England</t>
  </si>
  <si>
    <t>Period covered: 
In-year inspection outcomes</t>
  </si>
  <si>
    <t>Period covered: 
Most recent inspection outcomes</t>
  </si>
  <si>
    <t>Status:</t>
  </si>
  <si>
    <t>Provisional: Management Information</t>
  </si>
  <si>
    <t>Statistician:</t>
  </si>
  <si>
    <t>Sarah Pearce</t>
  </si>
  <si>
    <t>Public enquiries:</t>
  </si>
  <si>
    <t>enquiries@ofsted.gov.uk</t>
  </si>
  <si>
    <t>Press enquiries:</t>
  </si>
  <si>
    <t>pressenquiries@ofsted.gov.uk</t>
  </si>
  <si>
    <t>Link to FE and Skills management information web page including publication schedule:</t>
  </si>
  <si>
    <t>https://www.gov.uk/government/statistical-data-sets/monthly-management-information-ofsteds-further-education-and-skills-inspections-outcomes</t>
  </si>
  <si>
    <t>Link to official statistics release web page:</t>
  </si>
  <si>
    <t>https://www.gov.uk/government/collections/further-education-and-skills-inspection-outcomes</t>
  </si>
  <si>
    <t xml:space="preserve">You may use and re-use this information (not including logos) free of charge in any format or medium, </t>
  </si>
  <si>
    <t xml:space="preserve">under the terms of the Open Government Licence. </t>
  </si>
  <si>
    <t>To view this licence, visit:</t>
  </si>
  <si>
    <t>http://www.nationalarchives.gov.uk/doc/open-government-licence/</t>
  </si>
  <si>
    <t>Or write to the Information Policy Team, The National Archives, Kew, London, TW9 4DU</t>
  </si>
  <si>
    <t>Or email:</t>
  </si>
  <si>
    <t>psi@nationalarchives.gsi.gov.uk</t>
  </si>
  <si>
    <t>In-year inspection outcomes</t>
  </si>
  <si>
    <t>This tab shows the full list of further education and skills inspections that have taken place during the reporting year 2015/16.</t>
  </si>
  <si>
    <t>The data covers outcomes for published inspections which have taken place since 1 September 2015.</t>
  </si>
  <si>
    <t>The completeness of the data will improve incrementally over the coming months.  For example, the position shown here for inspections taking place between 1 September 2015 and 31 August 2016 is not yet complete.</t>
  </si>
  <si>
    <t>Most recent inspection outcomes</t>
  </si>
  <si>
    <t>This tab shows the most recent inspection judgement for further education and skills providers. Each provider must be open and funded, and the inspection must be published at the point at which the data was refreshed.</t>
  </si>
  <si>
    <t>Open and funded providers that have not yet been inspected are also included.</t>
  </si>
  <si>
    <t>Index of tables</t>
  </si>
  <si>
    <t>To access the tables you can either click on the links below or on the tabs at the bottom of the spreadsheet:</t>
  </si>
  <si>
    <t>Key to the inspection judgements:</t>
  </si>
  <si>
    <t>Outstanding</t>
  </si>
  <si>
    <t>Good</t>
  </si>
  <si>
    <t>Requires improvement (or satisfactory if the inspection date is before 1 September 2012)</t>
  </si>
  <si>
    <t>Inadequate</t>
  </si>
  <si>
    <t>- or NULL</t>
  </si>
  <si>
    <t>Not judged</t>
  </si>
  <si>
    <t>Barking and Dagenham</t>
  </si>
  <si>
    <t>Barnsley</t>
  </si>
  <si>
    <t>Yorkshire and The Humber</t>
  </si>
  <si>
    <t>Barnsley Metropolitan Borough Council</t>
  </si>
  <si>
    <t>Bath and North East Somerset</t>
  </si>
  <si>
    <t>Bedford</t>
  </si>
  <si>
    <t>Bexley</t>
  </si>
  <si>
    <t>Birmingham City Council</t>
  </si>
  <si>
    <t>Blackburn with Darwen</t>
  </si>
  <si>
    <t>Blackburn with Darwen Borough Council</t>
  </si>
  <si>
    <t>Blackpool</t>
  </si>
  <si>
    <t>Bolton</t>
  </si>
  <si>
    <t>Bracknell Forest</t>
  </si>
  <si>
    <t>Bracknell Forest Borough Council</t>
  </si>
  <si>
    <t>Bradford</t>
  </si>
  <si>
    <t>Brent</t>
  </si>
  <si>
    <t>Brighton and Hove</t>
  </si>
  <si>
    <t>Bristol</t>
  </si>
  <si>
    <t>Bristol City Council</t>
  </si>
  <si>
    <t>Bury</t>
  </si>
  <si>
    <t>Bury Metropolitan Borough Council</t>
  </si>
  <si>
    <t>Calderdale</t>
  </si>
  <si>
    <t>Calderdale Metropolitan Borough Council</t>
  </si>
  <si>
    <t>Cambridgeshire</t>
  </si>
  <si>
    <t>Cambridgeshire County Council</t>
  </si>
  <si>
    <t>Camden</t>
  </si>
  <si>
    <t>Central Bedfordshire</t>
  </si>
  <si>
    <t>Cheshire East</t>
  </si>
  <si>
    <t>Cheshire East Council</t>
  </si>
  <si>
    <t>Cheshire West and Chester Council</t>
  </si>
  <si>
    <t>City of London</t>
  </si>
  <si>
    <t>Cornwall</t>
  </si>
  <si>
    <t>Coventry City Council</t>
  </si>
  <si>
    <t>Croydon</t>
  </si>
  <si>
    <t>Cumbria County Council</t>
  </si>
  <si>
    <t>Darlington</t>
  </si>
  <si>
    <t>North East</t>
  </si>
  <si>
    <t>Darlington Borough Council</t>
  </si>
  <si>
    <t>Derby</t>
  </si>
  <si>
    <t>Derby City Council</t>
  </si>
  <si>
    <t>Doncaster</t>
  </si>
  <si>
    <t>Doncaster Metropolitan Borough Council</t>
  </si>
  <si>
    <t>Dudley</t>
  </si>
  <si>
    <t>Dudley Metropolitan Borough Council</t>
  </si>
  <si>
    <t>Durham</t>
  </si>
  <si>
    <t>Durham County Council</t>
  </si>
  <si>
    <t>Ealing</t>
  </si>
  <si>
    <t>East Sussex County Council</t>
  </si>
  <si>
    <t>Enfield</t>
  </si>
  <si>
    <t>Essex County Council</t>
  </si>
  <si>
    <t>Gateshead</t>
  </si>
  <si>
    <t>Gloucestershire</t>
  </si>
  <si>
    <t>Halton</t>
  </si>
  <si>
    <t>Halton Borough Council</t>
  </si>
  <si>
    <t>Hampshire</t>
  </si>
  <si>
    <t>Hampshire County Council</t>
  </si>
  <si>
    <t>Hartlepool</t>
  </si>
  <si>
    <t>Hartlepool Borough Council</t>
  </si>
  <si>
    <t>Havering</t>
  </si>
  <si>
    <t>Herefordshire</t>
  </si>
  <si>
    <t>Herefordshire Council</t>
  </si>
  <si>
    <t>Hertfordshire County Council</t>
  </si>
  <si>
    <t>Hillingdon</t>
  </si>
  <si>
    <t>Isle of Wight</t>
  </si>
  <si>
    <t>Isles of Scilly</t>
  </si>
  <si>
    <t>Council of the Isles of Scilly</t>
  </si>
  <si>
    <t>Kensington and Chelsea</t>
  </si>
  <si>
    <t>Kent</t>
  </si>
  <si>
    <t>Kingston upon Thames</t>
  </si>
  <si>
    <t>Knowsley Metropolitan Borough Council</t>
  </si>
  <si>
    <t>Leeds</t>
  </si>
  <si>
    <t>Leeds City Council</t>
  </si>
  <si>
    <t>Leicester</t>
  </si>
  <si>
    <t>Leicestershire</t>
  </si>
  <si>
    <t>Leicestershire County Council</t>
  </si>
  <si>
    <t>Lewisham</t>
  </si>
  <si>
    <t>Lincolnshire County Council</t>
  </si>
  <si>
    <t>Liverpool City Council</t>
  </si>
  <si>
    <t>Luton</t>
  </si>
  <si>
    <t>Luton Borough Council</t>
  </si>
  <si>
    <t>Manchester City Council</t>
  </si>
  <si>
    <t>Medway</t>
  </si>
  <si>
    <t>Medway Council</t>
  </si>
  <si>
    <t>Middlesbrough</t>
  </si>
  <si>
    <t>Milton Keynes</t>
  </si>
  <si>
    <t>Newcastle upon Tyne</t>
  </si>
  <si>
    <t>Newcastle upon Tyne City Council</t>
  </si>
  <si>
    <t>Norfolk</t>
  </si>
  <si>
    <t>North East Lincolnshire</t>
  </si>
  <si>
    <t>North East Lincolnshire Council</t>
  </si>
  <si>
    <t>North Lincolnshire</t>
  </si>
  <si>
    <t>North Lincolnshire Council</t>
  </si>
  <si>
    <t>North Somerset</t>
  </si>
  <si>
    <t>North Yorkshire</t>
  </si>
  <si>
    <t>North Yorkshire County Council</t>
  </si>
  <si>
    <t>Northamptonshire County Council</t>
  </si>
  <si>
    <t>Nottingham</t>
  </si>
  <si>
    <t>Nottingham City Council</t>
  </si>
  <si>
    <t>Nottinghamshire County Council</t>
  </si>
  <si>
    <t>Peterborough</t>
  </si>
  <si>
    <t>Plymouth</t>
  </si>
  <si>
    <t>Poole</t>
  </si>
  <si>
    <t>Portsmouth</t>
  </si>
  <si>
    <t>Portsmouth City Council</t>
  </si>
  <si>
    <t>Reading</t>
  </si>
  <si>
    <t>Rochdale</t>
  </si>
  <si>
    <t>Rotherham</t>
  </si>
  <si>
    <t>Rutland</t>
  </si>
  <si>
    <t>Rutland County Council</t>
  </si>
  <si>
    <t>Salford</t>
  </si>
  <si>
    <t>Sandwell</t>
  </si>
  <si>
    <t>Sandwell Metropolitan Borough Council</t>
  </si>
  <si>
    <t>Sheffield City Council</t>
  </si>
  <si>
    <t>Shropshire</t>
  </si>
  <si>
    <t>Slough</t>
  </si>
  <si>
    <t>Slough Borough Council</t>
  </si>
  <si>
    <t>Solihull</t>
  </si>
  <si>
    <t>South Gloucestershire</t>
  </si>
  <si>
    <t>South Tyneside</t>
  </si>
  <si>
    <t>Southampton</t>
  </si>
  <si>
    <t>Southampton City Council</t>
  </si>
  <si>
    <t>Southend on Sea</t>
  </si>
  <si>
    <t>Southend-on-Sea Borough Council</t>
  </si>
  <si>
    <t>St Helens</t>
  </si>
  <si>
    <t>St Helens Metropolitan Borough Council</t>
  </si>
  <si>
    <t>Staffordshire</t>
  </si>
  <si>
    <t>Staffordshire County Council</t>
  </si>
  <si>
    <t>Stockport</t>
  </si>
  <si>
    <t>Stockport Metropolitan Borough Council</t>
  </si>
  <si>
    <t>Stoke-on-Trent</t>
  </si>
  <si>
    <t>Suffolk County Council</t>
  </si>
  <si>
    <t>Surrey</t>
  </si>
  <si>
    <t>Surrey County Council</t>
  </si>
  <si>
    <t>Sutton</t>
  </si>
  <si>
    <t>Swindon</t>
  </si>
  <si>
    <t>Tameside</t>
  </si>
  <si>
    <t>Tameside Metropolitan Borough Council</t>
  </si>
  <si>
    <t>Telford and Wrekin</t>
  </si>
  <si>
    <t>Torbay</t>
  </si>
  <si>
    <t>Tower Hamlets</t>
  </si>
  <si>
    <t>Trafford</t>
  </si>
  <si>
    <t>Walsall</t>
  </si>
  <si>
    <t>Waltham Forest</t>
  </si>
  <si>
    <t>Warrington</t>
  </si>
  <si>
    <t>Warwickshire</t>
  </si>
  <si>
    <t>Warwickshire County Council</t>
  </si>
  <si>
    <t>West Berkshire</t>
  </si>
  <si>
    <t>West Berkshire Council</t>
  </si>
  <si>
    <t>Westminster</t>
  </si>
  <si>
    <t>Wigan</t>
  </si>
  <si>
    <t>Wigan Metropolitan Borough Council</t>
  </si>
  <si>
    <t>Windsor and Maidenhead</t>
  </si>
  <si>
    <t>Wirral Metropolitan Borough Council</t>
  </si>
  <si>
    <t>Wokingham</t>
  </si>
  <si>
    <t>Wolverhampton</t>
  </si>
  <si>
    <t>Worcestershire</t>
  </si>
  <si>
    <t>Worcestershire County Council</t>
  </si>
  <si>
    <t>York</t>
  </si>
  <si>
    <t>City of York Council</t>
  </si>
  <si>
    <t>for all open and funded providers as at 31 December 2015</t>
  </si>
  <si>
    <t>Previous outcomes for learners</t>
  </si>
  <si>
    <t>Previous quality of teaching, learning and assessment</t>
  </si>
  <si>
    <t>Previous personal development, behaviour and welfare</t>
  </si>
  <si>
    <t>Previous effectiveness of leadership and management</t>
  </si>
  <si>
    <t>Improved/
declined/
stayed the same</t>
  </si>
  <si>
    <t>Cambridge Performing Arts Course</t>
  </si>
  <si>
    <t>ITS387995</t>
  </si>
  <si>
    <t>Liverpool Theatre School &amp; College Limited</t>
  </si>
  <si>
    <t>ITS364905</t>
  </si>
  <si>
    <t>Laine Theatre Arts Limited</t>
  </si>
  <si>
    <t>ITS364499</t>
  </si>
  <si>
    <t>Millennium Performing Arts Ltd.</t>
  </si>
  <si>
    <t>ITS409438</t>
  </si>
  <si>
    <t>ITS385315</t>
  </si>
  <si>
    <t>Italia Conti Academy of Theatre Arts</t>
  </si>
  <si>
    <t>ITS364504</t>
  </si>
  <si>
    <t>The Guildford School of Acting Conservatoire</t>
  </si>
  <si>
    <t>ITS376309</t>
  </si>
  <si>
    <t>SLP College Leeds</t>
  </si>
  <si>
    <t>ITS364500</t>
  </si>
  <si>
    <t>Access Training (East Midlands) Ltd</t>
  </si>
  <si>
    <t>ITS346192</t>
  </si>
  <si>
    <t>Work based Learning - full inspection Historic</t>
  </si>
  <si>
    <t>ITS300632</t>
  </si>
  <si>
    <t>Acorn Training Consultants Limited</t>
  </si>
  <si>
    <t>ITS388102</t>
  </si>
  <si>
    <t>ITS317950</t>
  </si>
  <si>
    <t>A4e Ltd</t>
  </si>
  <si>
    <t>ITS461179</t>
  </si>
  <si>
    <t>Employer - Requires improvement</t>
  </si>
  <si>
    <t>ITS422197</t>
  </si>
  <si>
    <t>Bexley Youth Training Group</t>
  </si>
  <si>
    <t>ITS399122</t>
  </si>
  <si>
    <t>Employer - Full</t>
  </si>
  <si>
    <t>ITS301038</t>
  </si>
  <si>
    <t>BROADLAND DISTRICT COUNCIL</t>
  </si>
  <si>
    <t>ITS452973</t>
  </si>
  <si>
    <t>ITS375545</t>
  </si>
  <si>
    <t>Building Engineering Services Training Limited</t>
  </si>
  <si>
    <t>ITS447338</t>
  </si>
  <si>
    <t>ITS429125</t>
  </si>
  <si>
    <t>Business Management Resources (UK) Ltd</t>
  </si>
  <si>
    <t>ITS399073</t>
  </si>
  <si>
    <t>WBL (national) - Full</t>
  </si>
  <si>
    <t>ITS329325</t>
  </si>
  <si>
    <t>The CADCentre (UK) Limited</t>
  </si>
  <si>
    <t>Swansea</t>
  </si>
  <si>
    <t>ITS455574</t>
  </si>
  <si>
    <t>Derbyshire and Nottinghamshire Chamber of Commerce and Industry</t>
  </si>
  <si>
    <t>ITS434044</t>
  </si>
  <si>
    <t>ITS363199</t>
  </si>
  <si>
    <t>ITS345782</t>
  </si>
  <si>
    <t>Adult and Community - full (regional) Historic</t>
  </si>
  <si>
    <t>ITS301026</t>
  </si>
  <si>
    <t>Enham Trust</t>
  </si>
  <si>
    <t>ITS429294</t>
  </si>
  <si>
    <t>ITS410147</t>
  </si>
  <si>
    <t>Focus Training (SW) Limited</t>
  </si>
  <si>
    <t>ITS452974</t>
  </si>
  <si>
    <t>ITS376243</t>
  </si>
  <si>
    <t>Adult Education In Gloucestershire</t>
  </si>
  <si>
    <t>ITS429144</t>
  </si>
  <si>
    <t>ITS385911</t>
  </si>
  <si>
    <t>Gloucestershire Engineering Training Limited</t>
  </si>
  <si>
    <t>ITS382477</t>
  </si>
  <si>
    <t>ITS301062</t>
  </si>
  <si>
    <t>ITS387973</t>
  </si>
  <si>
    <t>ITS329820</t>
  </si>
  <si>
    <t>In Touch Care Limited</t>
  </si>
  <si>
    <t>ITS446599</t>
  </si>
  <si>
    <t>ITS408498</t>
  </si>
  <si>
    <t>KTS Training (2002) Limited</t>
  </si>
  <si>
    <t>ITS408532</t>
  </si>
  <si>
    <t>ITS346064</t>
  </si>
  <si>
    <t>Ealing London Borough Council</t>
  </si>
  <si>
    <t>ITS345785</t>
  </si>
  <si>
    <t>ITS317027</t>
  </si>
  <si>
    <t>Mardell Associates Limited</t>
  </si>
  <si>
    <t>Richmond upon Thames</t>
  </si>
  <si>
    <t>ITS407165</t>
  </si>
  <si>
    <t>ITS321457</t>
  </si>
  <si>
    <t>Michael John Academy</t>
  </si>
  <si>
    <t>ITS385756</t>
  </si>
  <si>
    <t>ITS301584</t>
  </si>
  <si>
    <t>Middlesbrough Council</t>
  </si>
  <si>
    <t>ITS363134</t>
  </si>
  <si>
    <t>ITS316586</t>
  </si>
  <si>
    <t>Adult Continuing Education Milton Keynes</t>
  </si>
  <si>
    <t>ITS399143</t>
  </si>
  <si>
    <t>ACL - Full</t>
  </si>
  <si>
    <t>ITS329180</t>
  </si>
  <si>
    <t>NACRO</t>
  </si>
  <si>
    <t>ITS422202</t>
  </si>
  <si>
    <t>WBL (national) - Reinspection</t>
  </si>
  <si>
    <t>ITS408503</t>
  </si>
  <si>
    <t>NETA Training Trust</t>
  </si>
  <si>
    <t>ITS408505</t>
  </si>
  <si>
    <t>ITS301595</t>
  </si>
  <si>
    <t>ITS345775</t>
  </si>
  <si>
    <t>ITS307265</t>
  </si>
  <si>
    <t>Skills for Security Limited</t>
  </si>
  <si>
    <t>ITS430258</t>
  </si>
  <si>
    <t>ITS410652</t>
  </si>
  <si>
    <t>Seetec Business Technology Centre Limited</t>
  </si>
  <si>
    <t>ITS429135</t>
  </si>
  <si>
    <t>ITS382698</t>
  </si>
  <si>
    <t>Springboard Sunderland Trust</t>
  </si>
  <si>
    <t>ITS385748</t>
  </si>
  <si>
    <t>ITS301554</t>
  </si>
  <si>
    <t>Steps to Work (Walsall) Ltd</t>
  </si>
  <si>
    <t>ITS455576</t>
  </si>
  <si>
    <t>ITS430076</t>
  </si>
  <si>
    <t>ITS363132</t>
  </si>
  <si>
    <t>Forster Community College Limited</t>
  </si>
  <si>
    <t>ITS429141</t>
  </si>
  <si>
    <t>ITS365875</t>
  </si>
  <si>
    <t>ITS364617</t>
  </si>
  <si>
    <t>ITS300647</t>
  </si>
  <si>
    <t>Derbyshire Adult Community Education Service</t>
  </si>
  <si>
    <t>ITS387974</t>
  </si>
  <si>
    <t>ITS300649</t>
  </si>
  <si>
    <t>ITS385049</t>
  </si>
  <si>
    <t>ITS316585</t>
  </si>
  <si>
    <t>ITS434393</t>
  </si>
  <si>
    <t>ACL - Requires improvement</t>
  </si>
  <si>
    <t>ITS423431</t>
  </si>
  <si>
    <t>ITS399623</t>
  </si>
  <si>
    <t>ITS300702</t>
  </si>
  <si>
    <t>Harrow London Borough Council</t>
  </si>
  <si>
    <t>ITS423412</t>
  </si>
  <si>
    <t>ITS316584</t>
  </si>
  <si>
    <t>ITS446660</t>
  </si>
  <si>
    <t>ITS408465</t>
  </si>
  <si>
    <t>Pre-School Learning Alliance</t>
  </si>
  <si>
    <t>ITS387971</t>
  </si>
  <si>
    <t>ITS301031</t>
  </si>
  <si>
    <t>Rotherham Borough Council</t>
  </si>
  <si>
    <t>ITS429299</t>
  </si>
  <si>
    <t>ITS408466</t>
  </si>
  <si>
    <t>ITS365877</t>
  </si>
  <si>
    <t>ITS301610</t>
  </si>
  <si>
    <t>Training for Today</t>
  </si>
  <si>
    <t>ITS429218</t>
  </si>
  <si>
    <t>ITS399132</t>
  </si>
  <si>
    <t>Training Plus (Merseyside) Limited</t>
  </si>
  <si>
    <t>ITS366030</t>
  </si>
  <si>
    <t>ITS301558</t>
  </si>
  <si>
    <t>The Wiltshire Council</t>
  </si>
  <si>
    <t>ITS363514</t>
  </si>
  <si>
    <t>ITS301041</t>
  </si>
  <si>
    <t>Wokingham Council</t>
  </si>
  <si>
    <t>ITS452599</t>
  </si>
  <si>
    <t>ITS354479</t>
  </si>
  <si>
    <t>5 E Ltd.</t>
  </si>
  <si>
    <t>ITS424453</t>
  </si>
  <si>
    <t>ITS321458</t>
  </si>
  <si>
    <t>Woodspeen Training Limited</t>
  </si>
  <si>
    <t>ITS446598</t>
  </si>
  <si>
    <t>ITS410699</t>
  </si>
  <si>
    <t>Acacia Training and Development Ltd</t>
  </si>
  <si>
    <t>ITS434034</t>
  </si>
  <si>
    <t>ITS366053</t>
  </si>
  <si>
    <t>Acacia Training Limited</t>
  </si>
  <si>
    <t>ITS430249</t>
  </si>
  <si>
    <t>ITS410640</t>
  </si>
  <si>
    <t>Academy Education Limited</t>
  </si>
  <si>
    <t>ITS429259</t>
  </si>
  <si>
    <t>ITS408523</t>
  </si>
  <si>
    <t>Access to Music Limited</t>
  </si>
  <si>
    <t>ITS411227</t>
  </si>
  <si>
    <t>ITS342928</t>
  </si>
  <si>
    <t>Access Training Limited</t>
  </si>
  <si>
    <t>ITS455577</t>
  </si>
  <si>
    <t>ITS385750</t>
  </si>
  <si>
    <t>TRN (Train) Ltd.</t>
  </si>
  <si>
    <t>ITS410660</t>
  </si>
  <si>
    <t>ITS331668</t>
  </si>
  <si>
    <t>Achievement Training Limited</t>
  </si>
  <si>
    <t>ITS366061</t>
  </si>
  <si>
    <t>Adult College for Rural East Sussex (ACRES)</t>
  </si>
  <si>
    <t>ITS429297</t>
  </si>
  <si>
    <t>ITS408460</t>
  </si>
  <si>
    <t>Alder Training Limited</t>
  </si>
  <si>
    <t>ITS354638</t>
  </si>
  <si>
    <t>Alliance Learning</t>
  </si>
  <si>
    <t>ITS408489</t>
  </si>
  <si>
    <t>ITS345910</t>
  </si>
  <si>
    <t>Anderson Stockley Accredited Training Ltd</t>
  </si>
  <si>
    <t>ITS452600</t>
  </si>
  <si>
    <t>ITS329928</t>
  </si>
  <si>
    <t>Andrew Collinge Training Limited</t>
  </si>
  <si>
    <t>ITS316806</t>
  </si>
  <si>
    <t>Archway Academy</t>
  </si>
  <si>
    <t>ITS446034</t>
  </si>
  <si>
    <t>ITS429100</t>
  </si>
  <si>
    <t>Asset Training &amp; Consultancy Limited</t>
  </si>
  <si>
    <t>ITS342648</t>
  </si>
  <si>
    <t>AWE PLC</t>
  </si>
  <si>
    <t>ITS320128</t>
  </si>
  <si>
    <t>Axia Solutions Limited</t>
  </si>
  <si>
    <t>ITS375546</t>
  </si>
  <si>
    <t>ITS307056</t>
  </si>
  <si>
    <t>ATG Training</t>
  </si>
  <si>
    <t>ITS345917</t>
  </si>
  <si>
    <t>ITS306992</t>
  </si>
  <si>
    <t>Azure Charitable Enterprises</t>
  </si>
  <si>
    <t>ITS429276</t>
  </si>
  <si>
    <t>ITS408491</t>
  </si>
  <si>
    <t>B L Training Limited</t>
  </si>
  <si>
    <t>ITS455578</t>
  </si>
  <si>
    <t>ITS385757</t>
  </si>
  <si>
    <t>B-Skill Limited</t>
  </si>
  <si>
    <t>ITS429260</t>
  </si>
  <si>
    <t>ITS408492</t>
  </si>
  <si>
    <t>Babington Business College Limited</t>
  </si>
  <si>
    <t>ITS452977</t>
  </si>
  <si>
    <t>ITS375547</t>
  </si>
  <si>
    <t>BAE Systems PLC</t>
  </si>
  <si>
    <t>ITS345916</t>
  </si>
  <si>
    <t>ITS302807</t>
  </si>
  <si>
    <t>ITS399156</t>
  </si>
  <si>
    <t>ITS354466</t>
  </si>
  <si>
    <t>Basingstoke ITEC</t>
  </si>
  <si>
    <t>ITS404581</t>
  </si>
  <si>
    <t>ITS317023</t>
  </si>
  <si>
    <t>Bellis Training Limited</t>
  </si>
  <si>
    <t>ITS429000</t>
  </si>
  <si>
    <t>ITS354608</t>
  </si>
  <si>
    <t>Doreen Bird College of Performing Arts Ltd.</t>
  </si>
  <si>
    <t>ITS387997</t>
  </si>
  <si>
    <t>Birmingham Electrical Training Ltd</t>
  </si>
  <si>
    <t>ITS446037</t>
  </si>
  <si>
    <t>Employer - Requires improvement - second inspection</t>
  </si>
  <si>
    <t>ITS429219</t>
  </si>
  <si>
    <t>BCTG Limited</t>
  </si>
  <si>
    <t>ITS388125</t>
  </si>
  <si>
    <t>ITS329935</t>
  </si>
  <si>
    <t>ITS343845</t>
  </si>
  <si>
    <t>ITS306779</t>
  </si>
  <si>
    <t>BLACKPOOL UNITARY AUTHORITY</t>
  </si>
  <si>
    <t>ITS404218</t>
  </si>
  <si>
    <t>ITS342350</t>
  </si>
  <si>
    <t>Blake College LLP</t>
  </si>
  <si>
    <t>ITS404216</t>
  </si>
  <si>
    <t>ITS342930</t>
  </si>
  <si>
    <t>Bolton Metropolitan Borough Council</t>
  </si>
  <si>
    <t>ITS342352</t>
  </si>
  <si>
    <t>ITS306891</t>
  </si>
  <si>
    <t>BPP Holdings Limited</t>
  </si>
  <si>
    <t>ITS363609</t>
  </si>
  <si>
    <t>ITS408817</t>
  </si>
  <si>
    <t>ITS366694</t>
  </si>
  <si>
    <t>City Of Bradford Metropolitan District Council</t>
  </si>
  <si>
    <t>ITS429146</t>
  </si>
  <si>
    <t>ITS375503</t>
  </si>
  <si>
    <t>Appris Charity Limited</t>
  </si>
  <si>
    <t>ITS363056</t>
  </si>
  <si>
    <t>ITS345902</t>
  </si>
  <si>
    <t>Bridge Training Limited</t>
  </si>
  <si>
    <t>ITS429103</t>
  </si>
  <si>
    <t>ITS376244</t>
  </si>
  <si>
    <t>Bright Horizons</t>
  </si>
  <si>
    <t>ITS306432</t>
  </si>
  <si>
    <t>Work Based Learning - full inspection (ALI) Historic</t>
  </si>
  <si>
    <t>Brighton &amp; Hove City Council</t>
  </si>
  <si>
    <t>ITS333091</t>
  </si>
  <si>
    <t>ITS306780</t>
  </si>
  <si>
    <t>ITS387988</t>
  </si>
  <si>
    <t>ITS317526</t>
  </si>
  <si>
    <t>British Gas Services Limited</t>
  </si>
  <si>
    <t>ITS317802</t>
  </si>
  <si>
    <t>British Printing Industries Federation Ltd</t>
  </si>
  <si>
    <t>ITS408526</t>
  </si>
  <si>
    <t>ITS345864</t>
  </si>
  <si>
    <t>British Racing School</t>
  </si>
  <si>
    <t>ITS345865</t>
  </si>
  <si>
    <t>ITS306839</t>
  </si>
  <si>
    <t>Building Crafts College</t>
  </si>
  <si>
    <t>ITS429140</t>
  </si>
  <si>
    <t>ITS330813</t>
  </si>
  <si>
    <t>ITS342353</t>
  </si>
  <si>
    <t>ITS306892</t>
  </si>
  <si>
    <t>Busy Bees Nurseries Limited</t>
  </si>
  <si>
    <t>ITS404570</t>
  </si>
  <si>
    <t>ITS342762</t>
  </si>
  <si>
    <t>Cablecom Training Limited</t>
  </si>
  <si>
    <t>ITS364467</t>
  </si>
  <si>
    <t>ITS307100</t>
  </si>
  <si>
    <t>ITS365879</t>
  </si>
  <si>
    <t>ITS300898</t>
  </si>
  <si>
    <t>ITS363131</t>
  </si>
  <si>
    <t>ITS307143</t>
  </si>
  <si>
    <t>CANTO LIMITED</t>
  </si>
  <si>
    <t>ITS429270</t>
  </si>
  <si>
    <t>ITS408519</t>
  </si>
  <si>
    <t>The Care Learning Centre (Isle of Wight) Limited</t>
  </si>
  <si>
    <t>ITS343657</t>
  </si>
  <si>
    <t>ITS306838</t>
  </si>
  <si>
    <t>CT Skills Limited</t>
  </si>
  <si>
    <t>ITS429126</t>
  </si>
  <si>
    <t>ITS385733</t>
  </si>
  <si>
    <t>Aspire-I Limited</t>
  </si>
  <si>
    <t>ITS429271</t>
  </si>
  <si>
    <t>ITS408490</t>
  </si>
  <si>
    <t>Babcock</t>
  </si>
  <si>
    <t>National Careers Service contractor</t>
  </si>
  <si>
    <t>National Careers Service contractors</t>
  </si>
  <si>
    <t>ITS420094</t>
  </si>
  <si>
    <t>Nextstep - inspection Historic</t>
  </si>
  <si>
    <t>ITS343111</t>
  </si>
  <si>
    <t>Carillion Construction Limited</t>
  </si>
  <si>
    <t>ITS410643</t>
  </si>
  <si>
    <t>ITS363231</t>
  </si>
  <si>
    <t>Central Training Academy Limited</t>
  </si>
  <si>
    <t>ITS452978</t>
  </si>
  <si>
    <t>ITS345936</t>
  </si>
  <si>
    <t>CCP GRADUATE SCHOOL LTD</t>
  </si>
  <si>
    <t>ITS430251</t>
  </si>
  <si>
    <t>ITS422425</t>
  </si>
  <si>
    <t>Community Learning in Partnership (CLIP) CIC</t>
  </si>
  <si>
    <t>ITS429087</t>
  </si>
  <si>
    <t>ITS408406</t>
  </si>
  <si>
    <t>Chamber Training (Humber) Limited</t>
  </si>
  <si>
    <t>ITS429795</t>
  </si>
  <si>
    <t>ITS404575</t>
  </si>
  <si>
    <t>Cheynes Training</t>
  </si>
  <si>
    <t>City of Edinburgh</t>
  </si>
  <si>
    <t>ITS429261</t>
  </si>
  <si>
    <t>ITS408527</t>
  </si>
  <si>
    <t>Children's Links</t>
  </si>
  <si>
    <t>ITS388066</t>
  </si>
  <si>
    <t>ITS319985</t>
  </si>
  <si>
    <t>Chiltern Training Limited</t>
  </si>
  <si>
    <t>ITS366052</t>
  </si>
  <si>
    <t>ITS307160</t>
  </si>
  <si>
    <t>Choices 4 All</t>
  </si>
  <si>
    <t>ITS434042</t>
  </si>
  <si>
    <t>ITS385481</t>
  </si>
  <si>
    <t>National Construction College</t>
  </si>
  <si>
    <t>ITS388432</t>
  </si>
  <si>
    <t>ITS307154</t>
  </si>
  <si>
    <t>CMS Vocational Training Ltd.</t>
  </si>
  <si>
    <t>ITS316797</t>
  </si>
  <si>
    <t>The College of Animal Welfare Limited</t>
  </si>
  <si>
    <t>ITS406785</t>
  </si>
  <si>
    <t>ITS320013</t>
  </si>
  <si>
    <t>Community Training Services Limited</t>
  </si>
  <si>
    <t>ITS452979</t>
  </si>
  <si>
    <t>ITS363219</t>
  </si>
  <si>
    <t>The Cornwall Council</t>
  </si>
  <si>
    <t>ITS430293</t>
  </si>
  <si>
    <t>ITS410630</t>
  </si>
  <si>
    <t>City of London Adult Community Learning</t>
  </si>
  <si>
    <t>ITS354476</t>
  </si>
  <si>
    <t>ITS306905</t>
  </si>
  <si>
    <t>ITS423414</t>
  </si>
  <si>
    <t>ITS316648</t>
  </si>
  <si>
    <t>Crackerjack Training Limited</t>
  </si>
  <si>
    <t>ITS366023</t>
  </si>
  <si>
    <t>ITS319146</t>
  </si>
  <si>
    <t>CSM Consulting Limited</t>
  </si>
  <si>
    <t>ITS429128</t>
  </si>
  <si>
    <t>ITS385770</t>
  </si>
  <si>
    <t>Volunteering Matters</t>
  </si>
  <si>
    <t>ITS408509</t>
  </si>
  <si>
    <t>ITS363222</t>
  </si>
  <si>
    <t>Rightstep Careers Limited</t>
  </si>
  <si>
    <t>ITS422626</t>
  </si>
  <si>
    <t>ITS343716</t>
  </si>
  <si>
    <t>ITS363135</t>
  </si>
  <si>
    <t>ITS316655</t>
  </si>
  <si>
    <t>Coventry and Warwickshire Chambers of Commerce Training Limited</t>
  </si>
  <si>
    <t>ITS342709</t>
  </si>
  <si>
    <t>Damar Limited</t>
  </si>
  <si>
    <t>ITS388117</t>
  </si>
  <si>
    <t>ITS307037</t>
  </si>
  <si>
    <t>ITS375501</t>
  </si>
  <si>
    <t>ITS316664</t>
  </si>
  <si>
    <t>Davidson Training UK Limited</t>
  </si>
  <si>
    <t>ITS342603</t>
  </si>
  <si>
    <t>Defence Equipment &amp; Support, Defence Munitions (DM) Gosport</t>
  </si>
  <si>
    <t>ITS404561</t>
  </si>
  <si>
    <t>ITS342607</t>
  </si>
  <si>
    <t>Derby Skillbuild</t>
  </si>
  <si>
    <t>ITS434401</t>
  </si>
  <si>
    <t>ITS423742</t>
  </si>
  <si>
    <t>Developing Initiatives for Support in the Community</t>
  </si>
  <si>
    <t>ITS429106</t>
  </si>
  <si>
    <t>ITS376221</t>
  </si>
  <si>
    <t>Devon County Council Adult and Community Learning</t>
  </si>
  <si>
    <t>ITS410631</t>
  </si>
  <si>
    <t>ITS366690</t>
  </si>
  <si>
    <t>Didac Limited</t>
  </si>
  <si>
    <t>ITS452601</t>
  </si>
  <si>
    <t>ITS397718</t>
  </si>
  <si>
    <t>D M T Business Services Ltd</t>
  </si>
  <si>
    <t>ITS404567</t>
  </si>
  <si>
    <t>ITS342609</t>
  </si>
  <si>
    <t>Boots Opticians Professional Services Limited</t>
  </si>
  <si>
    <t>ITS455579</t>
  </si>
  <si>
    <t>ITS388438</t>
  </si>
  <si>
    <t>ITS463030</t>
  </si>
  <si>
    <t>ITS399147</t>
  </si>
  <si>
    <t>Doncaster Rotherham and District Motor Trades Group Training Association Limited</t>
  </si>
  <si>
    <t>ITS366036</t>
  </si>
  <si>
    <t>ITS316795</t>
  </si>
  <si>
    <t>Big Creative Training LTD</t>
  </si>
  <si>
    <t>ITS446600</t>
  </si>
  <si>
    <t>ITS318277</t>
  </si>
  <si>
    <t>E.Quality Training Limited</t>
  </si>
  <si>
    <t>ITS408483</t>
  </si>
  <si>
    <t>ITS345880</t>
  </si>
  <si>
    <t>East London Advanced Technology Training</t>
  </si>
  <si>
    <t>ITS452602</t>
  </si>
  <si>
    <t>ITS334063</t>
  </si>
  <si>
    <t>Bedfordshire &amp; Luton Education Business Partnership</t>
  </si>
  <si>
    <t>ITS429088</t>
  </si>
  <si>
    <t>ITS406802</t>
  </si>
  <si>
    <t>Education and Training Skills Ltd</t>
  </si>
  <si>
    <t>ITS366054</t>
  </si>
  <si>
    <t>ITS307156</t>
  </si>
  <si>
    <t>EEF Limited</t>
  </si>
  <si>
    <t>ITS346191</t>
  </si>
  <si>
    <t>ITS306854</t>
  </si>
  <si>
    <t>Elfrida Rathbone Camden - Leighton Education Project</t>
  </si>
  <si>
    <t>ITS354462</t>
  </si>
  <si>
    <t>ITS307148</t>
  </si>
  <si>
    <t>English National Ballet School Limited</t>
  </si>
  <si>
    <t>ITS387996</t>
  </si>
  <si>
    <t>E Training</t>
  </si>
  <si>
    <t>ITS433754</t>
  </si>
  <si>
    <t>Expedient Training Services Limited</t>
  </si>
  <si>
    <t>ITS430253</t>
  </si>
  <si>
    <t>ITS408494</t>
  </si>
  <si>
    <t>Fareport Training Organisation Limited</t>
  </si>
  <si>
    <t>ITS366057</t>
  </si>
  <si>
    <t>Finning (UK) Ltd.</t>
  </si>
  <si>
    <t>ITS354306</t>
  </si>
  <si>
    <t>ITS342766</t>
  </si>
  <si>
    <t>First College</t>
  </si>
  <si>
    <t>ITS343968</t>
  </si>
  <si>
    <t>ITS306830</t>
  </si>
  <si>
    <t>First Rung Limited</t>
  </si>
  <si>
    <t>ITS423795</t>
  </si>
  <si>
    <t>ITS345743</t>
  </si>
  <si>
    <t>Lifetime Training Group Limited</t>
  </si>
  <si>
    <t>ITS395225</t>
  </si>
  <si>
    <t>ITS321545</t>
  </si>
  <si>
    <t>Babcock Skills Development And Training Limited</t>
  </si>
  <si>
    <t>ITS345944</t>
  </si>
  <si>
    <t>ITS306875</t>
  </si>
  <si>
    <t>FNTC Training and Consultancy Limited</t>
  </si>
  <si>
    <t>ITS376245</t>
  </si>
  <si>
    <t>ITS306709</t>
  </si>
  <si>
    <t>Francesco Group (Holdings) Limited</t>
  </si>
  <si>
    <t>ITS388126</t>
  </si>
  <si>
    <t>ITS307060</t>
  </si>
  <si>
    <t>Friends Centre</t>
  </si>
  <si>
    <t>ITS444482</t>
  </si>
  <si>
    <t>ITS429142</t>
  </si>
  <si>
    <t>Future-Wize Limited</t>
  </si>
  <si>
    <t>ITS342658</t>
  </si>
  <si>
    <t>Gateshead Council</t>
  </si>
  <si>
    <t>ITS354461</t>
  </si>
  <si>
    <t>ITS307141</t>
  </si>
  <si>
    <t>G B Training (UK) Ltd</t>
  </si>
  <si>
    <t>ITS452603</t>
  </si>
  <si>
    <t>ITS307094</t>
  </si>
  <si>
    <t>GenII Engineering &amp; Technology Training Limited</t>
  </si>
  <si>
    <t>ITS363205</t>
  </si>
  <si>
    <t>GP Strategies Training Ltd</t>
  </si>
  <si>
    <t>ITS388118</t>
  </si>
  <si>
    <t>ITS307055</t>
  </si>
  <si>
    <t>GHQ Training Limited</t>
  </si>
  <si>
    <t>ITS445774</t>
  </si>
  <si>
    <t>ITS376246</t>
  </si>
  <si>
    <t>G.R. &amp; M.M. Blackledge PLC</t>
  </si>
  <si>
    <t>ITS408496</t>
  </si>
  <si>
    <t>ITS321603</t>
  </si>
  <si>
    <t>Greenbank Project (The)</t>
  </si>
  <si>
    <t>ITS404118</t>
  </si>
  <si>
    <t>ITS333321</t>
  </si>
  <si>
    <t>Haddon Training Limited</t>
  </si>
  <si>
    <t>ITS363232</t>
  </si>
  <si>
    <t>Hair and Beauty Industry Training Limited</t>
  </si>
  <si>
    <t>ITS424454</t>
  </si>
  <si>
    <t>ITS321569</t>
  </si>
  <si>
    <t>Hair Academy South West Limited</t>
  </si>
  <si>
    <t>ITS354322</t>
  </si>
  <si>
    <t>ITS317536</t>
  </si>
  <si>
    <t>ITS410632</t>
  </si>
  <si>
    <t>ITS333317</t>
  </si>
  <si>
    <t>ITS345783</t>
  </si>
  <si>
    <t>ITS306792</t>
  </si>
  <si>
    <t>Harrogate Training Services</t>
  </si>
  <si>
    <t>ITS423743</t>
  </si>
  <si>
    <t>ITS345899</t>
  </si>
  <si>
    <t>ITS423416</t>
  </si>
  <si>
    <t>ITS320068</t>
  </si>
  <si>
    <t>Hawk Management (UK) Limited</t>
  </si>
  <si>
    <t>ITS424455</t>
  </si>
  <si>
    <t>ITS321468</t>
  </si>
  <si>
    <t>Haydon Training Services Limited</t>
  </si>
  <si>
    <t>ITS406779</t>
  </si>
  <si>
    <t>ITS345871</t>
  </si>
  <si>
    <t>The Headmasters Partnership Limited</t>
  </si>
  <si>
    <t>ITS429221</t>
  </si>
  <si>
    <t>ITS387977</t>
  </si>
  <si>
    <t>Heart of England Training Limited</t>
  </si>
  <si>
    <t>ITS354613</t>
  </si>
  <si>
    <t>Heathercroft Training Services Limited</t>
  </si>
  <si>
    <t>ITS385483</t>
  </si>
  <si>
    <t>ITS363230</t>
  </si>
  <si>
    <t>Herefordshire Group Training Association Limited</t>
  </si>
  <si>
    <t>ITS342767</t>
  </si>
  <si>
    <t>Hill Holt Wood</t>
  </si>
  <si>
    <t>ITS429277</t>
  </si>
  <si>
    <t>ITS408531</t>
  </si>
  <si>
    <t>Hillingdon Training Limited</t>
  </si>
  <si>
    <t>ITS388036</t>
  </si>
  <si>
    <t>ITS321469</t>
  </si>
  <si>
    <t>Honda Motor Europe Limited</t>
  </si>
  <si>
    <t>ITS385727</t>
  </si>
  <si>
    <t>ITS307067</t>
  </si>
  <si>
    <t>Hospitality Training Partnership (IOW) Limited</t>
  </si>
  <si>
    <t>ITS321470</t>
  </si>
  <si>
    <t>Huddersfield Textile Training Limited</t>
  </si>
  <si>
    <t>ITS408423</t>
  </si>
  <si>
    <t>ITS354342</t>
  </si>
  <si>
    <t>Hudson &amp; Hughes Training Limited</t>
  </si>
  <si>
    <t>ITS452604</t>
  </si>
  <si>
    <t>ITS365986</t>
  </si>
  <si>
    <t>Hull Business Training Centre Limited</t>
  </si>
  <si>
    <t>ITS343956</t>
  </si>
  <si>
    <t>ITS306705</t>
  </si>
  <si>
    <t>Kingston Upon Hull City Council</t>
  </si>
  <si>
    <t>ITS387984</t>
  </si>
  <si>
    <t>ITS345761</t>
  </si>
  <si>
    <t>Humberside Engineering Training Association Limited</t>
  </si>
  <si>
    <t>ITS423753</t>
  </si>
  <si>
    <t>ITS318252</t>
  </si>
  <si>
    <t>HYA Training Limited</t>
  </si>
  <si>
    <t>ITS444472</t>
  </si>
  <si>
    <t>ITS407133</t>
  </si>
  <si>
    <t>Icon Vocational Training Limited</t>
  </si>
  <si>
    <t>Monmouthshire</t>
  </si>
  <si>
    <t>ITS385765</t>
  </si>
  <si>
    <t>Aspire-Igen LTD</t>
  </si>
  <si>
    <t>ITS429110</t>
  </si>
  <si>
    <t>ITS385746</t>
  </si>
  <si>
    <t>Independent Training Services Limited</t>
  </si>
  <si>
    <t>ITS429272</t>
  </si>
  <si>
    <t>ITS420118</t>
  </si>
  <si>
    <t>Intec Business Colleges Limited</t>
  </si>
  <si>
    <t>ITS404569</t>
  </si>
  <si>
    <t>ITS346562</t>
  </si>
  <si>
    <t>Inter Training Services Limited</t>
  </si>
  <si>
    <t>ITS445775</t>
  </si>
  <si>
    <t>ITS364519</t>
  </si>
  <si>
    <t>Introtrain (ACE) Limited</t>
  </si>
  <si>
    <t>ITS408520</t>
  </si>
  <si>
    <t>ITS307002</t>
  </si>
  <si>
    <t>Intuitions Limited</t>
  </si>
  <si>
    <t>ITS364904</t>
  </si>
  <si>
    <t>ITS306833</t>
  </si>
  <si>
    <t>IPS International Limited</t>
  </si>
  <si>
    <t>ITS376247</t>
  </si>
  <si>
    <t>ITS316788</t>
  </si>
  <si>
    <t>ENGINEERING TRUST TRAINING LIMITED</t>
  </si>
  <si>
    <t>ITS343654</t>
  </si>
  <si>
    <t>ITS306460</t>
  </si>
  <si>
    <t>Adult and Community Learning Service, Isle of Wight Council</t>
  </si>
  <si>
    <t>ITS429244</t>
  </si>
  <si>
    <t>ITS399154</t>
  </si>
  <si>
    <t>ITS399144</t>
  </si>
  <si>
    <t>ITS329192</t>
  </si>
  <si>
    <t>ITEC North East Limited</t>
  </si>
  <si>
    <t>ITS404563</t>
  </si>
  <si>
    <t>ITS342751</t>
  </si>
  <si>
    <t>ITS Training Ltd</t>
  </si>
  <si>
    <t>ITS406806</t>
  </si>
  <si>
    <t>ITS316748</t>
  </si>
  <si>
    <t>Jarvis Training Management Limited</t>
  </si>
  <si>
    <t>ITS388119</t>
  </si>
  <si>
    <t>ITS329244</t>
  </si>
  <si>
    <t>The JGA Group</t>
  </si>
  <si>
    <t>ITS429089</t>
  </si>
  <si>
    <t>ITS406909</t>
  </si>
  <si>
    <t>Jobwise Training Limited</t>
  </si>
  <si>
    <t>ITS410645</t>
  </si>
  <si>
    <t>ITS321473</t>
  </si>
  <si>
    <t>John Laing Training Ltd</t>
  </si>
  <si>
    <t>ITS452605</t>
  </si>
  <si>
    <t>ITS342621</t>
  </si>
  <si>
    <t>JANCETT CHILDCARE &amp; JACE TRAINING LIMITED</t>
  </si>
  <si>
    <t>ITS423764</t>
  </si>
  <si>
    <t>ITS346053</t>
  </si>
  <si>
    <t>Joint Learning Partnership Limited</t>
  </si>
  <si>
    <t>ITS410646</t>
  </si>
  <si>
    <t>ITS366032</t>
  </si>
  <si>
    <t>JTL</t>
  </si>
  <si>
    <t>ITS404574</t>
  </si>
  <si>
    <t>ITS318266</t>
  </si>
  <si>
    <t>Juniper Training Limited</t>
  </si>
  <si>
    <t>ITS354623</t>
  </si>
  <si>
    <t>K &amp; G HAIR LLP</t>
  </si>
  <si>
    <t>ITS362099</t>
  </si>
  <si>
    <t>ITS306430</t>
  </si>
  <si>
    <t>Kent Community Learning and Skills</t>
  </si>
  <si>
    <t>ITS354410</t>
  </si>
  <si>
    <t>Keits Training Services Ltd</t>
  </si>
  <si>
    <t>ITS343971</t>
  </si>
  <si>
    <t>ITS306725</t>
  </si>
  <si>
    <t>Key Training Limited</t>
  </si>
  <si>
    <t>ITS343954</t>
  </si>
  <si>
    <t>ITS306632</t>
  </si>
  <si>
    <t>Kingsbury Training Centre Limited</t>
  </si>
  <si>
    <t>ITS429224</t>
  </si>
  <si>
    <t>ITS406787</t>
  </si>
  <si>
    <t>Kirkdale Industrial Training Services Limited</t>
  </si>
  <si>
    <t>ITS429111</t>
  </si>
  <si>
    <t>ITS388107</t>
  </si>
  <si>
    <t>Kirklees Council Adult and Community Learning</t>
  </si>
  <si>
    <t>ITS423417</t>
  </si>
  <si>
    <t>ITS316624</t>
  </si>
  <si>
    <t>ITS404215</t>
  </si>
  <si>
    <t>ITS345777</t>
  </si>
  <si>
    <t>Kwik-Fit (GB) Limited</t>
  </si>
  <si>
    <t>ITS434402</t>
  </si>
  <si>
    <t>ITS423719</t>
  </si>
  <si>
    <t>LAGAT Limited</t>
  </si>
  <si>
    <t>ITS388128</t>
  </si>
  <si>
    <t>ITS307092</t>
  </si>
  <si>
    <t>Lancashire Adult Learning</t>
  </si>
  <si>
    <t>ITS446661</t>
  </si>
  <si>
    <t>ITS330961</t>
  </si>
  <si>
    <t>Lancaster Training Services Limited</t>
  </si>
  <si>
    <t>ITS376223</t>
  </si>
  <si>
    <t>ITS306733</t>
  </si>
  <si>
    <t>JAGUAR LAND ROVER HOLDINGS LIMITED</t>
  </si>
  <si>
    <t>ITS399108</t>
  </si>
  <si>
    <t>ITS316741</t>
  </si>
  <si>
    <t>Languages Training and Development</t>
  </si>
  <si>
    <t>ITS434063</t>
  </si>
  <si>
    <t>ITS365520</t>
  </si>
  <si>
    <t>League Football Education</t>
  </si>
  <si>
    <t>ITS386017</t>
  </si>
  <si>
    <t>ITS307171</t>
  </si>
  <si>
    <t>Social Enterprise Kent CIC</t>
  </si>
  <si>
    <t>ITS345929</t>
  </si>
  <si>
    <t>Train to Gain - full inspection Historic</t>
  </si>
  <si>
    <t>ITS306999</t>
  </si>
  <si>
    <t>V Learning Net</t>
  </si>
  <si>
    <t>ITS343087</t>
  </si>
  <si>
    <t>ITS306939</t>
  </si>
  <si>
    <t>ITS410634</t>
  </si>
  <si>
    <t>ITS333316</t>
  </si>
  <si>
    <t>Leicester Adult Skills &amp; Learning</t>
  </si>
  <si>
    <t>ITS427779</t>
  </si>
  <si>
    <t>ITS331447</t>
  </si>
  <si>
    <t>ITS452656</t>
  </si>
  <si>
    <t>ITS399151</t>
  </si>
  <si>
    <t>Leslie Frances (Hair Fashions) Limited</t>
  </si>
  <si>
    <t>ITS423776</t>
  </si>
  <si>
    <t>ITS318269</t>
  </si>
  <si>
    <t>Lifeskills Solutions Limited</t>
  </si>
  <si>
    <t>ITS429231</t>
  </si>
  <si>
    <t>ITS408412</t>
  </si>
  <si>
    <t>TheLightbulb Ltd</t>
  </si>
  <si>
    <t>ITS434059</t>
  </si>
  <si>
    <t>ITS345941</t>
  </si>
  <si>
    <t>ITS410125</t>
  </si>
  <si>
    <t>ITS333354</t>
  </si>
  <si>
    <t>Lite (Stockport) Limited</t>
  </si>
  <si>
    <t>ITS463358</t>
  </si>
  <si>
    <t>ITS319225</t>
  </si>
  <si>
    <t>ITS345778</t>
  </si>
  <si>
    <t>ITS307022</t>
  </si>
  <si>
    <t>Locomotivation Ltd.</t>
  </si>
  <si>
    <t>ITS345937</t>
  </si>
  <si>
    <t>ITS320022</t>
  </si>
  <si>
    <t>Adult College of Barking and Dagenham</t>
  </si>
  <si>
    <t>ITS399158</t>
  </si>
  <si>
    <t>ITS354467</t>
  </si>
  <si>
    <t>The Learning Centre Bexley</t>
  </si>
  <si>
    <t>ITS410629</t>
  </si>
  <si>
    <t>ITS333095</t>
  </si>
  <si>
    <t>Brent Adult and Community Education Service</t>
  </si>
  <si>
    <t>ITS385052</t>
  </si>
  <si>
    <t>ITS333093</t>
  </si>
  <si>
    <t>Bromley London Borough Council</t>
  </si>
  <si>
    <t>ITS452606</t>
  </si>
  <si>
    <t>ITS342323</t>
  </si>
  <si>
    <t>Camden London Borough Council</t>
  </si>
  <si>
    <t>ITS366691</t>
  </si>
  <si>
    <t>ITS320890</t>
  </si>
  <si>
    <t>Croydon London Borough Council</t>
  </si>
  <si>
    <t>ITS345784</t>
  </si>
  <si>
    <t>ITS306795</t>
  </si>
  <si>
    <t>Enfield London Borough Council</t>
  </si>
  <si>
    <t>ITS452607</t>
  </si>
  <si>
    <t>ITS366693</t>
  </si>
  <si>
    <t>Royal Borough of Greenwich</t>
  </si>
  <si>
    <t>ITS410635</t>
  </si>
  <si>
    <t>ITS330816</t>
  </si>
  <si>
    <t>Hammersmith and Fulham Adult Learning and Skills Service</t>
  </si>
  <si>
    <t>ITS345786</t>
  </si>
  <si>
    <t>ITS306793</t>
  </si>
  <si>
    <t>Haringey London Borough Council</t>
  </si>
  <si>
    <t>ITS430294</t>
  </si>
  <si>
    <t>ITS410633</t>
  </si>
  <si>
    <t>Havering London Borough Council</t>
  </si>
  <si>
    <t>ITS434068</t>
  </si>
  <si>
    <t>ITS387987</t>
  </si>
  <si>
    <t>Hillingdon London Borough Council</t>
  </si>
  <si>
    <t>ITS363140</t>
  </si>
  <si>
    <t>ITS302906</t>
  </si>
  <si>
    <t>Hounslow Adult and Community Education</t>
  </si>
  <si>
    <t>ITS446662</t>
  </si>
  <si>
    <t>ITS329193</t>
  </si>
  <si>
    <t>Adult &amp; Community Learning Service, Islington London Borough Council</t>
  </si>
  <si>
    <t>ITS363142</t>
  </si>
  <si>
    <t>ITS307149</t>
  </si>
  <si>
    <t>Lewisham London Borough Council</t>
  </si>
  <si>
    <t>ITS429148</t>
  </si>
  <si>
    <t>ITS395177</t>
  </si>
  <si>
    <t>London Borough of Newham: Adult Learning Service</t>
  </si>
  <si>
    <t>ITS345787</t>
  </si>
  <si>
    <t>Redbridge Institute of Adult Education</t>
  </si>
  <si>
    <t>ITS452608</t>
  </si>
  <si>
    <t>ITS330815</t>
  </si>
  <si>
    <t>Richmond Upon Thames Borough Council</t>
  </si>
  <si>
    <t>ITS345788</t>
  </si>
  <si>
    <t>ITS307111</t>
  </si>
  <si>
    <t>Southwark Adult Learning Service</t>
  </si>
  <si>
    <t>ITS375509</t>
  </si>
  <si>
    <t>ITS330982</t>
  </si>
  <si>
    <t>Sutton London Borough Council</t>
  </si>
  <si>
    <t>ITS441287</t>
  </si>
  <si>
    <t>ITS306790</t>
  </si>
  <si>
    <t>Tower Hamlets Lifelong Learning Service</t>
  </si>
  <si>
    <t>ITS408470</t>
  </si>
  <si>
    <t>ITS330980</t>
  </si>
  <si>
    <t>WALTHAM FOREST LONDON BOROUGH COUNCIL</t>
  </si>
  <si>
    <t>ITS387989</t>
  </si>
  <si>
    <t>ITS333086</t>
  </si>
  <si>
    <t>Wandsworth London Borough Council</t>
  </si>
  <si>
    <t>ITS446663</t>
  </si>
  <si>
    <t>ITS345790</t>
  </si>
  <si>
    <t>The London College of Beauty Therapy Limited</t>
  </si>
  <si>
    <t>ITS410656</t>
  </si>
  <si>
    <t>ITS333292</t>
  </si>
  <si>
    <t>London Electronics College Limited</t>
  </si>
  <si>
    <t>ITS434065</t>
  </si>
  <si>
    <t>ITS333088</t>
  </si>
  <si>
    <t>ITS434069</t>
  </si>
  <si>
    <t>ITS387972</t>
  </si>
  <si>
    <t>ITS423418</t>
  </si>
  <si>
    <t>ITS322475</t>
  </si>
  <si>
    <t>Economic Solutions</t>
  </si>
  <si>
    <t>ITS422625</t>
  </si>
  <si>
    <t>ITS342545</t>
  </si>
  <si>
    <t>Economic Solutions Limited (Manchester Solutions)</t>
  </si>
  <si>
    <t>ITS443658</t>
  </si>
  <si>
    <t>ITS388120</t>
  </si>
  <si>
    <t>Mantra Learning Limited</t>
  </si>
  <si>
    <t>ITS433721</t>
  </si>
  <si>
    <t>ITS306731</t>
  </si>
  <si>
    <t>Manor Training and Resource Centre Limited</t>
  </si>
  <si>
    <t>ITS446664</t>
  </si>
  <si>
    <t>ITS363486</t>
  </si>
  <si>
    <t>Marson Garages (Wolstanton) Limited</t>
  </si>
  <si>
    <t>ITS424459</t>
  </si>
  <si>
    <t>ITS345873</t>
  </si>
  <si>
    <t>Matrix Training and Development Limited</t>
  </si>
  <si>
    <t>ITS446602</t>
  </si>
  <si>
    <t>ITS318303</t>
  </si>
  <si>
    <t>McArthur Dean Training Limited</t>
  </si>
  <si>
    <t>ITS406811</t>
  </si>
  <si>
    <t>ITS354640</t>
  </si>
  <si>
    <t>McDonald's Restaurants Limited</t>
  </si>
  <si>
    <t>ITS345918</t>
  </si>
  <si>
    <t>ITS446029</t>
  </si>
  <si>
    <t>ITS422200</t>
  </si>
  <si>
    <t>METSKILL Limited</t>
  </si>
  <si>
    <t>ITS452609</t>
  </si>
  <si>
    <t>ITS385747</t>
  </si>
  <si>
    <t>Michael John Training Manchester</t>
  </si>
  <si>
    <t>ITS366028</t>
  </si>
  <si>
    <t>ITS307158</t>
  </si>
  <si>
    <t>Midland Group Training Services Limited</t>
  </si>
  <si>
    <t>ITS429002</t>
  </si>
  <si>
    <t>ITS319220</t>
  </si>
  <si>
    <t>Youngsave Company Limited</t>
  </si>
  <si>
    <t>ITS410686</t>
  </si>
  <si>
    <t>ITS363213</t>
  </si>
  <si>
    <t>Milton Keynes Christian Foundation Limited</t>
  </si>
  <si>
    <t>ITS429273</t>
  </si>
  <si>
    <t>ITS404573</t>
  </si>
  <si>
    <t>Doosan Babcock Limited</t>
  </si>
  <si>
    <t>ITS388103</t>
  </si>
  <si>
    <t>ITS316791</t>
  </si>
  <si>
    <t>Mobile Care Qualifications Limited</t>
  </si>
  <si>
    <t>ITS408502</t>
  </si>
  <si>
    <t>ITS343888</t>
  </si>
  <si>
    <t>Morthyng Group Limited</t>
  </si>
  <si>
    <t>ITS452205</t>
  </si>
  <si>
    <t>ITS363209</t>
  </si>
  <si>
    <t>M I T Skills Limited</t>
  </si>
  <si>
    <t>ITS429232</t>
  </si>
  <si>
    <t>ITS404562</t>
  </si>
  <si>
    <t>National Business College Limited</t>
  </si>
  <si>
    <t>ITS343430</t>
  </si>
  <si>
    <t>National Grid PLC</t>
  </si>
  <si>
    <t>ITS345454</t>
  </si>
  <si>
    <t>ITS306399</t>
  </si>
  <si>
    <t>National Tyre Service Limited</t>
  </si>
  <si>
    <t>ITS345356</t>
  </si>
  <si>
    <t>ITS434070</t>
  </si>
  <si>
    <t>ITS333338</t>
  </si>
  <si>
    <t>Newham Training and Education Centre</t>
  </si>
  <si>
    <t>ITS404219</t>
  </si>
  <si>
    <t>ITS333965</t>
  </si>
  <si>
    <t>NITAL</t>
  </si>
  <si>
    <t>ITS399109</t>
  </si>
  <si>
    <t>ITS346797</t>
  </si>
  <si>
    <t>NLT Training Services Ltd</t>
  </si>
  <si>
    <t>ITS429263</t>
  </si>
  <si>
    <t>ITS408534</t>
  </si>
  <si>
    <t>NCC Adult Education Services</t>
  </si>
  <si>
    <t>ITS452610</t>
  </si>
  <si>
    <t>ITS375495</t>
  </si>
  <si>
    <t>Norfolk Training Services Limited</t>
  </si>
  <si>
    <t>ITS452611</t>
  </si>
  <si>
    <t>ITS366019</t>
  </si>
  <si>
    <t>Westward Pathfinder</t>
  </si>
  <si>
    <t>ITS452785</t>
  </si>
  <si>
    <t>ITS429122</t>
  </si>
  <si>
    <t>North East Chamber of Commerce, Trade and Industry</t>
  </si>
  <si>
    <t>ITS342653</t>
  </si>
  <si>
    <t>North East Employment &amp; Training Agency Ltd</t>
  </si>
  <si>
    <t>ITS429225</t>
  </si>
  <si>
    <t>ITS406813</t>
  </si>
  <si>
    <t>ITS446860</t>
  </si>
  <si>
    <t>ITS429149</t>
  </si>
  <si>
    <t>ITS408464</t>
  </si>
  <si>
    <t>ITS343859</t>
  </si>
  <si>
    <t>North Tyneside Metropolitan Borough Council</t>
  </si>
  <si>
    <t>ITS408506</t>
  </si>
  <si>
    <t>ITS319224</t>
  </si>
  <si>
    <t>North West Community Services Training Ltd</t>
  </si>
  <si>
    <t>ITS410687</t>
  </si>
  <si>
    <t>ITS343878</t>
  </si>
  <si>
    <t>North West Training Council</t>
  </si>
  <si>
    <t>ITS440402</t>
  </si>
  <si>
    <t>ITS410920</t>
  </si>
  <si>
    <t>The Northumberland Council</t>
  </si>
  <si>
    <t>ITS429150</t>
  </si>
  <si>
    <t>ITS385050</t>
  </si>
  <si>
    <t>ITS423419</t>
  </si>
  <si>
    <t>ITS329892</t>
  </si>
  <si>
    <t>NHTA Limited</t>
  </si>
  <si>
    <t>ITS446030</t>
  </si>
  <si>
    <t>ITS429116</t>
  </si>
  <si>
    <t>ITS455583</t>
  </si>
  <si>
    <t>ITS399152</t>
  </si>
  <si>
    <t>Nova Training</t>
  </si>
  <si>
    <t>ITS423811</t>
  </si>
  <si>
    <t>ITS345876</t>
  </si>
  <si>
    <t>Nova Recruitment Services Limited</t>
  </si>
  <si>
    <t>ITS318267</t>
  </si>
  <si>
    <t>Midlands Training and Development</t>
  </si>
  <si>
    <t>ITS452612</t>
  </si>
  <si>
    <t>ITS406792</t>
  </si>
  <si>
    <t>lookfantastic Training Limited</t>
  </si>
  <si>
    <t>ITS452613</t>
  </si>
  <si>
    <t>ITS382484</t>
  </si>
  <si>
    <t>Oakmere Community College</t>
  </si>
  <si>
    <t>ITS385755</t>
  </si>
  <si>
    <t>ITS306850</t>
  </si>
  <si>
    <t>Oldham Engineering Group Training Association Limited (The)</t>
  </si>
  <si>
    <t>ITS376225</t>
  </si>
  <si>
    <t>ITS307086</t>
  </si>
  <si>
    <t>Omega Training Services Limited</t>
  </si>
  <si>
    <t>ITS429133</t>
  </si>
  <si>
    <t>ITS376199</t>
  </si>
  <si>
    <t>Open Door Adult Learning Centre</t>
  </si>
  <si>
    <t>ITS452615</t>
  </si>
  <si>
    <t>ITS320075</t>
  </si>
  <si>
    <t>Oracle Training Consultants Limited</t>
  </si>
  <si>
    <t>ITS429264</t>
  </si>
  <si>
    <t>ITS408507</t>
  </si>
  <si>
    <t>EMBS Community College Limited</t>
  </si>
  <si>
    <t>ITS429108</t>
  </si>
  <si>
    <t>ITS333248</t>
  </si>
  <si>
    <t>PDM Training &amp; Consultancy Limited</t>
  </si>
  <si>
    <t>ITS434048</t>
  </si>
  <si>
    <t>ITS363173</t>
  </si>
  <si>
    <t>PETA Limited</t>
  </si>
  <si>
    <t>ITS429859</t>
  </si>
  <si>
    <t>ITS345938</t>
  </si>
  <si>
    <t>City College Peterborough</t>
  </si>
  <si>
    <t>ITS375494</t>
  </si>
  <si>
    <t>ITS319339</t>
  </si>
  <si>
    <t>PGL Training (Plumbing) Limited</t>
  </si>
  <si>
    <t>ITS423825</t>
  </si>
  <si>
    <t>ITS318324</t>
  </si>
  <si>
    <t>Philips Hair Salons Limited</t>
  </si>
  <si>
    <t>ITS385307</t>
  </si>
  <si>
    <t>ITS316805</t>
  </si>
  <si>
    <t>Pilot IMS Limited</t>
  </si>
  <si>
    <t>ITS434049</t>
  </si>
  <si>
    <t>ITS388129</t>
  </si>
  <si>
    <t>Plymouth Adult &amp; Community Learning Service</t>
  </si>
  <si>
    <t>ITS423420</t>
  </si>
  <si>
    <t>ITS354477</t>
  </si>
  <si>
    <t>Skills and Learning: Bournemouth, Dorset and Poole</t>
  </si>
  <si>
    <t>ITS455585</t>
  </si>
  <si>
    <t>ITS385054</t>
  </si>
  <si>
    <t>ITS423421</t>
  </si>
  <si>
    <t>ITS330819</t>
  </si>
  <si>
    <t>Positive Outcomes Ltd</t>
  </si>
  <si>
    <t>ITS408536</t>
  </si>
  <si>
    <t>ITS346172</t>
  </si>
  <si>
    <t>Poultec Training Limited</t>
  </si>
  <si>
    <t>ITS363195</t>
  </si>
  <si>
    <t>ITS306995</t>
  </si>
  <si>
    <t>ProCo NW Limited</t>
  </si>
  <si>
    <t>ITS440404</t>
  </si>
  <si>
    <t>ITS410129</t>
  </si>
  <si>
    <t>Professional Business &amp; Training Solutions Limited</t>
  </si>
  <si>
    <t>ITS429226</t>
  </si>
  <si>
    <t>ITS399104</t>
  </si>
  <si>
    <t>Project Management (Staffordshire) Limited</t>
  </si>
  <si>
    <t>ITS452980</t>
  </si>
  <si>
    <t>ITS363196</t>
  </si>
  <si>
    <t>Prospect Training Services (Gloucester) Limited</t>
  </si>
  <si>
    <t>ITS424460</t>
  </si>
  <si>
    <t>ITS316762</t>
  </si>
  <si>
    <t>Prostart Training</t>
  </si>
  <si>
    <t>ITS366020</t>
  </si>
  <si>
    <t>ITS318265</t>
  </si>
  <si>
    <t>Protocol Consultancy Services</t>
  </si>
  <si>
    <t>ITS307165</t>
  </si>
  <si>
    <t>Skills to Group Limited</t>
  </si>
  <si>
    <t>ITS366055</t>
  </si>
  <si>
    <t>QA Limited</t>
  </si>
  <si>
    <t>ITS423793</t>
  </si>
  <si>
    <t>Qinetiq Limited</t>
  </si>
  <si>
    <t>ITS385777</t>
  </si>
  <si>
    <t>ITS318259</t>
  </si>
  <si>
    <t>QUBE Qualifications and Development Limited</t>
  </si>
  <si>
    <t>ITS345942</t>
  </si>
  <si>
    <t>ITS321485</t>
  </si>
  <si>
    <t>Rathbone Training</t>
  </si>
  <si>
    <t>ITS441445</t>
  </si>
  <si>
    <t>ITS345896</t>
  </si>
  <si>
    <t>New Directions - The Learning and Employment Service for Reading</t>
  </si>
  <si>
    <t>ITS375507</t>
  </si>
  <si>
    <t>ITS330811</t>
  </si>
  <si>
    <t>Redcar &amp; Cleveland Adult Learning Service</t>
  </si>
  <si>
    <t>ITS446665</t>
  </si>
  <si>
    <t>ITS329358</t>
  </si>
  <si>
    <t>Reed in Partnership Limited</t>
  </si>
  <si>
    <t>ITS424461</t>
  </si>
  <si>
    <t>Rewards Training Recruitment Consultancy Limited</t>
  </si>
  <si>
    <t>ITS434050</t>
  </si>
  <si>
    <t>ITS385487</t>
  </si>
  <si>
    <t>Riverside Training Limited</t>
  </si>
  <si>
    <t>ITS306860</t>
  </si>
  <si>
    <t>Rochdale Training Association Limited</t>
  </si>
  <si>
    <t>ITS404559</t>
  </si>
  <si>
    <t>ITS330776</t>
  </si>
  <si>
    <t>Rocket Training Limited</t>
  </si>
  <si>
    <t>ITS446603</t>
  </si>
  <si>
    <t>ITS410691</t>
  </si>
  <si>
    <t>Rolls-Royce - PLC</t>
  </si>
  <si>
    <t>ITS408537</t>
  </si>
  <si>
    <t>ITS345546</t>
  </si>
  <si>
    <t>Roots and Shoots</t>
  </si>
  <si>
    <t>ITS434051</t>
  </si>
  <si>
    <t>ITS376248</t>
  </si>
  <si>
    <t>Ministry of Defence (RAF)</t>
  </si>
  <si>
    <t>ITS446605</t>
  </si>
  <si>
    <t>ITS330030</t>
  </si>
  <si>
    <t>Royal Borough of Kensington and Chelsea Council</t>
  </si>
  <si>
    <t>ITS434071</t>
  </si>
  <si>
    <t>ITS404252</t>
  </si>
  <si>
    <t>Royal Borough of Kingston upon Thames Council</t>
  </si>
  <si>
    <t>ITS434390</t>
  </si>
  <si>
    <t>ITS423422</t>
  </si>
  <si>
    <t>ITS446028</t>
  </si>
  <si>
    <t>ITS423423</t>
  </si>
  <si>
    <t>RWP Training Limited</t>
  </si>
  <si>
    <t>ITS410689</t>
  </si>
  <si>
    <t>ITS342657</t>
  </si>
  <si>
    <t>S &amp; B Automotive Academy Limited</t>
  </si>
  <si>
    <t>ITS429858</t>
  </si>
  <si>
    <t>ITS342624</t>
  </si>
  <si>
    <t>SAKS (Education) Limited</t>
  </si>
  <si>
    <t>ITS307004</t>
  </si>
  <si>
    <t>Salford and Trafford Engineering Group Training Association Limited</t>
  </si>
  <si>
    <t>ITS399130</t>
  </si>
  <si>
    <t>ITS318237</t>
  </si>
  <si>
    <t>ITS354475</t>
  </si>
  <si>
    <t>ITS307146</t>
  </si>
  <si>
    <t>Sandwell Training Association Limited</t>
  </si>
  <si>
    <t>ITS452616</t>
  </si>
  <si>
    <t>ITS376201</t>
  </si>
  <si>
    <t>SBC Training Limited</t>
  </si>
  <si>
    <t>ITS446604</t>
  </si>
  <si>
    <t>ITS345866</t>
  </si>
  <si>
    <t>Seleta Training and Personnel Services Limited</t>
  </si>
  <si>
    <t>ITS388013</t>
  </si>
  <si>
    <t>ITS321486</t>
  </si>
  <si>
    <t>Shape Accredited Training Centre</t>
  </si>
  <si>
    <t>ITS376226</t>
  </si>
  <si>
    <t>ITS316803</t>
  </si>
  <si>
    <t>ITS429095</t>
  </si>
  <si>
    <t>ITS399149</t>
  </si>
  <si>
    <t>The Shropshire Council</t>
  </si>
  <si>
    <t>ITS440287</t>
  </si>
  <si>
    <t>ITS423424</t>
  </si>
  <si>
    <t>Skillnet Limited</t>
  </si>
  <si>
    <t>ITS343658</t>
  </si>
  <si>
    <t>ITS306835</t>
  </si>
  <si>
    <t>The Skills Partnership Limited</t>
  </si>
  <si>
    <t>ITS363234</t>
  </si>
  <si>
    <t>ITS317529</t>
  </si>
  <si>
    <t>Skills Training UK Limited</t>
  </si>
  <si>
    <t>ITS429090</t>
  </si>
  <si>
    <t>ITS406782</t>
  </si>
  <si>
    <t>ITS363138</t>
  </si>
  <si>
    <t>ITS307145</t>
  </si>
  <si>
    <t>Smart Training and Recruitment Limited</t>
  </si>
  <si>
    <t>ITS398455</t>
  </si>
  <si>
    <t>ITS366060</t>
  </si>
  <si>
    <t>Somerset Local Authority</t>
  </si>
  <si>
    <t>ITS423425</t>
  </si>
  <si>
    <t>ITS334464</t>
  </si>
  <si>
    <t>South Tyneside Council</t>
  </si>
  <si>
    <t>ITS408467</t>
  </si>
  <si>
    <t>ITS333318</t>
  </si>
  <si>
    <t>S.W. Durham Training Limited</t>
  </si>
  <si>
    <t>ITS429278</t>
  </si>
  <si>
    <t>ITS408538</t>
  </si>
  <si>
    <t>South West Regional Assessment Centre Limited</t>
  </si>
  <si>
    <t>ITS408542</t>
  </si>
  <si>
    <t>ITS330382</t>
  </si>
  <si>
    <t>S.Y.T.G. Limited</t>
  </si>
  <si>
    <t>ITS430256</t>
  </si>
  <si>
    <t>ITS410692</t>
  </si>
  <si>
    <t>Northern Racing College</t>
  </si>
  <si>
    <t>ITS364510</t>
  </si>
  <si>
    <t>ITS307040</t>
  </si>
  <si>
    <t>ITS410636</t>
  </si>
  <si>
    <t>ITS333092</t>
  </si>
  <si>
    <t>SETA</t>
  </si>
  <si>
    <t>ITS404564</t>
  </si>
  <si>
    <t>ITS342605</t>
  </si>
  <si>
    <t>ITS446666</t>
  </si>
  <si>
    <t>ITS329818</t>
  </si>
  <si>
    <t>Span Training &amp; Development Limited</t>
  </si>
  <si>
    <t>ITS434052</t>
  </si>
  <si>
    <t>ITS364782</t>
  </si>
  <si>
    <t>Springfields Fuels Limited</t>
  </si>
  <si>
    <t>ITS385745</t>
  </si>
  <si>
    <t>ITS306857</t>
  </si>
  <si>
    <t>St Helens Chamber Limited</t>
  </si>
  <si>
    <t>ITS366034</t>
  </si>
  <si>
    <t>ITS320040</t>
  </si>
  <si>
    <t>ITS345781</t>
  </si>
  <si>
    <t>ITS306776</t>
  </si>
  <si>
    <t>ITS399146</t>
  </si>
  <si>
    <t>ITS331437</t>
  </si>
  <si>
    <t>Stockport Engineering Training Association Limited(The)</t>
  </si>
  <si>
    <t>ITS408543</t>
  </si>
  <si>
    <t>ITS363207</t>
  </si>
  <si>
    <t>Tees Achieve</t>
  </si>
  <si>
    <t>ITS434072</t>
  </si>
  <si>
    <t>ITS387983</t>
  </si>
  <si>
    <t>STOKE-ON-TRENT UNITARY AUTHORITY</t>
  </si>
  <si>
    <t>ITS399148</t>
  </si>
  <si>
    <t>ITS331445</t>
  </si>
  <si>
    <t>Straight A Training Limited</t>
  </si>
  <si>
    <t>ITS452981</t>
  </si>
  <si>
    <t>ITS342602</t>
  </si>
  <si>
    <t>Strategic Training Solutions (Mansfield) Limited</t>
  </si>
  <si>
    <t>ITS430260</t>
  </si>
  <si>
    <t>ITS408544</t>
  </si>
  <si>
    <t>Stubbing Court Training Limited</t>
  </si>
  <si>
    <t>ITS348867</t>
  </si>
  <si>
    <t>ITS429298</t>
  </si>
  <si>
    <t>ITS408510</t>
  </si>
  <si>
    <t>Summerhouse Equestrian and Training Centre LLP</t>
  </si>
  <si>
    <t>ITS342627</t>
  </si>
  <si>
    <t>ITS306596</t>
  </si>
  <si>
    <t>Sunderland City Metropolitan Borough Council</t>
  </si>
  <si>
    <t>ITS446667</t>
  </si>
  <si>
    <t>ITS320960</t>
  </si>
  <si>
    <t>Sunderland Engineering Training Association Limited</t>
  </si>
  <si>
    <t>ITS408522</t>
  </si>
  <si>
    <t>ITS366038</t>
  </si>
  <si>
    <t>ITS354473</t>
  </si>
  <si>
    <t>ITS317570</t>
  </si>
  <si>
    <t>Sutton and District Training Limited</t>
  </si>
  <si>
    <t>ITS429120</t>
  </si>
  <si>
    <t>ITS385764</t>
  </si>
  <si>
    <t>Swarthmore Education Centre</t>
  </si>
  <si>
    <t>ITS429151</t>
  </si>
  <si>
    <t>ITS318827</t>
  </si>
  <si>
    <t>SWINDON UNITARY AUTHORITY</t>
  </si>
  <si>
    <t>ITS423429</t>
  </si>
  <si>
    <t>ITS363487</t>
  </si>
  <si>
    <t>Brighter Futures Merseyside Limited</t>
  </si>
  <si>
    <t>ITS424462</t>
  </si>
  <si>
    <t>ITS321566</t>
  </si>
  <si>
    <t>System Group Limited</t>
  </si>
  <si>
    <t>ITS455589</t>
  </si>
  <si>
    <t>ITS404578</t>
  </si>
  <si>
    <t>ITS365409</t>
  </si>
  <si>
    <t>ITS300895</t>
  </si>
  <si>
    <t>Team Wearside Limited</t>
  </si>
  <si>
    <t>ITS363214</t>
  </si>
  <si>
    <t>ITS306582</t>
  </si>
  <si>
    <t>TELFORD AND WREKIN BOROUGH COUNCIL</t>
  </si>
  <si>
    <t>ITS354465</t>
  </si>
  <si>
    <t>ITS307144</t>
  </si>
  <si>
    <t>Tesco Stores Limited</t>
  </si>
  <si>
    <t>ITS423718</t>
  </si>
  <si>
    <t>ITS316780</t>
  </si>
  <si>
    <t>The Academy Hair &amp; Beauty Ltd</t>
  </si>
  <si>
    <t>ITS452617</t>
  </si>
  <si>
    <t>ITS318271</t>
  </si>
  <si>
    <t>Ministry of Defence (Army)</t>
  </si>
  <si>
    <t>ITS408533</t>
  </si>
  <si>
    <t>ITS330257</t>
  </si>
  <si>
    <t>The Bassetlaw Training Agency Limited</t>
  </si>
  <si>
    <t>ITS408407</t>
  </si>
  <si>
    <t>ITS343979</t>
  </si>
  <si>
    <t>Kaplan Financial Limited</t>
  </si>
  <si>
    <t>ITS345912</t>
  </si>
  <si>
    <t>ITS306474</t>
  </si>
  <si>
    <t>The Football Association Premier League Limited</t>
  </si>
  <si>
    <t>ITS345741</t>
  </si>
  <si>
    <t>ITS318328</t>
  </si>
  <si>
    <t>Maritime + Engineering College North West</t>
  </si>
  <si>
    <t>ITS445776</t>
  </si>
  <si>
    <t>ITS385749</t>
  </si>
  <si>
    <t>The Learning Curve</t>
  </si>
  <si>
    <t>ITS404220</t>
  </si>
  <si>
    <t>ITS343088</t>
  </si>
  <si>
    <t>The Motor Insurance Repair Research Centre</t>
  </si>
  <si>
    <t>ITS408545</t>
  </si>
  <si>
    <t>ITS318329</t>
  </si>
  <si>
    <t>The Reynolds Group Limited</t>
  </si>
  <si>
    <t>ITS423768</t>
  </si>
  <si>
    <t>ITS306625</t>
  </si>
  <si>
    <t>The Virtual College</t>
  </si>
  <si>
    <t>ITS446608</t>
  </si>
  <si>
    <t>ITS330940</t>
  </si>
  <si>
    <t>The Vocational College Limited</t>
  </si>
  <si>
    <t>ITS452204</t>
  </si>
  <si>
    <t>ITS345907</t>
  </si>
  <si>
    <t>Yorkshire College of Beauty Limited</t>
  </si>
  <si>
    <t>ITS385752</t>
  </si>
  <si>
    <t>ITS307058</t>
  </si>
  <si>
    <t>Pertemps People Development Group Limited</t>
  </si>
  <si>
    <t>ITS424468</t>
  </si>
  <si>
    <t>ITS354630</t>
  </si>
  <si>
    <t>Thurrock Adult Community College</t>
  </si>
  <si>
    <t>ITS408463</t>
  </si>
  <si>
    <t>ITS333368</t>
  </si>
  <si>
    <t>Aspire Training Team Limited - Tops Day Nursery</t>
  </si>
  <si>
    <t>ITS342630</t>
  </si>
  <si>
    <t>Total People Limited</t>
  </si>
  <si>
    <t>ITS385754</t>
  </si>
  <si>
    <t>ITS306910</t>
  </si>
  <si>
    <t>Training 2000 Limited</t>
  </si>
  <si>
    <t>ITS452982</t>
  </si>
  <si>
    <t>ITS363206</t>
  </si>
  <si>
    <t>The Training &amp; Learning Company</t>
  </si>
  <si>
    <t>ITS410657</t>
  </si>
  <si>
    <t>ITS321522</t>
  </si>
  <si>
    <t>The Training &amp; Recruitment Partnership Limited</t>
  </si>
  <si>
    <t>ITS452983</t>
  </si>
  <si>
    <t>ITS364781</t>
  </si>
  <si>
    <t>Talent Training (UK) LLP</t>
  </si>
  <si>
    <t>ITS410655</t>
  </si>
  <si>
    <t>ITS332689</t>
  </si>
  <si>
    <t>Training Services 2000 Ltd</t>
  </si>
  <si>
    <t>ITS342772</t>
  </si>
  <si>
    <t>Waltham Forest Chamber of Commerce Training Trust Limited</t>
  </si>
  <si>
    <t>ITS399088</t>
  </si>
  <si>
    <t>ITS321523</t>
  </si>
  <si>
    <t>The TTE Technical Training Group</t>
  </si>
  <si>
    <t>ITS410658</t>
  </si>
  <si>
    <t>ITS316804</t>
  </si>
  <si>
    <t>TTE Training Limited</t>
  </si>
  <si>
    <t>ITS428258</t>
  </si>
  <si>
    <t>ITS306737</t>
  </si>
  <si>
    <t>Tui UK Limited</t>
  </si>
  <si>
    <t>ITS362677</t>
  </si>
  <si>
    <t>ITS317527</t>
  </si>
  <si>
    <t>Tyne North Training Limited</t>
  </si>
  <si>
    <t>ITS388108</t>
  </si>
  <si>
    <t>ITS318241</t>
  </si>
  <si>
    <t>Learndirect Limited</t>
  </si>
  <si>
    <t>ITS408501</t>
  </si>
  <si>
    <t>ITS333763</t>
  </si>
  <si>
    <t>UK Training &amp; Development Limited</t>
  </si>
  <si>
    <t>ITS399105</t>
  </si>
  <si>
    <t>ITS342716</t>
  </si>
  <si>
    <t>VOCATIONAL TRAINING SERVICES CARE SECTOR LIMITED</t>
  </si>
  <si>
    <t>Babcock Training Limited</t>
  </si>
  <si>
    <t>ITS334913</t>
  </si>
  <si>
    <t>ITS307050</t>
  </si>
  <si>
    <t>Walsall NHS Trust</t>
  </si>
  <si>
    <t>Walsall Adult And Community College</t>
  </si>
  <si>
    <t>ITS407195</t>
  </si>
  <si>
    <t>ITS343887</t>
  </si>
  <si>
    <t>ITS366697</t>
  </si>
  <si>
    <t>ITS316650</t>
  </si>
  <si>
    <t>Waverley Training Services</t>
  </si>
  <si>
    <t>ITS430262</t>
  </si>
  <si>
    <t>ITS410697</t>
  </si>
  <si>
    <t>Webs Training Limited</t>
  </si>
  <si>
    <t>ITS452618</t>
  </si>
  <si>
    <t>ITS362863</t>
  </si>
  <si>
    <t>Weir Training Limited</t>
  </si>
  <si>
    <t>ITS452984</t>
  </si>
  <si>
    <t>ITS333250</t>
  </si>
  <si>
    <t>West Anglia Training Association Limited</t>
  </si>
  <si>
    <t>ITS429092</t>
  </si>
  <si>
    <t>ITS406786</t>
  </si>
  <si>
    <t>ITS408471</t>
  </si>
  <si>
    <t>ITS317525</t>
  </si>
  <si>
    <t>West Berkshire Training Consortium</t>
  </si>
  <si>
    <t>ITS410698</t>
  </si>
  <si>
    <t>ITS321524</t>
  </si>
  <si>
    <t>Westminster City Council</t>
  </si>
  <si>
    <t>ITS375508</t>
  </si>
  <si>
    <t>ITS333094</t>
  </si>
  <si>
    <t>Whitbread PLC</t>
  </si>
  <si>
    <t>ITS446607</t>
  </si>
  <si>
    <t>ITS385766</t>
  </si>
  <si>
    <t>ITS408468</t>
  </si>
  <si>
    <t>ITS333319</t>
  </si>
  <si>
    <t>ITS343858</t>
  </si>
  <si>
    <t>ITS306787</t>
  </si>
  <si>
    <t>Wolverhampton Adult Education Service</t>
  </si>
  <si>
    <t>ITS446669</t>
  </si>
  <si>
    <t>ITS331468</t>
  </si>
  <si>
    <t>Women's Technology Training Limited</t>
  </si>
  <si>
    <t>ITS423426</t>
  </si>
  <si>
    <t>ITS322790</t>
  </si>
  <si>
    <t>ITS451949</t>
  </si>
  <si>
    <t>ITS375496</t>
  </si>
  <si>
    <t>W S Training Ltd.</t>
  </si>
  <si>
    <t>ITS408547</t>
  </si>
  <si>
    <t>ITS366017</t>
  </si>
  <si>
    <t>Wiltshire Transport Training &amp; Development Limited</t>
  </si>
  <si>
    <t>ITS429014</t>
  </si>
  <si>
    <t>ITS330018</t>
  </si>
  <si>
    <t>Ashton Wigan &amp; District YMCA</t>
  </si>
  <si>
    <t>ITS316798</t>
  </si>
  <si>
    <t>YH Training Services Limited</t>
  </si>
  <si>
    <t>ITS408548</t>
  </si>
  <si>
    <t>ITS343890</t>
  </si>
  <si>
    <t>ITS365876</t>
  </si>
  <si>
    <t>ITS307138</t>
  </si>
  <si>
    <t>Ingeus Training Limited</t>
  </si>
  <si>
    <t>ITS345911</t>
  </si>
  <si>
    <t>ITS306993</t>
  </si>
  <si>
    <t>Barchester Healthcare Limited</t>
  </si>
  <si>
    <t>ITS366024</t>
  </si>
  <si>
    <t>ITS329317</t>
  </si>
  <si>
    <t>TCV Employment &amp; Training Services</t>
  </si>
  <si>
    <t>ITS434056</t>
  </si>
  <si>
    <t>ITS395075</t>
  </si>
  <si>
    <t>Hoople Ltd</t>
  </si>
  <si>
    <t>ITS363194</t>
  </si>
  <si>
    <t>ITS306454</t>
  </si>
  <si>
    <t>Platinum Employment Advice &amp; Training Limited</t>
  </si>
  <si>
    <t>ITS408486</t>
  </si>
  <si>
    <t>ITS363043</t>
  </si>
  <si>
    <t>Unique Training North East Limited</t>
  </si>
  <si>
    <t>ITS429793</t>
  </si>
  <si>
    <t>ITS410696</t>
  </si>
  <si>
    <t>Starting Off (Northampton) Limited</t>
  </si>
  <si>
    <t>ITS364606</t>
  </si>
  <si>
    <t>YMCA Training</t>
  </si>
  <si>
    <t>ITS452735</t>
  </si>
  <si>
    <t>ITS345914</t>
  </si>
  <si>
    <t>Aspiration Training Limited</t>
  </si>
  <si>
    <t>ITS429796</t>
  </si>
  <si>
    <t>ITS410641</t>
  </si>
  <si>
    <t>British Telecommunications PLC</t>
  </si>
  <si>
    <t>ITS387963</t>
  </si>
  <si>
    <t>Bestland Solutions Limited</t>
  </si>
  <si>
    <t>ITS452620</t>
  </si>
  <si>
    <t>Fashion Retail Academy</t>
  </si>
  <si>
    <t>ITS342929</t>
  </si>
  <si>
    <t>HIT Training Ltd</t>
  </si>
  <si>
    <t>ITS455591</t>
  </si>
  <si>
    <t>ITS385767</t>
  </si>
  <si>
    <t>ID Training</t>
  </si>
  <si>
    <t>ITS452986</t>
  </si>
  <si>
    <t>ITS330918</t>
  </si>
  <si>
    <t>Learning Curve (JAA) Limited</t>
  </si>
  <si>
    <t>ITS429801</t>
  </si>
  <si>
    <t>ITS330919</t>
  </si>
  <si>
    <t>Northern Care Training Limited</t>
  </si>
  <si>
    <t>ITS429006</t>
  </si>
  <si>
    <t>ITS330924</t>
  </si>
  <si>
    <t>Pearson PLC</t>
  </si>
  <si>
    <t>ITS393557</t>
  </si>
  <si>
    <t>ITS320929</t>
  </si>
  <si>
    <t>Sheffield Independent Film and Television Limited</t>
  </si>
  <si>
    <t>ITS410131</t>
  </si>
  <si>
    <t>ITS343682</t>
  </si>
  <si>
    <t>Slough Pit Stop Project Limited</t>
  </si>
  <si>
    <t>ITS407163</t>
  </si>
  <si>
    <t>TOYOTA(G.B.) PLC</t>
  </si>
  <si>
    <t>ITS385543</t>
  </si>
  <si>
    <t>ITS321597</t>
  </si>
  <si>
    <t>West Yorkshire Learning Providers Ltd</t>
  </si>
  <si>
    <t>ITS429233</t>
  </si>
  <si>
    <t>ITS399117</t>
  </si>
  <si>
    <t>Yorkshire Training Partnership Limited</t>
  </si>
  <si>
    <t>ITS443134</t>
  </si>
  <si>
    <t>ITS420897</t>
  </si>
  <si>
    <t>Anne Clarke Associates Limited</t>
  </si>
  <si>
    <t>ITS399069</t>
  </si>
  <si>
    <t>ITS333528</t>
  </si>
  <si>
    <t>EXG Ltd (trading as Exchange Group)</t>
  </si>
  <si>
    <t>ITS385779</t>
  </si>
  <si>
    <t>ITS329383</t>
  </si>
  <si>
    <t>Buzz Learning Limited</t>
  </si>
  <si>
    <t>ITS434038</t>
  </si>
  <si>
    <t>ITS388109</t>
  </si>
  <si>
    <t>Train'd Up Railway Resourcing Limited</t>
  </si>
  <si>
    <t>Clackmannanshire</t>
  </si>
  <si>
    <t>ITS399115</t>
  </si>
  <si>
    <t>ITS329875</t>
  </si>
  <si>
    <t>TQ Workforce Development Limited</t>
  </si>
  <si>
    <t>ITS430261</t>
  </si>
  <si>
    <t>ITS408546</t>
  </si>
  <si>
    <t>HSBC Bank PLC</t>
  </si>
  <si>
    <t>ITS424337</t>
  </si>
  <si>
    <t>ITS321615</t>
  </si>
  <si>
    <t>Capita PLC</t>
  </si>
  <si>
    <t>ITS404579</t>
  </si>
  <si>
    <t>ITS323122</t>
  </si>
  <si>
    <t>England and Wales Cricket Board Limited</t>
  </si>
  <si>
    <t>ITS365561</t>
  </si>
  <si>
    <t>ITS320830</t>
  </si>
  <si>
    <t>Veolia Environement Development Centre Limited</t>
  </si>
  <si>
    <t>ITS440392</t>
  </si>
  <si>
    <t>ITS423725</t>
  </si>
  <si>
    <t>Institute of Swimming Limited</t>
  </si>
  <si>
    <t>ITS385729</t>
  </si>
  <si>
    <t>ITS320854</t>
  </si>
  <si>
    <t>Lawn Tennis Association Limited</t>
  </si>
  <si>
    <t>ITS446609</t>
  </si>
  <si>
    <t>ITS321537</t>
  </si>
  <si>
    <t>Thomas Cook Group UK Limited</t>
  </si>
  <si>
    <t>ITS452987</t>
  </si>
  <si>
    <t>ITS332129</t>
  </si>
  <si>
    <t>Citroen U.K. Limited</t>
  </si>
  <si>
    <t>ITS376202</t>
  </si>
  <si>
    <t>ITS321618</t>
  </si>
  <si>
    <t>Finmeccanica UK Limited</t>
  </si>
  <si>
    <t>ITS333554</t>
  </si>
  <si>
    <t>Start Training Ltd</t>
  </si>
  <si>
    <t>ITS410654</t>
  </si>
  <si>
    <t>ITS321577</t>
  </si>
  <si>
    <t>Voyage Group Limited</t>
  </si>
  <si>
    <t>ITS429236</t>
  </si>
  <si>
    <t>ITS399087</t>
  </si>
  <si>
    <t>BHS Limited</t>
  </si>
  <si>
    <t>ITS429237</t>
  </si>
  <si>
    <t>ITS399107</t>
  </si>
  <si>
    <t>Superdrug Stores PLC</t>
  </si>
  <si>
    <t>ITS411372</t>
  </si>
  <si>
    <t>ITS399083</t>
  </si>
  <si>
    <t>Health &amp; Safety Training Limited</t>
  </si>
  <si>
    <t>ITS408497</t>
  </si>
  <si>
    <t>ITS332893</t>
  </si>
  <si>
    <t>Baltic Training Services Limited</t>
  </si>
  <si>
    <t>ITS452988</t>
  </si>
  <si>
    <t>ITS333485</t>
  </si>
  <si>
    <t>YMCA Derbyshire</t>
  </si>
  <si>
    <t>ITS429123</t>
  </si>
  <si>
    <t>ITS388064</t>
  </si>
  <si>
    <t>Aurelia Training Limited</t>
  </si>
  <si>
    <t>ITS388462</t>
  </si>
  <si>
    <t>ITS329976</t>
  </si>
  <si>
    <t>Performance Through People</t>
  </si>
  <si>
    <t>ITS388130</t>
  </si>
  <si>
    <t>XTP International Limited</t>
  </si>
  <si>
    <t>ITS429238</t>
  </si>
  <si>
    <t>ITS399119</t>
  </si>
  <si>
    <t>Steadfast Training Ltd</t>
  </si>
  <si>
    <t>ITS434054</t>
  </si>
  <si>
    <t>ITS388131</t>
  </si>
  <si>
    <t>The Learning Partnership - Bedfordshire and Luton Limited</t>
  </si>
  <si>
    <t>ITS385042</t>
  </si>
  <si>
    <t>St Paul's</t>
  </si>
  <si>
    <t>ITS455596</t>
  </si>
  <si>
    <t>Skills Team Ltd</t>
  </si>
  <si>
    <t>ITS430259</t>
  </si>
  <si>
    <t>ITS410653</t>
  </si>
  <si>
    <t>Mainstream Training Limited</t>
  </si>
  <si>
    <t>ITS446612</t>
  </si>
  <si>
    <t>ITS330084</t>
  </si>
  <si>
    <t>Beckett Corporation Limited</t>
  </si>
  <si>
    <t>ITS393644</t>
  </si>
  <si>
    <t>ITS331016</t>
  </si>
  <si>
    <t>MI ComputSolutions Incorporated</t>
  </si>
  <si>
    <t>ITS451598</t>
  </si>
  <si>
    <t>ITS333284</t>
  </si>
  <si>
    <t>The Voluntary and Community Sector Learning and Skills Consortium</t>
  </si>
  <si>
    <t>ITS410628</t>
  </si>
  <si>
    <t>ITS366698</t>
  </si>
  <si>
    <t>Romney Resource 2000 Ltd</t>
  </si>
  <si>
    <t>ITS434392</t>
  </si>
  <si>
    <t>ITS423836</t>
  </si>
  <si>
    <t>Asphaleia Limited</t>
  </si>
  <si>
    <t>ITS429102</t>
  </si>
  <si>
    <t>ITS376249</t>
  </si>
  <si>
    <t>QDOS Training Limited</t>
  </si>
  <si>
    <t>ITS465164</t>
  </si>
  <si>
    <t>ITS452989</t>
  </si>
  <si>
    <t>North Liverpool Regeneration Company Ltd</t>
  </si>
  <si>
    <t>ITS404560</t>
  </si>
  <si>
    <t>ITS354652</t>
  </si>
  <si>
    <t>Ministry of Defence (Navy)</t>
  </si>
  <si>
    <t>ITS452622</t>
  </si>
  <si>
    <t>ITS330255</t>
  </si>
  <si>
    <t>Skills for Health Limited</t>
  </si>
  <si>
    <t>ITS430257</t>
  </si>
  <si>
    <t>ITS410651</t>
  </si>
  <si>
    <t>Softmist Limited</t>
  </si>
  <si>
    <t>ITS429004</t>
  </si>
  <si>
    <t>ITS354680</t>
  </si>
  <si>
    <t>Mercedes-Benz UK Limited</t>
  </si>
  <si>
    <t>ITS404571</t>
  </si>
  <si>
    <t>ITS362080</t>
  </si>
  <si>
    <t>Profound Services Limited</t>
  </si>
  <si>
    <t>ITS345909</t>
  </si>
  <si>
    <t>The Child Care Company (Old Windsor) Limited</t>
  </si>
  <si>
    <t>ITS446611</t>
  </si>
  <si>
    <t>BSS</t>
  </si>
  <si>
    <t>ITS422636</t>
  </si>
  <si>
    <t>ITS373112</t>
  </si>
  <si>
    <t>Inspire 2 Independence (I2I) Ltd</t>
  </si>
  <si>
    <t>ITS429265</t>
  </si>
  <si>
    <t>ITS408499</t>
  </si>
  <si>
    <t>Exemplas Holdings Limited</t>
  </si>
  <si>
    <t>ITS444791</t>
  </si>
  <si>
    <t>Norman Mackie &amp; Associates Limited</t>
  </si>
  <si>
    <t>ITS451204</t>
  </si>
  <si>
    <t>Prevista Ltd</t>
  </si>
  <si>
    <t>ITS429041</t>
  </si>
  <si>
    <t>ITS410647</t>
  </si>
  <si>
    <t>Team Enterprises Limited</t>
  </si>
  <si>
    <t>ITS445777</t>
  </si>
  <si>
    <t>ITS364590</t>
  </si>
  <si>
    <t>Liverpool Chamber Training Ltd</t>
  </si>
  <si>
    <t>ITS429112</t>
  </si>
  <si>
    <t>ITS376229</t>
  </si>
  <si>
    <t>Focus Training &amp; Development Ltd</t>
  </si>
  <si>
    <t>ITS424464</t>
  </si>
  <si>
    <t>ITS354657</t>
  </si>
  <si>
    <t>DH Associates</t>
  </si>
  <si>
    <t>ITS354662</t>
  </si>
  <si>
    <t>Avant Partnership Limited</t>
  </si>
  <si>
    <t>ITS388124</t>
  </si>
  <si>
    <t>ITS330145</t>
  </si>
  <si>
    <t>GK Training Services Limited</t>
  </si>
  <si>
    <t>ITS362387</t>
  </si>
  <si>
    <t>B2B Engage Limited</t>
  </si>
  <si>
    <t>ITS406776</t>
  </si>
  <si>
    <t>ITS366074</t>
  </si>
  <si>
    <t>Outsource Vocational Learning Limited</t>
  </si>
  <si>
    <t>ITS408535</t>
  </si>
  <si>
    <t>ITS346484</t>
  </si>
  <si>
    <t>People and Business Development Ltd</t>
  </si>
  <si>
    <t>ITS429012</t>
  </si>
  <si>
    <t>ITS363519</t>
  </si>
  <si>
    <t>VQ Solutions Ltd</t>
  </si>
  <si>
    <t>ITS455597</t>
  </si>
  <si>
    <t>TIR Training Services Ltd</t>
  </si>
  <si>
    <t>ITS366046</t>
  </si>
  <si>
    <t>Achieve Through Learning Limited</t>
  </si>
  <si>
    <t>ITS354304</t>
  </si>
  <si>
    <t>Capital Engineering Group Holdings Ltd</t>
  </si>
  <si>
    <t>ITS429239</t>
  </si>
  <si>
    <t>ITS388334</t>
  </si>
  <si>
    <t>Wincanton Group Limited</t>
  </si>
  <si>
    <t>ITS376250</t>
  </si>
  <si>
    <t>SSE Services PLC</t>
  </si>
  <si>
    <t>ITS404582</t>
  </si>
  <si>
    <t>ITS354699</t>
  </si>
  <si>
    <t>Toni &amp; Guy UK Training Limited</t>
  </si>
  <si>
    <t>ITS366045</t>
  </si>
  <si>
    <t>London Learning Consortium Community Interest Company</t>
  </si>
  <si>
    <t>ITS430254</t>
  </si>
  <si>
    <t>ITS399131</t>
  </si>
  <si>
    <t>Retail Motor Industry Training Limited</t>
  </si>
  <si>
    <t>ITS429794</t>
  </si>
  <si>
    <t>ITS410650</t>
  </si>
  <si>
    <t>The InTraining Group Limited</t>
  </si>
  <si>
    <t>ITS334045</t>
  </si>
  <si>
    <t>First City Training Limited</t>
  </si>
  <si>
    <t>ITS354700</t>
  </si>
  <si>
    <t>Skills UK Ltd</t>
  </si>
  <si>
    <t>ITS423813</t>
  </si>
  <si>
    <t>London Skills &amp; Development Network Limited</t>
  </si>
  <si>
    <t>ITS429137</t>
  </si>
  <si>
    <t>ITS387993</t>
  </si>
  <si>
    <t>E.ON UK Plc</t>
  </si>
  <si>
    <t>ITS452990</t>
  </si>
  <si>
    <t>ITS376207</t>
  </si>
  <si>
    <t>Siemens Public Limited Company</t>
  </si>
  <si>
    <t>ITS346074</t>
  </si>
  <si>
    <t>Bowling College</t>
  </si>
  <si>
    <t>ITS423427</t>
  </si>
  <si>
    <t>ITS354326</t>
  </si>
  <si>
    <t>N.T.S. Limited</t>
  </si>
  <si>
    <t>ITS440391</t>
  </si>
  <si>
    <t>ITS410128</t>
  </si>
  <si>
    <t>DHL International (UK) Limited</t>
  </si>
  <si>
    <t>ITS385773</t>
  </si>
  <si>
    <t>Vector Aerospace International Limited</t>
  </si>
  <si>
    <t>ITS434061</t>
  </si>
  <si>
    <t>ITS387975</t>
  </si>
  <si>
    <t>MITIE Group PLC</t>
  </si>
  <si>
    <t>ITS376252</t>
  </si>
  <si>
    <t>Compass Group UK &amp; Ireland</t>
  </si>
  <si>
    <t>ITS430252</t>
  </si>
  <si>
    <t>ITS408528</t>
  </si>
  <si>
    <t>The Military Preparation College</t>
  </si>
  <si>
    <t>Cardiff</t>
  </si>
  <si>
    <t>ITS434058</t>
  </si>
  <si>
    <t>ITS366072</t>
  </si>
  <si>
    <t>Virgin Media Limited</t>
  </si>
  <si>
    <t>ITS387970</t>
  </si>
  <si>
    <t>Greater Merseyside Learning Providers' Federation Limited</t>
  </si>
  <si>
    <t>ITS410683</t>
  </si>
  <si>
    <t>ITS342940</t>
  </si>
  <si>
    <t>t2 business solutions</t>
  </si>
  <si>
    <t>ITS455599</t>
  </si>
  <si>
    <t>ITS385772</t>
  </si>
  <si>
    <t>Redwood Education and Skills Limited</t>
  </si>
  <si>
    <t>ITS376254</t>
  </si>
  <si>
    <t>City Gateway</t>
  </si>
  <si>
    <t>ITS452623</t>
  </si>
  <si>
    <t>ITS364060</t>
  </si>
  <si>
    <t>Realise Futures</t>
  </si>
  <si>
    <t>ITS420097</t>
  </si>
  <si>
    <t>ITS343715</t>
  </si>
  <si>
    <t>CfBT</t>
  </si>
  <si>
    <t>ITS422622</t>
  </si>
  <si>
    <t>ITS343875</t>
  </si>
  <si>
    <t>GMCP</t>
  </si>
  <si>
    <t>ITS422630</t>
  </si>
  <si>
    <t>ITS343098</t>
  </si>
  <si>
    <t>Careers South West</t>
  </si>
  <si>
    <t>ITS422633</t>
  </si>
  <si>
    <t>ITS343625</t>
  </si>
  <si>
    <t>Prospects Services Ltd</t>
  </si>
  <si>
    <t>ITS420096</t>
  </si>
  <si>
    <t>ITS343626</t>
  </si>
  <si>
    <t>Careers Yorkshire and the Humber</t>
  </si>
  <si>
    <t>ITS420095</t>
  </si>
  <si>
    <t>ITS343101</t>
  </si>
  <si>
    <t>The Communiversity</t>
  </si>
  <si>
    <t>ITS455664</t>
  </si>
  <si>
    <t>ISS UK Limited</t>
  </si>
  <si>
    <t>ITS399348</t>
  </si>
  <si>
    <t>ITS376255</t>
  </si>
  <si>
    <t>Nestor Primecare Services Limited</t>
  </si>
  <si>
    <t>ITS434046</t>
  </si>
  <si>
    <t>ITS385731</t>
  </si>
  <si>
    <t>ITS452624</t>
  </si>
  <si>
    <t>ITS363137</t>
  </si>
  <si>
    <t>Brinsworth Training Limited</t>
  </si>
  <si>
    <t>ITS454945</t>
  </si>
  <si>
    <t>ITS376231</t>
  </si>
  <si>
    <t>Market Driven Training Limited</t>
  </si>
  <si>
    <t>ITS408484</t>
  </si>
  <si>
    <t>Raytheon Professional Services</t>
  </si>
  <si>
    <t>ITS388132</t>
  </si>
  <si>
    <t>Options 2 Workplace Learning Ltd</t>
  </si>
  <si>
    <t>ITS452625</t>
  </si>
  <si>
    <t>Greenbank Services Limited</t>
  </si>
  <si>
    <t>ITS388115</t>
  </si>
  <si>
    <t>Travis Perkins PLC</t>
  </si>
  <si>
    <t>ITS393392</t>
  </si>
  <si>
    <t>ITS376208</t>
  </si>
  <si>
    <t>ITS434067</t>
  </si>
  <si>
    <t>ITS363136</t>
  </si>
  <si>
    <t>Spirit Pub Company (Services) Limited</t>
  </si>
  <si>
    <t>ITS388134</t>
  </si>
  <si>
    <t>Bedfordshire Adult Skills &amp; Community Learning</t>
  </si>
  <si>
    <t>ITS363133</t>
  </si>
  <si>
    <t>Select Service Partner UK Limited</t>
  </si>
  <si>
    <t>ITS451098</t>
  </si>
  <si>
    <t>ITS429777</t>
  </si>
  <si>
    <t>Kentucky Fried Chicken</t>
  </si>
  <si>
    <t>ITS429093</t>
  </si>
  <si>
    <t>ITS404671</t>
  </si>
  <si>
    <t>Hays Travel Limited</t>
  </si>
  <si>
    <t>ITS399128</t>
  </si>
  <si>
    <t>Shaw Trust Limited(The)</t>
  </si>
  <si>
    <t>ITS385751</t>
  </si>
  <si>
    <t>Staffline Recruitment Limited</t>
  </si>
  <si>
    <t>ITS433768</t>
  </si>
  <si>
    <t>ITS424465</t>
  </si>
  <si>
    <t>Tribal</t>
  </si>
  <si>
    <t>ITS422635</t>
  </si>
  <si>
    <t>ITS373111</t>
  </si>
  <si>
    <t>Consortium of Vocational and Educational Trainers Limited</t>
  </si>
  <si>
    <t>ITS423822</t>
  </si>
  <si>
    <t>Apprenticeships &amp; Training Services Consortium Limited</t>
  </si>
  <si>
    <t>ITS423829</t>
  </si>
  <si>
    <t>Consortia Training Limited</t>
  </si>
  <si>
    <t>ITS423838</t>
  </si>
  <si>
    <t>South West Association of Training Providers Limited</t>
  </si>
  <si>
    <t>ITS408541</t>
  </si>
  <si>
    <t>ESG (Skills) Limited</t>
  </si>
  <si>
    <t>ITS423830</t>
  </si>
  <si>
    <t>Priory Central Services Limited</t>
  </si>
  <si>
    <t>ITS434394</t>
  </si>
  <si>
    <t>ITS423727</t>
  </si>
  <si>
    <t>ACE Training and Consultancy Limited</t>
  </si>
  <si>
    <t>ITS429230</t>
  </si>
  <si>
    <t>ITS408524</t>
  </si>
  <si>
    <t>The Learning Partnership for Cornwall and The Isles of Scilly Limited</t>
  </si>
  <si>
    <t>ITS434062</t>
  </si>
  <si>
    <t>Be Totally You</t>
  </si>
  <si>
    <t>ITS452784</t>
  </si>
  <si>
    <t>ITS423832</t>
  </si>
  <si>
    <t>All Trades Training Limited</t>
  </si>
  <si>
    <t>ITS440400</t>
  </si>
  <si>
    <t>ITS423816</t>
  </si>
  <si>
    <t>Training Strategies Ltd.</t>
  </si>
  <si>
    <t>ITS433767</t>
  </si>
  <si>
    <t>ITS423817</t>
  </si>
  <si>
    <t>Agilisys Ltd</t>
  </si>
  <si>
    <t>Serco Listening</t>
  </si>
  <si>
    <t>ITS422637</t>
  </si>
  <si>
    <t>FIRST4SKILLS Limited</t>
  </si>
  <si>
    <t>ITS455600</t>
  </si>
  <si>
    <t>Activate Community and Education Services</t>
  </si>
  <si>
    <t>Apprentice Funding Assistant Limited</t>
  </si>
  <si>
    <t>ITS455602</t>
  </si>
  <si>
    <t>Creative Process</t>
  </si>
  <si>
    <t>ITS452627</t>
  </si>
  <si>
    <t>JBC Computer Training Limited</t>
  </si>
  <si>
    <t>ITS446618</t>
  </si>
  <si>
    <t>LIGA (UK) LTD</t>
  </si>
  <si>
    <t>ITS452628</t>
  </si>
  <si>
    <t>London Vesta College Limited</t>
  </si>
  <si>
    <t>ITS455606</t>
  </si>
  <si>
    <t>The Apprentice Academy Limited</t>
  </si>
  <si>
    <t>ITS455607</t>
  </si>
  <si>
    <t>The Real Apprenticeship Company Limited</t>
  </si>
  <si>
    <t>ITS455608</t>
  </si>
  <si>
    <t>Training Synergy Limited</t>
  </si>
  <si>
    <t>ITS455609</t>
  </si>
  <si>
    <t>Trans-plant Training Limited</t>
  </si>
  <si>
    <t>ITS446619</t>
  </si>
  <si>
    <t>Urban Futures London Limited</t>
  </si>
  <si>
    <t>ITS455610</t>
  </si>
  <si>
    <t>DBC Training</t>
  </si>
  <si>
    <t>ITS456390</t>
  </si>
  <si>
    <t>SYSCO BUSINESS SKILLS ACADEMY LIMITED</t>
  </si>
  <si>
    <t>ITS433553</t>
  </si>
  <si>
    <t>Avanta Enterprise Limited</t>
  </si>
  <si>
    <t>ITS452630</t>
  </si>
  <si>
    <t>PERTEMPS LEARNING AND EDUCATION ALLIANCE LIMITED</t>
  </si>
  <si>
    <t>Pathway First Limited</t>
  </si>
  <si>
    <t>ITS455612</t>
  </si>
  <si>
    <t>Provq Limited</t>
  </si>
  <si>
    <t>ITS461246</t>
  </si>
  <si>
    <t>Next Retail Ltd</t>
  </si>
  <si>
    <t>ITS455614</t>
  </si>
  <si>
    <t>Chapman Bennett Associates Limited</t>
  </si>
  <si>
    <t>ITS461247</t>
  </si>
  <si>
    <t>Eden Training Solutions Limited</t>
  </si>
  <si>
    <t>ITS455616</t>
  </si>
  <si>
    <t>SR Education</t>
  </si>
  <si>
    <t>ITS455617</t>
  </si>
  <si>
    <t>Aspire Achieve Advance Limited</t>
  </si>
  <si>
    <t>ITS451933</t>
  </si>
  <si>
    <t>Training Futures (UK) Limited</t>
  </si>
  <si>
    <t>ITS461248</t>
  </si>
  <si>
    <t>MPower Training Solutions Ltd</t>
  </si>
  <si>
    <t>ITS461249</t>
  </si>
  <si>
    <t>The Consultancy Home Counties Limited</t>
  </si>
  <si>
    <t>ITS461250</t>
  </si>
  <si>
    <t>GI Group</t>
  </si>
  <si>
    <t>ITS452631</t>
  </si>
  <si>
    <t>DV8 TRAINING (BRIGHTON) LIMITED</t>
  </si>
  <si>
    <t>ITS455621</t>
  </si>
  <si>
    <t>Working Rite</t>
  </si>
  <si>
    <t>ITS455622</t>
  </si>
  <si>
    <t>PERA Training Limited</t>
  </si>
  <si>
    <t>ITS452632</t>
  </si>
  <si>
    <t>Health Education North East</t>
  </si>
  <si>
    <t>ITS452633</t>
  </si>
  <si>
    <t>EQL Solutions Limited</t>
  </si>
  <si>
    <t>ITS463394</t>
  </si>
  <si>
    <t>Academy Transformation Trust</t>
  </si>
  <si>
    <t>ALM TRAINING SERVICES LIMITED</t>
  </si>
  <si>
    <t>BOSCH AUTOMOTIVE SERVICE SOLUTIONS LTD</t>
  </si>
  <si>
    <t>ITS410661</t>
  </si>
  <si>
    <t>ITS330958</t>
  </si>
  <si>
    <t>Hackney London Borough Council</t>
  </si>
  <si>
    <t>Meadowhall Training Limited</t>
  </si>
  <si>
    <t>ITS463248</t>
  </si>
  <si>
    <t>Clarkson Evans Training Limited</t>
  </si>
  <si>
    <t>ITS423751</t>
  </si>
  <si>
    <t>ITS342620</t>
  </si>
  <si>
    <t>CXK LIMITED</t>
  </si>
  <si>
    <t>LEO Training</t>
  </si>
  <si>
    <t>Green Labyrinth</t>
  </si>
  <si>
    <t>MiddletonMurray Limited</t>
  </si>
  <si>
    <t>Gordon Franks Training Limited</t>
  </si>
  <si>
    <t>ITS429130</t>
  </si>
  <si>
    <t>ITS365599</t>
  </si>
  <si>
    <t>Be Wiser Insurance Services</t>
  </si>
  <si>
    <t>Halfords</t>
  </si>
  <si>
    <t>Hob Salons</t>
  </si>
  <si>
    <t>Momentum Training and Consultancy</t>
  </si>
  <si>
    <t>Pizza Hut</t>
  </si>
  <si>
    <t>PARTNERSHIP DEVELOPMENT SOLUTIONS LTD</t>
  </si>
  <si>
    <t>IN-COMM TRAINING AND BUSINESS SERVICES LIMITED</t>
  </si>
  <si>
    <t>Henshaw's College</t>
  </si>
  <si>
    <t>ITS455466</t>
  </si>
  <si>
    <t>ITS376164</t>
  </si>
  <si>
    <t>Central Sussex College</t>
  </si>
  <si>
    <t>ITS430269</t>
  </si>
  <si>
    <t>ITS409298</t>
  </si>
  <si>
    <t>City Lit</t>
  </si>
  <si>
    <t>Specialist designated institution</t>
  </si>
  <si>
    <t>ITS365880</t>
  </si>
  <si>
    <t>ITS317522</t>
  </si>
  <si>
    <t>The Working Men's College</t>
  </si>
  <si>
    <t>ITS408472</t>
  </si>
  <si>
    <t>ITS320896</t>
  </si>
  <si>
    <t>The Mary Ward Centre (AE Centre)</t>
  </si>
  <si>
    <t>ITS452634</t>
  </si>
  <si>
    <t>ITS330812</t>
  </si>
  <si>
    <t>Greenwich Community College at Plumstead Centre</t>
  </si>
  <si>
    <t>ITS430272</t>
  </si>
  <si>
    <t>ITS410612</t>
  </si>
  <si>
    <t>City and Islington College</t>
  </si>
  <si>
    <t>ITS322399</t>
  </si>
  <si>
    <t>College Inspection FE - Good Historic</t>
  </si>
  <si>
    <t>Kensington and Chelsea College</t>
  </si>
  <si>
    <t>ITS440397</t>
  </si>
  <si>
    <t>ITS423347</t>
  </si>
  <si>
    <t>St Charles Catholic Sixth Form College</t>
  </si>
  <si>
    <t>ITS316625</t>
  </si>
  <si>
    <t>College Inspection SFC - Good Historic</t>
  </si>
  <si>
    <t>Morley College</t>
  </si>
  <si>
    <t>ITS363141</t>
  </si>
  <si>
    <t>ITS320897</t>
  </si>
  <si>
    <t>Lambeth College</t>
  </si>
  <si>
    <t>ITS429287</t>
  </si>
  <si>
    <t>ITS397442</t>
  </si>
  <si>
    <t>The Marine Society College of the Sea</t>
  </si>
  <si>
    <t>ITS446670</t>
  </si>
  <si>
    <t>ITS330817</t>
  </si>
  <si>
    <t>LeSoCo</t>
  </si>
  <si>
    <t>ITS440233</t>
  </si>
  <si>
    <t>ITS420390</t>
  </si>
  <si>
    <t>Christ The King Sixth Form College</t>
  </si>
  <si>
    <t>ITS345837</t>
  </si>
  <si>
    <t>ITS282809</t>
  </si>
  <si>
    <t>Tower Hamlets College</t>
  </si>
  <si>
    <t>ITS423349</t>
  </si>
  <si>
    <t>ITS388019</t>
  </si>
  <si>
    <t>Workers' Educational Association</t>
  </si>
  <si>
    <t>ITS423428</t>
  </si>
  <si>
    <t>ITS318287</t>
  </si>
  <si>
    <t>South Thames College</t>
  </si>
  <si>
    <t>ITS388020</t>
  </si>
  <si>
    <t>ITS332975</t>
  </si>
  <si>
    <t>Westminster Kingsway College</t>
  </si>
  <si>
    <t>ITS363300</t>
  </si>
  <si>
    <t>ITS320192</t>
  </si>
  <si>
    <t>St Francis Xavier Sixth Form College</t>
  </si>
  <si>
    <t>ITS423374</t>
  </si>
  <si>
    <t>SFC - Full</t>
  </si>
  <si>
    <t>ITS332978</t>
  </si>
  <si>
    <t>City of Westminster College</t>
  </si>
  <si>
    <t>ITS410609</t>
  </si>
  <si>
    <t>ITS343683</t>
  </si>
  <si>
    <t>Barking and Dagenham College</t>
  </si>
  <si>
    <t>ITS408436</t>
  </si>
  <si>
    <t>ITS300878</t>
  </si>
  <si>
    <t>Barnet and Southgate College</t>
  </si>
  <si>
    <t>ITS342311</t>
  </si>
  <si>
    <t>ITS284882</t>
  </si>
  <si>
    <t>Woodhouse College</t>
  </si>
  <si>
    <t>ITS298343</t>
  </si>
  <si>
    <t>College category 1 visit Historic</t>
  </si>
  <si>
    <t>Bexley College</t>
  </si>
  <si>
    <t>ITS429288</t>
  </si>
  <si>
    <t>ITS408437</t>
  </si>
  <si>
    <t>The College of North West London</t>
  </si>
  <si>
    <t>ITS434086</t>
  </si>
  <si>
    <t>ITS363309</t>
  </si>
  <si>
    <t>Bromley College of Further and Higher Education</t>
  </si>
  <si>
    <t>ITS408438</t>
  </si>
  <si>
    <t>ITS329233</t>
  </si>
  <si>
    <t>Croydon College</t>
  </si>
  <si>
    <t>ITS429245</t>
  </si>
  <si>
    <t>ITS404130</t>
  </si>
  <si>
    <t>Coulsdon Sixth Form College</t>
  </si>
  <si>
    <t>ITS421038</t>
  </si>
  <si>
    <t>ITS408456</t>
  </si>
  <si>
    <t>John Ruskin College</t>
  </si>
  <si>
    <t>ITS423375</t>
  </si>
  <si>
    <t>ITS365922</t>
  </si>
  <si>
    <t>Capel Manor College</t>
  </si>
  <si>
    <t>Specialist further education college</t>
  </si>
  <si>
    <t>ITS408424</t>
  </si>
  <si>
    <t>ITS318862</t>
  </si>
  <si>
    <t>The College of Haringey, Enfield and North East London</t>
  </si>
  <si>
    <t>ITS429171</t>
  </si>
  <si>
    <t>ITS363305</t>
  </si>
  <si>
    <t>St Dominic's Sixth Form College</t>
  </si>
  <si>
    <t>ITS318860</t>
  </si>
  <si>
    <t>Havering College of Further and Higher Education</t>
  </si>
  <si>
    <t>ITS363307</t>
  </si>
  <si>
    <t>ITS300880</t>
  </si>
  <si>
    <t>Havering Sixth Form College</t>
  </si>
  <si>
    <t>ITS429290</t>
  </si>
  <si>
    <t>ITS409400</t>
  </si>
  <si>
    <t>Uxbridge College</t>
  </si>
  <si>
    <t>ITS318895</t>
  </si>
  <si>
    <t>College Inspection FE - Satisfactory Historic</t>
  </si>
  <si>
    <t>West Thames College</t>
  </si>
  <si>
    <t>ITS429174</t>
  </si>
  <si>
    <t>ITS362139</t>
  </si>
  <si>
    <t>Kingston College</t>
  </si>
  <si>
    <t>ITS409319</t>
  </si>
  <si>
    <t>ITS354455</t>
  </si>
  <si>
    <t>Newham College of Further Education</t>
  </si>
  <si>
    <t>ITS408441</t>
  </si>
  <si>
    <t>ITS332977</t>
  </si>
  <si>
    <t>Redbridge College</t>
  </si>
  <si>
    <t>ITS434082</t>
  </si>
  <si>
    <t>ITS354457</t>
  </si>
  <si>
    <t>Richmond-upon-Thames College</t>
  </si>
  <si>
    <t>ITS429246</t>
  </si>
  <si>
    <t>ITS388026</t>
  </si>
  <si>
    <t>Carshalton College</t>
  </si>
  <si>
    <t>ITS434079</t>
  </si>
  <si>
    <t>ITS366837</t>
  </si>
  <si>
    <t>Waltham Forest College</t>
  </si>
  <si>
    <t>ITS430281</t>
  </si>
  <si>
    <t>ITS410622</t>
  </si>
  <si>
    <t>Leyton Sixth Form College</t>
  </si>
  <si>
    <t>ITS409401</t>
  </si>
  <si>
    <t>ITS345839</t>
  </si>
  <si>
    <t>Sir George Monoux College</t>
  </si>
  <si>
    <t>ITS404168</t>
  </si>
  <si>
    <t>ITS342273</t>
  </si>
  <si>
    <t>Bournville College of Further Education</t>
  </si>
  <si>
    <t>ITS429154</t>
  </si>
  <si>
    <t>ITS363286</t>
  </si>
  <si>
    <t>Birmingham Metropolitan College</t>
  </si>
  <si>
    <t>ITS455456</t>
  </si>
  <si>
    <t>ITS363287</t>
  </si>
  <si>
    <t>Fircroft College of Adult Education</t>
  </si>
  <si>
    <t>ITS434066</t>
  </si>
  <si>
    <t>ITS316692</t>
  </si>
  <si>
    <t>Joseph Chamberlain Sixth Form College</t>
  </si>
  <si>
    <t>ITS430285</t>
  </si>
  <si>
    <t>ITS421160</t>
  </si>
  <si>
    <t>Cadbury Sixth Form College</t>
  </si>
  <si>
    <t>ITS429251</t>
  </si>
  <si>
    <t>ITS399016</t>
  </si>
  <si>
    <t>Henley College Coventry</t>
  </si>
  <si>
    <t>ITS429165</t>
  </si>
  <si>
    <t>ITS354433</t>
  </si>
  <si>
    <t>Hereward College of Further Education</t>
  </si>
  <si>
    <t>ITS452778</t>
  </si>
  <si>
    <t>ITS423397</t>
  </si>
  <si>
    <t>Dudley College of Technology</t>
  </si>
  <si>
    <t>ITS409299</t>
  </si>
  <si>
    <t>ITS320858</t>
  </si>
  <si>
    <t>Halesowen College</t>
  </si>
  <si>
    <t>ITS409317</t>
  </si>
  <si>
    <t>ITS333006</t>
  </si>
  <si>
    <t>King Edward VI College Stourbridge</t>
  </si>
  <si>
    <t>ITS318902</t>
  </si>
  <si>
    <t>Sandwell College</t>
  </si>
  <si>
    <t>ITS434083</t>
  </si>
  <si>
    <t>ITS363283</t>
  </si>
  <si>
    <t>Solihull College</t>
  </si>
  <si>
    <t>ITS452547</t>
  </si>
  <si>
    <t>ITS346614</t>
  </si>
  <si>
    <t>The Sixth Form College, Solihull</t>
  </si>
  <si>
    <t>ITS423376</t>
  </si>
  <si>
    <t>ITS376173</t>
  </si>
  <si>
    <t>Walsall College</t>
  </si>
  <si>
    <t>ITS408430</t>
  </si>
  <si>
    <t>ITS322945</t>
  </si>
  <si>
    <t>City of Wolverhampton College</t>
  </si>
  <si>
    <t>ITS430270</t>
  </si>
  <si>
    <t>ITS397446</t>
  </si>
  <si>
    <t>Knowsley Community College</t>
  </si>
  <si>
    <t>ITS395074</t>
  </si>
  <si>
    <t>ITS385335</t>
  </si>
  <si>
    <t>St Helens College</t>
  </si>
  <si>
    <t>ITS429169</t>
  </si>
  <si>
    <t>ITS363291</t>
  </si>
  <si>
    <t>Carmel College</t>
  </si>
  <si>
    <t>ITS318567</t>
  </si>
  <si>
    <t>Hugh Baird College</t>
  </si>
  <si>
    <t>ITS452484</t>
  </si>
  <si>
    <t>ITS343958</t>
  </si>
  <si>
    <t>Southport College</t>
  </si>
  <si>
    <t>ITS408435</t>
  </si>
  <si>
    <t>ITS317352</t>
  </si>
  <si>
    <t>Wirral Metropolitan College</t>
  </si>
  <si>
    <t>ITS345812</t>
  </si>
  <si>
    <t>ITS302074</t>
  </si>
  <si>
    <t>Birkenhead Sixth Form College</t>
  </si>
  <si>
    <t>ITS399014</t>
  </si>
  <si>
    <t>ITS333001</t>
  </si>
  <si>
    <t>Bolton College</t>
  </si>
  <si>
    <t>ITS455663</t>
  </si>
  <si>
    <t>ITS345809</t>
  </si>
  <si>
    <t>Bury College</t>
  </si>
  <si>
    <t>ITS298681</t>
  </si>
  <si>
    <t>Holy Cross College</t>
  </si>
  <si>
    <t>ITS298683</t>
  </si>
  <si>
    <t>Loreto College</t>
  </si>
  <si>
    <t>ITS342775</t>
  </si>
  <si>
    <t>ITS283492</t>
  </si>
  <si>
    <t>Xaverian College</t>
  </si>
  <si>
    <t>ITS318912</t>
  </si>
  <si>
    <t>The Oldham College</t>
  </si>
  <si>
    <t>ITS463125</t>
  </si>
  <si>
    <t>ITS317327</t>
  </si>
  <si>
    <t>Oldham Sixth Form College</t>
  </si>
  <si>
    <t>ITS408454</t>
  </si>
  <si>
    <t>ITS322396</t>
  </si>
  <si>
    <t>Hopwood Hall College</t>
  </si>
  <si>
    <t>ITS365902</t>
  </si>
  <si>
    <t>ITS302073</t>
  </si>
  <si>
    <t>Salford City College</t>
  </si>
  <si>
    <t>ITS346185</t>
  </si>
  <si>
    <t>Stockport College</t>
  </si>
  <si>
    <t>ITS433764</t>
  </si>
  <si>
    <t>ITS427743</t>
  </si>
  <si>
    <t>Aquinas College</t>
  </si>
  <si>
    <t>ITS408453</t>
  </si>
  <si>
    <t>ITS329313</t>
  </si>
  <si>
    <t>Cheadle and Marple Sixth Form College</t>
  </si>
  <si>
    <t>ITS429253</t>
  </si>
  <si>
    <t>ITS404166</t>
  </si>
  <si>
    <t>Tameside College</t>
  </si>
  <si>
    <t>ITS452546</t>
  </si>
  <si>
    <t>ITS332997</t>
  </si>
  <si>
    <t>Ashton Sixth Form College</t>
  </si>
  <si>
    <t>ITS376179</t>
  </si>
  <si>
    <t>College Inspection SFC - Satisfactory Historic</t>
  </si>
  <si>
    <t>ITS322397</t>
  </si>
  <si>
    <t>Trafford College</t>
  </si>
  <si>
    <t>ITS452485</t>
  </si>
  <si>
    <t>ITS332998</t>
  </si>
  <si>
    <t>Wigan and Leigh College</t>
  </si>
  <si>
    <t>ITS446536</t>
  </si>
  <si>
    <t>ITS343829</t>
  </si>
  <si>
    <t>Winstanley College</t>
  </si>
  <si>
    <t>ITS316657</t>
  </si>
  <si>
    <t>St John Rigby RC Sixth Form College</t>
  </si>
  <si>
    <t>ITS408455</t>
  </si>
  <si>
    <t>ITS342298</t>
  </si>
  <si>
    <t>Barnsley College</t>
  </si>
  <si>
    <t>ITS354445</t>
  </si>
  <si>
    <t>ITS298678</t>
  </si>
  <si>
    <t>Northern College for Residential Adult Education Limited</t>
  </si>
  <si>
    <t>ITS411064</t>
  </si>
  <si>
    <t>ITS307140</t>
  </si>
  <si>
    <t>Doncaster College</t>
  </si>
  <si>
    <t>ITS410610</t>
  </si>
  <si>
    <t>ITS329306</t>
  </si>
  <si>
    <t>Rotherham College of Arts and Technology</t>
  </si>
  <si>
    <t>ITS410616</t>
  </si>
  <si>
    <t>ITS354446</t>
  </si>
  <si>
    <t>Dearne Valley College</t>
  </si>
  <si>
    <t>ITS429159</t>
  </si>
  <si>
    <t>ITS363292</t>
  </si>
  <si>
    <t>Thomas Rotherham College</t>
  </si>
  <si>
    <t>ITS429254</t>
  </si>
  <si>
    <t>ITS399023</t>
  </si>
  <si>
    <t>The Sheffield College</t>
  </si>
  <si>
    <t>ITS410620</t>
  </si>
  <si>
    <t>ITS343828</t>
  </si>
  <si>
    <t>Bradford College</t>
  </si>
  <si>
    <t>ITS446537</t>
  </si>
  <si>
    <t>ITS329315</t>
  </si>
  <si>
    <t>Shipley College</t>
  </si>
  <si>
    <t>ITS409325</t>
  </si>
  <si>
    <t>ITS354439</t>
  </si>
  <si>
    <t>Calderdale College</t>
  </si>
  <si>
    <t>ITS429155</t>
  </si>
  <si>
    <t>ITS363295</t>
  </si>
  <si>
    <t>Kirklees College</t>
  </si>
  <si>
    <t>ITS385831</t>
  </si>
  <si>
    <t>ITS363294</t>
  </si>
  <si>
    <t>Greenhead College</t>
  </si>
  <si>
    <t>ITS316660</t>
  </si>
  <si>
    <t>Huddersfield New College</t>
  </si>
  <si>
    <t>ITS376180</t>
  </si>
  <si>
    <t>ITS329314</t>
  </si>
  <si>
    <t>Leeds College of Building</t>
  </si>
  <si>
    <t>ITS429281</t>
  </si>
  <si>
    <t>ITS408432</t>
  </si>
  <si>
    <t>Leeds College of Art</t>
  </si>
  <si>
    <t>Higher education institution</t>
  </si>
  <si>
    <t>Higher education institutions</t>
  </si>
  <si>
    <t>ITS363297</t>
  </si>
  <si>
    <t>ITS284872</t>
  </si>
  <si>
    <t>Notre Dame Catholic Sixth Form College</t>
  </si>
  <si>
    <t>ITS322398</t>
  </si>
  <si>
    <t>Wakefield College</t>
  </si>
  <si>
    <t>ITS429172</t>
  </si>
  <si>
    <t>ITS345810</t>
  </si>
  <si>
    <t>New College Pontefract</t>
  </si>
  <si>
    <t>ITS423377</t>
  </si>
  <si>
    <t>ITS323118</t>
  </si>
  <si>
    <t>Gateshead College</t>
  </si>
  <si>
    <t>ITS446027</t>
  </si>
  <si>
    <t>ITS429163</t>
  </si>
  <si>
    <t>NCG</t>
  </si>
  <si>
    <t>ITS388010</t>
  </si>
  <si>
    <t>ITS321420</t>
  </si>
  <si>
    <t>South Tyneside College</t>
  </si>
  <si>
    <t>ITS404161</t>
  </si>
  <si>
    <t>ITS342294</t>
  </si>
  <si>
    <t>Bath College</t>
  </si>
  <si>
    <t>ITS408439</t>
  </si>
  <si>
    <t>ITS343639</t>
  </si>
  <si>
    <t>St Brendan's Sixth Form College</t>
  </si>
  <si>
    <t>ITS399021</t>
  </si>
  <si>
    <t>ITS343645</t>
  </si>
  <si>
    <t>Weston College</t>
  </si>
  <si>
    <t>ITS423351</t>
  </si>
  <si>
    <t>ITS319828</t>
  </si>
  <si>
    <t>Hartlepool College of Further Education</t>
  </si>
  <si>
    <t>ITS429289</t>
  </si>
  <si>
    <t>ITS408431</t>
  </si>
  <si>
    <t>Hartlepool Sixth Form College</t>
  </si>
  <si>
    <t>ITS446538</t>
  </si>
  <si>
    <t>ITS345834</t>
  </si>
  <si>
    <t>Middlesbrough College</t>
  </si>
  <si>
    <t>ITS363293</t>
  </si>
  <si>
    <t>ITS318919</t>
  </si>
  <si>
    <t>Cleveland College of Art and Design</t>
  </si>
  <si>
    <t>ITS333003</t>
  </si>
  <si>
    <t>Prior Pursglove College</t>
  </si>
  <si>
    <t>ITS446543</t>
  </si>
  <si>
    <t>ITS423378</t>
  </si>
  <si>
    <t>Stockton Riverside College</t>
  </si>
  <si>
    <t>ITS429247</t>
  </si>
  <si>
    <t>ITS404163</t>
  </si>
  <si>
    <t>Stockton Sixth Form College</t>
  </si>
  <si>
    <t>ITS429255</t>
  </si>
  <si>
    <t>ITS399022</t>
  </si>
  <si>
    <t>Wilberforce College</t>
  </si>
  <si>
    <t>ITS434399</t>
  </si>
  <si>
    <t>ITS423379</t>
  </si>
  <si>
    <t>Wyke Sixth Form College</t>
  </si>
  <si>
    <t>ITS423380</t>
  </si>
  <si>
    <t>ITS318929</t>
  </si>
  <si>
    <t>East Riding College</t>
  </si>
  <si>
    <t>ITS363298</t>
  </si>
  <si>
    <t>ITS302071</t>
  </si>
  <si>
    <t>Bishop Burton College</t>
  </si>
  <si>
    <t>ITS423370</t>
  </si>
  <si>
    <t>ITS334666</t>
  </si>
  <si>
    <t>Grimsby Institute of Further and Higher Education</t>
  </si>
  <si>
    <t>ITS423352</t>
  </si>
  <si>
    <t>ITS322062</t>
  </si>
  <si>
    <t>Franklin College</t>
  </si>
  <si>
    <t>ITS397440</t>
  </si>
  <si>
    <t>ITS395175</t>
  </si>
  <si>
    <t>North Lindsey College</t>
  </si>
  <si>
    <t>ITS434081</t>
  </si>
  <si>
    <t>ITS354441</t>
  </si>
  <si>
    <t>John Leggott Sixth Form College</t>
  </si>
  <si>
    <t>ITS429291</t>
  </si>
  <si>
    <t>ITS388326</t>
  </si>
  <si>
    <t>Craven College</t>
  </si>
  <si>
    <t>ITS354443</t>
  </si>
  <si>
    <t>ITS302077</t>
  </si>
  <si>
    <t>Selby College</t>
  </si>
  <si>
    <t>ITS316656</t>
  </si>
  <si>
    <t>Scarborough Sixth Form College</t>
  </si>
  <si>
    <t>ITS365908</t>
  </si>
  <si>
    <t>ITS283490</t>
  </si>
  <si>
    <t>York College</t>
  </si>
  <si>
    <t>ITS423353</t>
  </si>
  <si>
    <t>ITS318915</t>
  </si>
  <si>
    <t>Askham Bryan College</t>
  </si>
  <si>
    <t>ITS376133</t>
  </si>
  <si>
    <t>ITS316672</t>
  </si>
  <si>
    <t>Bedford College</t>
  </si>
  <si>
    <t>ITS429153</t>
  </si>
  <si>
    <t>ITS329377</t>
  </si>
  <si>
    <t>Central Bedfordshire College</t>
  </si>
  <si>
    <t>ITS423354</t>
  </si>
  <si>
    <t>ITS376138</t>
  </si>
  <si>
    <t>Barnfield College</t>
  </si>
  <si>
    <t>ITS447145</t>
  </si>
  <si>
    <t>ITS388000</t>
  </si>
  <si>
    <t>Luton Sixth Form College</t>
  </si>
  <si>
    <t>ITS329375</t>
  </si>
  <si>
    <t>Newbury College</t>
  </si>
  <si>
    <t>ITS452486</t>
  </si>
  <si>
    <t>ITS342293</t>
  </si>
  <si>
    <t>Bracknell and Wokingham College</t>
  </si>
  <si>
    <t>ITS423355</t>
  </si>
  <si>
    <t>ITS398994</t>
  </si>
  <si>
    <t>East Berkshire College</t>
  </si>
  <si>
    <t>ITS409315</t>
  </si>
  <si>
    <t>ITS332974</t>
  </si>
  <si>
    <t>Berkshire College of Agriculture</t>
  </si>
  <si>
    <t>ITS447345</t>
  </si>
  <si>
    <t>ITS423371</t>
  </si>
  <si>
    <t>Aylesbury College</t>
  </si>
  <si>
    <t>ITS410606</t>
  </si>
  <si>
    <t>ITS343637</t>
  </si>
  <si>
    <t>Amersham and Wycombe College</t>
  </si>
  <si>
    <t>ITS430268</t>
  </si>
  <si>
    <t>ITS409443</t>
  </si>
  <si>
    <t>Milton Keynes College</t>
  </si>
  <si>
    <t>ITS447346</t>
  </si>
  <si>
    <t>ITS429166</t>
  </si>
  <si>
    <t>Cambridge Regional College</t>
  </si>
  <si>
    <t>ITS398995</t>
  </si>
  <si>
    <t>ITS318896</t>
  </si>
  <si>
    <t>Huntingdonshire Regional College</t>
  </si>
  <si>
    <t>ITS430273</t>
  </si>
  <si>
    <t>ITS409318</t>
  </si>
  <si>
    <t>Peterborough Regional College</t>
  </si>
  <si>
    <t>ITS376139</t>
  </si>
  <si>
    <t>ITS320849</t>
  </si>
  <si>
    <t>Hills Road Sixth Form College</t>
  </si>
  <si>
    <t>ITS295010</t>
  </si>
  <si>
    <t>Long Road Sixth Form College</t>
  </si>
  <si>
    <t>ITS429175</t>
  </si>
  <si>
    <t>ITS329372</t>
  </si>
  <si>
    <t>Warrington Collegiate</t>
  </si>
  <si>
    <t>ITS447146</t>
  </si>
  <si>
    <t>ITS354448</t>
  </si>
  <si>
    <t>South Cheshire College</t>
  </si>
  <si>
    <t>ITS388025</t>
  </si>
  <si>
    <t>ITS318909</t>
  </si>
  <si>
    <t>Mid-Cheshire College of Further Education</t>
  </si>
  <si>
    <t>ITS329311</t>
  </si>
  <si>
    <t>Macclesfield College</t>
  </si>
  <si>
    <t>ITS397444</t>
  </si>
  <si>
    <t>ITS385336</t>
  </si>
  <si>
    <t>Riverside College Halton</t>
  </si>
  <si>
    <t>ITS343721</t>
  </si>
  <si>
    <t>College Inspection FE - Inadequate Historic</t>
  </si>
  <si>
    <t>ITS329308</t>
  </si>
  <si>
    <t>Reaseheath College</t>
  </si>
  <si>
    <t>ITS343830</t>
  </si>
  <si>
    <t>ITS295740</t>
  </si>
  <si>
    <t>Priestley College</t>
  </si>
  <si>
    <t>ITS298685</t>
  </si>
  <si>
    <t>Sir John Deane's College</t>
  </si>
  <si>
    <t>ITS318908</t>
  </si>
  <si>
    <t>Cornwall College</t>
  </si>
  <si>
    <t>ITS345757</t>
  </si>
  <si>
    <t>ITS284883</t>
  </si>
  <si>
    <t>Truro and Penwith College</t>
  </si>
  <si>
    <t>ITS295065</t>
  </si>
  <si>
    <t>Kendal College</t>
  </si>
  <si>
    <t>ITS354447</t>
  </si>
  <si>
    <t>ITS295750</t>
  </si>
  <si>
    <t>Furness College</t>
  </si>
  <si>
    <t>ITS452487</t>
  </si>
  <si>
    <t>ITS362659</t>
  </si>
  <si>
    <t>Carlisle College</t>
  </si>
  <si>
    <t>ITS342297</t>
  </si>
  <si>
    <t>ITS283382</t>
  </si>
  <si>
    <t>Barrow-in-Furness Sixth Form College</t>
  </si>
  <si>
    <t>ITS440399</t>
  </si>
  <si>
    <t>ITS423381</t>
  </si>
  <si>
    <t>Chesterfield College</t>
  </si>
  <si>
    <t>ITS423356</t>
  </si>
  <si>
    <t>ITS320852</t>
  </si>
  <si>
    <t>Exeter College</t>
  </si>
  <si>
    <t>ITS429162</t>
  </si>
  <si>
    <t>ITS318871</t>
  </si>
  <si>
    <t>Petroc</t>
  </si>
  <si>
    <t>ITS385350</t>
  </si>
  <si>
    <t>ITS295858</t>
  </si>
  <si>
    <t>South Devon College</t>
  </si>
  <si>
    <t>ITS329155</t>
  </si>
  <si>
    <t>City College Plymouth</t>
  </si>
  <si>
    <t>ITS398997</t>
  </si>
  <si>
    <t>ITS329201</t>
  </si>
  <si>
    <t>Plymouth College of Art</t>
  </si>
  <si>
    <t>ITS410605</t>
  </si>
  <si>
    <t>ITS316628</t>
  </si>
  <si>
    <t>The Bournemouth and Poole College</t>
  </si>
  <si>
    <t>ITS363302</t>
  </si>
  <si>
    <t>ITS298650</t>
  </si>
  <si>
    <t>Kingston Maurward College</t>
  </si>
  <si>
    <t>ITS430267</t>
  </si>
  <si>
    <t>ITS410603</t>
  </si>
  <si>
    <t>Darlington College</t>
  </si>
  <si>
    <t>ITS452549</t>
  </si>
  <si>
    <t>ITS331026</t>
  </si>
  <si>
    <t>Bishop Auckland College</t>
  </si>
  <si>
    <t>ITS376145</t>
  </si>
  <si>
    <t>ITS316661</t>
  </si>
  <si>
    <t>Derwentside College</t>
  </si>
  <si>
    <t>ITS385338</t>
  </si>
  <si>
    <t>ITS330793</t>
  </si>
  <si>
    <t>New College Durham</t>
  </si>
  <si>
    <t>ITS332999</t>
  </si>
  <si>
    <t>Queen Elizabeth Sixth Form College</t>
  </si>
  <si>
    <t>ITS385367</t>
  </si>
  <si>
    <t>ITS317044</t>
  </si>
  <si>
    <t>City College Brighton and Hove</t>
  </si>
  <si>
    <t>ITS354454</t>
  </si>
  <si>
    <t>ITS302994</t>
  </si>
  <si>
    <t>Sussex Coast College Hastings</t>
  </si>
  <si>
    <t>ITS429284</t>
  </si>
  <si>
    <t>ITS388328</t>
  </si>
  <si>
    <t>Plumpton College</t>
  </si>
  <si>
    <t>ITS376134</t>
  </si>
  <si>
    <t>ITS300899</t>
  </si>
  <si>
    <t>Varndean College</t>
  </si>
  <si>
    <t>ITS399024</t>
  </si>
  <si>
    <t>ITS316623</t>
  </si>
  <si>
    <t>Brighton Hove and Sussex Sixth Form College</t>
  </si>
  <si>
    <t>ITS399015</t>
  </si>
  <si>
    <t>ITS316626</t>
  </si>
  <si>
    <t>Bexhill College</t>
  </si>
  <si>
    <t>ITS354453</t>
  </si>
  <si>
    <t>ITS298673</t>
  </si>
  <si>
    <t>South Essex College of Further and Higher Education</t>
  </si>
  <si>
    <t>ITS440398</t>
  </si>
  <si>
    <t>ITS423357</t>
  </si>
  <si>
    <t>Colchester Institute</t>
  </si>
  <si>
    <t>ITS429158</t>
  </si>
  <si>
    <t>ITS365899</t>
  </si>
  <si>
    <t>Harlow College</t>
  </si>
  <si>
    <t>ITS354437</t>
  </si>
  <si>
    <t>ITS298690</t>
  </si>
  <si>
    <t>Epping Forest College</t>
  </si>
  <si>
    <t>ITS430271</t>
  </si>
  <si>
    <t>ITS410611</t>
  </si>
  <si>
    <t>The Sixth Form College Colchester</t>
  </si>
  <si>
    <t>ITS408452</t>
  </si>
  <si>
    <t>ITS316639</t>
  </si>
  <si>
    <t>SEEVIC College</t>
  </si>
  <si>
    <t>ITS430276</t>
  </si>
  <si>
    <t>ITS409324</t>
  </si>
  <si>
    <t>Palmer's College</t>
  </si>
  <si>
    <t>ITS423382</t>
  </si>
  <si>
    <t>ITS302369</t>
  </si>
  <si>
    <t>Gloucestershire College</t>
  </si>
  <si>
    <t>ITS409316</t>
  </si>
  <si>
    <t>ITS319682</t>
  </si>
  <si>
    <t>Cirencester College</t>
  </si>
  <si>
    <t>ITS295867</t>
  </si>
  <si>
    <t>Hartpury College</t>
  </si>
  <si>
    <t>ITS452550</t>
  </si>
  <si>
    <t>ITS345455</t>
  </si>
  <si>
    <t>Basingstoke College of Technology</t>
  </si>
  <si>
    <t>ITS410608</t>
  </si>
  <si>
    <t>ITS332973</t>
  </si>
  <si>
    <t>Farnborough College of Technology</t>
  </si>
  <si>
    <t>ITS376150</t>
  </si>
  <si>
    <t>ITS316632</t>
  </si>
  <si>
    <t>Brockenhurst College</t>
  </si>
  <si>
    <t>ITS322401</t>
  </si>
  <si>
    <t>Alton College</t>
  </si>
  <si>
    <t>ITS342292</t>
  </si>
  <si>
    <t>ITS284886</t>
  </si>
  <si>
    <t>Eastleigh College</t>
  </si>
  <si>
    <t>ITS388022</t>
  </si>
  <si>
    <t>ITS284885</t>
  </si>
  <si>
    <t>Fareham College</t>
  </si>
  <si>
    <t>ITS409445</t>
  </si>
  <si>
    <t>ITS365905</t>
  </si>
  <si>
    <t>The South Downs College</t>
  </si>
  <si>
    <t>ITS316618</t>
  </si>
  <si>
    <t>Southampton City College</t>
  </si>
  <si>
    <t>ITS363303</t>
  </si>
  <si>
    <t>ITS316634</t>
  </si>
  <si>
    <t>Highbury College</t>
  </si>
  <si>
    <t>ITS375471</t>
  </si>
  <si>
    <t>ITS300881</t>
  </si>
  <si>
    <t>Sparsholt College Hampshire</t>
  </si>
  <si>
    <t>ITS429182</t>
  </si>
  <si>
    <t>ITS320948</t>
  </si>
  <si>
    <t>Queen Mary's College</t>
  </si>
  <si>
    <t>ITS345838</t>
  </si>
  <si>
    <t>ITS283497</t>
  </si>
  <si>
    <t>Barton Peveril Sixth Form College</t>
  </si>
  <si>
    <t>ITS343646</t>
  </si>
  <si>
    <t>ITS283496</t>
  </si>
  <si>
    <t>Havant College</t>
  </si>
  <si>
    <t>ITS409442</t>
  </si>
  <si>
    <t>ITS363320</t>
  </si>
  <si>
    <t>The Sixth Form College Farnborough</t>
  </si>
  <si>
    <t>ITS295114</t>
  </si>
  <si>
    <t>Itchen College</t>
  </si>
  <si>
    <t>ITS423383</t>
  </si>
  <si>
    <t>ITS318868</t>
  </si>
  <si>
    <t>St Vincent College</t>
  </si>
  <si>
    <t>ITS429292</t>
  </si>
  <si>
    <t>ITS409441</t>
  </si>
  <si>
    <t>Portsmouth College</t>
  </si>
  <si>
    <t>ITS408458</t>
  </si>
  <si>
    <t>ITS345836</t>
  </si>
  <si>
    <t>Richard Taunton Sixth Form College</t>
  </si>
  <si>
    <t>ITS423384</t>
  </si>
  <si>
    <t>ITS376189</t>
  </si>
  <si>
    <t>Peter Symonds College</t>
  </si>
  <si>
    <t>ITS318857</t>
  </si>
  <si>
    <t>South Worcestershire College</t>
  </si>
  <si>
    <t>ITS411685</t>
  </si>
  <si>
    <t>ITS404162</t>
  </si>
  <si>
    <t>Herefordshire &amp; Ludlow College</t>
  </si>
  <si>
    <t>ITS345806</t>
  </si>
  <si>
    <t>ITS284864</t>
  </si>
  <si>
    <t>Heart of Worcestershire College</t>
  </si>
  <si>
    <t>ITS408427</t>
  </si>
  <si>
    <t>ITS345801</t>
  </si>
  <si>
    <t>Hereford College of Arts</t>
  </si>
  <si>
    <t>ITS423372</t>
  </si>
  <si>
    <t>ITS387994</t>
  </si>
  <si>
    <t>Hereford Sixth Form College</t>
  </si>
  <si>
    <t>ITS320848</t>
  </si>
  <si>
    <t>Worcester Sixth Form College</t>
  </si>
  <si>
    <t>ITS406868</t>
  </si>
  <si>
    <t>ITS331237</t>
  </si>
  <si>
    <t>West Herts College</t>
  </si>
  <si>
    <t>ITS343695</t>
  </si>
  <si>
    <t>ITS282826</t>
  </si>
  <si>
    <t>North Hertfordshire College</t>
  </si>
  <si>
    <t>ITS345800</t>
  </si>
  <si>
    <t>ITS295747</t>
  </si>
  <si>
    <t>Hertford Regional College</t>
  </si>
  <si>
    <t>ITS410614</t>
  </si>
  <si>
    <t>ITS331242</t>
  </si>
  <si>
    <t>Oaklands College</t>
  </si>
  <si>
    <t>ITS342264</t>
  </si>
  <si>
    <t>ITS282827</t>
  </si>
  <si>
    <t>The Isle of Wight College</t>
  </si>
  <si>
    <t>ITS302820</t>
  </si>
  <si>
    <t>NORTH KENT COLLEGE</t>
  </si>
  <si>
    <t>ITS429167</t>
  </si>
  <si>
    <t>ITS362138</t>
  </si>
  <si>
    <t>MidKent College</t>
  </si>
  <si>
    <t>ITS452489</t>
  </si>
  <si>
    <t>ITS330821</t>
  </si>
  <si>
    <t>West Kent and Ashford College</t>
  </si>
  <si>
    <t>ITS428116</t>
  </si>
  <si>
    <t>ITS376151</t>
  </si>
  <si>
    <t>East Kent College</t>
  </si>
  <si>
    <t>ITS409326</t>
  </si>
  <si>
    <t>ITS354459</t>
  </si>
  <si>
    <t>Canterbury College</t>
  </si>
  <si>
    <t>ITS440396</t>
  </si>
  <si>
    <t>ITS423359</t>
  </si>
  <si>
    <t>Hadlow College</t>
  </si>
  <si>
    <t>ITS345814</t>
  </si>
  <si>
    <t>ITS282828</t>
  </si>
  <si>
    <t>Accrington and Rossendale College</t>
  </si>
  <si>
    <t>ITS331030</t>
  </si>
  <si>
    <t>Burnley College</t>
  </si>
  <si>
    <t>ITS331024</t>
  </si>
  <si>
    <t>Blackburn College</t>
  </si>
  <si>
    <t>ITS316663</t>
  </si>
  <si>
    <t>Lancaster and Morecambe College</t>
  </si>
  <si>
    <t>ITS399135</t>
  </si>
  <si>
    <t>ITS329309</t>
  </si>
  <si>
    <t>Nelson and Colne College</t>
  </si>
  <si>
    <t>ITS322402</t>
  </si>
  <si>
    <t>Blackpool and the Fylde College</t>
  </si>
  <si>
    <t>ITS423360</t>
  </si>
  <si>
    <t>ITS316665</t>
  </si>
  <si>
    <t>Preston College</t>
  </si>
  <si>
    <t>ITS423361</t>
  </si>
  <si>
    <t>ITS365903</t>
  </si>
  <si>
    <t>Runshaw College</t>
  </si>
  <si>
    <t>ITS322406</t>
  </si>
  <si>
    <t>Myerscough College</t>
  </si>
  <si>
    <t>ITS410604</t>
  </si>
  <si>
    <t>ITS345811</t>
  </si>
  <si>
    <t>The Blackpool Sixth Form College</t>
  </si>
  <si>
    <t>ITS333004</t>
  </si>
  <si>
    <t>Cardinal Newman College</t>
  </si>
  <si>
    <t>ITS333000</t>
  </si>
  <si>
    <t>St Mary's College</t>
  </si>
  <si>
    <t>ITS423385</t>
  </si>
  <si>
    <t>ITS322403</t>
  </si>
  <si>
    <t>Stephenson College</t>
  </si>
  <si>
    <t>ITS423362</t>
  </si>
  <si>
    <t>ITS376141</t>
  </si>
  <si>
    <t>Loughborough College</t>
  </si>
  <si>
    <t>ITS409320</t>
  </si>
  <si>
    <t>ITS329379</t>
  </si>
  <si>
    <t>South Leicestershire College</t>
  </si>
  <si>
    <t>ITS430277</t>
  </si>
  <si>
    <t>ITS410617</t>
  </si>
  <si>
    <t>Brooksby Melton College</t>
  </si>
  <si>
    <t>ITS404159</t>
  </si>
  <si>
    <t>ITS343693</t>
  </si>
  <si>
    <t>Gateway Sixth Form College</t>
  </si>
  <si>
    <t>ITS429098</t>
  </si>
  <si>
    <t>ITS404167</t>
  </si>
  <si>
    <t>Wyggeston and Queen Elizabeth I College</t>
  </si>
  <si>
    <t>ITS316653</t>
  </si>
  <si>
    <t>Regent College</t>
  </si>
  <si>
    <t>ITS409440</t>
  </si>
  <si>
    <t>ITS363317</t>
  </si>
  <si>
    <t>Grantham College</t>
  </si>
  <si>
    <t>ITS343697</t>
  </si>
  <si>
    <t>ITS300659</t>
  </si>
  <si>
    <t>New College Stamford</t>
  </si>
  <si>
    <t>ITS452490</t>
  </si>
  <si>
    <t>ITS365901</t>
  </si>
  <si>
    <t>Boston College</t>
  </si>
  <si>
    <t>ITS429285</t>
  </si>
  <si>
    <t>ITS409297</t>
  </si>
  <si>
    <t>Lincoln College</t>
  </si>
  <si>
    <t>ITS363289</t>
  </si>
  <si>
    <t>ITS298689</t>
  </si>
  <si>
    <t>The College of West Anglia</t>
  </si>
  <si>
    <t>ITS408429</t>
  </si>
  <si>
    <t>ITS316675</t>
  </si>
  <si>
    <t>Norwich City College of Further and Higher Education</t>
  </si>
  <si>
    <t>ITS410615</t>
  </si>
  <si>
    <t>ITS329381</t>
  </si>
  <si>
    <t>Great Yarmouth College</t>
  </si>
  <si>
    <t>ITS423363</t>
  </si>
  <si>
    <t>ITS366993</t>
  </si>
  <si>
    <t>East Norfolk Sixth Form College</t>
  </si>
  <si>
    <t>ITS423386</t>
  </si>
  <si>
    <t>ITS345832</t>
  </si>
  <si>
    <t>Paston Sixth Form College</t>
  </si>
  <si>
    <t>ITS363316</t>
  </si>
  <si>
    <t>ITS318898</t>
  </si>
  <si>
    <t>Northampton College</t>
  </si>
  <si>
    <t>ITS408428</t>
  </si>
  <si>
    <t>ITS332986</t>
  </si>
  <si>
    <t>Tresham College of Further and Higher Education</t>
  </si>
  <si>
    <t>ITS342265</t>
  </si>
  <si>
    <t>ITS283384</t>
  </si>
  <si>
    <t>Moulton College</t>
  </si>
  <si>
    <t>ITS320855</t>
  </si>
  <si>
    <t>College Inspection Other - Good Historic</t>
  </si>
  <si>
    <t>Northumberland College</t>
  </si>
  <si>
    <t>ITS408434</t>
  </si>
  <si>
    <t>ITS342296</t>
  </si>
  <si>
    <t>New College Nottingham</t>
  </si>
  <si>
    <t>ITS429286</t>
  </si>
  <si>
    <t>ITS409322</t>
  </si>
  <si>
    <t>West Nottinghamshire College</t>
  </si>
  <si>
    <t>ITS388004</t>
  </si>
  <si>
    <t>ITS320857</t>
  </si>
  <si>
    <t>North Nottinghamshire College</t>
  </si>
  <si>
    <t>ITS399001</t>
  </si>
  <si>
    <t>ITS331244</t>
  </si>
  <si>
    <t>Central College Nottingham</t>
  </si>
  <si>
    <t>ITS430278</t>
  </si>
  <si>
    <t>ITS410618</t>
  </si>
  <si>
    <t>Bilborough College</t>
  </si>
  <si>
    <t>ITS452491</t>
  </si>
  <si>
    <t>ITS331246</t>
  </si>
  <si>
    <t>The Henley College</t>
  </si>
  <si>
    <t>ITS362140</t>
  </si>
  <si>
    <t>ITS295865</t>
  </si>
  <si>
    <t>Abingdon and Witney College</t>
  </si>
  <si>
    <t>ITS429152</t>
  </si>
  <si>
    <t>ITS363310</t>
  </si>
  <si>
    <t>Ruskin College</t>
  </si>
  <si>
    <t>ITS399150</t>
  </si>
  <si>
    <t>ITS316693</t>
  </si>
  <si>
    <t>Telford College of Arts and Technology</t>
  </si>
  <si>
    <t>ITS346483</t>
  </si>
  <si>
    <t>ITS284863</t>
  </si>
  <si>
    <t>North Shropshire College</t>
  </si>
  <si>
    <t>ITS430280</t>
  </si>
  <si>
    <t>ITS410621</t>
  </si>
  <si>
    <t>Shrewsbury College of Arts and Technology</t>
  </si>
  <si>
    <t>ITS434084</t>
  </si>
  <si>
    <t>ITS376142</t>
  </si>
  <si>
    <t>Shrewsbury Sixth Form College</t>
  </si>
  <si>
    <t>ITS423388</t>
  </si>
  <si>
    <t>ITS318899</t>
  </si>
  <si>
    <t>New College Telford</t>
  </si>
  <si>
    <t>ITS452492</t>
  </si>
  <si>
    <t>ITS408451</t>
  </si>
  <si>
    <t>Bridgwater College</t>
  </si>
  <si>
    <t>ITS295068</t>
  </si>
  <si>
    <t>Somerset College of Arts and Technology</t>
  </si>
  <si>
    <t>ITS363306</t>
  </si>
  <si>
    <t>ITS298668</t>
  </si>
  <si>
    <t>Yeovil College</t>
  </si>
  <si>
    <t>ITS386116</t>
  </si>
  <si>
    <t>ITS330206</t>
  </si>
  <si>
    <t>Strode College</t>
  </si>
  <si>
    <t>ITS446539</t>
  </si>
  <si>
    <t>ITS330974</t>
  </si>
  <si>
    <t>Richard Huish College</t>
  </si>
  <si>
    <t>ITS316619</t>
  </si>
  <si>
    <t>Burton and South Derbyshire College</t>
  </si>
  <si>
    <t>ITS376143</t>
  </si>
  <si>
    <t>ITS316651</t>
  </si>
  <si>
    <t>Newcastle-under-Lyme College</t>
  </si>
  <si>
    <t>ITS423364</t>
  </si>
  <si>
    <t>ITS316638</t>
  </si>
  <si>
    <t>Stafford College</t>
  </si>
  <si>
    <t>ITS430279</t>
  </si>
  <si>
    <t>ITS410716</t>
  </si>
  <si>
    <t>Stoke-on-Trent College</t>
  </si>
  <si>
    <t>ITS423365</t>
  </si>
  <si>
    <t>ITS388454</t>
  </si>
  <si>
    <t>City of Stoke-on-Trent Sixth Form College</t>
  </si>
  <si>
    <t>ITS446035</t>
  </si>
  <si>
    <t>ITS429257</t>
  </si>
  <si>
    <t>West Suffolk College</t>
  </si>
  <si>
    <t>ITS345803</t>
  </si>
  <si>
    <t>ITS284866</t>
  </si>
  <si>
    <t>Lowestoft College</t>
  </si>
  <si>
    <t>ITS430274</t>
  </si>
  <si>
    <t>ITS409321</t>
  </si>
  <si>
    <t>North East Surrey College of Technology</t>
  </si>
  <si>
    <t>ITS354456</t>
  </si>
  <si>
    <t>ITS295868</t>
  </si>
  <si>
    <t>Guildford College of Further and Higher Education</t>
  </si>
  <si>
    <t>ITS455460</t>
  </si>
  <si>
    <t>ITS332981</t>
  </si>
  <si>
    <t>East Surrey College</t>
  </si>
  <si>
    <t>ITS446540</t>
  </si>
  <si>
    <t>ITS329158</t>
  </si>
  <si>
    <t>Brooklands College</t>
  </si>
  <si>
    <t>ITS423366</t>
  </si>
  <si>
    <t>ITS385347</t>
  </si>
  <si>
    <t>Godalming College</t>
  </si>
  <si>
    <t>ITS322405</t>
  </si>
  <si>
    <t>Reigate College</t>
  </si>
  <si>
    <t>ITS329232</t>
  </si>
  <si>
    <t>Esher College</t>
  </si>
  <si>
    <t>ITS322404</t>
  </si>
  <si>
    <t>Woking College</t>
  </si>
  <si>
    <t>ITS362661</t>
  </si>
  <si>
    <t>ITS318375</t>
  </si>
  <si>
    <t>Strode's College</t>
  </si>
  <si>
    <t>ITS452545</t>
  </si>
  <si>
    <t>ITS332979</t>
  </si>
  <si>
    <t>Warwickshire College Group</t>
  </si>
  <si>
    <t>ITS461394</t>
  </si>
  <si>
    <t>ITS318900</t>
  </si>
  <si>
    <t>North Warwickshire and Hinckley College</t>
  </si>
  <si>
    <t>ITS385329</t>
  </si>
  <si>
    <t>ITS317043</t>
  </si>
  <si>
    <t>Stratford-upon-Avon College</t>
  </si>
  <si>
    <t>ITS433769</t>
  </si>
  <si>
    <t>ITS423367</t>
  </si>
  <si>
    <t>King Edward VI College Nuneaton</t>
  </si>
  <si>
    <t>ITS443135</t>
  </si>
  <si>
    <t>ITS423390</t>
  </si>
  <si>
    <t>Northbrook College, Sussex</t>
  </si>
  <si>
    <t>ITS423368</t>
  </si>
  <si>
    <t>ITS388021</t>
  </si>
  <si>
    <t>Chichester College</t>
  </si>
  <si>
    <t>ITS429157</t>
  </si>
  <si>
    <t>ITS319829</t>
  </si>
  <si>
    <t>Worthing College</t>
  </si>
  <si>
    <t>ITS430283</t>
  </si>
  <si>
    <t>ITS409328</t>
  </si>
  <si>
    <t>The College of Richard Collyer In Horsham</t>
  </si>
  <si>
    <t>ITS318874</t>
  </si>
  <si>
    <t>Swindon College</t>
  </si>
  <si>
    <t>ITS408443</t>
  </si>
  <si>
    <t>ITS330820</t>
  </si>
  <si>
    <t>New College Swindon</t>
  </si>
  <si>
    <t>ITS446541</t>
  </si>
  <si>
    <t>ITS332873</t>
  </si>
  <si>
    <t>City of Bristol College</t>
  </si>
  <si>
    <t>ITS423149</t>
  </si>
  <si>
    <t>ITS408440</t>
  </si>
  <si>
    <t>Richmond Adult Community College</t>
  </si>
  <si>
    <t>ITS447348</t>
  </si>
  <si>
    <t>ITS429168</t>
  </si>
  <si>
    <t>City of Sunderland College</t>
  </si>
  <si>
    <t>ITS343826</t>
  </si>
  <si>
    <t>ITS283381</t>
  </si>
  <si>
    <t>Beaumont College - A Scope College</t>
  </si>
  <si>
    <t>ITS342594</t>
  </si>
  <si>
    <t>ISC - Satisfactory Historic</t>
  </si>
  <si>
    <t>ITS282837</t>
  </si>
  <si>
    <t>Condover College Limited</t>
  </si>
  <si>
    <t>ITS429252</t>
  </si>
  <si>
    <t>ITS399010</t>
  </si>
  <si>
    <t>East Durham College</t>
  </si>
  <si>
    <t>ITS429161</t>
  </si>
  <si>
    <t>ITS322089</t>
  </si>
  <si>
    <t>The David Lewis Centre</t>
  </si>
  <si>
    <t>ITS399011</t>
  </si>
  <si>
    <t>ITS302864</t>
  </si>
  <si>
    <t>Leicester College co Freemen's Park Campus</t>
  </si>
  <si>
    <t>ITS363285</t>
  </si>
  <si>
    <t>ITS283386</t>
  </si>
  <si>
    <t>Harrow College</t>
  </si>
  <si>
    <t>ITS410613</t>
  </si>
  <si>
    <t>ITS342280</t>
  </si>
  <si>
    <t>Bolton Sixth Form College</t>
  </si>
  <si>
    <t>ITS423391</t>
  </si>
  <si>
    <t>ITS376184</t>
  </si>
  <si>
    <t>Cambian Dilston College</t>
  </si>
  <si>
    <t>ITS408447</t>
  </si>
  <si>
    <t>ITS298688</t>
  </si>
  <si>
    <t>Communication Specialist College - Doncaster</t>
  </si>
  <si>
    <t>ITS429190</t>
  </si>
  <si>
    <t>ITS316974</t>
  </si>
  <si>
    <t>Education and Services for People with Autism</t>
  </si>
  <si>
    <t>ITS344000</t>
  </si>
  <si>
    <t>ITS282838</t>
  </si>
  <si>
    <t>Farleigh Further Education College - Frome</t>
  </si>
  <si>
    <t>ITS408449</t>
  </si>
  <si>
    <t>ITS301121</t>
  </si>
  <si>
    <t>Priory College Swindon</t>
  </si>
  <si>
    <t>ITS429191</t>
  </si>
  <si>
    <t>ITS343643</t>
  </si>
  <si>
    <t>The Fortune Centre of Riding Therapy</t>
  </si>
  <si>
    <t>ITS388037</t>
  </si>
  <si>
    <t>ITS316864</t>
  </si>
  <si>
    <t>Foxes Academy</t>
  </si>
  <si>
    <t>ITS410623</t>
  </si>
  <si>
    <t>ITS295869</t>
  </si>
  <si>
    <t>Homefield College</t>
  </si>
  <si>
    <t>ITS423398</t>
  </si>
  <si>
    <t>ITS332155</t>
  </si>
  <si>
    <t>Landmarks</t>
  </si>
  <si>
    <t>ITS429279</t>
  </si>
  <si>
    <t>ITS409296</t>
  </si>
  <si>
    <t>Langdon College</t>
  </si>
  <si>
    <t>ITS410624</t>
  </si>
  <si>
    <t>ITS295752</t>
  </si>
  <si>
    <t>Linkage Community Trust</t>
  </si>
  <si>
    <t>ITS408446</t>
  </si>
  <si>
    <t>ITS316973</t>
  </si>
  <si>
    <t>Cambian Lufton College</t>
  </si>
  <si>
    <t>ITS410626</t>
  </si>
  <si>
    <t>ITS345827</t>
  </si>
  <si>
    <t>Mount Camphill Community</t>
  </si>
  <si>
    <t>ITS429193</t>
  </si>
  <si>
    <t>ITS363315</t>
  </si>
  <si>
    <t>Nash College</t>
  </si>
  <si>
    <t>ITS404165</t>
  </si>
  <si>
    <t>ITS342611</t>
  </si>
  <si>
    <t>Arden College</t>
  </si>
  <si>
    <t>ITS430266</t>
  </si>
  <si>
    <t>ITS419900</t>
  </si>
  <si>
    <t>National Star College</t>
  </si>
  <si>
    <t>ITS388039</t>
  </si>
  <si>
    <t>ISC - Good Historic</t>
  </si>
  <si>
    <t>ITS282841</t>
  </si>
  <si>
    <t>Orpheus Centre</t>
  </si>
  <si>
    <t>ITS446687</t>
  </si>
  <si>
    <t>ITS317375</t>
  </si>
  <si>
    <t>Pennine Camphill Community</t>
  </si>
  <si>
    <t>ITS434076</t>
  </si>
  <si>
    <t>ITS363313</t>
  </si>
  <si>
    <t>Portland College</t>
  </si>
  <si>
    <t>ITS429097</t>
  </si>
  <si>
    <t>ITS399013</t>
  </si>
  <si>
    <t>Queen Alexandra College</t>
  </si>
  <si>
    <t>ITS365906</t>
  </si>
  <si>
    <t>ITS316866</t>
  </si>
  <si>
    <t>ITS429194</t>
  </si>
  <si>
    <t>ITS363312</t>
  </si>
  <si>
    <t>RNIB College Loughborough</t>
  </si>
  <si>
    <t>ITS423402</t>
  </si>
  <si>
    <t>ITS320298</t>
  </si>
  <si>
    <t>Exeter Royal Academy for Deaf Education</t>
  </si>
  <si>
    <t>ITS434075</t>
  </si>
  <si>
    <t>ITS376169</t>
  </si>
  <si>
    <t>Freeman College</t>
  </si>
  <si>
    <t>ITS345826</t>
  </si>
  <si>
    <t>ITS284878</t>
  </si>
  <si>
    <t>Glasshouse College</t>
  </si>
  <si>
    <t>ITS342385</t>
  </si>
  <si>
    <t>ITS282840</t>
  </si>
  <si>
    <t>Sense College</t>
  </si>
  <si>
    <t>ITS427886</t>
  </si>
  <si>
    <t>ITS365921</t>
  </si>
  <si>
    <t>St Elizabeth's College (The Congregation of the Daughters of the Cross of the Liege)</t>
  </si>
  <si>
    <t>ITS434077</t>
  </si>
  <si>
    <t>ITS388031</t>
  </si>
  <si>
    <t>St John's School and College</t>
  </si>
  <si>
    <t>ITS408450</t>
  </si>
  <si>
    <t>ITS342610</t>
  </si>
  <si>
    <t>Strathmore College</t>
  </si>
  <si>
    <t>ITS446033</t>
  </si>
  <si>
    <t>ITS429195</t>
  </si>
  <si>
    <t>Thornbeck College - North East Autism Society</t>
  </si>
  <si>
    <t>ITS342595</t>
  </si>
  <si>
    <t>ITS282839</t>
  </si>
  <si>
    <t>Westgate College</t>
  </si>
  <si>
    <t>ITS345828</t>
  </si>
  <si>
    <t>ITS284896</t>
  </si>
  <si>
    <t>William Morris Camphill Community</t>
  </si>
  <si>
    <t>ITS385364</t>
  </si>
  <si>
    <t>ITS284895</t>
  </si>
  <si>
    <t>Cambian Wing College</t>
  </si>
  <si>
    <t>Wiltshire College</t>
  </si>
  <si>
    <t>ITS447349</t>
  </si>
  <si>
    <t>ITS423369</t>
  </si>
  <si>
    <t>Treloar College</t>
  </si>
  <si>
    <t>ITS388140</t>
  </si>
  <si>
    <t>ISC - Reinspection</t>
  </si>
  <si>
    <t>ITS384815</t>
  </si>
  <si>
    <t>Ruskin Mill College</t>
  </si>
  <si>
    <t>ITS447351</t>
  </si>
  <si>
    <t>ITS443549</t>
  </si>
  <si>
    <t>Sutton College of Learning for Adults</t>
  </si>
  <si>
    <t>ITS343089</t>
  </si>
  <si>
    <t>Hillcroft College</t>
  </si>
  <si>
    <t>ITS420901</t>
  </si>
  <si>
    <t>Adult and Community - reinspection Historic</t>
  </si>
  <si>
    <t>ITS399157</t>
  </si>
  <si>
    <t>Royal National College for the Blind</t>
  </si>
  <si>
    <t>ITS423404</t>
  </si>
  <si>
    <t>ITS320843</t>
  </si>
  <si>
    <t>Derwen College</t>
  </si>
  <si>
    <t>ITS385461</t>
  </si>
  <si>
    <t>ITS284867</t>
  </si>
  <si>
    <t>Falmouth University</t>
  </si>
  <si>
    <t>ITS408445</t>
  </si>
  <si>
    <t>FE in HE - Full</t>
  </si>
  <si>
    <t>Derby College</t>
  </si>
  <si>
    <t>ITS434080</t>
  </si>
  <si>
    <t>ITS386182</t>
  </si>
  <si>
    <t>The Brooke House Sixth Form College</t>
  </si>
  <si>
    <t>ITS408459</t>
  </si>
  <si>
    <t>ITS330824</t>
  </si>
  <si>
    <t>University College Birmingham</t>
  </si>
  <si>
    <t>ITS385352</t>
  </si>
  <si>
    <t>FE in HE - Good Historic</t>
  </si>
  <si>
    <t>The Arts University College At Bournemouth</t>
  </si>
  <si>
    <t>ITS385356</t>
  </si>
  <si>
    <t>University of Bolton</t>
  </si>
  <si>
    <t>ITS429185</t>
  </si>
  <si>
    <t>Ravensbourne</t>
  </si>
  <si>
    <t>ITS399006</t>
  </si>
  <si>
    <t>Writtle College</t>
  </si>
  <si>
    <t>ITS429189</t>
  </si>
  <si>
    <t>ITS376152</t>
  </si>
  <si>
    <t>Coventry University</t>
  </si>
  <si>
    <t>ITS429183</t>
  </si>
  <si>
    <t>University of Derby</t>
  </si>
  <si>
    <t>ITS429186</t>
  </si>
  <si>
    <t>ITS329760</t>
  </si>
  <si>
    <t>University of Durham</t>
  </si>
  <si>
    <t>ITS321568</t>
  </si>
  <si>
    <t>University College for the Creative Arts</t>
  </si>
  <si>
    <t>ITS376156</t>
  </si>
  <si>
    <t>FE in HE - New Historic</t>
  </si>
  <si>
    <t>Buckinghamshire New University</t>
  </si>
  <si>
    <t>ITS410058</t>
  </si>
  <si>
    <t>Kingston University</t>
  </si>
  <si>
    <t>ITS446542</t>
  </si>
  <si>
    <t>De Montfort University</t>
  </si>
  <si>
    <t>ITS408444</t>
  </si>
  <si>
    <t>Loughborough University</t>
  </si>
  <si>
    <t>ITS399138</t>
  </si>
  <si>
    <t>University of Lincoln</t>
  </si>
  <si>
    <t>ITS429187</t>
  </si>
  <si>
    <t>ITS331245</t>
  </si>
  <si>
    <t>Northern School of Contemporary Dance</t>
  </si>
  <si>
    <t>ITS444690</t>
  </si>
  <si>
    <t>The Manchester Metropolitan University</t>
  </si>
  <si>
    <t>ITS399007</t>
  </si>
  <si>
    <t>The Nottingham Trent University</t>
  </si>
  <si>
    <t>ITS429250</t>
  </si>
  <si>
    <t>FE in HE - Requires improvement</t>
  </si>
  <si>
    <t>ITS409295</t>
  </si>
  <si>
    <t>Oxford Brookes University</t>
  </si>
  <si>
    <t>ITS399161</t>
  </si>
  <si>
    <t>University of Sheffield</t>
  </si>
  <si>
    <t>Southampton Solent University</t>
  </si>
  <si>
    <t>ITS376157</t>
  </si>
  <si>
    <t>University of Sunderland</t>
  </si>
  <si>
    <t>ITS429188</t>
  </si>
  <si>
    <t>University of the Arts London</t>
  </si>
  <si>
    <t>ITS386024</t>
  </si>
  <si>
    <t>University of West London</t>
  </si>
  <si>
    <t>ITS420015</t>
  </si>
  <si>
    <t>ITS343641</t>
  </si>
  <si>
    <t>Bridge College</t>
  </si>
  <si>
    <t>ITS423405</t>
  </si>
  <si>
    <t>ITS321920</t>
  </si>
  <si>
    <t>Activate Learning</t>
  </si>
  <si>
    <t>ITS424324</t>
  </si>
  <si>
    <t>ITS329160</t>
  </si>
  <si>
    <t>Tyne Metropolitan College</t>
  </si>
  <si>
    <t>ITS434088</t>
  </si>
  <si>
    <t>ITS363299</t>
  </si>
  <si>
    <t>The Manchester College</t>
  </si>
  <si>
    <t>ITS409444</t>
  </si>
  <si>
    <t>ITS365904</t>
  </si>
  <si>
    <t>South Staffordshire College</t>
  </si>
  <si>
    <t>ITS410619</t>
  </si>
  <si>
    <t>ITS333293</t>
  </si>
  <si>
    <t>Rochdale Sixth Form College</t>
  </si>
  <si>
    <t>ITS409580</t>
  </si>
  <si>
    <t>Leeds City College</t>
  </si>
  <si>
    <t>ITS388014</t>
  </si>
  <si>
    <t>Lowestoft Sixth Form College</t>
  </si>
  <si>
    <t>ITS444483</t>
  </si>
  <si>
    <t>ITS429176</t>
  </si>
  <si>
    <t>London Academy of Excellence</t>
  </si>
  <si>
    <t>16-19 free school</t>
  </si>
  <si>
    <t>ITS430419</t>
  </si>
  <si>
    <t>16-19 academy - Full</t>
  </si>
  <si>
    <t>Easton &amp; Otley College</t>
  </si>
  <si>
    <t>ITS423373</t>
  </si>
  <si>
    <t>Royal College Manchester (Seashell Trust)</t>
  </si>
  <si>
    <t>ITS408448</t>
  </si>
  <si>
    <t>ITS302799</t>
  </si>
  <si>
    <t>South Gloucestershire and Stroud College</t>
  </si>
  <si>
    <t>ITS452493</t>
  </si>
  <si>
    <t>Area 51 Education Ltd</t>
  </si>
  <si>
    <t>ITS446688</t>
  </si>
  <si>
    <t>Robert Owen Communities</t>
  </si>
  <si>
    <t>Sheiling College</t>
  </si>
  <si>
    <t>ITS451325</t>
  </si>
  <si>
    <t>St Martins Centre (St Roses School)</t>
  </si>
  <si>
    <t>Lakeside Early Adult Provision - Leap College (Wargrave House Ltd)</t>
  </si>
  <si>
    <t>New College Worcester</t>
  </si>
  <si>
    <t>ITS321724</t>
  </si>
  <si>
    <t>The Maltings College</t>
  </si>
  <si>
    <t>ITS452498</t>
  </si>
  <si>
    <t>Connell Sixth Form College</t>
  </si>
  <si>
    <t>ITS452499</t>
  </si>
  <si>
    <t>Tech City College</t>
  </si>
  <si>
    <t>ITS452500</t>
  </si>
  <si>
    <t>Kimberley 16 - 19 Stem College</t>
  </si>
  <si>
    <t>ITS452501</t>
  </si>
  <si>
    <t>Sir Isaac Newton Sixth Form Free School</t>
  </si>
  <si>
    <t>ITS452502</t>
  </si>
  <si>
    <t>King's College London Maths School</t>
  </si>
  <si>
    <t>Salisbury Sixth Form College</t>
  </si>
  <si>
    <t>Harris Westminster Sixth Form</t>
  </si>
  <si>
    <t>Chapeltown Academy</t>
  </si>
  <si>
    <t>Exeter Mathematics School</t>
  </si>
  <si>
    <t>Big Creative Academy</t>
  </si>
  <si>
    <t>Bolton Wanderers Free School</t>
  </si>
  <si>
    <t>Prospects College of Advanced Technology</t>
  </si>
  <si>
    <t>East London Arts &amp; Music</t>
  </si>
  <si>
    <t>Percy Hedley College</t>
  </si>
  <si>
    <t>Young Epilepsy (The National Centre for Young People with Epilepsy)</t>
  </si>
  <si>
    <t>ITS429197</t>
  </si>
  <si>
    <t>ITS363314</t>
  </si>
  <si>
    <t>Nisai Virtual Academy Ltd</t>
  </si>
  <si>
    <t>Calthorpe Vocational Trust</t>
  </si>
  <si>
    <t>ITS455855</t>
  </si>
  <si>
    <t>Landau Forte Academy Tamworth Sixth Form</t>
  </si>
  <si>
    <t xml:space="preserve">16-19 sponsor led academy </t>
  </si>
  <si>
    <t>ITS455817</t>
  </si>
  <si>
    <t>Trinity Specialist College Ltd</t>
  </si>
  <si>
    <t>The Media College Ltd</t>
  </si>
  <si>
    <t>Chatsworth Futures Limited</t>
  </si>
  <si>
    <t>Lifeworks College</t>
  </si>
  <si>
    <t>Suffolk One</t>
  </si>
  <si>
    <t>B C Arch Limited</t>
  </si>
  <si>
    <t>Somerset Skills &amp; Learning CIC</t>
  </si>
  <si>
    <t>Nottingham City Transport Ltd</t>
  </si>
  <si>
    <t>ITS322276</t>
  </si>
  <si>
    <t>Age UK Trading CIC</t>
  </si>
  <si>
    <t>ITS408488</t>
  </si>
  <si>
    <t>ITS301563</t>
  </si>
  <si>
    <t>ITS423415</t>
  </si>
  <si>
    <t>ITS331440</t>
  </si>
  <si>
    <t>N &amp; B Training Company Limited</t>
  </si>
  <si>
    <t>ITS307164</t>
  </si>
  <si>
    <t>House of Clive (Hair and Beauty) Ltd</t>
  </si>
  <si>
    <t>ITS385762</t>
  </si>
  <si>
    <t>ITS307097</t>
  </si>
  <si>
    <t>Astute Minds Ltd</t>
  </si>
  <si>
    <t>ITS455611</t>
  </si>
  <si>
    <t>Dorton College</t>
  </si>
  <si>
    <t>ITS366413</t>
  </si>
  <si>
    <t>ISC - Inadequate Historic</t>
  </si>
  <si>
    <t>ITS360954</t>
  </si>
  <si>
    <t>United Utilities PLC</t>
  </si>
  <si>
    <t>Holts Academy of Jewellery Limited</t>
  </si>
  <si>
    <t>Inspections as at 31 December 2015
Published by 3 January 2016</t>
  </si>
  <si>
    <t>Inspections from 1 September 2015 to 31 December 2015, Published by 3 January 2016</t>
  </si>
  <si>
    <t>24 March 2016</t>
  </si>
  <si>
    <t>© Crown copyright 2016</t>
  </si>
  <si>
    <t>Data have been amended following the identification of incorrect publication dates for inspections. Publication dates have been removed from these reports.</t>
  </si>
  <si>
    <t xml:space="preserve">Inspection judgements of dance and drama colleges inspected before September 2015 have also been corrected. </t>
  </si>
  <si>
    <t xml:space="preserve">Inspection judgements of dance and drama colleges inspected before September 2015 have been corrected.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</si>
</sst>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20" x14ac:knownFonts="1">
    <font>
      <sz val="10"/>
      <color theme="1"/>
      <name val="Tahoma"/>
      <family val="2"/>
    </font>
    <font>
      <sz val="10"/>
      <color theme="1"/>
      <name val="Tahoma"/>
      <family val="2"/>
    </font>
    <font>
      <b/>
      <sz val="16"/>
      <color rgb="FF002060"/>
      <name val="Tahoma"/>
      <family val="2"/>
    </font>
    <font>
      <sz val="12"/>
      <color rgb="FF002060"/>
      <name val="Tahoma"/>
      <family val="2"/>
    </font>
    <font>
      <b/>
      <sz val="10"/>
      <name val="Tahoma"/>
      <family val="2"/>
    </font>
    <font>
      <u/>
      <sz val="10"/>
      <color indexed="12"/>
      <name val="Tahoma"/>
      <family val="2"/>
    </font>
    <font>
      <u/>
      <sz val="10"/>
      <color theme="4" tint="-0.499984740745262"/>
      <name val="Tahoma"/>
      <family val="2"/>
    </font>
    <font>
      <sz val="10"/>
      <name val="Tahoma"/>
      <family val="2"/>
    </font>
    <font>
      <sz val="10"/>
      <name val="Arial"/>
      <family val="2"/>
    </font>
    <font>
      <sz val="10"/>
      <color indexed="23"/>
      <name val="Tahoma"/>
      <family val="2"/>
    </font>
    <font>
      <sz val="10"/>
      <color indexed="8"/>
      <name val="Tahoma"/>
      <family val="2"/>
    </font>
    <font>
      <sz val="10"/>
      <name val="Arial"/>
      <family val="4"/>
    </font>
    <font>
      <sz val="10"/>
      <color rgb="FFFF0000"/>
      <name val="Tahoma"/>
      <family val="2"/>
    </font>
    <font>
      <b/>
      <sz val="20"/>
      <name val="Tahoma"/>
      <family val="2"/>
    </font>
    <font>
      <sz val="10"/>
      <color rgb="FF002060"/>
      <name val="Tahoma"/>
      <family val="2"/>
    </font>
    <font>
      <b/>
      <sz val="20"/>
      <color indexed="9"/>
      <name val="Tahoma"/>
      <family val="2"/>
    </font>
    <font>
      <sz val="12"/>
      <name val="Tahoma"/>
      <family val="2"/>
    </font>
    <font>
      <b/>
      <sz val="12"/>
      <name val="Tahoma"/>
      <family val="2"/>
    </font>
    <font>
      <sz val="12"/>
      <color indexed="12"/>
      <name val="Tahoma"/>
      <family val="2"/>
    </font>
    <font>
      <u/>
      <sz val="12"/>
      <color indexed="12"/>
      <name val="Tahoma"/>
      <family val="2"/>
    </font>
  </fonts>
  <fills count="9">
    <fill>
      <patternFill patternType="none"/>
    </fill>
    <fill>
      <patternFill patternType="gray125"/>
    </fill>
    <fill>
      <patternFill patternType="solid">
        <fgColor rgb="FFFFFFCC"/>
      </patternFill>
    </fill>
    <fill>
      <patternFill patternType="solid">
        <fgColor theme="3" tint="0.79998168889431442"/>
        <bgColor indexed="64"/>
      </patternFill>
    </fill>
    <fill>
      <patternFill patternType="solid">
        <fgColor theme="4" tint="0.79998168889431442"/>
        <bgColor indexed="64"/>
      </patternFill>
    </fill>
    <fill>
      <patternFill patternType="solid">
        <fgColor indexed="43"/>
        <bgColor indexed="64"/>
      </patternFill>
    </fill>
    <fill>
      <patternFill patternType="solid">
        <fgColor indexed="9"/>
        <bgColor indexed="64"/>
      </patternFill>
    </fill>
    <fill>
      <patternFill patternType="solid">
        <fgColor theme="3" tint="0.39997558519241921"/>
        <bgColor indexed="64"/>
      </patternFill>
    </fill>
    <fill>
      <patternFill patternType="solid">
        <fgColor theme="0"/>
        <bgColor indexed="64"/>
      </patternFill>
    </fill>
  </fills>
  <borders count="18">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rgb="FF000000"/>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55"/>
      </bottom>
      <diagonal/>
    </border>
    <border>
      <left style="thin">
        <color indexed="55"/>
      </left>
      <right/>
      <top/>
      <bottom/>
      <diagonal/>
    </border>
    <border>
      <left/>
      <right style="thin">
        <color indexed="55"/>
      </right>
      <top/>
      <bottom/>
      <diagonal/>
    </border>
    <border>
      <left style="thin">
        <color indexed="55"/>
      </left>
      <right/>
      <top style="thin">
        <color theme="0"/>
      </top>
      <bottom/>
      <diagonal/>
    </border>
    <border>
      <left style="thin">
        <color indexed="55"/>
      </left>
      <right/>
      <top/>
      <bottom style="thin">
        <color indexed="55"/>
      </bottom>
      <diagonal/>
    </border>
    <border>
      <left/>
      <right style="thin">
        <color indexed="55"/>
      </right>
      <top/>
      <bottom style="thin">
        <color indexed="55"/>
      </bottom>
      <diagonal/>
    </border>
    <border>
      <left style="thin">
        <color indexed="55"/>
      </left>
      <right style="thin">
        <color indexed="55"/>
      </right>
      <top style="thin">
        <color indexed="55"/>
      </top>
      <bottom style="thin">
        <color indexed="55"/>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14">
    <xf numFmtId="0" fontId="0" fillId="0" borderId="0"/>
    <xf numFmtId="0" fontId="5" fillId="0" borderId="0" applyNumberFormat="0" applyFill="0" applyBorder="0" applyAlignment="0" applyProtection="0">
      <alignment vertical="top"/>
      <protection locked="0"/>
    </xf>
    <xf numFmtId="43" fontId="7" fillId="0" borderId="0" applyFont="0" applyFill="0" applyBorder="0" applyAlignment="0" applyProtection="0"/>
    <xf numFmtId="0" fontId="5" fillId="0" borderId="0" applyNumberFormat="0" applyFill="0" applyBorder="0" applyAlignment="0" applyProtection="0">
      <alignment vertical="top"/>
      <protection locked="0"/>
    </xf>
    <xf numFmtId="0" fontId="7" fillId="0" borderId="0"/>
    <xf numFmtId="0" fontId="1" fillId="0" borderId="0"/>
    <xf numFmtId="0" fontId="7" fillId="0" borderId="0"/>
    <xf numFmtId="0" fontId="1" fillId="0" borderId="0"/>
    <xf numFmtId="0" fontId="7" fillId="0" borderId="0"/>
    <xf numFmtId="0" fontId="8" fillId="0" borderId="0"/>
    <xf numFmtId="0" fontId="9" fillId="2" borderId="1" applyNumberFormat="0" applyFont="0" applyAlignment="0" applyProtection="0"/>
    <xf numFmtId="9" fontId="7" fillId="0" borderId="0" applyFont="0" applyFill="0" applyBorder="0" applyAlignment="0" applyProtection="0"/>
    <xf numFmtId="9" fontId="10" fillId="0" borderId="0" applyFont="0" applyFill="0" applyBorder="0" applyAlignment="0" applyProtection="0"/>
    <xf numFmtId="15" fontId="11" fillId="5" borderId="3">
      <alignment horizontal="left" vertical="center"/>
    </xf>
  </cellStyleXfs>
  <cellXfs count="110">
    <xf numFmtId="0" fontId="0" fillId="0" borderId="0" xfId="0"/>
    <xf numFmtId="0" fontId="2" fillId="0" borderId="0" xfId="0" applyFont="1" applyAlignment="1">
      <alignment horizontal="left"/>
    </xf>
    <xf numFmtId="0" fontId="0" fillId="0" borderId="0" xfId="0" applyAlignment="1">
      <alignment horizontal="left"/>
    </xf>
    <xf numFmtId="0" fontId="0" fillId="0" borderId="0" xfId="0" applyNumberFormat="1" applyAlignment="1">
      <alignment horizontal="left"/>
    </xf>
    <xf numFmtId="1" fontId="0" fillId="0" borderId="0" xfId="0" applyNumberFormat="1" applyAlignment="1">
      <alignment horizontal="left"/>
    </xf>
    <xf numFmtId="14" fontId="0" fillId="0" borderId="0" xfId="0" applyNumberFormat="1" applyAlignment="1">
      <alignment horizontal="left"/>
    </xf>
    <xf numFmtId="0" fontId="0" fillId="0" borderId="0" xfId="0" applyNumberFormat="1" applyAlignment="1">
      <alignment horizontal="center"/>
    </xf>
    <xf numFmtId="0" fontId="0" fillId="0" borderId="0" xfId="0" applyAlignment="1">
      <alignment horizontal="center"/>
    </xf>
    <xf numFmtId="0" fontId="3" fillId="0" borderId="0" xfId="0" applyFont="1" applyAlignment="1">
      <alignment horizontal="left"/>
    </xf>
    <xf numFmtId="0" fontId="4" fillId="3" borderId="2" xfId="0" applyFont="1" applyFill="1" applyBorder="1" applyAlignment="1">
      <alignment horizontal="center" vertical="center" wrapText="1"/>
    </xf>
    <xf numFmtId="0" fontId="4" fillId="3" borderId="2" xfId="0" applyNumberFormat="1" applyFont="1" applyFill="1" applyBorder="1" applyAlignment="1">
      <alignment horizontal="center" vertical="center" wrapText="1"/>
    </xf>
    <xf numFmtId="0" fontId="4" fillId="3" borderId="2" xfId="0" applyNumberFormat="1" applyFont="1" applyFill="1" applyBorder="1" applyAlignment="1">
      <alignment horizontal="center" vertical="center" textRotation="90" wrapText="1"/>
    </xf>
    <xf numFmtId="0" fontId="4" fillId="3" borderId="3" xfId="0" applyNumberFormat="1" applyFont="1" applyFill="1" applyBorder="1" applyAlignment="1">
      <alignment horizontal="center" vertical="center" textRotation="90" wrapText="1"/>
    </xf>
    <xf numFmtId="0" fontId="4" fillId="4" borderId="3" xfId="0" applyNumberFormat="1"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3" borderId="3" xfId="0" applyNumberFormat="1" applyFont="1" applyFill="1" applyBorder="1" applyAlignment="1">
      <alignment horizontal="center" vertical="center" wrapText="1"/>
    </xf>
    <xf numFmtId="0" fontId="0" fillId="0" borderId="0" xfId="0" applyAlignment="1">
      <alignment horizontal="left" wrapText="1"/>
    </xf>
    <xf numFmtId="1" fontId="0" fillId="0" borderId="0" xfId="0" applyNumberFormat="1" applyAlignment="1">
      <alignment horizontal="left" wrapText="1"/>
    </xf>
    <xf numFmtId="14" fontId="0" fillId="0" borderId="0" xfId="0" applyNumberFormat="1" applyAlignment="1">
      <alignment horizontal="left" wrapText="1"/>
    </xf>
    <xf numFmtId="0" fontId="0" fillId="0" borderId="0" xfId="0" applyNumberFormat="1" applyAlignment="1">
      <alignment horizontal="center" wrapText="1"/>
    </xf>
    <xf numFmtId="0" fontId="0" fillId="0" borderId="0" xfId="0" applyAlignment="1">
      <alignment horizontal="center" wrapText="1"/>
    </xf>
    <xf numFmtId="0" fontId="4" fillId="0" borderId="0" xfId="0" applyFont="1" applyBorder="1" applyAlignment="1">
      <alignment horizontal="left" vertical="center" textRotation="90" wrapText="1"/>
    </xf>
    <xf numFmtId="1" fontId="4" fillId="3" borderId="2" xfId="0" applyNumberFormat="1" applyFont="1" applyFill="1" applyBorder="1" applyAlignment="1">
      <alignment horizontal="center" vertical="center" wrapText="1"/>
    </xf>
    <xf numFmtId="14" fontId="4" fillId="3" borderId="2" xfId="0" applyNumberFormat="1" applyFont="1" applyFill="1" applyBorder="1" applyAlignment="1">
      <alignment horizontal="center" vertical="center" wrapText="1"/>
    </xf>
    <xf numFmtId="0" fontId="6" fillId="0" borderId="0" xfId="1" applyFont="1" applyAlignment="1" applyProtection="1">
      <alignment horizontal="left"/>
    </xf>
    <xf numFmtId="14" fontId="0" fillId="0" borderId="0" xfId="0" applyNumberFormat="1" applyAlignment="1">
      <alignment horizontal="center"/>
    </xf>
    <xf numFmtId="0" fontId="6" fillId="0" borderId="0" xfId="1" applyFont="1" applyFill="1" applyAlignment="1" applyProtection="1">
      <alignment horizontal="left"/>
    </xf>
    <xf numFmtId="0" fontId="0" fillId="0" borderId="0" xfId="0" applyFill="1" applyAlignment="1">
      <alignment horizontal="left"/>
    </xf>
    <xf numFmtId="14" fontId="0" fillId="0" borderId="0" xfId="0" applyNumberFormat="1" applyFill="1" applyAlignment="1">
      <alignment horizontal="left"/>
    </xf>
    <xf numFmtId="0" fontId="0" fillId="0" borderId="0" xfId="0" applyNumberFormat="1" applyFill="1" applyAlignment="1">
      <alignment horizontal="center"/>
    </xf>
    <xf numFmtId="14" fontId="0" fillId="0" borderId="0" xfId="0" applyNumberFormat="1" applyFill="1" applyAlignment="1">
      <alignment horizontal="center"/>
    </xf>
    <xf numFmtId="0" fontId="0" fillId="0" borderId="0" xfId="0" applyNumberFormat="1" applyFill="1" applyAlignment="1">
      <alignment horizontal="left"/>
    </xf>
    <xf numFmtId="0" fontId="4" fillId="6" borderId="4" xfId="4" applyFont="1" applyFill="1" applyBorder="1" applyProtection="1">
      <protection hidden="1"/>
    </xf>
    <xf numFmtId="0" fontId="7" fillId="6" borderId="4" xfId="4" applyFill="1" applyBorder="1" applyProtection="1">
      <protection hidden="1"/>
    </xf>
    <xf numFmtId="0" fontId="7" fillId="6" borderId="0" xfId="4" applyFill="1" applyProtection="1">
      <protection hidden="1"/>
    </xf>
    <xf numFmtId="0" fontId="7" fillId="6" borderId="5" xfId="4" applyFill="1" applyBorder="1" applyProtection="1">
      <protection locked="0" hidden="1"/>
    </xf>
    <xf numFmtId="0" fontId="7" fillId="6" borderId="6" xfId="4" applyFill="1" applyBorder="1" applyProtection="1">
      <protection locked="0" hidden="1"/>
    </xf>
    <xf numFmtId="0" fontId="13" fillId="0" borderId="5" xfId="4" applyFont="1" applyFill="1" applyBorder="1" applyProtection="1">
      <protection locked="0" hidden="1"/>
    </xf>
    <xf numFmtId="0" fontId="14" fillId="6" borderId="0" xfId="4" applyFont="1" applyFill="1" applyProtection="1">
      <protection hidden="1"/>
    </xf>
    <xf numFmtId="0" fontId="12" fillId="6" borderId="0" xfId="4" applyFont="1" applyFill="1" applyProtection="1">
      <protection hidden="1"/>
    </xf>
    <xf numFmtId="0" fontId="13" fillId="0" borderId="7" xfId="4" applyFont="1" applyFill="1" applyBorder="1" applyProtection="1">
      <protection locked="0" hidden="1"/>
    </xf>
    <xf numFmtId="0" fontId="7" fillId="6" borderId="8" xfId="4" applyFill="1" applyBorder="1" applyProtection="1">
      <protection locked="0" hidden="1"/>
    </xf>
    <xf numFmtId="0" fontId="7" fillId="6" borderId="9" xfId="4" applyFill="1" applyBorder="1" applyProtection="1">
      <protection locked="0" hidden="1"/>
    </xf>
    <xf numFmtId="0" fontId="16" fillId="0" borderId="10" xfId="4" applyFont="1" applyBorder="1" applyAlignment="1" applyProtection="1">
      <alignment vertical="center" wrapText="1"/>
      <protection locked="0" hidden="1"/>
    </xf>
    <xf numFmtId="0" fontId="16" fillId="0" borderId="10" xfId="4" applyFont="1" applyFill="1" applyBorder="1" applyAlignment="1" applyProtection="1">
      <alignment vertical="center" wrapText="1"/>
      <protection locked="0" hidden="1"/>
    </xf>
    <xf numFmtId="0" fontId="17" fillId="0" borderId="10" xfId="4" applyFont="1" applyBorder="1" applyAlignment="1" applyProtection="1">
      <alignment vertical="center" wrapText="1"/>
      <protection locked="0" hidden="1"/>
    </xf>
    <xf numFmtId="0" fontId="16" fillId="8" borderId="10" xfId="4" applyFont="1" applyFill="1" applyBorder="1" applyAlignment="1" applyProtection="1">
      <alignment horizontal="left" vertical="center" wrapText="1"/>
      <protection locked="0" hidden="1"/>
    </xf>
    <xf numFmtId="0" fontId="16" fillId="0" borderId="10" xfId="4" applyFont="1" applyBorder="1" applyAlignment="1" applyProtection="1">
      <alignment horizontal="left" vertical="center" wrapText="1"/>
      <protection locked="0" hidden="1"/>
    </xf>
    <xf numFmtId="0" fontId="18" fillId="0" borderId="10" xfId="1" applyFont="1" applyBorder="1" applyAlignment="1" applyProtection="1">
      <alignment horizontal="left" vertical="center" wrapText="1"/>
      <protection locked="0" hidden="1"/>
    </xf>
    <xf numFmtId="0" fontId="7" fillId="8" borderId="5" xfId="4" applyFill="1" applyBorder="1" applyProtection="1">
      <protection locked="0" hidden="1"/>
    </xf>
    <xf numFmtId="0" fontId="7" fillId="8" borderId="6" xfId="4" applyFill="1" applyBorder="1" applyProtection="1">
      <protection locked="0" hidden="1"/>
    </xf>
    <xf numFmtId="3" fontId="16" fillId="8" borderId="5" xfId="4" applyNumberFormat="1" applyFont="1" applyFill="1" applyBorder="1" applyProtection="1">
      <protection locked="0" hidden="1"/>
    </xf>
    <xf numFmtId="3" fontId="16" fillId="8" borderId="6" xfId="4" applyNumberFormat="1" applyFont="1" applyFill="1" applyBorder="1" applyProtection="1">
      <protection locked="0" hidden="1"/>
    </xf>
    <xf numFmtId="3" fontId="17" fillId="8" borderId="6" xfId="4" applyNumberFormat="1" applyFont="1" applyFill="1" applyBorder="1" applyProtection="1">
      <protection locked="0" hidden="1"/>
    </xf>
    <xf numFmtId="3" fontId="16" fillId="8" borderId="6" xfId="4" applyNumberFormat="1" applyFont="1" applyFill="1" applyBorder="1" applyAlignment="1" applyProtection="1">
      <alignment wrapText="1"/>
      <protection locked="0" hidden="1"/>
    </xf>
    <xf numFmtId="3" fontId="16" fillId="8" borderId="5" xfId="4" applyNumberFormat="1" applyFont="1" applyFill="1" applyBorder="1" applyAlignment="1" applyProtection="1">
      <alignment wrapText="1"/>
      <protection locked="0" hidden="1"/>
    </xf>
    <xf numFmtId="3" fontId="18" fillId="8" borderId="5" xfId="1" applyNumberFormat="1" applyFont="1" applyFill="1" applyBorder="1" applyAlignment="1" applyProtection="1">
      <protection locked="0" hidden="1"/>
    </xf>
    <xf numFmtId="3" fontId="19" fillId="8" borderId="6" xfId="1" applyNumberFormat="1" applyFont="1" applyFill="1" applyBorder="1" applyAlignment="1" applyProtection="1">
      <protection locked="0" hidden="1"/>
    </xf>
    <xf numFmtId="3" fontId="7" fillId="8" borderId="8" xfId="4" applyNumberFormat="1" applyFill="1" applyBorder="1" applyProtection="1">
      <protection locked="0" hidden="1"/>
    </xf>
    <xf numFmtId="3" fontId="7" fillId="8" borderId="9" xfId="4" applyNumberFormat="1" applyFill="1" applyBorder="1" applyProtection="1">
      <protection locked="0" hidden="1"/>
    </xf>
    <xf numFmtId="0" fontId="0" fillId="8" borderId="0" xfId="0" applyFill="1" applyAlignment="1">
      <alignment wrapText="1"/>
    </xf>
    <xf numFmtId="0" fontId="0" fillId="8" borderId="0" xfId="0" applyFill="1"/>
    <xf numFmtId="0" fontId="0" fillId="8" borderId="0" xfId="0" applyFill="1" applyAlignment="1">
      <alignment vertical="top" wrapText="1"/>
    </xf>
    <xf numFmtId="0" fontId="0" fillId="8" borderId="0" xfId="0" applyFill="1" applyAlignment="1">
      <alignment vertical="top"/>
    </xf>
    <xf numFmtId="0" fontId="0" fillId="8" borderId="0" xfId="0" applyFill="1" applyBorder="1" applyAlignment="1">
      <alignment vertical="top" wrapText="1"/>
    </xf>
    <xf numFmtId="0" fontId="4" fillId="8" borderId="0" xfId="0" applyFont="1" applyFill="1" applyBorder="1" applyAlignment="1">
      <alignment horizontal="left" vertical="top"/>
    </xf>
    <xf numFmtId="0" fontId="7" fillId="8" borderId="0" xfId="0" applyFont="1" applyFill="1" applyBorder="1" applyAlignment="1">
      <alignment horizontal="left" vertical="top" wrapText="1"/>
    </xf>
    <xf numFmtId="0" fontId="0" fillId="8" borderId="0" xfId="0" applyFill="1" applyBorder="1" applyAlignment="1">
      <alignment vertical="top"/>
    </xf>
    <xf numFmtId="0" fontId="0" fillId="8" borderId="11" xfId="0" applyFill="1" applyBorder="1" applyAlignment="1">
      <alignment horizontal="left" vertical="top"/>
    </xf>
    <xf numFmtId="0" fontId="0" fillId="8" borderId="12" xfId="0" applyFill="1" applyBorder="1" applyAlignment="1">
      <alignment vertical="top"/>
    </xf>
    <xf numFmtId="0" fontId="0" fillId="8" borderId="13" xfId="0" applyFill="1" applyBorder="1" applyAlignment="1">
      <alignment horizontal="left" vertical="top"/>
    </xf>
    <xf numFmtId="0" fontId="0" fillId="8" borderId="14" xfId="0" applyFill="1" applyBorder="1" applyAlignment="1">
      <alignment vertical="top"/>
    </xf>
    <xf numFmtId="0" fontId="0" fillId="8" borderId="15" xfId="0" quotePrefix="1" applyFill="1" applyBorder="1" applyAlignment="1">
      <alignment vertical="top"/>
    </xf>
    <xf numFmtId="0" fontId="0" fillId="8" borderId="16" xfId="0" applyFill="1" applyBorder="1" applyAlignment="1">
      <alignment vertical="top"/>
    </xf>
    <xf numFmtId="0" fontId="7" fillId="8" borderId="0" xfId="0" applyFont="1" applyFill="1" applyBorder="1"/>
    <xf numFmtId="0" fontId="0" fillId="8" borderId="0" xfId="0" applyFill="1" applyBorder="1"/>
    <xf numFmtId="0" fontId="0" fillId="0" borderId="0" xfId="0" applyNumberFormat="1" applyFill="1" applyAlignment="1">
      <alignment horizontal="left" wrapText="1"/>
    </xf>
    <xf numFmtId="0" fontId="2" fillId="0" borderId="0" xfId="0" applyFont="1"/>
    <xf numFmtId="0" fontId="0" fillId="0" borderId="0" xfId="0" applyFill="1"/>
    <xf numFmtId="0" fontId="3" fillId="0" borderId="0" xfId="0" applyFont="1"/>
    <xf numFmtId="0" fontId="4" fillId="3" borderId="3" xfId="0" applyFont="1" applyFill="1" applyBorder="1" applyAlignment="1">
      <alignment horizontal="center" vertical="center" wrapText="1"/>
    </xf>
    <xf numFmtId="0" fontId="4" fillId="3" borderId="3" xfId="0" applyFont="1" applyFill="1" applyBorder="1" applyAlignment="1">
      <alignment horizontal="center" vertical="center" textRotation="90" wrapText="1"/>
    </xf>
    <xf numFmtId="0" fontId="4" fillId="4" borderId="3" xfId="0" applyNumberFormat="1" applyFont="1" applyFill="1" applyBorder="1" applyAlignment="1">
      <alignment horizontal="center" vertical="center" textRotation="90" wrapText="1"/>
    </xf>
    <xf numFmtId="0" fontId="4" fillId="4" borderId="3" xfId="0" applyFont="1" applyFill="1" applyBorder="1" applyAlignment="1">
      <alignment horizontal="center" vertical="center" textRotation="90" wrapText="1"/>
    </xf>
    <xf numFmtId="0" fontId="0" fillId="0" borderId="0" xfId="0" applyFill="1" applyBorder="1"/>
    <xf numFmtId="0" fontId="4" fillId="0" borderId="0" xfId="0" applyFont="1" applyFill="1" applyBorder="1" applyAlignment="1">
      <alignment horizontal="center" vertical="center" textRotation="90" wrapText="1"/>
    </xf>
    <xf numFmtId="14" fontId="0" fillId="0" borderId="0" xfId="0" applyNumberFormat="1"/>
    <xf numFmtId="14" fontId="0" fillId="0" borderId="0" xfId="0" applyNumberFormat="1" applyFill="1"/>
    <xf numFmtId="0" fontId="0" fillId="0" borderId="0" xfId="0" applyFill="1" applyAlignment="1">
      <alignment horizontal="center"/>
    </xf>
    <xf numFmtId="0" fontId="4" fillId="8" borderId="0" xfId="0" applyFont="1" applyFill="1" applyBorder="1" applyAlignment="1">
      <alignment vertical="top" wrapText="1"/>
    </xf>
    <xf numFmtId="0" fontId="7" fillId="8" borderId="14" xfId="0" applyFont="1" applyFill="1" applyBorder="1" applyAlignment="1">
      <alignment vertical="top" wrapText="1"/>
    </xf>
    <xf numFmtId="0" fontId="7" fillId="8" borderId="13" xfId="0" applyFont="1" applyFill="1" applyBorder="1" applyAlignment="1">
      <alignment vertical="top"/>
    </xf>
    <xf numFmtId="0" fontId="0" fillId="8" borderId="14" xfId="0" applyFill="1" applyBorder="1" applyAlignment="1">
      <alignment vertical="top" wrapText="1"/>
    </xf>
    <xf numFmtId="0" fontId="0" fillId="0" borderId="15" xfId="0" quotePrefix="1" applyFill="1" applyBorder="1" applyAlignment="1">
      <alignment vertical="top"/>
    </xf>
    <xf numFmtId="0" fontId="7" fillId="0" borderId="16" xfId="0" applyFont="1" applyFill="1" applyBorder="1" applyAlignment="1">
      <alignment vertical="top" wrapText="1"/>
    </xf>
    <xf numFmtId="49" fontId="16" fillId="0" borderId="10" xfId="4" quotePrefix="1" applyNumberFormat="1" applyFont="1" applyFill="1" applyBorder="1" applyAlignment="1" applyProtection="1">
      <alignment vertical="center" wrapText="1"/>
      <protection locked="0" hidden="1"/>
    </xf>
    <xf numFmtId="3" fontId="16" fillId="0" borderId="5" xfId="4" applyNumberFormat="1" applyFont="1" applyFill="1" applyBorder="1" applyProtection="1">
      <protection locked="0" hidden="1"/>
    </xf>
    <xf numFmtId="0" fontId="15" fillId="7" borderId="10" xfId="4" applyFont="1" applyFill="1" applyBorder="1" applyAlignment="1" applyProtection="1">
      <alignment horizontal="left" vertical="center" wrapText="1"/>
      <protection locked="0" hidden="1"/>
    </xf>
    <xf numFmtId="0" fontId="5" fillId="8" borderId="15" xfId="1" applyFill="1" applyBorder="1" applyAlignment="1" applyProtection="1">
      <alignment horizontal="left" vertical="top" wrapText="1"/>
    </xf>
    <xf numFmtId="0" fontId="5" fillId="8" borderId="16" xfId="1" applyFill="1" applyBorder="1" applyAlignment="1" applyProtection="1">
      <alignment horizontal="left" vertical="top" wrapText="1"/>
    </xf>
    <xf numFmtId="0" fontId="4" fillId="8" borderId="0" xfId="0" applyFont="1" applyFill="1" applyBorder="1" applyAlignment="1">
      <alignment vertical="top" wrapText="1"/>
    </xf>
    <xf numFmtId="0" fontId="7" fillId="8" borderId="11" xfId="0" applyFont="1" applyFill="1" applyBorder="1" applyAlignment="1">
      <alignment vertical="top" wrapText="1"/>
    </xf>
    <xf numFmtId="0" fontId="7" fillId="8" borderId="12" xfId="0" applyFont="1" applyFill="1" applyBorder="1" applyAlignment="1">
      <alignment vertical="top" wrapText="1"/>
    </xf>
    <xf numFmtId="0" fontId="7" fillId="8" borderId="13" xfId="0" applyFont="1" applyFill="1" applyBorder="1" applyAlignment="1">
      <alignment vertical="top" wrapText="1"/>
    </xf>
    <xf numFmtId="0" fontId="7" fillId="8" borderId="14" xfId="0" applyFont="1" applyFill="1" applyBorder="1" applyAlignment="1">
      <alignment vertical="top" wrapText="1"/>
    </xf>
    <xf numFmtId="0" fontId="4" fillId="8" borderId="17" xfId="0" applyFont="1" applyFill="1" applyBorder="1" applyAlignment="1">
      <alignment vertical="top" wrapText="1"/>
    </xf>
    <xf numFmtId="0" fontId="7" fillId="0" borderId="13" xfId="0" applyFont="1" applyFill="1" applyBorder="1" applyAlignment="1">
      <alignment vertical="top" wrapText="1"/>
    </xf>
    <xf numFmtId="0" fontId="7" fillId="0" borderId="14" xfId="0" applyFont="1" applyFill="1" applyBorder="1" applyAlignment="1">
      <alignment vertical="top" wrapText="1"/>
    </xf>
    <xf numFmtId="0" fontId="5" fillId="8" borderId="13" xfId="1" applyFill="1" applyBorder="1" applyAlignment="1" applyProtection="1">
      <alignment horizontal="left" vertical="top" wrapText="1"/>
    </xf>
    <xf numFmtId="0" fontId="5" fillId="8" borderId="14" xfId="1" applyFill="1" applyBorder="1" applyAlignment="1" applyProtection="1">
      <alignment horizontal="left" vertical="top" wrapText="1"/>
    </xf>
  </cellXfs>
  <cellStyles count="14">
    <cellStyle name="Comma 2" xfId="2"/>
    <cellStyle name="Hyperlink" xfId="1" builtinId="8"/>
    <cellStyle name="Hyperlink 2" xfId="3"/>
    <cellStyle name="Normal" xfId="0" builtinId="0"/>
    <cellStyle name="Normal 2" xfId="4"/>
    <cellStyle name="Normal 2 2" xfId="5"/>
    <cellStyle name="Normal 3" xfId="6"/>
    <cellStyle name="Normal 4" xfId="7"/>
    <cellStyle name="Normal 5" xfId="8"/>
    <cellStyle name="Normal 6" xfId="9"/>
    <cellStyle name="Note 2" xfId="10"/>
    <cellStyle name="Percent 2" xfId="11"/>
    <cellStyle name="Percent 3" xfId="12"/>
    <cellStyle name="Tracking" xfId="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3666146</xdr:colOff>
      <xdr:row>1</xdr:row>
      <xdr:rowOff>25637</xdr:rowOff>
    </xdr:from>
    <xdr:to>
      <xdr:col>2</xdr:col>
      <xdr:colOff>4871103</xdr:colOff>
      <xdr:row>4</xdr:row>
      <xdr:rowOff>307649</xdr:rowOff>
    </xdr:to>
    <xdr:pic>
      <xdr:nvPicPr>
        <xdr:cNvPr id="2" name="Picture 1" descr="ofsted_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18896" y="187562"/>
          <a:ext cx="1195432" cy="10725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3666146</xdr:colOff>
      <xdr:row>1</xdr:row>
      <xdr:rowOff>25637</xdr:rowOff>
    </xdr:from>
    <xdr:to>
      <xdr:col>2</xdr:col>
      <xdr:colOff>4871103</xdr:colOff>
      <xdr:row>4</xdr:row>
      <xdr:rowOff>307649</xdr:rowOff>
    </xdr:to>
    <xdr:pic>
      <xdr:nvPicPr>
        <xdr:cNvPr id="3" name="Picture 1" descr="ofsted_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18896" y="187562"/>
          <a:ext cx="1195432" cy="10725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3666146</xdr:colOff>
      <xdr:row>1</xdr:row>
      <xdr:rowOff>25637</xdr:rowOff>
    </xdr:from>
    <xdr:to>
      <xdr:col>2</xdr:col>
      <xdr:colOff>4871103</xdr:colOff>
      <xdr:row>4</xdr:row>
      <xdr:rowOff>307649</xdr:rowOff>
    </xdr:to>
    <xdr:pic>
      <xdr:nvPicPr>
        <xdr:cNvPr id="4" name="Picture 1" descr="ofsted_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18896" y="187562"/>
          <a:ext cx="1195432" cy="10725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3666146</xdr:colOff>
      <xdr:row>1</xdr:row>
      <xdr:rowOff>25637</xdr:rowOff>
    </xdr:from>
    <xdr:to>
      <xdr:col>2</xdr:col>
      <xdr:colOff>4871103</xdr:colOff>
      <xdr:row>4</xdr:row>
      <xdr:rowOff>307649</xdr:rowOff>
    </xdr:to>
    <xdr:pic>
      <xdr:nvPicPr>
        <xdr:cNvPr id="5" name="Picture 1" descr="ofsted_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18896" y="187562"/>
          <a:ext cx="1195432" cy="10725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3666146</xdr:colOff>
      <xdr:row>1</xdr:row>
      <xdr:rowOff>25637</xdr:rowOff>
    </xdr:from>
    <xdr:to>
      <xdr:col>2</xdr:col>
      <xdr:colOff>4871103</xdr:colOff>
      <xdr:row>4</xdr:row>
      <xdr:rowOff>307649</xdr:rowOff>
    </xdr:to>
    <xdr:pic>
      <xdr:nvPicPr>
        <xdr:cNvPr id="6" name="Picture 1" descr="ofsted_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18896" y="187562"/>
          <a:ext cx="1195432" cy="10725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3666146</xdr:colOff>
      <xdr:row>1</xdr:row>
      <xdr:rowOff>25637</xdr:rowOff>
    </xdr:from>
    <xdr:to>
      <xdr:col>2</xdr:col>
      <xdr:colOff>4871103</xdr:colOff>
      <xdr:row>4</xdr:row>
      <xdr:rowOff>307649</xdr:rowOff>
    </xdr:to>
    <xdr:pic>
      <xdr:nvPicPr>
        <xdr:cNvPr id="7" name="Picture 1" descr="ofsted_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18896" y="187562"/>
          <a:ext cx="1195432" cy="10725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gov.uk/government/uploads/system/uploads/attachment_data/file/397336/External_Management_information_-_Schools___31_December_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ents"/>
      <sheetName val="Table 1"/>
      <sheetName val="Dates"/>
      <sheetName val="Datapack"/>
      <sheetName val="Provider Level Data"/>
    </sheetNames>
    <sheetDataSet>
      <sheetData sheetId="0" refreshError="1"/>
      <sheetData sheetId="1" refreshError="1"/>
      <sheetData sheetId="2" refreshError="1"/>
      <sheetData sheetId="3">
        <row r="5">
          <cell r="B5">
            <v>42009</v>
          </cell>
        </row>
        <row r="6">
          <cell r="B6">
            <v>42004</v>
          </cell>
        </row>
        <row r="7">
          <cell r="B7">
            <v>42005</v>
          </cell>
        </row>
        <row r="10">
          <cell r="B10" t="str">
            <v>All</v>
          </cell>
        </row>
        <row r="11">
          <cell r="B11" t="str">
            <v>Nursery</v>
          </cell>
        </row>
        <row r="12">
          <cell r="B12" t="str">
            <v>Primary</v>
          </cell>
        </row>
        <row r="13">
          <cell r="B13" t="str">
            <v>Secondary</v>
          </cell>
        </row>
        <row r="14">
          <cell r="B14" t="str">
            <v>Special</v>
          </cell>
        </row>
        <row r="15">
          <cell r="B15" t="str">
            <v>Pupil referral units</v>
          </cell>
        </row>
      </sheetData>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gov.uk/government/statistical-data-sets/monthly-management-information-ofsteds-further-education-and-skills-inspections-outcomes" TargetMode="External"/><Relationship Id="rId3" Type="http://schemas.openxmlformats.org/officeDocument/2006/relationships/hyperlink" Target="mailto:psi@nationalarchives.gsi.gov.uk" TargetMode="External"/><Relationship Id="rId7" Type="http://schemas.openxmlformats.org/officeDocument/2006/relationships/hyperlink" Target="https://www.gov.uk/government/collections/further-education-and-skills-inspection-outcomes" TargetMode="External"/><Relationship Id="rId2" Type="http://schemas.openxmlformats.org/officeDocument/2006/relationships/hyperlink" Target="http://www.nationalarchives.gov.uk/doc/open-government-licence/" TargetMode="External"/><Relationship Id="rId1" Type="http://schemas.openxmlformats.org/officeDocument/2006/relationships/hyperlink" Target="http://www.nationalarchives.gov.uk/doc/open-government-licence" TargetMode="External"/><Relationship Id="rId6" Type="http://schemas.openxmlformats.org/officeDocument/2006/relationships/hyperlink" Target="mailto:pressenquiries@ofsted.gov.uk" TargetMode="External"/><Relationship Id="rId5" Type="http://schemas.openxmlformats.org/officeDocument/2006/relationships/hyperlink" Target="mailto:enquiries@ofsted.gov.uk" TargetMode="External"/><Relationship Id="rId10" Type="http://schemas.openxmlformats.org/officeDocument/2006/relationships/drawing" Target="../drawings/drawing1.xml"/><Relationship Id="rId4" Type="http://schemas.openxmlformats.org/officeDocument/2006/relationships/hyperlink" Target="mailto:psi@nationalarchives.gsi.gov.uk"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2"/>
  </sheetPr>
  <dimension ref="B1:O29"/>
  <sheetViews>
    <sheetView showRowColHeaders="0" tabSelected="1" zoomScale="85" zoomScaleNormal="85" workbookViewId="0"/>
  </sheetViews>
  <sheetFormatPr defaultColWidth="9.140625" defaultRowHeight="12.75" x14ac:dyDescent="0.2"/>
  <cols>
    <col min="1" max="1" width="2.85546875" style="34" customWidth="1"/>
    <col min="2" max="2" width="41.42578125" style="34" customWidth="1"/>
    <col min="3" max="3" width="72.85546875" style="34" customWidth="1"/>
    <col min="4" max="256" width="9.140625" style="34"/>
    <col min="257" max="257" width="2.85546875" style="34" customWidth="1"/>
    <col min="258" max="258" width="41.42578125" style="34" customWidth="1"/>
    <col min="259" max="259" width="72.85546875" style="34" customWidth="1"/>
    <col min="260" max="512" width="9.140625" style="34"/>
    <col min="513" max="513" width="2.85546875" style="34" customWidth="1"/>
    <col min="514" max="514" width="41.42578125" style="34" customWidth="1"/>
    <col min="515" max="515" width="72.85546875" style="34" customWidth="1"/>
    <col min="516" max="768" width="9.140625" style="34"/>
    <col min="769" max="769" width="2.85546875" style="34" customWidth="1"/>
    <col min="770" max="770" width="41.42578125" style="34" customWidth="1"/>
    <col min="771" max="771" width="72.85546875" style="34" customWidth="1"/>
    <col min="772" max="1024" width="9.140625" style="34"/>
    <col min="1025" max="1025" width="2.85546875" style="34" customWidth="1"/>
    <col min="1026" max="1026" width="41.42578125" style="34" customWidth="1"/>
    <col min="1027" max="1027" width="72.85546875" style="34" customWidth="1"/>
    <col min="1028" max="1280" width="9.140625" style="34"/>
    <col min="1281" max="1281" width="2.85546875" style="34" customWidth="1"/>
    <col min="1282" max="1282" width="41.42578125" style="34" customWidth="1"/>
    <col min="1283" max="1283" width="72.85546875" style="34" customWidth="1"/>
    <col min="1284" max="1536" width="9.140625" style="34"/>
    <col min="1537" max="1537" width="2.85546875" style="34" customWidth="1"/>
    <col min="1538" max="1538" width="41.42578125" style="34" customWidth="1"/>
    <col min="1539" max="1539" width="72.85546875" style="34" customWidth="1"/>
    <col min="1540" max="1792" width="9.140625" style="34"/>
    <col min="1793" max="1793" width="2.85546875" style="34" customWidth="1"/>
    <col min="1794" max="1794" width="41.42578125" style="34" customWidth="1"/>
    <col min="1795" max="1795" width="72.85546875" style="34" customWidth="1"/>
    <col min="1796" max="2048" width="9.140625" style="34"/>
    <col min="2049" max="2049" width="2.85546875" style="34" customWidth="1"/>
    <col min="2050" max="2050" width="41.42578125" style="34" customWidth="1"/>
    <col min="2051" max="2051" width="72.85546875" style="34" customWidth="1"/>
    <col min="2052" max="2304" width="9.140625" style="34"/>
    <col min="2305" max="2305" width="2.85546875" style="34" customWidth="1"/>
    <col min="2306" max="2306" width="41.42578125" style="34" customWidth="1"/>
    <col min="2307" max="2307" width="72.85546875" style="34" customWidth="1"/>
    <col min="2308" max="2560" width="9.140625" style="34"/>
    <col min="2561" max="2561" width="2.85546875" style="34" customWidth="1"/>
    <col min="2562" max="2562" width="41.42578125" style="34" customWidth="1"/>
    <col min="2563" max="2563" width="72.85546875" style="34" customWidth="1"/>
    <col min="2564" max="2816" width="9.140625" style="34"/>
    <col min="2817" max="2817" width="2.85546875" style="34" customWidth="1"/>
    <col min="2818" max="2818" width="41.42578125" style="34" customWidth="1"/>
    <col min="2819" max="2819" width="72.85546875" style="34" customWidth="1"/>
    <col min="2820" max="3072" width="9.140625" style="34"/>
    <col min="3073" max="3073" width="2.85546875" style="34" customWidth="1"/>
    <col min="3074" max="3074" width="41.42578125" style="34" customWidth="1"/>
    <col min="3075" max="3075" width="72.85546875" style="34" customWidth="1"/>
    <col min="3076" max="3328" width="9.140625" style="34"/>
    <col min="3329" max="3329" width="2.85546875" style="34" customWidth="1"/>
    <col min="3330" max="3330" width="41.42578125" style="34" customWidth="1"/>
    <col min="3331" max="3331" width="72.85546875" style="34" customWidth="1"/>
    <col min="3332" max="3584" width="9.140625" style="34"/>
    <col min="3585" max="3585" width="2.85546875" style="34" customWidth="1"/>
    <col min="3586" max="3586" width="41.42578125" style="34" customWidth="1"/>
    <col min="3587" max="3587" width="72.85546875" style="34" customWidth="1"/>
    <col min="3588" max="3840" width="9.140625" style="34"/>
    <col min="3841" max="3841" width="2.85546875" style="34" customWidth="1"/>
    <col min="3842" max="3842" width="41.42578125" style="34" customWidth="1"/>
    <col min="3843" max="3843" width="72.85546875" style="34" customWidth="1"/>
    <col min="3844" max="4096" width="9.140625" style="34"/>
    <col min="4097" max="4097" width="2.85546875" style="34" customWidth="1"/>
    <col min="4098" max="4098" width="41.42578125" style="34" customWidth="1"/>
    <col min="4099" max="4099" width="72.85546875" style="34" customWidth="1"/>
    <col min="4100" max="4352" width="9.140625" style="34"/>
    <col min="4353" max="4353" width="2.85546875" style="34" customWidth="1"/>
    <col min="4354" max="4354" width="41.42578125" style="34" customWidth="1"/>
    <col min="4355" max="4355" width="72.85546875" style="34" customWidth="1"/>
    <col min="4356" max="4608" width="9.140625" style="34"/>
    <col min="4609" max="4609" width="2.85546875" style="34" customWidth="1"/>
    <col min="4610" max="4610" width="41.42578125" style="34" customWidth="1"/>
    <col min="4611" max="4611" width="72.85546875" style="34" customWidth="1"/>
    <col min="4612" max="4864" width="9.140625" style="34"/>
    <col min="4865" max="4865" width="2.85546875" style="34" customWidth="1"/>
    <col min="4866" max="4866" width="41.42578125" style="34" customWidth="1"/>
    <col min="4867" max="4867" width="72.85546875" style="34" customWidth="1"/>
    <col min="4868" max="5120" width="9.140625" style="34"/>
    <col min="5121" max="5121" width="2.85546875" style="34" customWidth="1"/>
    <col min="5122" max="5122" width="41.42578125" style="34" customWidth="1"/>
    <col min="5123" max="5123" width="72.85546875" style="34" customWidth="1"/>
    <col min="5124" max="5376" width="9.140625" style="34"/>
    <col min="5377" max="5377" width="2.85546875" style="34" customWidth="1"/>
    <col min="5378" max="5378" width="41.42578125" style="34" customWidth="1"/>
    <col min="5379" max="5379" width="72.85546875" style="34" customWidth="1"/>
    <col min="5380" max="5632" width="9.140625" style="34"/>
    <col min="5633" max="5633" width="2.85546875" style="34" customWidth="1"/>
    <col min="5634" max="5634" width="41.42578125" style="34" customWidth="1"/>
    <col min="5635" max="5635" width="72.85546875" style="34" customWidth="1"/>
    <col min="5636" max="5888" width="9.140625" style="34"/>
    <col min="5889" max="5889" width="2.85546875" style="34" customWidth="1"/>
    <col min="5890" max="5890" width="41.42578125" style="34" customWidth="1"/>
    <col min="5891" max="5891" width="72.85546875" style="34" customWidth="1"/>
    <col min="5892" max="6144" width="9.140625" style="34"/>
    <col min="6145" max="6145" width="2.85546875" style="34" customWidth="1"/>
    <col min="6146" max="6146" width="41.42578125" style="34" customWidth="1"/>
    <col min="6147" max="6147" width="72.85546875" style="34" customWidth="1"/>
    <col min="6148" max="6400" width="9.140625" style="34"/>
    <col min="6401" max="6401" width="2.85546875" style="34" customWidth="1"/>
    <col min="6402" max="6402" width="41.42578125" style="34" customWidth="1"/>
    <col min="6403" max="6403" width="72.85546875" style="34" customWidth="1"/>
    <col min="6404" max="6656" width="9.140625" style="34"/>
    <col min="6657" max="6657" width="2.85546875" style="34" customWidth="1"/>
    <col min="6658" max="6658" width="41.42578125" style="34" customWidth="1"/>
    <col min="6659" max="6659" width="72.85546875" style="34" customWidth="1"/>
    <col min="6660" max="6912" width="9.140625" style="34"/>
    <col min="6913" max="6913" width="2.85546875" style="34" customWidth="1"/>
    <col min="6914" max="6914" width="41.42578125" style="34" customWidth="1"/>
    <col min="6915" max="6915" width="72.85546875" style="34" customWidth="1"/>
    <col min="6916" max="7168" width="9.140625" style="34"/>
    <col min="7169" max="7169" width="2.85546875" style="34" customWidth="1"/>
    <col min="7170" max="7170" width="41.42578125" style="34" customWidth="1"/>
    <col min="7171" max="7171" width="72.85546875" style="34" customWidth="1"/>
    <col min="7172" max="7424" width="9.140625" style="34"/>
    <col min="7425" max="7425" width="2.85546875" style="34" customWidth="1"/>
    <col min="7426" max="7426" width="41.42578125" style="34" customWidth="1"/>
    <col min="7427" max="7427" width="72.85546875" style="34" customWidth="1"/>
    <col min="7428" max="7680" width="9.140625" style="34"/>
    <col min="7681" max="7681" width="2.85546875" style="34" customWidth="1"/>
    <col min="7682" max="7682" width="41.42578125" style="34" customWidth="1"/>
    <col min="7683" max="7683" width="72.85546875" style="34" customWidth="1"/>
    <col min="7684" max="7936" width="9.140625" style="34"/>
    <col min="7937" max="7937" width="2.85546875" style="34" customWidth="1"/>
    <col min="7938" max="7938" width="41.42578125" style="34" customWidth="1"/>
    <col min="7939" max="7939" width="72.85546875" style="34" customWidth="1"/>
    <col min="7940" max="8192" width="9.140625" style="34"/>
    <col min="8193" max="8193" width="2.85546875" style="34" customWidth="1"/>
    <col min="8194" max="8194" width="41.42578125" style="34" customWidth="1"/>
    <col min="8195" max="8195" width="72.85546875" style="34" customWidth="1"/>
    <col min="8196" max="8448" width="9.140625" style="34"/>
    <col min="8449" max="8449" width="2.85546875" style="34" customWidth="1"/>
    <col min="8450" max="8450" width="41.42578125" style="34" customWidth="1"/>
    <col min="8451" max="8451" width="72.85546875" style="34" customWidth="1"/>
    <col min="8452" max="8704" width="9.140625" style="34"/>
    <col min="8705" max="8705" width="2.85546875" style="34" customWidth="1"/>
    <col min="8706" max="8706" width="41.42578125" style="34" customWidth="1"/>
    <col min="8707" max="8707" width="72.85546875" style="34" customWidth="1"/>
    <col min="8708" max="8960" width="9.140625" style="34"/>
    <col min="8961" max="8961" width="2.85546875" style="34" customWidth="1"/>
    <col min="8962" max="8962" width="41.42578125" style="34" customWidth="1"/>
    <col min="8963" max="8963" width="72.85546875" style="34" customWidth="1"/>
    <col min="8964" max="9216" width="9.140625" style="34"/>
    <col min="9217" max="9217" width="2.85546875" style="34" customWidth="1"/>
    <col min="9218" max="9218" width="41.42578125" style="34" customWidth="1"/>
    <col min="9219" max="9219" width="72.85546875" style="34" customWidth="1"/>
    <col min="9220" max="9472" width="9.140625" style="34"/>
    <col min="9473" max="9473" width="2.85546875" style="34" customWidth="1"/>
    <col min="9474" max="9474" width="41.42578125" style="34" customWidth="1"/>
    <col min="9475" max="9475" width="72.85546875" style="34" customWidth="1"/>
    <col min="9476" max="9728" width="9.140625" style="34"/>
    <col min="9729" max="9729" width="2.85546875" style="34" customWidth="1"/>
    <col min="9730" max="9730" width="41.42578125" style="34" customWidth="1"/>
    <col min="9731" max="9731" width="72.85546875" style="34" customWidth="1"/>
    <col min="9732" max="9984" width="9.140625" style="34"/>
    <col min="9985" max="9985" width="2.85546875" style="34" customWidth="1"/>
    <col min="9986" max="9986" width="41.42578125" style="34" customWidth="1"/>
    <col min="9987" max="9987" width="72.85546875" style="34" customWidth="1"/>
    <col min="9988" max="10240" width="9.140625" style="34"/>
    <col min="10241" max="10241" width="2.85546875" style="34" customWidth="1"/>
    <col min="10242" max="10242" width="41.42578125" style="34" customWidth="1"/>
    <col min="10243" max="10243" width="72.85546875" style="34" customWidth="1"/>
    <col min="10244" max="10496" width="9.140625" style="34"/>
    <col min="10497" max="10497" width="2.85546875" style="34" customWidth="1"/>
    <col min="10498" max="10498" width="41.42578125" style="34" customWidth="1"/>
    <col min="10499" max="10499" width="72.85546875" style="34" customWidth="1"/>
    <col min="10500" max="10752" width="9.140625" style="34"/>
    <col min="10753" max="10753" width="2.85546875" style="34" customWidth="1"/>
    <col min="10754" max="10754" width="41.42578125" style="34" customWidth="1"/>
    <col min="10755" max="10755" width="72.85546875" style="34" customWidth="1"/>
    <col min="10756" max="11008" width="9.140625" style="34"/>
    <col min="11009" max="11009" width="2.85546875" style="34" customWidth="1"/>
    <col min="11010" max="11010" width="41.42578125" style="34" customWidth="1"/>
    <col min="11011" max="11011" width="72.85546875" style="34" customWidth="1"/>
    <col min="11012" max="11264" width="9.140625" style="34"/>
    <col min="11265" max="11265" width="2.85546875" style="34" customWidth="1"/>
    <col min="11266" max="11266" width="41.42578125" style="34" customWidth="1"/>
    <col min="11267" max="11267" width="72.85546875" style="34" customWidth="1"/>
    <col min="11268" max="11520" width="9.140625" style="34"/>
    <col min="11521" max="11521" width="2.85546875" style="34" customWidth="1"/>
    <col min="11522" max="11522" width="41.42578125" style="34" customWidth="1"/>
    <col min="11523" max="11523" width="72.85546875" style="34" customWidth="1"/>
    <col min="11524" max="11776" width="9.140625" style="34"/>
    <col min="11777" max="11777" width="2.85546875" style="34" customWidth="1"/>
    <col min="11778" max="11778" width="41.42578125" style="34" customWidth="1"/>
    <col min="11779" max="11779" width="72.85546875" style="34" customWidth="1"/>
    <col min="11780" max="12032" width="9.140625" style="34"/>
    <col min="12033" max="12033" width="2.85546875" style="34" customWidth="1"/>
    <col min="12034" max="12034" width="41.42578125" style="34" customWidth="1"/>
    <col min="12035" max="12035" width="72.85546875" style="34" customWidth="1"/>
    <col min="12036" max="12288" width="9.140625" style="34"/>
    <col min="12289" max="12289" width="2.85546875" style="34" customWidth="1"/>
    <col min="12290" max="12290" width="41.42578125" style="34" customWidth="1"/>
    <col min="12291" max="12291" width="72.85546875" style="34" customWidth="1"/>
    <col min="12292" max="12544" width="9.140625" style="34"/>
    <col min="12545" max="12545" width="2.85546875" style="34" customWidth="1"/>
    <col min="12546" max="12546" width="41.42578125" style="34" customWidth="1"/>
    <col min="12547" max="12547" width="72.85546875" style="34" customWidth="1"/>
    <col min="12548" max="12800" width="9.140625" style="34"/>
    <col min="12801" max="12801" width="2.85546875" style="34" customWidth="1"/>
    <col min="12802" max="12802" width="41.42578125" style="34" customWidth="1"/>
    <col min="12803" max="12803" width="72.85546875" style="34" customWidth="1"/>
    <col min="12804" max="13056" width="9.140625" style="34"/>
    <col min="13057" max="13057" width="2.85546875" style="34" customWidth="1"/>
    <col min="13058" max="13058" width="41.42578125" style="34" customWidth="1"/>
    <col min="13059" max="13059" width="72.85546875" style="34" customWidth="1"/>
    <col min="13060" max="13312" width="9.140625" style="34"/>
    <col min="13313" max="13313" width="2.85546875" style="34" customWidth="1"/>
    <col min="13314" max="13314" width="41.42578125" style="34" customWidth="1"/>
    <col min="13315" max="13315" width="72.85546875" style="34" customWidth="1"/>
    <col min="13316" max="13568" width="9.140625" style="34"/>
    <col min="13569" max="13569" width="2.85546875" style="34" customWidth="1"/>
    <col min="13570" max="13570" width="41.42578125" style="34" customWidth="1"/>
    <col min="13571" max="13571" width="72.85546875" style="34" customWidth="1"/>
    <col min="13572" max="13824" width="9.140625" style="34"/>
    <col min="13825" max="13825" width="2.85546875" style="34" customWidth="1"/>
    <col min="13826" max="13826" width="41.42578125" style="34" customWidth="1"/>
    <col min="13827" max="13827" width="72.85546875" style="34" customWidth="1"/>
    <col min="13828" max="14080" width="9.140625" style="34"/>
    <col min="14081" max="14081" width="2.85546875" style="34" customWidth="1"/>
    <col min="14082" max="14082" width="41.42578125" style="34" customWidth="1"/>
    <col min="14083" max="14083" width="72.85546875" style="34" customWidth="1"/>
    <col min="14084" max="14336" width="9.140625" style="34"/>
    <col min="14337" max="14337" width="2.85546875" style="34" customWidth="1"/>
    <col min="14338" max="14338" width="41.42578125" style="34" customWidth="1"/>
    <col min="14339" max="14339" width="72.85546875" style="34" customWidth="1"/>
    <col min="14340" max="14592" width="9.140625" style="34"/>
    <col min="14593" max="14593" width="2.85546875" style="34" customWidth="1"/>
    <col min="14594" max="14594" width="41.42578125" style="34" customWidth="1"/>
    <col min="14595" max="14595" width="72.85546875" style="34" customWidth="1"/>
    <col min="14596" max="14848" width="9.140625" style="34"/>
    <col min="14849" max="14849" width="2.85546875" style="34" customWidth="1"/>
    <col min="14850" max="14850" width="41.42578125" style="34" customWidth="1"/>
    <col min="14851" max="14851" width="72.85546875" style="34" customWidth="1"/>
    <col min="14852" max="15104" width="9.140625" style="34"/>
    <col min="15105" max="15105" width="2.85546875" style="34" customWidth="1"/>
    <col min="15106" max="15106" width="41.42578125" style="34" customWidth="1"/>
    <col min="15107" max="15107" width="72.85546875" style="34" customWidth="1"/>
    <col min="15108" max="15360" width="9.140625" style="34"/>
    <col min="15361" max="15361" width="2.85546875" style="34" customWidth="1"/>
    <col min="15362" max="15362" width="41.42578125" style="34" customWidth="1"/>
    <col min="15363" max="15363" width="72.85546875" style="34" customWidth="1"/>
    <col min="15364" max="15616" width="9.140625" style="34"/>
    <col min="15617" max="15617" width="2.85546875" style="34" customWidth="1"/>
    <col min="15618" max="15618" width="41.42578125" style="34" customWidth="1"/>
    <col min="15619" max="15619" width="72.85546875" style="34" customWidth="1"/>
    <col min="15620" max="15872" width="9.140625" style="34"/>
    <col min="15873" max="15873" width="2.85546875" style="34" customWidth="1"/>
    <col min="15874" max="15874" width="41.42578125" style="34" customWidth="1"/>
    <col min="15875" max="15875" width="72.85546875" style="34" customWidth="1"/>
    <col min="15876" max="16128" width="9.140625" style="34"/>
    <col min="16129" max="16129" width="2.85546875" style="34" customWidth="1"/>
    <col min="16130" max="16130" width="41.42578125" style="34" customWidth="1"/>
    <col min="16131" max="16131" width="72.85546875" style="34" customWidth="1"/>
    <col min="16132" max="16384" width="9.140625" style="34"/>
  </cols>
  <sheetData>
    <row r="1" spans="2:15" x14ac:dyDescent="0.2">
      <c r="B1" s="32"/>
      <c r="C1" s="33"/>
    </row>
    <row r="2" spans="2:15" x14ac:dyDescent="0.2">
      <c r="B2" s="35"/>
      <c r="C2" s="36"/>
    </row>
    <row r="3" spans="2:15" ht="24.75" customHeight="1" x14ac:dyDescent="0.35">
      <c r="B3" s="37"/>
      <c r="C3" s="36"/>
      <c r="E3" s="38"/>
      <c r="F3" s="39"/>
      <c r="G3" s="39"/>
      <c r="H3" s="39"/>
    </row>
    <row r="4" spans="2:15" ht="24.75" customHeight="1" x14ac:dyDescent="0.35">
      <c r="B4" s="40" t="s">
        <v>263</v>
      </c>
      <c r="C4" s="36"/>
    </row>
    <row r="5" spans="2:15" ht="24.75" customHeight="1" x14ac:dyDescent="0.2">
      <c r="B5" s="41"/>
      <c r="C5" s="42"/>
    </row>
    <row r="6" spans="2:15" ht="61.7" customHeight="1" x14ac:dyDescent="0.2">
      <c r="B6" s="97" t="s">
        <v>264</v>
      </c>
      <c r="C6" s="97"/>
    </row>
    <row r="7" spans="2:15" ht="30" customHeight="1" x14ac:dyDescent="0.2">
      <c r="B7" s="43" t="s">
        <v>265</v>
      </c>
      <c r="C7" s="43" t="s">
        <v>266</v>
      </c>
    </row>
    <row r="8" spans="2:15" ht="30" customHeight="1" x14ac:dyDescent="0.2">
      <c r="B8" s="43" t="s">
        <v>267</v>
      </c>
      <c r="C8" s="43" t="s">
        <v>268</v>
      </c>
    </row>
    <row r="9" spans="2:15" ht="30" customHeight="1" x14ac:dyDescent="0.2">
      <c r="B9" s="43" t="s">
        <v>269</v>
      </c>
      <c r="C9" s="95" t="s">
        <v>3385</v>
      </c>
    </row>
    <row r="10" spans="2:15" ht="30" customHeight="1" x14ac:dyDescent="0.2">
      <c r="B10" s="43" t="s">
        <v>270</v>
      </c>
      <c r="C10" s="43" t="s">
        <v>271</v>
      </c>
    </row>
    <row r="11" spans="2:15" ht="34.5" customHeight="1" x14ac:dyDescent="0.2">
      <c r="B11" s="43" t="s">
        <v>272</v>
      </c>
      <c r="C11" s="43" t="s">
        <v>3384</v>
      </c>
      <c r="E11" s="38"/>
    </row>
    <row r="12" spans="2:15" ht="33" customHeight="1" x14ac:dyDescent="0.2">
      <c r="B12" s="43" t="s">
        <v>273</v>
      </c>
      <c r="C12" s="44" t="s">
        <v>3383</v>
      </c>
    </row>
    <row r="13" spans="2:15" ht="21" customHeight="1" x14ac:dyDescent="0.2">
      <c r="B13" s="43" t="s">
        <v>274</v>
      </c>
      <c r="C13" s="45" t="s">
        <v>275</v>
      </c>
    </row>
    <row r="14" spans="2:15" ht="18" customHeight="1" x14ac:dyDescent="0.2">
      <c r="B14" s="46" t="s">
        <v>276</v>
      </c>
      <c r="C14" s="46" t="s">
        <v>277</v>
      </c>
      <c r="E14" s="39"/>
      <c r="F14" s="39"/>
      <c r="G14" s="39"/>
      <c r="H14" s="39"/>
      <c r="I14" s="39"/>
      <c r="J14" s="39"/>
      <c r="K14" s="39"/>
      <c r="L14" s="39"/>
      <c r="M14" s="39"/>
      <c r="N14" s="39"/>
      <c r="O14" s="39"/>
    </row>
    <row r="15" spans="2:15" ht="21" customHeight="1" x14ac:dyDescent="0.2">
      <c r="B15" s="47" t="s">
        <v>278</v>
      </c>
      <c r="C15" s="48" t="s">
        <v>279</v>
      </c>
      <c r="E15" s="38"/>
      <c r="F15" s="39"/>
      <c r="G15" s="39"/>
      <c r="H15" s="39"/>
      <c r="I15" s="39"/>
      <c r="J15" s="39"/>
      <c r="K15" s="39"/>
      <c r="L15" s="39"/>
      <c r="M15" s="39"/>
      <c r="N15" s="39"/>
      <c r="O15" s="39"/>
    </row>
    <row r="16" spans="2:15" ht="47.25" customHeight="1" x14ac:dyDescent="0.2">
      <c r="B16" s="47" t="s">
        <v>280</v>
      </c>
      <c r="C16" s="48" t="s">
        <v>281</v>
      </c>
    </row>
    <row r="17" spans="2:5" ht="48.75" customHeight="1" x14ac:dyDescent="0.2">
      <c r="B17" s="46" t="s">
        <v>282</v>
      </c>
      <c r="C17" s="48" t="s">
        <v>283</v>
      </c>
      <c r="E17" s="39"/>
    </row>
    <row r="18" spans="2:5" ht="39" customHeight="1" x14ac:dyDescent="0.2">
      <c r="B18" s="47" t="s">
        <v>284</v>
      </c>
      <c r="C18" s="48" t="s">
        <v>285</v>
      </c>
    </row>
    <row r="19" spans="2:5" ht="6.75" customHeight="1" x14ac:dyDescent="0.2">
      <c r="B19" s="49"/>
      <c r="C19" s="50"/>
    </row>
    <row r="20" spans="2:5" ht="15" x14ac:dyDescent="0.2">
      <c r="B20" s="96" t="s">
        <v>3386</v>
      </c>
      <c r="C20" s="52"/>
    </row>
    <row r="21" spans="2:5" ht="8.25" customHeight="1" x14ac:dyDescent="0.2">
      <c r="B21" s="51"/>
      <c r="C21" s="53"/>
    </row>
    <row r="22" spans="2:5" ht="15" x14ac:dyDescent="0.2">
      <c r="B22" s="51" t="s">
        <v>286</v>
      </c>
      <c r="C22" s="54"/>
    </row>
    <row r="23" spans="2:5" ht="15" x14ac:dyDescent="0.2">
      <c r="B23" s="51" t="s">
        <v>287</v>
      </c>
      <c r="C23" s="54"/>
    </row>
    <row r="24" spans="2:5" ht="15" x14ac:dyDescent="0.2">
      <c r="B24" s="55" t="s">
        <v>288</v>
      </c>
      <c r="C24" s="54"/>
    </row>
    <row r="25" spans="2:5" ht="15" x14ac:dyDescent="0.2">
      <c r="B25" s="56" t="s">
        <v>289</v>
      </c>
      <c r="C25" s="57"/>
    </row>
    <row r="26" spans="2:5" ht="15" x14ac:dyDescent="0.2">
      <c r="B26" s="51" t="s">
        <v>290</v>
      </c>
      <c r="C26" s="52"/>
    </row>
    <row r="27" spans="2:5" ht="15" x14ac:dyDescent="0.2">
      <c r="B27" s="51" t="s">
        <v>291</v>
      </c>
      <c r="C27" s="52"/>
    </row>
    <row r="28" spans="2:5" ht="15" x14ac:dyDescent="0.2">
      <c r="B28" s="56" t="s">
        <v>292</v>
      </c>
      <c r="C28" s="57"/>
    </row>
    <row r="29" spans="2:5" x14ac:dyDescent="0.2">
      <c r="B29" s="58"/>
      <c r="C29" s="59"/>
    </row>
  </sheetData>
  <sheetProtection selectLockedCells="1"/>
  <mergeCells count="1">
    <mergeCell ref="B6:C6"/>
  </mergeCells>
  <hyperlinks>
    <hyperlink ref="B25:C25" r:id="rId1" display="visit http://www.nationalarchives.gov.uk/doc/open-government-licence/"/>
    <hyperlink ref="B25" r:id="rId2"/>
    <hyperlink ref="B28:C28" r:id="rId3" display="psi@nationalarchives.gsi.gov.uk"/>
    <hyperlink ref="B28" r:id="rId4"/>
    <hyperlink ref="C15" r:id="rId5"/>
    <hyperlink ref="C16" r:id="rId6"/>
    <hyperlink ref="C18" r:id="rId7"/>
    <hyperlink ref="C17" r:id="rId8"/>
  </hyperlinks>
  <pageMargins left="0.74803149606299213" right="0.74803149606299213" top="0.98425196850393704" bottom="0.98425196850393704" header="0.51181102362204722" footer="0.51181102362204722"/>
  <pageSetup paperSize="9" scale="75" orientation="portrait" r:id="rId9"/>
  <headerFooter alignWithMargins="0"/>
  <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35"/>
  <sheetViews>
    <sheetView showGridLines="0" showRowColHeaders="0" zoomScaleNormal="100" workbookViewId="0"/>
  </sheetViews>
  <sheetFormatPr defaultColWidth="9.140625" defaultRowHeight="12.75" x14ac:dyDescent="0.2"/>
  <cols>
    <col min="1" max="1" width="5.5703125" style="61" customWidth="1"/>
    <col min="2" max="2" width="17.28515625" style="61" customWidth="1"/>
    <col min="3" max="3" width="135.42578125" style="61" customWidth="1"/>
    <col min="4" max="4" width="5.5703125" style="61" customWidth="1"/>
    <col min="5" max="16384" width="9.140625" style="61"/>
  </cols>
  <sheetData>
    <row r="2" spans="1:6" ht="15.95" customHeight="1" x14ac:dyDescent="0.2">
      <c r="A2" s="60"/>
      <c r="B2" s="100" t="s">
        <v>293</v>
      </c>
      <c r="C2" s="100"/>
      <c r="D2" s="60"/>
    </row>
    <row r="3" spans="1:6" s="63" customFormat="1" ht="17.45" customHeight="1" x14ac:dyDescent="0.2">
      <c r="A3" s="62"/>
      <c r="B3" s="101" t="s">
        <v>294</v>
      </c>
      <c r="C3" s="102"/>
      <c r="D3" s="62"/>
    </row>
    <row r="4" spans="1:6" s="63" customFormat="1" ht="16.5" customHeight="1" x14ac:dyDescent="0.2">
      <c r="A4" s="62"/>
      <c r="B4" s="103" t="s">
        <v>295</v>
      </c>
      <c r="C4" s="104"/>
      <c r="D4" s="62"/>
    </row>
    <row r="5" spans="1:6" s="63" customFormat="1" ht="30" customHeight="1" x14ac:dyDescent="0.2">
      <c r="A5" s="62"/>
      <c r="B5" s="103" t="s">
        <v>296</v>
      </c>
      <c r="C5" s="104"/>
      <c r="D5" s="62"/>
    </row>
    <row r="6" spans="1:6" s="63" customFormat="1" ht="19.5" customHeight="1" x14ac:dyDescent="0.2">
      <c r="A6" s="62"/>
      <c r="B6" s="93" t="s">
        <v>3389</v>
      </c>
      <c r="C6" s="94"/>
      <c r="D6" s="62"/>
    </row>
    <row r="7" spans="1:6" s="63" customFormat="1" x14ac:dyDescent="0.2">
      <c r="A7" s="62"/>
      <c r="B7" s="100"/>
      <c r="C7" s="100"/>
      <c r="D7" s="62"/>
    </row>
    <row r="8" spans="1:6" s="63" customFormat="1" ht="16.5" customHeight="1" x14ac:dyDescent="0.2">
      <c r="A8" s="62"/>
      <c r="B8" s="105" t="s">
        <v>297</v>
      </c>
      <c r="C8" s="105"/>
      <c r="D8" s="62"/>
    </row>
    <row r="9" spans="1:6" s="63" customFormat="1" ht="31.5" customHeight="1" x14ac:dyDescent="0.2">
      <c r="A9" s="62"/>
      <c r="B9" s="103" t="s">
        <v>298</v>
      </c>
      <c r="C9" s="104"/>
      <c r="D9" s="62"/>
    </row>
    <row r="10" spans="1:6" s="63" customFormat="1" ht="18.75" customHeight="1" x14ac:dyDescent="0.2">
      <c r="A10" s="62"/>
      <c r="B10" s="91" t="s">
        <v>299</v>
      </c>
      <c r="C10" s="90"/>
      <c r="D10" s="62"/>
    </row>
    <row r="11" spans="1:6" s="63" customFormat="1" ht="18.75" customHeight="1" x14ac:dyDescent="0.2">
      <c r="A11" s="62"/>
      <c r="B11" s="106" t="s">
        <v>3387</v>
      </c>
      <c r="C11" s="107"/>
      <c r="D11" s="62"/>
      <c r="E11" s="89"/>
      <c r="F11" s="89"/>
    </row>
    <row r="12" spans="1:6" s="63" customFormat="1" ht="18.75" customHeight="1" x14ac:dyDescent="0.2">
      <c r="A12" s="92"/>
      <c r="B12" s="93" t="s">
        <v>3388</v>
      </c>
      <c r="C12" s="94"/>
      <c r="D12" s="62"/>
      <c r="E12" s="89"/>
      <c r="F12" s="89"/>
    </row>
    <row r="13" spans="1:6" s="63" customFormat="1" x14ac:dyDescent="0.2">
      <c r="A13" s="62"/>
      <c r="B13" s="89"/>
      <c r="C13" s="89"/>
      <c r="D13" s="62"/>
    </row>
    <row r="14" spans="1:6" s="63" customFormat="1" ht="15" customHeight="1" x14ac:dyDescent="0.2">
      <c r="A14" s="62"/>
      <c r="B14" s="100" t="s">
        <v>300</v>
      </c>
      <c r="C14" s="100"/>
      <c r="D14" s="62"/>
    </row>
    <row r="15" spans="1:6" s="63" customFormat="1" ht="15.95" customHeight="1" x14ac:dyDescent="0.2">
      <c r="A15" s="62"/>
      <c r="B15" s="101" t="s">
        <v>301</v>
      </c>
      <c r="C15" s="102"/>
      <c r="D15" s="62"/>
    </row>
    <row r="16" spans="1:6" s="63" customFormat="1" x14ac:dyDescent="0.2">
      <c r="A16" s="62"/>
      <c r="B16" s="108" t="s">
        <v>293</v>
      </c>
      <c r="C16" s="109"/>
      <c r="D16" s="62"/>
    </row>
    <row r="17" spans="1:4" s="63" customFormat="1" ht="19.5" customHeight="1" x14ac:dyDescent="0.2">
      <c r="A17" s="62"/>
      <c r="B17" s="98" t="s">
        <v>297</v>
      </c>
      <c r="C17" s="99"/>
      <c r="D17" s="62"/>
    </row>
    <row r="18" spans="1:4" s="63" customFormat="1" x14ac:dyDescent="0.2">
      <c r="A18" s="62"/>
      <c r="B18" s="62"/>
      <c r="C18" s="62"/>
      <c r="D18" s="62"/>
    </row>
    <row r="19" spans="1:4" s="67" customFormat="1" ht="15.95" customHeight="1" x14ac:dyDescent="0.2">
      <c r="A19" s="64"/>
      <c r="B19" s="65" t="s">
        <v>302</v>
      </c>
      <c r="C19" s="66"/>
      <c r="D19" s="64"/>
    </row>
    <row r="20" spans="1:4" s="63" customFormat="1" x14ac:dyDescent="0.2">
      <c r="B20" s="68">
        <v>1</v>
      </c>
      <c r="C20" s="69" t="s">
        <v>303</v>
      </c>
    </row>
    <row r="21" spans="1:4" s="67" customFormat="1" ht="12.75" customHeight="1" x14ac:dyDescent="0.2">
      <c r="B21" s="70">
        <v>2</v>
      </c>
      <c r="C21" s="71" t="s">
        <v>304</v>
      </c>
    </row>
    <row r="22" spans="1:4" s="67" customFormat="1" x14ac:dyDescent="0.2">
      <c r="B22" s="70">
        <v>3</v>
      </c>
      <c r="C22" s="71" t="s">
        <v>305</v>
      </c>
    </row>
    <row r="23" spans="1:4" s="67" customFormat="1" x14ac:dyDescent="0.2">
      <c r="B23" s="70">
        <v>4</v>
      </c>
      <c r="C23" s="71" t="s">
        <v>306</v>
      </c>
    </row>
    <row r="24" spans="1:4" s="67" customFormat="1" x14ac:dyDescent="0.2">
      <c r="B24" s="72" t="s">
        <v>307</v>
      </c>
      <c r="C24" s="73" t="s">
        <v>308</v>
      </c>
    </row>
    <row r="25" spans="1:4" s="67" customFormat="1" x14ac:dyDescent="0.2"/>
    <row r="26" spans="1:4" s="75" customFormat="1" x14ac:dyDescent="0.2">
      <c r="B26" s="74"/>
    </row>
    <row r="27" spans="1:4" s="75" customFormat="1" x14ac:dyDescent="0.2"/>
    <row r="28" spans="1:4" s="75" customFormat="1" x14ac:dyDescent="0.2"/>
    <row r="29" spans="1:4" s="75" customFormat="1" x14ac:dyDescent="0.2"/>
    <row r="30" spans="1:4" s="75" customFormat="1" x14ac:dyDescent="0.2"/>
    <row r="35" spans="3:3" x14ac:dyDescent="0.2">
      <c r="C35" s="78"/>
    </row>
  </sheetData>
  <mergeCells count="12">
    <mergeCell ref="B17:C17"/>
    <mergeCell ref="B2:C2"/>
    <mergeCell ref="B3:C3"/>
    <mergeCell ref="B4:C4"/>
    <mergeCell ref="B5:C5"/>
    <mergeCell ref="B7:C7"/>
    <mergeCell ref="B8:C8"/>
    <mergeCell ref="B9:C9"/>
    <mergeCell ref="B11:C11"/>
    <mergeCell ref="B14:C14"/>
    <mergeCell ref="B15:C15"/>
    <mergeCell ref="B16:C16"/>
  </mergeCells>
  <hyperlinks>
    <hyperlink ref="B17" location="'Sector subject area data'!A1" display="Sector subject area data"/>
    <hyperlink ref="B16" location="'Inspection data'!A1" display="Inspection data"/>
    <hyperlink ref="B17:C17" location="'Most recent inspection outcomes'!A1" display="Most recent inspection outcomes"/>
    <hyperlink ref="B16:C16" location="'In-year inspection outcomes'!A1" display="In-year inspection outcomes"/>
  </hyperlinks>
  <pageMargins left="0.7" right="0.7" top="0.75" bottom="0.75" header="0.3" footer="0.3"/>
  <pageSetup paperSize="9" scale="7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06"/>
  <sheetViews>
    <sheetView zoomScale="90" zoomScaleNormal="90" workbookViewId="0">
      <pane xSplit="3" ySplit="4" topLeftCell="D5" activePane="bottomRight" state="frozen"/>
      <selection pane="topRight" activeCell="D1" sqref="D1"/>
      <selection pane="bottomLeft" activeCell="A5" sqref="A5"/>
      <selection pane="bottomRight"/>
    </sheetView>
  </sheetViews>
  <sheetFormatPr defaultColWidth="18.140625" defaultRowHeight="12.75" x14ac:dyDescent="0.2"/>
  <cols>
    <col min="1" max="1" width="16.85546875" style="2" customWidth="1"/>
    <col min="2" max="2" width="13.7109375" style="2" bestFit="1" customWidth="1"/>
    <col min="3" max="3" width="47.7109375" style="2" customWidth="1"/>
    <col min="4" max="4" width="30.42578125" style="2" customWidth="1"/>
    <col min="5" max="5" width="55.85546875" style="2" bestFit="1" customWidth="1"/>
    <col min="6" max="6" width="25" style="2" bestFit="1" customWidth="1"/>
    <col min="7" max="7" width="24.5703125" style="31" bestFit="1" customWidth="1"/>
    <col min="8" max="8" width="11.85546875" style="2" customWidth="1"/>
    <col min="9" max="9" width="82.140625" style="2" bestFit="1" customWidth="1"/>
    <col min="10" max="10" width="12.5703125" style="4" customWidth="1"/>
    <col min="11" max="11" width="11.42578125" style="5" customWidth="1"/>
    <col min="12" max="13" width="5.42578125" style="6" customWidth="1"/>
    <col min="14" max="14" width="8.140625" style="6" customWidth="1"/>
    <col min="15" max="15" width="5.7109375" style="6" customWidth="1"/>
    <col min="16" max="16" width="8.140625" style="6" customWidth="1"/>
    <col min="17" max="19" width="5.7109375" style="6" customWidth="1"/>
    <col min="20" max="21" width="5.42578125" style="6" customWidth="1"/>
    <col min="22" max="22" width="5.7109375" style="6" customWidth="1"/>
    <col min="23" max="23" width="5.42578125" style="6" customWidth="1"/>
    <col min="24" max="24" width="11.28515625" style="6" customWidth="1"/>
    <col min="25" max="25" width="11.42578125" style="7" customWidth="1"/>
    <col min="26" max="26" width="14" style="6" customWidth="1"/>
    <col min="27" max="27" width="16" style="6" bestFit="1" customWidth="1"/>
    <col min="28" max="16384" width="18.140625" style="2"/>
  </cols>
  <sheetData>
    <row r="1" spans="1:27" ht="19.5" x14ac:dyDescent="0.25">
      <c r="A1" s="1" t="s">
        <v>0</v>
      </c>
    </row>
    <row r="2" spans="1:27" ht="15" x14ac:dyDescent="0.2">
      <c r="A2" s="8" t="s">
        <v>1</v>
      </c>
    </row>
    <row r="3" spans="1:27" s="16" customFormat="1" x14ac:dyDescent="0.2">
      <c r="G3" s="76"/>
      <c r="J3" s="17"/>
      <c r="K3" s="18"/>
      <c r="L3" s="19"/>
      <c r="M3" s="19"/>
      <c r="N3" s="19"/>
      <c r="O3" s="19"/>
      <c r="P3" s="19"/>
      <c r="Q3" s="19"/>
      <c r="R3" s="19"/>
      <c r="S3" s="19"/>
      <c r="T3" s="19"/>
      <c r="U3" s="19"/>
      <c r="V3" s="19"/>
      <c r="W3" s="19"/>
      <c r="X3" s="19"/>
      <c r="Y3" s="20"/>
      <c r="Z3" s="19"/>
      <c r="AA3" s="19"/>
    </row>
    <row r="4" spans="1:27" s="21" customFormat="1" ht="127.15" customHeight="1" x14ac:dyDescent="0.2">
      <c r="A4" s="9" t="s">
        <v>15</v>
      </c>
      <c r="B4" s="9" t="s">
        <v>2</v>
      </c>
      <c r="C4" s="9" t="s">
        <v>16</v>
      </c>
      <c r="D4" s="9" t="s">
        <v>17</v>
      </c>
      <c r="E4" s="9" t="s">
        <v>18</v>
      </c>
      <c r="F4" s="9" t="s">
        <v>19</v>
      </c>
      <c r="G4" s="9" t="s">
        <v>20</v>
      </c>
      <c r="H4" s="10" t="s">
        <v>21</v>
      </c>
      <c r="I4" s="9" t="s">
        <v>22</v>
      </c>
      <c r="J4" s="22" t="s">
        <v>23</v>
      </c>
      <c r="K4" s="23" t="s">
        <v>24</v>
      </c>
      <c r="L4" s="11" t="s">
        <v>3</v>
      </c>
      <c r="M4" s="11" t="s">
        <v>4</v>
      </c>
      <c r="N4" s="11" t="s">
        <v>5</v>
      </c>
      <c r="O4" s="11" t="s">
        <v>6</v>
      </c>
      <c r="P4" s="11" t="s">
        <v>7</v>
      </c>
      <c r="Q4" s="12" t="s">
        <v>8</v>
      </c>
      <c r="R4" s="12" t="s">
        <v>9</v>
      </c>
      <c r="S4" s="12" t="s">
        <v>10</v>
      </c>
      <c r="T4" s="12" t="s">
        <v>11</v>
      </c>
      <c r="U4" s="12" t="s">
        <v>12</v>
      </c>
      <c r="V4" s="12" t="s">
        <v>13</v>
      </c>
      <c r="W4" s="12" t="s">
        <v>25</v>
      </c>
      <c r="X4" s="13" t="s">
        <v>26</v>
      </c>
      <c r="Y4" s="14" t="s">
        <v>14</v>
      </c>
      <c r="Z4" s="13" t="s">
        <v>27</v>
      </c>
      <c r="AA4" s="15" t="s">
        <v>28</v>
      </c>
    </row>
    <row r="5" spans="1:27" x14ac:dyDescent="0.2">
      <c r="A5" s="24" t="str">
        <f>HYPERLINK("http://www.ofsted.gov.uk/inspection-reports/find-inspection-report/provider/ELS/51551","Ofsted Webpage")</f>
        <v>Ofsted Webpage</v>
      </c>
      <c r="B5" s="2">
        <v>51551</v>
      </c>
      <c r="C5" s="2" t="s">
        <v>29</v>
      </c>
      <c r="D5" s="2" t="s">
        <v>30</v>
      </c>
      <c r="E5" s="2" t="s">
        <v>38</v>
      </c>
      <c r="F5" s="2" t="s">
        <v>31</v>
      </c>
      <c r="G5" s="27" t="s">
        <v>311</v>
      </c>
      <c r="H5" s="2">
        <v>10004910</v>
      </c>
      <c r="I5" s="2" t="s">
        <v>34</v>
      </c>
      <c r="J5" s="5">
        <v>42269</v>
      </c>
      <c r="K5" s="5">
        <v>42272</v>
      </c>
      <c r="L5" s="6">
        <v>2</v>
      </c>
      <c r="M5" s="6">
        <v>2</v>
      </c>
      <c r="N5" s="6">
        <v>2</v>
      </c>
      <c r="O5" s="6">
        <v>2</v>
      </c>
      <c r="P5" s="6">
        <v>2</v>
      </c>
      <c r="Q5" s="6" t="s">
        <v>32</v>
      </c>
      <c r="R5" s="6" t="s">
        <v>32</v>
      </c>
      <c r="S5" s="6" t="s">
        <v>32</v>
      </c>
      <c r="T5" s="6" t="s">
        <v>32</v>
      </c>
      <c r="U5" s="6">
        <v>2</v>
      </c>
      <c r="V5" s="6" t="s">
        <v>32</v>
      </c>
      <c r="W5" s="6" t="s">
        <v>35</v>
      </c>
      <c r="X5" s="6" t="s">
        <v>36</v>
      </c>
      <c r="Y5" s="25">
        <v>41726</v>
      </c>
      <c r="Z5" s="6">
        <v>3</v>
      </c>
      <c r="AA5" s="3" t="s">
        <v>37</v>
      </c>
    </row>
    <row r="6" spans="1:27" x14ac:dyDescent="0.2">
      <c r="A6" s="24" t="str">
        <f>HYPERLINK("http://www.ofsted.gov.uk/inspection-reports/find-inspection-report/provider/ELS/51653","Ofsted Webpage")</f>
        <v>Ofsted Webpage</v>
      </c>
      <c r="B6" s="2">
        <v>51653</v>
      </c>
      <c r="C6" s="2" t="s">
        <v>39</v>
      </c>
      <c r="D6" s="2" t="s">
        <v>40</v>
      </c>
      <c r="E6" s="2" t="s">
        <v>44</v>
      </c>
      <c r="F6" s="2" t="s">
        <v>41</v>
      </c>
      <c r="G6" s="27" t="s">
        <v>311</v>
      </c>
      <c r="H6" s="2">
        <v>10004911</v>
      </c>
      <c r="I6" s="2" t="s">
        <v>42</v>
      </c>
      <c r="J6" s="5">
        <v>42269</v>
      </c>
      <c r="K6" s="5">
        <v>42272</v>
      </c>
      <c r="L6" s="6">
        <v>2</v>
      </c>
      <c r="M6" s="6">
        <v>2</v>
      </c>
      <c r="N6" s="6">
        <v>2</v>
      </c>
      <c r="O6" s="6">
        <v>2</v>
      </c>
      <c r="P6" s="6">
        <v>2</v>
      </c>
      <c r="Q6" s="6" t="s">
        <v>32</v>
      </c>
      <c r="R6" s="6" t="s">
        <v>32</v>
      </c>
      <c r="S6" s="6">
        <v>2</v>
      </c>
      <c r="T6" s="6" t="s">
        <v>32</v>
      </c>
      <c r="U6" s="6">
        <v>2</v>
      </c>
      <c r="V6" s="6" t="s">
        <v>32</v>
      </c>
      <c r="W6" s="6" t="s">
        <v>35</v>
      </c>
      <c r="X6" s="6" t="s">
        <v>43</v>
      </c>
      <c r="Y6" s="25">
        <v>41761</v>
      </c>
      <c r="Z6" s="6">
        <v>3</v>
      </c>
      <c r="AA6" s="3" t="s">
        <v>37</v>
      </c>
    </row>
    <row r="7" spans="1:27" x14ac:dyDescent="0.2">
      <c r="A7" s="24" t="str">
        <f>HYPERLINK("http://www.ofsted.gov.uk/inspection-reports/find-inspection-report/provider/ELS/53792","Ofsted Webpage")</f>
        <v>Ofsted Webpage</v>
      </c>
      <c r="B7" s="2">
        <v>53792</v>
      </c>
      <c r="C7" s="2" t="s">
        <v>45</v>
      </c>
      <c r="D7" s="2" t="s">
        <v>30</v>
      </c>
      <c r="E7" s="2" t="s">
        <v>38</v>
      </c>
      <c r="F7" s="2" t="s">
        <v>46</v>
      </c>
      <c r="G7" s="27" t="s">
        <v>47</v>
      </c>
      <c r="H7" s="2">
        <v>10004986</v>
      </c>
      <c r="I7" s="2" t="s">
        <v>48</v>
      </c>
      <c r="J7" s="5">
        <v>42269</v>
      </c>
      <c r="K7" s="5">
        <v>42272</v>
      </c>
      <c r="L7" s="6">
        <v>3</v>
      </c>
      <c r="M7" s="6">
        <v>3</v>
      </c>
      <c r="N7" s="6">
        <v>3</v>
      </c>
      <c r="O7" s="6">
        <v>2</v>
      </c>
      <c r="P7" s="6">
        <v>3</v>
      </c>
      <c r="Q7" s="6" t="s">
        <v>32</v>
      </c>
      <c r="R7" s="6" t="s">
        <v>32</v>
      </c>
      <c r="S7" s="6" t="s">
        <v>32</v>
      </c>
      <c r="T7" s="6" t="s">
        <v>32</v>
      </c>
      <c r="U7" s="6">
        <v>3</v>
      </c>
      <c r="V7" s="6" t="s">
        <v>32</v>
      </c>
      <c r="W7" s="6" t="s">
        <v>35</v>
      </c>
      <c r="X7" s="6" t="s">
        <v>49</v>
      </c>
      <c r="Y7" s="25">
        <v>41852</v>
      </c>
      <c r="Z7" s="6">
        <v>3</v>
      </c>
      <c r="AA7" s="3" t="s">
        <v>50</v>
      </c>
    </row>
    <row r="8" spans="1:27" x14ac:dyDescent="0.2">
      <c r="A8" s="24" t="str">
        <f>HYPERLINK("http://www.ofsted.gov.uk/inspection-reports/find-inspection-report/provider/ELS/59154","Ofsted Webpage")</f>
        <v>Ofsted Webpage</v>
      </c>
      <c r="B8" s="2">
        <v>59154</v>
      </c>
      <c r="C8" s="2" t="s">
        <v>51</v>
      </c>
      <c r="D8" s="2" t="s">
        <v>30</v>
      </c>
      <c r="E8" s="2" t="s">
        <v>38</v>
      </c>
      <c r="F8" s="2" t="s">
        <v>41</v>
      </c>
      <c r="G8" s="27" t="s">
        <v>311</v>
      </c>
      <c r="H8" s="2">
        <v>10005403</v>
      </c>
      <c r="I8" s="2" t="s">
        <v>52</v>
      </c>
      <c r="J8" s="5">
        <v>42269</v>
      </c>
      <c r="K8" s="5">
        <v>42272</v>
      </c>
      <c r="L8" s="6">
        <v>3</v>
      </c>
      <c r="M8" s="6">
        <v>3</v>
      </c>
      <c r="N8" s="6">
        <v>3</v>
      </c>
      <c r="O8" s="6">
        <v>3</v>
      </c>
      <c r="P8" s="6">
        <v>3</v>
      </c>
      <c r="Q8" s="6" t="s">
        <v>32</v>
      </c>
      <c r="R8" s="6" t="s">
        <v>32</v>
      </c>
      <c r="S8" s="6" t="s">
        <v>32</v>
      </c>
      <c r="T8" s="6" t="s">
        <v>32</v>
      </c>
      <c r="U8" s="6">
        <v>3</v>
      </c>
      <c r="V8" s="6" t="s">
        <v>32</v>
      </c>
      <c r="W8" s="6" t="s">
        <v>35</v>
      </c>
      <c r="X8" s="6" t="s">
        <v>32</v>
      </c>
      <c r="Y8" s="25" t="s">
        <v>32</v>
      </c>
      <c r="Z8" s="6" t="s">
        <v>32</v>
      </c>
      <c r="AA8" s="3" t="s">
        <v>32</v>
      </c>
    </row>
    <row r="9" spans="1:27" x14ac:dyDescent="0.2">
      <c r="A9" s="24" t="str">
        <f>HYPERLINK("http://www.ofsted.gov.uk/inspection-reports/find-inspection-report/provider/ELS/130440","Ofsted Webpage")</f>
        <v>Ofsted Webpage</v>
      </c>
      <c r="B9" s="2">
        <v>130440</v>
      </c>
      <c r="C9" s="2" t="s">
        <v>53</v>
      </c>
      <c r="D9" s="2" t="s">
        <v>54</v>
      </c>
      <c r="E9" s="2" t="s">
        <v>61</v>
      </c>
      <c r="F9" s="2" t="s">
        <v>55</v>
      </c>
      <c r="G9" s="27" t="s">
        <v>56</v>
      </c>
      <c r="H9" s="2">
        <v>10004676</v>
      </c>
      <c r="I9" s="2" t="s">
        <v>58</v>
      </c>
      <c r="J9" s="5">
        <v>42269</v>
      </c>
      <c r="K9" s="5">
        <v>42272</v>
      </c>
      <c r="L9" s="6">
        <v>4</v>
      </c>
      <c r="M9" s="6">
        <v>4</v>
      </c>
      <c r="N9" s="6">
        <v>4</v>
      </c>
      <c r="O9" s="6">
        <v>4</v>
      </c>
      <c r="P9" s="6">
        <v>4</v>
      </c>
      <c r="Q9" s="6" t="s">
        <v>32</v>
      </c>
      <c r="R9" s="6">
        <v>4</v>
      </c>
      <c r="S9" s="6">
        <v>3</v>
      </c>
      <c r="T9" s="6" t="s">
        <v>32</v>
      </c>
      <c r="U9" s="6" t="s">
        <v>32</v>
      </c>
      <c r="V9" s="6" t="s">
        <v>32</v>
      </c>
      <c r="W9" s="6" t="s">
        <v>35</v>
      </c>
      <c r="X9" s="6" t="s">
        <v>59</v>
      </c>
      <c r="Y9" s="25">
        <v>41726</v>
      </c>
      <c r="Z9" s="6">
        <v>3</v>
      </c>
      <c r="AA9" s="3" t="s">
        <v>60</v>
      </c>
    </row>
    <row r="10" spans="1:27" x14ac:dyDescent="0.2">
      <c r="A10" s="24" t="str">
        <f>HYPERLINK("http://www.ofsted.gov.uk/inspection-reports/find-inspection-report/provider/ELS/130618","Ofsted Webpage")</f>
        <v>Ofsted Webpage</v>
      </c>
      <c r="B10" s="2">
        <v>130618</v>
      </c>
      <c r="C10" s="2" t="s">
        <v>62</v>
      </c>
      <c r="D10" s="2" t="s">
        <v>54</v>
      </c>
      <c r="E10" s="2" t="s">
        <v>61</v>
      </c>
      <c r="F10" s="2" t="s">
        <v>63</v>
      </c>
      <c r="G10" s="27" t="s">
        <v>64</v>
      </c>
      <c r="H10" s="2">
        <v>10004718</v>
      </c>
      <c r="I10" s="2" t="s">
        <v>58</v>
      </c>
      <c r="J10" s="5">
        <v>42269</v>
      </c>
      <c r="K10" s="5">
        <v>42272</v>
      </c>
      <c r="L10" s="6">
        <v>4</v>
      </c>
      <c r="M10" s="6">
        <v>4</v>
      </c>
      <c r="N10" s="6">
        <v>4</v>
      </c>
      <c r="O10" s="6">
        <v>3</v>
      </c>
      <c r="P10" s="6">
        <v>4</v>
      </c>
      <c r="Q10" s="6" t="s">
        <v>32</v>
      </c>
      <c r="R10" s="6">
        <v>4</v>
      </c>
      <c r="S10" s="6">
        <v>3</v>
      </c>
      <c r="T10" s="6" t="s">
        <v>32</v>
      </c>
      <c r="U10" s="6">
        <v>2</v>
      </c>
      <c r="V10" s="6" t="s">
        <v>32</v>
      </c>
      <c r="W10" s="6" t="s">
        <v>35</v>
      </c>
      <c r="X10" s="6" t="s">
        <v>65</v>
      </c>
      <c r="Y10" s="25">
        <v>41712</v>
      </c>
      <c r="Z10" s="6">
        <v>3</v>
      </c>
      <c r="AA10" s="3" t="s">
        <v>60</v>
      </c>
    </row>
    <row r="11" spans="1:27" x14ac:dyDescent="0.2">
      <c r="A11" s="24" t="str">
        <f>HYPERLINK("http://www.ofsted.gov.uk/inspection-reports/find-inspection-report/provider/ELS/132042","Ofsted Webpage")</f>
        <v>Ofsted Webpage</v>
      </c>
      <c r="B11" s="2">
        <v>132042</v>
      </c>
      <c r="C11" s="2" t="s">
        <v>66</v>
      </c>
      <c r="D11" s="2" t="s">
        <v>67</v>
      </c>
      <c r="E11" s="2" t="s">
        <v>72</v>
      </c>
      <c r="F11" s="2" t="s">
        <v>68</v>
      </c>
      <c r="G11" s="27" t="s">
        <v>47</v>
      </c>
      <c r="H11" s="2">
        <v>10004803</v>
      </c>
      <c r="I11" s="2" t="s">
        <v>69</v>
      </c>
      <c r="J11" s="5">
        <v>42270</v>
      </c>
      <c r="K11" s="5">
        <v>42272</v>
      </c>
      <c r="L11" s="6">
        <v>2</v>
      </c>
      <c r="M11" s="6">
        <v>2</v>
      </c>
      <c r="N11" s="6">
        <v>2</v>
      </c>
      <c r="O11" s="6">
        <v>2</v>
      </c>
      <c r="P11" s="6">
        <v>2</v>
      </c>
      <c r="Q11" s="6" t="s">
        <v>70</v>
      </c>
      <c r="R11" s="6">
        <v>2</v>
      </c>
      <c r="S11" s="6">
        <v>2</v>
      </c>
      <c r="T11" s="6" t="s">
        <v>70</v>
      </c>
      <c r="U11" s="6" t="s">
        <v>70</v>
      </c>
      <c r="V11" s="6">
        <v>2</v>
      </c>
      <c r="W11" s="6" t="s">
        <v>35</v>
      </c>
      <c r="X11" s="6" t="s">
        <v>71</v>
      </c>
      <c r="Y11" s="25">
        <v>41781</v>
      </c>
      <c r="Z11" s="6">
        <v>3</v>
      </c>
      <c r="AA11" s="3" t="s">
        <v>37</v>
      </c>
    </row>
    <row r="12" spans="1:27" x14ac:dyDescent="0.2">
      <c r="A12" s="26" t="str">
        <f>HYPERLINK("http://www.ofsted.gov.uk/inspection-reports/find-inspection-report/provider/ELS/51687","Ofsted Webpage")</f>
        <v>Ofsted Webpage</v>
      </c>
      <c r="B12" s="27">
        <v>51687</v>
      </c>
      <c r="C12" s="27" t="s">
        <v>73</v>
      </c>
      <c r="D12" s="27" t="s">
        <v>30</v>
      </c>
      <c r="E12" s="27" t="s">
        <v>38</v>
      </c>
      <c r="F12" s="27" t="s">
        <v>74</v>
      </c>
      <c r="G12" s="27" t="s">
        <v>75</v>
      </c>
      <c r="H12" s="27">
        <v>10004912</v>
      </c>
      <c r="I12" s="27" t="s">
        <v>76</v>
      </c>
      <c r="J12" s="28">
        <v>42276</v>
      </c>
      <c r="K12" s="28">
        <v>42279</v>
      </c>
      <c r="L12" s="29">
        <v>4</v>
      </c>
      <c r="M12" s="29">
        <v>4</v>
      </c>
      <c r="N12" s="29">
        <v>4</v>
      </c>
      <c r="O12" s="29">
        <v>3</v>
      </c>
      <c r="P12" s="29">
        <v>4</v>
      </c>
      <c r="Q12" s="29" t="s">
        <v>32</v>
      </c>
      <c r="R12" s="29">
        <v>4</v>
      </c>
      <c r="S12" s="29">
        <v>3</v>
      </c>
      <c r="T12" s="29" t="s">
        <v>32</v>
      </c>
      <c r="U12" s="29">
        <v>4</v>
      </c>
      <c r="V12" s="29" t="s">
        <v>32</v>
      </c>
      <c r="W12" s="29" t="s">
        <v>35</v>
      </c>
      <c r="X12" s="29" t="s">
        <v>77</v>
      </c>
      <c r="Y12" s="30">
        <v>41817</v>
      </c>
      <c r="Z12" s="29">
        <v>3</v>
      </c>
      <c r="AA12" s="31" t="s">
        <v>60</v>
      </c>
    </row>
    <row r="13" spans="1:27" x14ac:dyDescent="0.2">
      <c r="A13" s="24" t="str">
        <f>HYPERLINK("http://www.ofsted.gov.uk/inspection-reports/find-inspection-report/provider/ELS/130407","Ofsted Webpage")</f>
        <v>Ofsted Webpage</v>
      </c>
      <c r="B13" s="2">
        <v>130407</v>
      </c>
      <c r="C13" s="2" t="s">
        <v>78</v>
      </c>
      <c r="D13" s="2" t="s">
        <v>54</v>
      </c>
      <c r="E13" s="2" t="s">
        <v>61</v>
      </c>
      <c r="F13" s="2" t="s">
        <v>79</v>
      </c>
      <c r="G13" s="27" t="s">
        <v>56</v>
      </c>
      <c r="H13" s="2">
        <v>10004662</v>
      </c>
      <c r="I13" s="2" t="s">
        <v>58</v>
      </c>
      <c r="J13" s="5">
        <v>42276</v>
      </c>
      <c r="K13" s="5">
        <v>42279</v>
      </c>
      <c r="L13" s="6">
        <v>2</v>
      </c>
      <c r="M13" s="6">
        <v>2</v>
      </c>
      <c r="N13" s="6">
        <v>2</v>
      </c>
      <c r="O13" s="6">
        <v>2</v>
      </c>
      <c r="P13" s="6">
        <v>2</v>
      </c>
      <c r="Q13" s="6" t="s">
        <v>32</v>
      </c>
      <c r="R13" s="6">
        <v>2</v>
      </c>
      <c r="S13" s="6">
        <v>2</v>
      </c>
      <c r="T13" s="6" t="s">
        <v>32</v>
      </c>
      <c r="U13" s="6">
        <v>3</v>
      </c>
      <c r="V13" s="6">
        <v>2</v>
      </c>
      <c r="W13" s="6" t="s">
        <v>35</v>
      </c>
      <c r="X13" s="6" t="s">
        <v>80</v>
      </c>
      <c r="Y13" s="25">
        <v>41705</v>
      </c>
      <c r="Z13" s="6">
        <v>3</v>
      </c>
      <c r="AA13" s="3" t="s">
        <v>37</v>
      </c>
    </row>
    <row r="14" spans="1:27" x14ac:dyDescent="0.2">
      <c r="A14" s="24" t="str">
        <f>HYPERLINK("http://www.ofsted.gov.uk/inspection-reports/find-inspection-report/provider/ELS/51468","Ofsted Webpage")</f>
        <v>Ofsted Webpage</v>
      </c>
      <c r="B14" s="2">
        <v>51468</v>
      </c>
      <c r="C14" s="2" t="s">
        <v>81</v>
      </c>
      <c r="D14" s="2" t="s">
        <v>30</v>
      </c>
      <c r="E14" s="2" t="s">
        <v>38</v>
      </c>
      <c r="F14" s="2" t="s">
        <v>82</v>
      </c>
      <c r="G14" s="27" t="s">
        <v>33</v>
      </c>
      <c r="H14" s="2">
        <v>10004907</v>
      </c>
      <c r="I14" s="2" t="s">
        <v>52</v>
      </c>
      <c r="J14" s="5">
        <v>42283</v>
      </c>
      <c r="K14" s="5">
        <v>42286</v>
      </c>
      <c r="L14" s="6">
        <v>2</v>
      </c>
      <c r="M14" s="6">
        <v>2</v>
      </c>
      <c r="N14" s="6">
        <v>2</v>
      </c>
      <c r="O14" s="6">
        <v>2</v>
      </c>
      <c r="P14" s="6">
        <v>2</v>
      </c>
      <c r="Q14" s="6" t="s">
        <v>32</v>
      </c>
      <c r="R14" s="6">
        <v>2</v>
      </c>
      <c r="S14" s="6" t="s">
        <v>32</v>
      </c>
      <c r="T14" s="6">
        <v>2</v>
      </c>
      <c r="U14" s="6">
        <v>2</v>
      </c>
      <c r="V14" s="6" t="s">
        <v>32</v>
      </c>
      <c r="W14" s="6" t="s">
        <v>35</v>
      </c>
      <c r="X14" s="6" t="s">
        <v>83</v>
      </c>
      <c r="Y14" s="25">
        <v>40606</v>
      </c>
      <c r="Z14" s="6">
        <v>2</v>
      </c>
      <c r="AA14" s="3" t="s">
        <v>50</v>
      </c>
    </row>
    <row r="15" spans="1:27" x14ac:dyDescent="0.2">
      <c r="A15" s="24" t="str">
        <f>HYPERLINK("http://www.ofsted.gov.uk/inspection-reports/find-inspection-report/provider/ELS/52843","Ofsted Webpage")</f>
        <v>Ofsted Webpage</v>
      </c>
      <c r="B15" s="2">
        <v>52843</v>
      </c>
      <c r="C15" s="2" t="s">
        <v>84</v>
      </c>
      <c r="D15" s="2" t="s">
        <v>40</v>
      </c>
      <c r="E15" s="2" t="s">
        <v>44</v>
      </c>
      <c r="F15" s="2" t="s">
        <v>85</v>
      </c>
      <c r="G15" s="27" t="s">
        <v>33</v>
      </c>
      <c r="H15" s="2">
        <v>10005149</v>
      </c>
      <c r="I15" s="2" t="s">
        <v>42</v>
      </c>
      <c r="J15" s="5">
        <v>42283</v>
      </c>
      <c r="K15" s="5">
        <v>42285</v>
      </c>
      <c r="L15" s="6">
        <v>3</v>
      </c>
      <c r="M15" s="6">
        <v>3</v>
      </c>
      <c r="N15" s="6">
        <v>3</v>
      </c>
      <c r="O15" s="6">
        <v>3</v>
      </c>
      <c r="P15" s="6">
        <v>3</v>
      </c>
      <c r="Q15" s="6" t="s">
        <v>32</v>
      </c>
      <c r="R15" s="6">
        <v>3</v>
      </c>
      <c r="S15" s="6" t="s">
        <v>32</v>
      </c>
      <c r="T15" s="6" t="s">
        <v>32</v>
      </c>
      <c r="U15" s="6" t="s">
        <v>32</v>
      </c>
      <c r="V15" s="6" t="s">
        <v>32</v>
      </c>
      <c r="W15" s="6" t="s">
        <v>35</v>
      </c>
      <c r="X15" s="6" t="s">
        <v>86</v>
      </c>
      <c r="Y15" s="25">
        <v>41753</v>
      </c>
      <c r="Z15" s="6">
        <v>3</v>
      </c>
      <c r="AA15" s="3" t="s">
        <v>50</v>
      </c>
    </row>
    <row r="16" spans="1:27" x14ac:dyDescent="0.2">
      <c r="A16" s="24" t="str">
        <f>HYPERLINK("http://www.ofsted.gov.uk/inspection-reports/find-inspection-report/provider/ELS/53135","Ofsted Webpage")</f>
        <v>Ofsted Webpage</v>
      </c>
      <c r="B16" s="2">
        <v>53135</v>
      </c>
      <c r="C16" s="2" t="s">
        <v>87</v>
      </c>
      <c r="D16" s="2" t="s">
        <v>40</v>
      </c>
      <c r="E16" s="2" t="s">
        <v>44</v>
      </c>
      <c r="F16" s="2" t="s">
        <v>88</v>
      </c>
      <c r="G16" s="27" t="s">
        <v>56</v>
      </c>
      <c r="H16" s="2">
        <v>10005431</v>
      </c>
      <c r="I16" s="2" t="s">
        <v>89</v>
      </c>
      <c r="J16" s="5">
        <v>42283</v>
      </c>
      <c r="K16" s="5">
        <v>42286</v>
      </c>
      <c r="L16" s="6">
        <v>2</v>
      </c>
      <c r="M16" s="6">
        <v>2</v>
      </c>
      <c r="N16" s="6">
        <v>2</v>
      </c>
      <c r="O16" s="6">
        <v>2</v>
      </c>
      <c r="P16" s="6">
        <v>2</v>
      </c>
      <c r="Q16" s="6" t="s">
        <v>32</v>
      </c>
      <c r="R16" s="6" t="s">
        <v>32</v>
      </c>
      <c r="S16" s="6">
        <v>2</v>
      </c>
      <c r="T16" s="6" t="s">
        <v>32</v>
      </c>
      <c r="U16" s="6" t="s">
        <v>32</v>
      </c>
      <c r="V16" s="6" t="s">
        <v>32</v>
      </c>
      <c r="W16" s="6" t="s">
        <v>35</v>
      </c>
      <c r="X16" s="6" t="s">
        <v>90</v>
      </c>
      <c r="Y16" s="25">
        <v>40501</v>
      </c>
      <c r="Z16" s="6">
        <v>2</v>
      </c>
      <c r="AA16" s="3" t="s">
        <v>50</v>
      </c>
    </row>
    <row r="17" spans="1:27" x14ac:dyDescent="0.2">
      <c r="A17" s="24" t="str">
        <f>HYPERLINK("http://www.ofsted.gov.uk/inspection-reports/find-inspection-report/provider/ELS/58161","Ofsted Webpage")</f>
        <v>Ofsted Webpage</v>
      </c>
      <c r="B17" s="2">
        <v>58161</v>
      </c>
      <c r="C17" s="2" t="s">
        <v>91</v>
      </c>
      <c r="D17" s="2" t="s">
        <v>30</v>
      </c>
      <c r="E17" s="2" t="s">
        <v>38</v>
      </c>
      <c r="F17" s="2" t="s">
        <v>92</v>
      </c>
      <c r="G17" s="27" t="s">
        <v>33</v>
      </c>
      <c r="H17" s="2">
        <v>10005048</v>
      </c>
      <c r="I17" s="2" t="s">
        <v>76</v>
      </c>
      <c r="J17" s="5">
        <v>42283</v>
      </c>
      <c r="K17" s="5">
        <v>42286</v>
      </c>
      <c r="L17" s="6">
        <v>3</v>
      </c>
      <c r="M17" s="6">
        <v>3</v>
      </c>
      <c r="N17" s="6">
        <v>3</v>
      </c>
      <c r="O17" s="6">
        <v>3</v>
      </c>
      <c r="P17" s="6">
        <v>3</v>
      </c>
      <c r="Q17" s="6" t="s">
        <v>32</v>
      </c>
      <c r="R17" s="6" t="s">
        <v>32</v>
      </c>
      <c r="S17" s="6" t="s">
        <v>32</v>
      </c>
      <c r="T17" s="6" t="s">
        <v>32</v>
      </c>
      <c r="U17" s="6">
        <v>3</v>
      </c>
      <c r="V17" s="6" t="s">
        <v>32</v>
      </c>
      <c r="W17" s="6" t="s">
        <v>35</v>
      </c>
      <c r="X17" s="6" t="s">
        <v>93</v>
      </c>
      <c r="Y17" s="25">
        <v>41761</v>
      </c>
      <c r="Z17" s="6">
        <v>3</v>
      </c>
      <c r="AA17" s="3" t="s">
        <v>50</v>
      </c>
    </row>
    <row r="18" spans="1:27" x14ac:dyDescent="0.2">
      <c r="A18" s="24" t="str">
        <f>HYPERLINK("http://www.ofsted.gov.uk/inspection-reports/find-inspection-report/provider/ELS/130632","Ofsted Webpage")</f>
        <v>Ofsted Webpage</v>
      </c>
      <c r="B18" s="2">
        <v>130632</v>
      </c>
      <c r="C18" s="2" t="s">
        <v>94</v>
      </c>
      <c r="D18" s="2" t="s">
        <v>54</v>
      </c>
      <c r="E18" s="2" t="s">
        <v>61</v>
      </c>
      <c r="F18" s="2" t="s">
        <v>95</v>
      </c>
      <c r="G18" s="27" t="s">
        <v>64</v>
      </c>
      <c r="H18" s="2">
        <v>10005438</v>
      </c>
      <c r="I18" s="2" t="s">
        <v>96</v>
      </c>
      <c r="J18" s="5">
        <v>42283</v>
      </c>
      <c r="K18" s="5">
        <v>42286</v>
      </c>
      <c r="L18" s="6">
        <v>3</v>
      </c>
      <c r="M18" s="6">
        <v>3</v>
      </c>
      <c r="N18" s="6">
        <v>3</v>
      </c>
      <c r="O18" s="6">
        <v>3</v>
      </c>
      <c r="P18" s="6">
        <v>3</v>
      </c>
      <c r="Q18" s="6" t="s">
        <v>70</v>
      </c>
      <c r="R18" s="6">
        <v>3</v>
      </c>
      <c r="S18" s="6">
        <v>3</v>
      </c>
      <c r="T18" s="6" t="s">
        <v>70</v>
      </c>
      <c r="U18" s="6">
        <v>2</v>
      </c>
      <c r="V18" s="6" t="s">
        <v>70</v>
      </c>
      <c r="W18" s="6" t="s">
        <v>35</v>
      </c>
      <c r="X18" s="6" t="s">
        <v>97</v>
      </c>
      <c r="Y18" s="25">
        <v>40522</v>
      </c>
      <c r="Z18" s="6">
        <v>2</v>
      </c>
      <c r="AA18" s="3" t="s">
        <v>60</v>
      </c>
    </row>
    <row r="19" spans="1:27" x14ac:dyDescent="0.2">
      <c r="A19" s="24" t="str">
        <f>HYPERLINK("http://www.ofsted.gov.uk/inspection-reports/find-inspection-report/provider/ELS/53432","Ofsted Webpage")</f>
        <v>Ofsted Webpage</v>
      </c>
      <c r="B19" s="2">
        <v>53432</v>
      </c>
      <c r="C19" s="2" t="s">
        <v>98</v>
      </c>
      <c r="D19" s="2" t="s">
        <v>99</v>
      </c>
      <c r="E19" s="2" t="s">
        <v>103</v>
      </c>
      <c r="F19" s="2" t="s">
        <v>100</v>
      </c>
      <c r="G19" s="27" t="s">
        <v>56</v>
      </c>
      <c r="H19" s="2">
        <v>10004971</v>
      </c>
      <c r="I19" s="2" t="s">
        <v>101</v>
      </c>
      <c r="J19" s="5">
        <v>42284</v>
      </c>
      <c r="K19" s="5">
        <v>42285</v>
      </c>
      <c r="L19" s="6">
        <v>1</v>
      </c>
      <c r="M19" s="6">
        <v>1</v>
      </c>
      <c r="N19" s="6">
        <v>1</v>
      </c>
      <c r="O19" s="6">
        <v>1</v>
      </c>
      <c r="P19" s="6">
        <v>2</v>
      </c>
      <c r="Q19" s="6" t="s">
        <v>32</v>
      </c>
      <c r="R19" s="6" t="s">
        <v>32</v>
      </c>
      <c r="S19" s="6" t="s">
        <v>32</v>
      </c>
      <c r="T19" s="6" t="s">
        <v>32</v>
      </c>
      <c r="U19" s="6" t="s">
        <v>32</v>
      </c>
      <c r="V19" s="6" t="s">
        <v>32</v>
      </c>
      <c r="W19" s="6" t="s">
        <v>35</v>
      </c>
      <c r="X19" s="6" t="s">
        <v>102</v>
      </c>
      <c r="Y19" s="25">
        <v>40703</v>
      </c>
      <c r="Z19" s="6" t="s">
        <v>32</v>
      </c>
      <c r="AA19" s="6" t="s">
        <v>32</v>
      </c>
    </row>
    <row r="20" spans="1:27" x14ac:dyDescent="0.2">
      <c r="A20" s="24" t="str">
        <f>HYPERLINK("http://www.ofsted.gov.uk/inspection-reports/find-inspection-report/provider/ELS/53634","Ofsted Webpage")</f>
        <v>Ofsted Webpage</v>
      </c>
      <c r="B20" s="2">
        <v>53634</v>
      </c>
      <c r="C20" s="2" t="s">
        <v>104</v>
      </c>
      <c r="D20" s="2" t="s">
        <v>99</v>
      </c>
      <c r="E20" s="2" t="s">
        <v>103</v>
      </c>
      <c r="F20" s="2" t="s">
        <v>105</v>
      </c>
      <c r="G20" s="27" t="s">
        <v>64</v>
      </c>
      <c r="H20" s="2">
        <v>10004981</v>
      </c>
      <c r="I20" s="2" t="s">
        <v>101</v>
      </c>
      <c r="J20" s="5">
        <v>42284</v>
      </c>
      <c r="K20" s="5">
        <v>42285</v>
      </c>
      <c r="L20" s="6">
        <v>1</v>
      </c>
      <c r="M20" s="6">
        <v>1</v>
      </c>
      <c r="N20" s="6">
        <v>1</v>
      </c>
      <c r="O20" s="6">
        <v>1</v>
      </c>
      <c r="P20" s="6">
        <v>1</v>
      </c>
      <c r="Q20" s="6" t="s">
        <v>32</v>
      </c>
      <c r="R20" s="6" t="s">
        <v>32</v>
      </c>
      <c r="S20" s="6" t="s">
        <v>32</v>
      </c>
      <c r="T20" s="6" t="s">
        <v>32</v>
      </c>
      <c r="U20" s="6" t="s">
        <v>32</v>
      </c>
      <c r="V20" s="6" t="s">
        <v>32</v>
      </c>
      <c r="W20" s="6" t="s">
        <v>35</v>
      </c>
      <c r="X20" s="6" t="s">
        <v>106</v>
      </c>
      <c r="Y20" s="25">
        <v>40639</v>
      </c>
      <c r="Z20" s="6" t="s">
        <v>32</v>
      </c>
      <c r="AA20" s="6" t="s">
        <v>32</v>
      </c>
    </row>
    <row r="21" spans="1:27" x14ac:dyDescent="0.2">
      <c r="A21" s="24" t="str">
        <f>HYPERLINK("http://www.ofsted.gov.uk/inspection-reports/find-inspection-report/provider/ELS/54317","Ofsted Webpage")</f>
        <v>Ofsted Webpage</v>
      </c>
      <c r="B21" s="2">
        <v>54317</v>
      </c>
      <c r="C21" s="2" t="s">
        <v>107</v>
      </c>
      <c r="D21" s="2" t="s">
        <v>40</v>
      </c>
      <c r="E21" s="2" t="s">
        <v>44</v>
      </c>
      <c r="F21" s="2" t="s">
        <v>108</v>
      </c>
      <c r="G21" s="27" t="s">
        <v>64</v>
      </c>
      <c r="H21" s="2">
        <v>10005002</v>
      </c>
      <c r="I21" s="2" t="s">
        <v>89</v>
      </c>
      <c r="J21" s="5">
        <v>42290</v>
      </c>
      <c r="K21" s="5">
        <v>42293</v>
      </c>
      <c r="L21" s="6">
        <v>3</v>
      </c>
      <c r="M21" s="6">
        <v>3</v>
      </c>
      <c r="N21" s="6">
        <v>3</v>
      </c>
      <c r="O21" s="6">
        <v>2</v>
      </c>
      <c r="P21" s="6">
        <v>3</v>
      </c>
      <c r="Q21" s="6" t="s">
        <v>32</v>
      </c>
      <c r="R21" s="6" t="s">
        <v>32</v>
      </c>
      <c r="S21" s="6">
        <v>3</v>
      </c>
      <c r="T21" s="6" t="s">
        <v>32</v>
      </c>
      <c r="U21" s="6" t="s">
        <v>32</v>
      </c>
      <c r="V21" s="6" t="s">
        <v>32</v>
      </c>
      <c r="W21" s="6" t="s">
        <v>35</v>
      </c>
      <c r="X21" s="6" t="s">
        <v>109</v>
      </c>
      <c r="Y21" s="25">
        <v>40312</v>
      </c>
      <c r="Z21" s="6">
        <v>2</v>
      </c>
      <c r="AA21" s="3" t="s">
        <v>60</v>
      </c>
    </row>
    <row r="22" spans="1:27" x14ac:dyDescent="0.2">
      <c r="A22" s="24" t="str">
        <f>HYPERLINK("http://www.ofsted.gov.uk/inspection-reports/find-inspection-report/provider/ELS/58521","Ofsted Webpage")</f>
        <v>Ofsted Webpage</v>
      </c>
      <c r="B22" s="2">
        <v>58521</v>
      </c>
      <c r="C22" s="2" t="s">
        <v>110</v>
      </c>
      <c r="D22" s="2" t="s">
        <v>30</v>
      </c>
      <c r="E22" s="2" t="s">
        <v>38</v>
      </c>
      <c r="F22" s="2" t="s">
        <v>111</v>
      </c>
      <c r="G22" s="27" t="s">
        <v>75</v>
      </c>
      <c r="H22" s="2">
        <v>10005066</v>
      </c>
      <c r="I22" s="2" t="s">
        <v>52</v>
      </c>
      <c r="J22" s="5">
        <v>42290</v>
      </c>
      <c r="K22" s="5">
        <v>42293</v>
      </c>
      <c r="L22" s="6">
        <v>2</v>
      </c>
      <c r="M22" s="6">
        <v>2</v>
      </c>
      <c r="N22" s="6">
        <v>2</v>
      </c>
      <c r="O22" s="6">
        <v>2</v>
      </c>
      <c r="P22" s="6">
        <v>2</v>
      </c>
      <c r="Q22" s="6" t="s">
        <v>32</v>
      </c>
      <c r="R22" s="6" t="s">
        <v>32</v>
      </c>
      <c r="S22" s="6">
        <v>2</v>
      </c>
      <c r="T22" s="6" t="s">
        <v>70</v>
      </c>
      <c r="U22" s="6">
        <v>2</v>
      </c>
      <c r="V22" s="6" t="s">
        <v>32</v>
      </c>
      <c r="W22" s="6" t="s">
        <v>35</v>
      </c>
      <c r="X22" s="6" t="s">
        <v>112</v>
      </c>
      <c r="Y22" s="25">
        <v>40570</v>
      </c>
      <c r="Z22" s="6">
        <v>2</v>
      </c>
      <c r="AA22" s="3" t="s">
        <v>50</v>
      </c>
    </row>
    <row r="23" spans="1:27" x14ac:dyDescent="0.2">
      <c r="A23" s="24" t="str">
        <f>HYPERLINK("http://www.ofsted.gov.uk/inspection-reports/find-inspection-report/provider/ELS/58700","Ofsted Webpage")</f>
        <v>Ofsted Webpage</v>
      </c>
      <c r="B23" s="2">
        <v>58700</v>
      </c>
      <c r="C23" s="2" t="s">
        <v>113</v>
      </c>
      <c r="D23" s="2" t="s">
        <v>114</v>
      </c>
      <c r="E23" s="2" t="s">
        <v>44</v>
      </c>
      <c r="F23" s="2" t="s">
        <v>115</v>
      </c>
      <c r="G23" s="27" t="s">
        <v>311</v>
      </c>
      <c r="H23" s="2">
        <v>10005434</v>
      </c>
      <c r="I23" s="2" t="s">
        <v>116</v>
      </c>
      <c r="J23" s="5">
        <v>42290</v>
      </c>
      <c r="K23" s="5">
        <v>42293</v>
      </c>
      <c r="L23" s="6">
        <v>2</v>
      </c>
      <c r="M23" s="6">
        <v>2</v>
      </c>
      <c r="N23" s="6">
        <v>2</v>
      </c>
      <c r="O23" s="6">
        <v>2</v>
      </c>
      <c r="P23" s="6">
        <v>2</v>
      </c>
      <c r="Q23" s="6" t="s">
        <v>32</v>
      </c>
      <c r="R23" s="6" t="s">
        <v>32</v>
      </c>
      <c r="S23" s="6">
        <v>2</v>
      </c>
      <c r="T23" s="6">
        <v>2</v>
      </c>
      <c r="U23" s="6">
        <v>2</v>
      </c>
      <c r="V23" s="6" t="s">
        <v>32</v>
      </c>
      <c r="W23" s="6" t="s">
        <v>35</v>
      </c>
      <c r="X23" s="6" t="s">
        <v>117</v>
      </c>
      <c r="Y23" s="25">
        <v>41047</v>
      </c>
      <c r="Z23" s="6">
        <v>2</v>
      </c>
      <c r="AA23" s="3" t="s">
        <v>50</v>
      </c>
    </row>
    <row r="24" spans="1:27" x14ac:dyDescent="0.2">
      <c r="A24" s="26" t="str">
        <f>HYPERLINK("http://www.ofsted.gov.uk/inspection-reports/find-inspection-report/provider/ELS/130408","Ofsted Webpage")</f>
        <v>Ofsted Webpage</v>
      </c>
      <c r="B24" s="27">
        <v>130408</v>
      </c>
      <c r="C24" s="27" t="s">
        <v>118</v>
      </c>
      <c r="D24" s="27" t="s">
        <v>54</v>
      </c>
      <c r="E24" s="27" t="s">
        <v>61</v>
      </c>
      <c r="F24" s="27" t="s">
        <v>119</v>
      </c>
      <c r="G24" s="27" t="s">
        <v>56</v>
      </c>
      <c r="H24" s="27">
        <v>10004663</v>
      </c>
      <c r="I24" s="27" t="s">
        <v>58</v>
      </c>
      <c r="J24" s="28">
        <v>42290</v>
      </c>
      <c r="K24" s="28">
        <v>42293</v>
      </c>
      <c r="L24" s="29">
        <v>4</v>
      </c>
      <c r="M24" s="29">
        <v>4</v>
      </c>
      <c r="N24" s="29">
        <v>3</v>
      </c>
      <c r="O24" s="29">
        <v>3</v>
      </c>
      <c r="P24" s="29">
        <v>3</v>
      </c>
      <c r="Q24" s="29" t="s">
        <v>32</v>
      </c>
      <c r="R24" s="29">
        <v>4</v>
      </c>
      <c r="S24" s="29">
        <v>3</v>
      </c>
      <c r="T24" s="29" t="s">
        <v>32</v>
      </c>
      <c r="U24" s="29">
        <v>3</v>
      </c>
      <c r="V24" s="29">
        <v>3</v>
      </c>
      <c r="W24" s="29" t="s">
        <v>35</v>
      </c>
      <c r="X24" s="29" t="s">
        <v>120</v>
      </c>
      <c r="Y24" s="30">
        <v>41775</v>
      </c>
      <c r="Z24" s="29">
        <v>3</v>
      </c>
      <c r="AA24" s="31" t="s">
        <v>60</v>
      </c>
    </row>
    <row r="25" spans="1:27" x14ac:dyDescent="0.2">
      <c r="A25" s="24" t="str">
        <f>HYPERLINK("http://www.ofsted.gov.uk/inspection-reports/find-inspection-report/provider/ELS/130573","Ofsted Webpage")</f>
        <v>Ofsted Webpage</v>
      </c>
      <c r="B25" s="2">
        <v>130573</v>
      </c>
      <c r="C25" s="2" t="s">
        <v>121</v>
      </c>
      <c r="D25" s="2" t="s">
        <v>54</v>
      </c>
      <c r="E25" s="2" t="s">
        <v>61</v>
      </c>
      <c r="F25" s="2" t="s">
        <v>122</v>
      </c>
      <c r="G25" s="27" t="s">
        <v>345</v>
      </c>
      <c r="H25" s="2">
        <v>10004706</v>
      </c>
      <c r="I25" s="2" t="s">
        <v>123</v>
      </c>
      <c r="J25" s="5">
        <v>42290</v>
      </c>
      <c r="K25" s="5">
        <v>42293</v>
      </c>
      <c r="L25" s="6">
        <v>3</v>
      </c>
      <c r="M25" s="6">
        <v>3</v>
      </c>
      <c r="N25" s="6">
        <v>3</v>
      </c>
      <c r="O25" s="6">
        <v>2</v>
      </c>
      <c r="P25" s="6">
        <v>3</v>
      </c>
      <c r="Q25" s="6" t="s">
        <v>32</v>
      </c>
      <c r="R25" s="6">
        <v>3</v>
      </c>
      <c r="S25" s="6">
        <v>2</v>
      </c>
      <c r="T25" s="6" t="s">
        <v>32</v>
      </c>
      <c r="U25" s="6">
        <v>2</v>
      </c>
      <c r="V25" s="6" t="s">
        <v>32</v>
      </c>
      <c r="W25" s="6" t="s">
        <v>35</v>
      </c>
      <c r="X25" s="6" t="s">
        <v>124</v>
      </c>
      <c r="Y25" s="25">
        <v>41796</v>
      </c>
      <c r="Z25" s="6">
        <v>3</v>
      </c>
      <c r="AA25" s="3" t="s">
        <v>50</v>
      </c>
    </row>
    <row r="26" spans="1:27" x14ac:dyDescent="0.2">
      <c r="A26" s="24" t="str">
        <f>HYPERLINK("http://www.ofsted.gov.uk/inspection-reports/find-inspection-report/provider/ELS/133991","Ofsted Webpage")</f>
        <v>Ofsted Webpage</v>
      </c>
      <c r="B26" s="2">
        <v>133991</v>
      </c>
      <c r="C26" s="2" t="s">
        <v>125</v>
      </c>
      <c r="D26" s="2" t="s">
        <v>126</v>
      </c>
      <c r="E26" s="2" t="s">
        <v>61</v>
      </c>
      <c r="F26" s="2" t="s">
        <v>127</v>
      </c>
      <c r="G26" s="27" t="s">
        <v>311</v>
      </c>
      <c r="H26" s="2">
        <v>10004815</v>
      </c>
      <c r="I26" s="2" t="s">
        <v>128</v>
      </c>
      <c r="J26" s="5">
        <v>42290</v>
      </c>
      <c r="K26" s="5">
        <v>42293</v>
      </c>
      <c r="L26" s="6">
        <v>2</v>
      </c>
      <c r="M26" s="6">
        <v>2</v>
      </c>
      <c r="N26" s="6">
        <v>2</v>
      </c>
      <c r="O26" s="6">
        <v>2</v>
      </c>
      <c r="P26" s="6">
        <v>2</v>
      </c>
      <c r="Q26" s="6" t="s">
        <v>32</v>
      </c>
      <c r="R26" s="6">
        <v>2</v>
      </c>
      <c r="S26" s="6" t="s">
        <v>32</v>
      </c>
      <c r="T26" s="6" t="s">
        <v>32</v>
      </c>
      <c r="U26" s="6" t="s">
        <v>32</v>
      </c>
      <c r="V26" s="6" t="s">
        <v>32</v>
      </c>
      <c r="W26" s="6" t="s">
        <v>35</v>
      </c>
      <c r="X26" s="6" t="s">
        <v>129</v>
      </c>
      <c r="Y26" s="25">
        <v>41761</v>
      </c>
      <c r="Z26" s="6">
        <v>3</v>
      </c>
      <c r="AA26" s="3" t="s">
        <v>37</v>
      </c>
    </row>
    <row r="27" spans="1:27" x14ac:dyDescent="0.2">
      <c r="A27" s="24" t="str">
        <f>HYPERLINK("http://www.ofsted.gov.uk/inspection-reports/find-inspection-report/provider/ELS/139363","Ofsted Webpage")</f>
        <v>Ofsted Webpage</v>
      </c>
      <c r="B27" s="2">
        <v>139363</v>
      </c>
      <c r="C27" s="2" t="s">
        <v>130</v>
      </c>
      <c r="D27" s="2" t="s">
        <v>131</v>
      </c>
      <c r="E27" s="2" t="s">
        <v>135</v>
      </c>
      <c r="F27" s="2" t="s">
        <v>100</v>
      </c>
      <c r="G27" s="27" t="s">
        <v>56</v>
      </c>
      <c r="H27" s="2">
        <v>10004822</v>
      </c>
      <c r="I27" s="2" t="s">
        <v>133</v>
      </c>
      <c r="J27" s="5">
        <v>42290</v>
      </c>
      <c r="K27" s="5">
        <v>42292</v>
      </c>
      <c r="L27" s="6">
        <v>2</v>
      </c>
      <c r="M27" s="6">
        <v>2</v>
      </c>
      <c r="N27" s="6">
        <v>2</v>
      </c>
      <c r="O27" s="6">
        <v>2</v>
      </c>
      <c r="P27" s="6">
        <v>2</v>
      </c>
      <c r="Q27" s="6" t="s">
        <v>32</v>
      </c>
      <c r="R27" s="6">
        <v>2</v>
      </c>
      <c r="S27" s="6" t="s">
        <v>32</v>
      </c>
      <c r="T27" s="6" t="s">
        <v>32</v>
      </c>
      <c r="U27" s="6" t="s">
        <v>32</v>
      </c>
      <c r="V27" s="6">
        <v>3</v>
      </c>
      <c r="W27" s="6" t="s">
        <v>35</v>
      </c>
      <c r="X27" s="6" t="s">
        <v>134</v>
      </c>
      <c r="Y27" s="25">
        <v>41726</v>
      </c>
      <c r="Z27" s="6">
        <v>3</v>
      </c>
      <c r="AA27" s="3" t="s">
        <v>37</v>
      </c>
    </row>
    <row r="28" spans="1:27" x14ac:dyDescent="0.2">
      <c r="A28" s="24" t="str">
        <f>HYPERLINK("http://www.ofsted.gov.uk/inspection-reports/find-inspection-report/provider/ELS/50067","Ofsted Webpage")</f>
        <v>Ofsted Webpage</v>
      </c>
      <c r="B28" s="2">
        <v>50067</v>
      </c>
      <c r="C28" s="2" t="s">
        <v>136</v>
      </c>
      <c r="D28" s="2" t="s">
        <v>99</v>
      </c>
      <c r="E28" s="2" t="s">
        <v>103</v>
      </c>
      <c r="F28" s="2" t="s">
        <v>137</v>
      </c>
      <c r="G28" s="27" t="s">
        <v>75</v>
      </c>
      <c r="H28" s="2">
        <v>10004850</v>
      </c>
      <c r="I28" s="2" t="s">
        <v>101</v>
      </c>
      <c r="J28" s="5">
        <v>42291</v>
      </c>
      <c r="K28" s="5">
        <v>42292</v>
      </c>
      <c r="L28" s="6">
        <v>1</v>
      </c>
      <c r="M28" s="6">
        <v>1</v>
      </c>
      <c r="N28" s="6">
        <v>1</v>
      </c>
      <c r="O28" s="6">
        <v>1</v>
      </c>
      <c r="P28" s="6">
        <v>1</v>
      </c>
      <c r="Q28" s="6" t="s">
        <v>32</v>
      </c>
      <c r="R28" s="6" t="s">
        <v>32</v>
      </c>
      <c r="S28" s="6" t="s">
        <v>32</v>
      </c>
      <c r="T28" s="6" t="s">
        <v>32</v>
      </c>
      <c r="U28" s="6" t="s">
        <v>32</v>
      </c>
      <c r="V28" s="6" t="s">
        <v>32</v>
      </c>
      <c r="W28" s="6" t="s">
        <v>35</v>
      </c>
      <c r="X28" s="6" t="s">
        <v>138</v>
      </c>
      <c r="Y28" s="25">
        <v>40829</v>
      </c>
      <c r="Z28" s="6" t="s">
        <v>32</v>
      </c>
      <c r="AA28" s="6" t="s">
        <v>32</v>
      </c>
    </row>
    <row r="29" spans="1:27" x14ac:dyDescent="0.2">
      <c r="A29" s="24" t="str">
        <f>HYPERLINK("http://www.ofsted.gov.uk/inspection-reports/find-inspection-report/provider/ELS/53771","Ofsted Webpage")</f>
        <v>Ofsted Webpage</v>
      </c>
      <c r="B29" s="2">
        <v>53771</v>
      </c>
      <c r="C29" s="2" t="s">
        <v>139</v>
      </c>
      <c r="D29" s="2" t="s">
        <v>99</v>
      </c>
      <c r="E29" s="2" t="s">
        <v>103</v>
      </c>
      <c r="F29" s="2" t="s">
        <v>140</v>
      </c>
      <c r="G29" s="27" t="s">
        <v>57</v>
      </c>
      <c r="H29" s="2">
        <v>10004985</v>
      </c>
      <c r="I29" s="2" t="s">
        <v>101</v>
      </c>
      <c r="J29" s="5">
        <v>42291</v>
      </c>
      <c r="K29" s="5">
        <v>42292</v>
      </c>
      <c r="L29" s="6">
        <v>1</v>
      </c>
      <c r="M29" s="6">
        <v>1</v>
      </c>
      <c r="N29" s="6">
        <v>1</v>
      </c>
      <c r="O29" s="6">
        <v>1</v>
      </c>
      <c r="P29" s="6">
        <v>1</v>
      </c>
      <c r="Q29" s="6" t="s">
        <v>32</v>
      </c>
      <c r="R29" s="6" t="s">
        <v>32</v>
      </c>
      <c r="S29" s="6" t="s">
        <v>32</v>
      </c>
      <c r="T29" s="6" t="s">
        <v>32</v>
      </c>
      <c r="U29" s="6" t="s">
        <v>32</v>
      </c>
      <c r="V29" s="6" t="s">
        <v>32</v>
      </c>
      <c r="W29" s="6" t="s">
        <v>35</v>
      </c>
      <c r="X29" s="6" t="s">
        <v>141</v>
      </c>
      <c r="Y29" s="25">
        <v>40591</v>
      </c>
      <c r="Z29" s="6" t="s">
        <v>32</v>
      </c>
      <c r="AA29" s="6" t="s">
        <v>32</v>
      </c>
    </row>
    <row r="30" spans="1:27" x14ac:dyDescent="0.2">
      <c r="A30" s="24" t="str">
        <f>HYPERLINK("http://www.ofsted.gov.uk/inspection-reports/find-inspection-report/provider/ELS/50782","Ofsted Webpage")</f>
        <v>Ofsted Webpage</v>
      </c>
      <c r="B30" s="2">
        <v>50782</v>
      </c>
      <c r="C30" s="2" t="s">
        <v>142</v>
      </c>
      <c r="D30" s="2" t="s">
        <v>114</v>
      </c>
      <c r="E30" s="2" t="s">
        <v>44</v>
      </c>
      <c r="F30" s="2" t="s">
        <v>143</v>
      </c>
      <c r="G30" s="27" t="s">
        <v>56</v>
      </c>
      <c r="H30" s="2">
        <v>10004888</v>
      </c>
      <c r="I30" s="2" t="s">
        <v>34</v>
      </c>
      <c r="J30" s="5">
        <v>42296</v>
      </c>
      <c r="K30" s="5">
        <v>42299</v>
      </c>
      <c r="L30" s="6">
        <v>2</v>
      </c>
      <c r="M30" s="6">
        <v>2</v>
      </c>
      <c r="N30" s="6">
        <v>2</v>
      </c>
      <c r="O30" s="6">
        <v>2</v>
      </c>
      <c r="P30" s="6">
        <v>2</v>
      </c>
      <c r="Q30" s="6" t="s">
        <v>32</v>
      </c>
      <c r="R30" s="6">
        <v>2</v>
      </c>
      <c r="S30" s="6" t="s">
        <v>32</v>
      </c>
      <c r="T30" s="6" t="s">
        <v>32</v>
      </c>
      <c r="U30" s="6" t="s">
        <v>32</v>
      </c>
      <c r="V30" s="6" t="s">
        <v>32</v>
      </c>
      <c r="W30" s="6" t="s">
        <v>35</v>
      </c>
      <c r="X30" s="6" t="s">
        <v>144</v>
      </c>
      <c r="Y30" s="25">
        <v>41698</v>
      </c>
      <c r="Z30" s="6">
        <v>3</v>
      </c>
      <c r="AA30" s="3" t="s">
        <v>37</v>
      </c>
    </row>
    <row r="31" spans="1:27" x14ac:dyDescent="0.2">
      <c r="A31" s="24" t="str">
        <f>HYPERLINK("http://www.ofsted.gov.uk/inspection-reports/find-inspection-report/provider/ELS/54333","Ofsted Webpage")</f>
        <v>Ofsted Webpage</v>
      </c>
      <c r="B31" s="2">
        <v>54333</v>
      </c>
      <c r="C31" s="2" t="s">
        <v>145</v>
      </c>
      <c r="D31" s="2" t="s">
        <v>30</v>
      </c>
      <c r="E31" s="2" t="s">
        <v>38</v>
      </c>
      <c r="F31" s="2" t="s">
        <v>146</v>
      </c>
      <c r="G31" s="27" t="s">
        <v>47</v>
      </c>
      <c r="H31" s="2">
        <v>10005003</v>
      </c>
      <c r="I31" s="2" t="s">
        <v>76</v>
      </c>
      <c r="J31" s="5">
        <v>42297</v>
      </c>
      <c r="K31" s="5">
        <v>42300</v>
      </c>
      <c r="L31" s="6">
        <v>2</v>
      </c>
      <c r="M31" s="6">
        <v>2</v>
      </c>
      <c r="N31" s="6">
        <v>2</v>
      </c>
      <c r="O31" s="6">
        <v>2</v>
      </c>
      <c r="P31" s="6">
        <v>2</v>
      </c>
      <c r="Q31" s="6" t="s">
        <v>32</v>
      </c>
      <c r="R31" s="6" t="s">
        <v>32</v>
      </c>
      <c r="S31" s="6" t="s">
        <v>32</v>
      </c>
      <c r="T31" s="6" t="s">
        <v>32</v>
      </c>
      <c r="U31" s="6">
        <v>2</v>
      </c>
      <c r="V31" s="6" t="s">
        <v>32</v>
      </c>
      <c r="W31" s="6" t="s">
        <v>35</v>
      </c>
      <c r="X31" s="6" t="s">
        <v>147</v>
      </c>
      <c r="Y31" s="25">
        <v>41803</v>
      </c>
      <c r="Z31" s="6">
        <v>3</v>
      </c>
      <c r="AA31" s="3" t="s">
        <v>37</v>
      </c>
    </row>
    <row r="32" spans="1:27" x14ac:dyDescent="0.2">
      <c r="A32" s="26" t="str">
        <f>HYPERLINK("http://www.ofsted.gov.uk/inspection-reports/find-inspection-report/provider/ELS/58468","Ofsted Webpage")</f>
        <v>Ofsted Webpage</v>
      </c>
      <c r="B32" s="27">
        <v>58468</v>
      </c>
      <c r="C32" s="27" t="s">
        <v>148</v>
      </c>
      <c r="D32" s="27" t="s">
        <v>30</v>
      </c>
      <c r="E32" s="27" t="s">
        <v>38</v>
      </c>
      <c r="F32" s="27" t="s">
        <v>149</v>
      </c>
      <c r="G32" s="27" t="s">
        <v>64</v>
      </c>
      <c r="H32" s="27">
        <v>10005063</v>
      </c>
      <c r="I32" s="27" t="s">
        <v>150</v>
      </c>
      <c r="J32" s="28">
        <v>42297</v>
      </c>
      <c r="K32" s="28">
        <v>42300</v>
      </c>
      <c r="L32" s="29">
        <v>4</v>
      </c>
      <c r="M32" s="29">
        <v>4</v>
      </c>
      <c r="N32" s="29">
        <v>4</v>
      </c>
      <c r="O32" s="29">
        <v>4</v>
      </c>
      <c r="P32" s="29">
        <v>4</v>
      </c>
      <c r="Q32" s="29" t="s">
        <v>32</v>
      </c>
      <c r="R32" s="29" t="s">
        <v>32</v>
      </c>
      <c r="S32" s="29" t="s">
        <v>32</v>
      </c>
      <c r="T32" s="29" t="s">
        <v>32</v>
      </c>
      <c r="U32" s="29">
        <v>4</v>
      </c>
      <c r="V32" s="29" t="s">
        <v>32</v>
      </c>
      <c r="W32" s="29" t="s">
        <v>35</v>
      </c>
      <c r="X32" s="29" t="s">
        <v>151</v>
      </c>
      <c r="Y32" s="30">
        <v>41726</v>
      </c>
      <c r="Z32" s="29">
        <v>2</v>
      </c>
      <c r="AA32" s="31" t="s">
        <v>60</v>
      </c>
    </row>
    <row r="33" spans="1:27" x14ac:dyDescent="0.2">
      <c r="A33" s="24" t="str">
        <f>HYPERLINK("http://www.ofsted.gov.uk/inspection-reports/find-inspection-report/provider/ELS/130452","Ofsted Webpage")</f>
        <v>Ofsted Webpage</v>
      </c>
      <c r="B33" s="2">
        <v>130452</v>
      </c>
      <c r="C33" s="2" t="s">
        <v>152</v>
      </c>
      <c r="D33" s="2" t="s">
        <v>126</v>
      </c>
      <c r="E33" s="2" t="s">
        <v>61</v>
      </c>
      <c r="F33" s="2" t="s">
        <v>153</v>
      </c>
      <c r="G33" s="27" t="s">
        <v>56</v>
      </c>
      <c r="H33" s="2">
        <v>10004680</v>
      </c>
      <c r="I33" s="2" t="s">
        <v>154</v>
      </c>
      <c r="J33" s="5">
        <v>42297</v>
      </c>
      <c r="K33" s="5">
        <v>42300</v>
      </c>
      <c r="L33" s="6">
        <v>2</v>
      </c>
      <c r="M33" s="6">
        <v>2</v>
      </c>
      <c r="N33" s="6">
        <v>2</v>
      </c>
      <c r="O33" s="6">
        <v>2</v>
      </c>
      <c r="P33" s="6">
        <v>2</v>
      </c>
      <c r="Q33" s="6" t="s">
        <v>32</v>
      </c>
      <c r="R33" s="6">
        <v>2</v>
      </c>
      <c r="S33" s="6" t="s">
        <v>32</v>
      </c>
      <c r="T33" s="6" t="s">
        <v>32</v>
      </c>
      <c r="U33" s="6" t="s">
        <v>32</v>
      </c>
      <c r="V33" s="6" t="s">
        <v>32</v>
      </c>
      <c r="W33" s="6" t="s">
        <v>35</v>
      </c>
      <c r="X33" s="6" t="s">
        <v>155</v>
      </c>
      <c r="Y33" s="25">
        <v>41901</v>
      </c>
      <c r="Z33" s="6">
        <v>3</v>
      </c>
      <c r="AA33" s="3" t="s">
        <v>37</v>
      </c>
    </row>
    <row r="34" spans="1:27" x14ac:dyDescent="0.2">
      <c r="A34" s="24" t="str">
        <f>HYPERLINK("http://www.ofsted.gov.uk/inspection-reports/find-inspection-report/provider/ELS/138966","Ofsted Webpage")</f>
        <v>Ofsted Webpage</v>
      </c>
      <c r="B34" s="2">
        <v>138966</v>
      </c>
      <c r="C34" s="2" t="s">
        <v>156</v>
      </c>
      <c r="D34" s="2" t="s">
        <v>131</v>
      </c>
      <c r="E34" s="2" t="s">
        <v>135</v>
      </c>
      <c r="F34" s="2" t="s">
        <v>157</v>
      </c>
      <c r="G34" s="27" t="s">
        <v>56</v>
      </c>
      <c r="H34" s="2">
        <v>10004818</v>
      </c>
      <c r="I34" s="2" t="s">
        <v>133</v>
      </c>
      <c r="J34" s="5">
        <v>42297</v>
      </c>
      <c r="K34" s="5">
        <v>42299</v>
      </c>
      <c r="L34" s="6">
        <v>3</v>
      </c>
      <c r="M34" s="6">
        <v>3</v>
      </c>
      <c r="N34" s="6">
        <v>3</v>
      </c>
      <c r="O34" s="6">
        <v>3</v>
      </c>
      <c r="P34" s="6">
        <v>3</v>
      </c>
      <c r="Q34" s="6" t="s">
        <v>32</v>
      </c>
      <c r="R34" s="6">
        <v>3</v>
      </c>
      <c r="S34" s="6" t="s">
        <v>32</v>
      </c>
      <c r="T34" s="6" t="s">
        <v>32</v>
      </c>
      <c r="U34" s="6" t="s">
        <v>32</v>
      </c>
      <c r="V34" s="6">
        <v>2</v>
      </c>
      <c r="W34" s="6" t="s">
        <v>35</v>
      </c>
      <c r="X34" s="6" t="s">
        <v>158</v>
      </c>
      <c r="Y34" s="25">
        <v>41761</v>
      </c>
      <c r="Z34" s="6">
        <v>3</v>
      </c>
      <c r="AA34" s="3" t="s">
        <v>50</v>
      </c>
    </row>
    <row r="35" spans="1:27" x14ac:dyDescent="0.2">
      <c r="A35" s="24" t="str">
        <f>HYPERLINK("http://www.ofsted.gov.uk/inspection-reports/find-inspection-report/provider/ELS/50029","Ofsted Webpage")</f>
        <v>Ofsted Webpage</v>
      </c>
      <c r="B35" s="2">
        <v>50029</v>
      </c>
      <c r="C35" s="2" t="s">
        <v>159</v>
      </c>
      <c r="D35" s="2" t="s">
        <v>99</v>
      </c>
      <c r="E35" s="2" t="s">
        <v>103</v>
      </c>
      <c r="F35" s="2" t="s">
        <v>160</v>
      </c>
      <c r="G35" s="27" t="s">
        <v>56</v>
      </c>
      <c r="H35" s="2">
        <v>10004846</v>
      </c>
      <c r="I35" s="2" t="s">
        <v>101</v>
      </c>
      <c r="J35" s="5">
        <v>42298</v>
      </c>
      <c r="K35" s="5">
        <v>42299</v>
      </c>
      <c r="L35" s="6">
        <v>1</v>
      </c>
      <c r="M35" s="6">
        <v>1</v>
      </c>
      <c r="N35" s="6">
        <v>1</v>
      </c>
      <c r="O35" s="6">
        <v>1</v>
      </c>
      <c r="P35" s="6">
        <v>1</v>
      </c>
      <c r="Q35" s="6" t="s">
        <v>32</v>
      </c>
      <c r="R35" s="6" t="s">
        <v>32</v>
      </c>
      <c r="S35" s="6" t="s">
        <v>32</v>
      </c>
      <c r="T35" s="6" t="s">
        <v>32</v>
      </c>
      <c r="U35" s="6" t="s">
        <v>32</v>
      </c>
      <c r="V35" s="6" t="s">
        <v>32</v>
      </c>
      <c r="W35" s="6" t="s">
        <v>35</v>
      </c>
      <c r="X35" s="6" t="s">
        <v>161</v>
      </c>
      <c r="Y35" s="25">
        <v>40611</v>
      </c>
      <c r="Z35" s="6" t="s">
        <v>32</v>
      </c>
      <c r="AA35" s="6" t="s">
        <v>32</v>
      </c>
    </row>
    <row r="36" spans="1:27" x14ac:dyDescent="0.2">
      <c r="A36" s="24" t="str">
        <f>HYPERLINK("http://www.ofsted.gov.uk/inspection-reports/find-inspection-report/provider/ELS/50308","Ofsted Webpage")</f>
        <v>Ofsted Webpage</v>
      </c>
      <c r="B36" s="2">
        <v>50308</v>
      </c>
      <c r="C36" s="2" t="s">
        <v>162</v>
      </c>
      <c r="D36" s="2" t="s">
        <v>99</v>
      </c>
      <c r="E36" s="2" t="s">
        <v>103</v>
      </c>
      <c r="F36" s="2" t="s">
        <v>163</v>
      </c>
      <c r="G36" s="27" t="s">
        <v>56</v>
      </c>
      <c r="H36" s="2">
        <v>10004874</v>
      </c>
      <c r="I36" s="2" t="s">
        <v>101</v>
      </c>
      <c r="J36" s="5">
        <v>42298</v>
      </c>
      <c r="K36" s="5">
        <v>42299</v>
      </c>
      <c r="L36" s="6">
        <v>2</v>
      </c>
      <c r="M36" s="6">
        <v>2</v>
      </c>
      <c r="N36" s="6">
        <v>2</v>
      </c>
      <c r="O36" s="6">
        <v>2</v>
      </c>
      <c r="P36" s="6">
        <v>2</v>
      </c>
      <c r="Q36" s="6" t="s">
        <v>32</v>
      </c>
      <c r="R36" s="6" t="s">
        <v>32</v>
      </c>
      <c r="S36" s="6" t="s">
        <v>32</v>
      </c>
      <c r="T36" s="6" t="s">
        <v>32</v>
      </c>
      <c r="U36" s="6" t="s">
        <v>32</v>
      </c>
      <c r="V36" s="6" t="s">
        <v>32</v>
      </c>
      <c r="W36" s="6" t="s">
        <v>35</v>
      </c>
      <c r="X36" s="6" t="s">
        <v>164</v>
      </c>
      <c r="Y36" s="25">
        <v>40939</v>
      </c>
      <c r="Z36" s="6" t="s">
        <v>32</v>
      </c>
      <c r="AA36" s="6" t="s">
        <v>32</v>
      </c>
    </row>
    <row r="37" spans="1:27" x14ac:dyDescent="0.2">
      <c r="A37" s="24" t="str">
        <f>HYPERLINK("http://www.ofsted.gov.uk/inspection-reports/find-inspection-report/provider/ELS/53069","Ofsted Webpage")</f>
        <v>Ofsted Webpage</v>
      </c>
      <c r="B37" s="2">
        <v>53069</v>
      </c>
      <c r="C37" s="2" t="s">
        <v>165</v>
      </c>
      <c r="D37" s="2" t="s">
        <v>30</v>
      </c>
      <c r="E37" s="2" t="s">
        <v>38</v>
      </c>
      <c r="F37" s="2" t="s">
        <v>166</v>
      </c>
      <c r="G37" s="27" t="s">
        <v>56</v>
      </c>
      <c r="H37" s="2">
        <v>10004952</v>
      </c>
      <c r="I37" s="2" t="s">
        <v>48</v>
      </c>
      <c r="J37" s="5">
        <v>42298</v>
      </c>
      <c r="K37" s="5">
        <v>42300</v>
      </c>
      <c r="L37" s="6">
        <v>2</v>
      </c>
      <c r="M37" s="6">
        <v>2</v>
      </c>
      <c r="N37" s="6">
        <v>2</v>
      </c>
      <c r="O37" s="6">
        <v>2</v>
      </c>
      <c r="P37" s="6">
        <v>2</v>
      </c>
      <c r="Q37" s="6" t="s">
        <v>32</v>
      </c>
      <c r="R37" s="6" t="s">
        <v>32</v>
      </c>
      <c r="S37" s="6" t="s">
        <v>32</v>
      </c>
      <c r="T37" s="6" t="s">
        <v>32</v>
      </c>
      <c r="U37" s="6">
        <v>2</v>
      </c>
      <c r="V37" s="6" t="s">
        <v>32</v>
      </c>
      <c r="W37" s="6" t="s">
        <v>35</v>
      </c>
      <c r="X37" s="6" t="s">
        <v>167</v>
      </c>
      <c r="Y37" s="25">
        <v>41845</v>
      </c>
      <c r="Z37" s="6">
        <v>3</v>
      </c>
      <c r="AA37" s="3" t="s">
        <v>37</v>
      </c>
    </row>
    <row r="38" spans="1:27" x14ac:dyDescent="0.2">
      <c r="A38" s="26" t="str">
        <f>HYPERLINK("http://www.ofsted.gov.uk/inspection-reports/find-inspection-report/provider/ELS/131875","Ofsted Webpage")</f>
        <v>Ofsted Webpage</v>
      </c>
      <c r="B38" s="27">
        <v>131875</v>
      </c>
      <c r="C38" s="27" t="s">
        <v>168</v>
      </c>
      <c r="D38" s="27" t="s">
        <v>67</v>
      </c>
      <c r="E38" s="2" t="s">
        <v>72</v>
      </c>
      <c r="F38" s="27" t="s">
        <v>169</v>
      </c>
      <c r="G38" s="27" t="s">
        <v>47</v>
      </c>
      <c r="H38" s="27">
        <v>10004790</v>
      </c>
      <c r="I38" s="27" t="s">
        <v>170</v>
      </c>
      <c r="J38" s="28">
        <v>42298</v>
      </c>
      <c r="K38" s="28">
        <v>42300</v>
      </c>
      <c r="L38" s="29">
        <v>2</v>
      </c>
      <c r="M38" s="29">
        <v>2</v>
      </c>
      <c r="N38" s="29">
        <v>2</v>
      </c>
      <c r="O38" s="29">
        <v>2</v>
      </c>
      <c r="P38" s="29">
        <v>2</v>
      </c>
      <c r="Q38" s="29" t="s">
        <v>70</v>
      </c>
      <c r="R38" s="29" t="s">
        <v>70</v>
      </c>
      <c r="S38" s="29" t="s">
        <v>70</v>
      </c>
      <c r="T38" s="29" t="s">
        <v>70</v>
      </c>
      <c r="U38" s="29" t="s">
        <v>70</v>
      </c>
      <c r="V38" s="29">
        <v>2</v>
      </c>
      <c r="W38" s="29" t="s">
        <v>35</v>
      </c>
      <c r="X38" s="29" t="s">
        <v>171</v>
      </c>
      <c r="Y38" s="30">
        <v>40514</v>
      </c>
      <c r="Z38" s="29">
        <v>2</v>
      </c>
      <c r="AA38" s="31" t="s">
        <v>50</v>
      </c>
    </row>
    <row r="39" spans="1:27" s="27" customFormat="1" x14ac:dyDescent="0.2">
      <c r="A39" s="26" t="str">
        <f>HYPERLINK("http://www.ofsted.gov.uk/inspection-reports/find-inspection-report/provider/ELS/50099","Ofsted Webpage")</f>
        <v>Ofsted Webpage</v>
      </c>
      <c r="B39" s="27">
        <v>50099</v>
      </c>
      <c r="C39" s="27" t="s">
        <v>172</v>
      </c>
      <c r="D39" s="27" t="s">
        <v>40</v>
      </c>
      <c r="E39" s="27" t="s">
        <v>44</v>
      </c>
      <c r="F39" s="27" t="s">
        <v>173</v>
      </c>
      <c r="G39" s="27" t="s">
        <v>57</v>
      </c>
      <c r="H39" s="27">
        <v>10006631</v>
      </c>
      <c r="I39" s="27" t="s">
        <v>89</v>
      </c>
      <c r="J39" s="28">
        <v>42311</v>
      </c>
      <c r="K39" s="28">
        <v>42314</v>
      </c>
      <c r="L39" s="29">
        <v>2</v>
      </c>
      <c r="M39" s="29">
        <v>2</v>
      </c>
      <c r="N39" s="29">
        <v>2</v>
      </c>
      <c r="O39" s="29">
        <v>2</v>
      </c>
      <c r="P39" s="29">
        <v>2</v>
      </c>
      <c r="Q39" s="29" t="s">
        <v>32</v>
      </c>
      <c r="R39" s="29" t="s">
        <v>32</v>
      </c>
      <c r="S39" s="29">
        <v>2</v>
      </c>
      <c r="T39" s="29" t="s">
        <v>32</v>
      </c>
      <c r="U39" s="29">
        <v>2</v>
      </c>
      <c r="V39" s="29" t="s">
        <v>32</v>
      </c>
      <c r="W39" s="29" t="s">
        <v>35</v>
      </c>
      <c r="X39" s="29" t="s">
        <v>174</v>
      </c>
      <c r="Y39" s="30">
        <v>39738</v>
      </c>
      <c r="Z39" s="29">
        <v>2</v>
      </c>
      <c r="AA39" s="31" t="s">
        <v>50</v>
      </c>
    </row>
    <row r="40" spans="1:27" s="27" customFormat="1" x14ac:dyDescent="0.2">
      <c r="A40" s="26" t="str">
        <f>HYPERLINK("http://www.ofsted.gov.uk/inspection-reports/find-inspection-report/provider/ELS/53305","Ofsted Webpage")</f>
        <v>Ofsted Webpage</v>
      </c>
      <c r="B40" s="27">
        <v>53305</v>
      </c>
      <c r="C40" s="27" t="s">
        <v>175</v>
      </c>
      <c r="D40" s="27" t="s">
        <v>30</v>
      </c>
      <c r="E40" s="27" t="s">
        <v>38</v>
      </c>
      <c r="F40" s="27" t="s">
        <v>176</v>
      </c>
      <c r="G40" s="27" t="s">
        <v>64</v>
      </c>
      <c r="H40" s="27">
        <v>10005186</v>
      </c>
      <c r="I40" s="27" t="s">
        <v>34</v>
      </c>
      <c r="J40" s="28">
        <v>42311</v>
      </c>
      <c r="K40" s="28">
        <v>42314</v>
      </c>
      <c r="L40" s="29">
        <v>2</v>
      </c>
      <c r="M40" s="29">
        <v>2</v>
      </c>
      <c r="N40" s="29">
        <v>2</v>
      </c>
      <c r="O40" s="29">
        <v>2</v>
      </c>
      <c r="P40" s="29">
        <v>2</v>
      </c>
      <c r="Q40" s="29" t="s">
        <v>32</v>
      </c>
      <c r="R40" s="29" t="s">
        <v>32</v>
      </c>
      <c r="S40" s="29">
        <v>2</v>
      </c>
      <c r="T40" s="29" t="s">
        <v>32</v>
      </c>
      <c r="U40" s="29">
        <v>2</v>
      </c>
      <c r="V40" s="29" t="s">
        <v>32</v>
      </c>
      <c r="W40" s="29" t="s">
        <v>35</v>
      </c>
      <c r="X40" s="29" t="s">
        <v>177</v>
      </c>
      <c r="Y40" s="30">
        <v>41712</v>
      </c>
      <c r="Z40" s="29">
        <v>3</v>
      </c>
      <c r="AA40" s="31" t="s">
        <v>37</v>
      </c>
    </row>
    <row r="41" spans="1:27" s="27" customFormat="1" x14ac:dyDescent="0.2">
      <c r="A41" s="26" t="str">
        <f>HYPERLINK("http://www.ofsted.gov.uk/inspection-reports/find-inspection-report/provider/ELS/54860","Ofsted Webpage")</f>
        <v>Ofsted Webpage</v>
      </c>
      <c r="B41" s="27">
        <v>54860</v>
      </c>
      <c r="C41" s="27" t="s">
        <v>178</v>
      </c>
      <c r="D41" s="27" t="s">
        <v>114</v>
      </c>
      <c r="E41" s="27" t="s">
        <v>44</v>
      </c>
      <c r="F41" s="27" t="s">
        <v>100</v>
      </c>
      <c r="G41" s="27" t="s">
        <v>56</v>
      </c>
      <c r="H41" s="27">
        <v>10005021</v>
      </c>
      <c r="I41" s="27" t="s">
        <v>150</v>
      </c>
      <c r="J41" s="28">
        <v>42311</v>
      </c>
      <c r="K41" s="28">
        <v>42313</v>
      </c>
      <c r="L41" s="29">
        <v>3</v>
      </c>
      <c r="M41" s="29">
        <v>3</v>
      </c>
      <c r="N41" s="29">
        <v>3</v>
      </c>
      <c r="O41" s="29">
        <v>2</v>
      </c>
      <c r="P41" s="29">
        <v>3</v>
      </c>
      <c r="Q41" s="29" t="s">
        <v>32</v>
      </c>
      <c r="R41" s="29" t="s">
        <v>32</v>
      </c>
      <c r="S41" s="29" t="s">
        <v>32</v>
      </c>
      <c r="T41" s="29" t="s">
        <v>32</v>
      </c>
      <c r="U41" s="29" t="s">
        <v>32</v>
      </c>
      <c r="V41" s="29">
        <v>3</v>
      </c>
      <c r="W41" s="29" t="s">
        <v>35</v>
      </c>
      <c r="X41" s="29" t="s">
        <v>179</v>
      </c>
      <c r="Y41" s="30">
        <v>41047</v>
      </c>
      <c r="Z41" s="29">
        <v>2</v>
      </c>
      <c r="AA41" s="31" t="s">
        <v>60</v>
      </c>
    </row>
    <row r="42" spans="1:27" s="27" customFormat="1" x14ac:dyDescent="0.2">
      <c r="A42" s="26" t="str">
        <f>HYPERLINK("http://www.ofsted.gov.uk/inspection-reports/find-inspection-report/provider/ELS/55247","Ofsted Webpage")</f>
        <v>Ofsted Webpage</v>
      </c>
      <c r="B42" s="27">
        <v>55247</v>
      </c>
      <c r="C42" s="27" t="s">
        <v>180</v>
      </c>
      <c r="D42" s="27" t="s">
        <v>40</v>
      </c>
      <c r="E42" s="27" t="s">
        <v>44</v>
      </c>
      <c r="F42" s="27" t="s">
        <v>181</v>
      </c>
      <c r="G42" s="27" t="s">
        <v>311</v>
      </c>
      <c r="H42" s="27">
        <v>10005028</v>
      </c>
      <c r="I42" s="27" t="s">
        <v>89</v>
      </c>
      <c r="J42" s="28">
        <v>42311</v>
      </c>
      <c r="K42" s="28">
        <v>42314</v>
      </c>
      <c r="L42" s="29">
        <v>4</v>
      </c>
      <c r="M42" s="29">
        <v>3</v>
      </c>
      <c r="N42" s="29">
        <v>3</v>
      </c>
      <c r="O42" s="29">
        <v>3</v>
      </c>
      <c r="P42" s="29">
        <v>4</v>
      </c>
      <c r="Q42" s="29" t="s">
        <v>32</v>
      </c>
      <c r="R42" s="29" t="s">
        <v>32</v>
      </c>
      <c r="S42" s="29">
        <v>3</v>
      </c>
      <c r="T42" s="29" t="s">
        <v>32</v>
      </c>
      <c r="U42" s="29">
        <v>3</v>
      </c>
      <c r="V42" s="29" t="s">
        <v>32</v>
      </c>
      <c r="W42" s="29" t="s">
        <v>35</v>
      </c>
      <c r="X42" s="29" t="s">
        <v>182</v>
      </c>
      <c r="Y42" s="30">
        <v>40837</v>
      </c>
      <c r="Z42" s="29">
        <v>2</v>
      </c>
      <c r="AA42" s="31" t="s">
        <v>60</v>
      </c>
    </row>
    <row r="43" spans="1:27" s="27" customFormat="1" x14ac:dyDescent="0.2">
      <c r="A43" s="26" t="str">
        <f>HYPERLINK("http://www.ofsted.gov.uk/inspection-reports/find-inspection-report/provider/ELS/58800","Ofsted Webpage")</f>
        <v>Ofsted Webpage</v>
      </c>
      <c r="B43" s="27">
        <v>58800</v>
      </c>
      <c r="C43" s="27" t="s">
        <v>183</v>
      </c>
      <c r="D43" s="27" t="s">
        <v>30</v>
      </c>
      <c r="E43" s="27" t="s">
        <v>38</v>
      </c>
      <c r="F43" s="27" t="s">
        <v>184</v>
      </c>
      <c r="G43" s="27" t="s">
        <v>345</v>
      </c>
      <c r="H43" s="27">
        <v>10006560</v>
      </c>
      <c r="I43" s="27" t="s">
        <v>150</v>
      </c>
      <c r="J43" s="28">
        <v>42311</v>
      </c>
      <c r="K43" s="28">
        <v>42314</v>
      </c>
      <c r="L43" s="29">
        <v>2</v>
      </c>
      <c r="M43" s="29">
        <v>2</v>
      </c>
      <c r="N43" s="29">
        <v>2</v>
      </c>
      <c r="O43" s="29">
        <v>2</v>
      </c>
      <c r="P43" s="29">
        <v>2</v>
      </c>
      <c r="Q43" s="29" t="s">
        <v>32</v>
      </c>
      <c r="R43" s="29" t="s">
        <v>32</v>
      </c>
      <c r="S43" s="29" t="s">
        <v>32</v>
      </c>
      <c r="T43" s="29" t="s">
        <v>32</v>
      </c>
      <c r="U43" s="29">
        <v>2</v>
      </c>
      <c r="V43" s="29" t="s">
        <v>32</v>
      </c>
      <c r="W43" s="29" t="s">
        <v>35</v>
      </c>
      <c r="X43" s="29" t="s">
        <v>185</v>
      </c>
      <c r="Y43" s="30">
        <v>41025</v>
      </c>
      <c r="Z43" s="29">
        <v>3</v>
      </c>
      <c r="AA43" s="31" t="s">
        <v>37</v>
      </c>
    </row>
    <row r="44" spans="1:27" s="27" customFormat="1" x14ac:dyDescent="0.2">
      <c r="A44" s="26" t="str">
        <f>HYPERLINK("http://www.ofsted.gov.uk/inspection-reports/find-inspection-report/provider/ELS/59126","Ofsted Webpage")</f>
        <v>Ofsted Webpage</v>
      </c>
      <c r="B44" s="27">
        <v>59126</v>
      </c>
      <c r="C44" s="27" t="s">
        <v>186</v>
      </c>
      <c r="D44" s="27" t="s">
        <v>30</v>
      </c>
      <c r="E44" s="27" t="s">
        <v>38</v>
      </c>
      <c r="F44" s="27" t="s">
        <v>187</v>
      </c>
      <c r="G44" s="27" t="s">
        <v>345</v>
      </c>
      <c r="H44" s="27">
        <v>10005093</v>
      </c>
      <c r="I44" s="27" t="s">
        <v>150</v>
      </c>
      <c r="J44" s="28">
        <v>42311</v>
      </c>
      <c r="K44" s="28">
        <v>42314</v>
      </c>
      <c r="L44" s="29">
        <v>2</v>
      </c>
      <c r="M44" s="29">
        <v>2</v>
      </c>
      <c r="N44" s="29">
        <v>2</v>
      </c>
      <c r="O44" s="29">
        <v>2</v>
      </c>
      <c r="P44" s="29">
        <v>2</v>
      </c>
      <c r="Q44" s="29" t="s">
        <v>32</v>
      </c>
      <c r="R44" s="29" t="s">
        <v>32</v>
      </c>
      <c r="S44" s="29" t="s">
        <v>32</v>
      </c>
      <c r="T44" s="29" t="s">
        <v>32</v>
      </c>
      <c r="U44" s="29">
        <v>2</v>
      </c>
      <c r="V44" s="29" t="s">
        <v>32</v>
      </c>
      <c r="W44" s="29" t="s">
        <v>35</v>
      </c>
      <c r="X44" s="29" t="s">
        <v>188</v>
      </c>
      <c r="Y44" s="30">
        <v>41600</v>
      </c>
      <c r="Z44" s="29">
        <v>2</v>
      </c>
      <c r="AA44" s="31" t="s">
        <v>50</v>
      </c>
    </row>
    <row r="45" spans="1:27" s="27" customFormat="1" x14ac:dyDescent="0.2">
      <c r="A45" s="26" t="str">
        <f>HYPERLINK("http://www.ofsted.gov.uk/inspection-reports/find-inspection-report/provider/ELS/133435","Ofsted Webpage")</f>
        <v>Ofsted Webpage</v>
      </c>
      <c r="B45" s="27">
        <v>133435</v>
      </c>
      <c r="C45" s="27" t="s">
        <v>189</v>
      </c>
      <c r="D45" s="27" t="s">
        <v>54</v>
      </c>
      <c r="E45" s="27" t="s">
        <v>61</v>
      </c>
      <c r="F45" s="27" t="s">
        <v>190</v>
      </c>
      <c r="G45" s="27" t="s">
        <v>57</v>
      </c>
      <c r="H45" s="27">
        <v>10004809</v>
      </c>
      <c r="I45" s="27" t="s">
        <v>96</v>
      </c>
      <c r="J45" s="28">
        <v>42311</v>
      </c>
      <c r="K45" s="28">
        <v>42314</v>
      </c>
      <c r="L45" s="29">
        <v>3</v>
      </c>
      <c r="M45" s="29">
        <v>3</v>
      </c>
      <c r="N45" s="29">
        <v>3</v>
      </c>
      <c r="O45" s="29">
        <v>2</v>
      </c>
      <c r="P45" s="29">
        <v>3</v>
      </c>
      <c r="Q45" s="29" t="s">
        <v>32</v>
      </c>
      <c r="R45" s="29">
        <v>3</v>
      </c>
      <c r="S45" s="29">
        <v>2</v>
      </c>
      <c r="T45" s="29" t="s">
        <v>32</v>
      </c>
      <c r="U45" s="29">
        <v>2</v>
      </c>
      <c r="V45" s="29">
        <v>2</v>
      </c>
      <c r="W45" s="29" t="s">
        <v>35</v>
      </c>
      <c r="X45" s="29" t="s">
        <v>191</v>
      </c>
      <c r="Y45" s="30">
        <v>41761</v>
      </c>
      <c r="Z45" s="29">
        <v>2</v>
      </c>
      <c r="AA45" s="31" t="s">
        <v>60</v>
      </c>
    </row>
    <row r="46" spans="1:27" s="27" customFormat="1" x14ac:dyDescent="0.2">
      <c r="A46" s="24" t="str">
        <f>HYPERLINK("http://www.ofsted.gov.uk/inspection-reports/find-inspection-report/provider/ELS/50525","Ofsted Webpage")</f>
        <v>Ofsted Webpage</v>
      </c>
      <c r="B46" s="2">
        <v>50525</v>
      </c>
      <c r="C46" s="2" t="s">
        <v>192</v>
      </c>
      <c r="D46" s="2" t="s">
        <v>99</v>
      </c>
      <c r="E46" s="2" t="s">
        <v>103</v>
      </c>
      <c r="F46" s="2" t="s">
        <v>74</v>
      </c>
      <c r="G46" s="27" t="s">
        <v>75</v>
      </c>
      <c r="H46" s="2">
        <v>10004879</v>
      </c>
      <c r="I46" s="2" t="s">
        <v>101</v>
      </c>
      <c r="J46" s="5">
        <v>42312</v>
      </c>
      <c r="K46" s="5">
        <v>42313</v>
      </c>
      <c r="L46" s="6">
        <v>1</v>
      </c>
      <c r="M46" s="6">
        <v>1</v>
      </c>
      <c r="N46" s="6">
        <v>1</v>
      </c>
      <c r="O46" s="6">
        <v>1</v>
      </c>
      <c r="P46" s="6">
        <v>1</v>
      </c>
      <c r="Q46" s="6" t="s">
        <v>32</v>
      </c>
      <c r="R46" s="6" t="s">
        <v>32</v>
      </c>
      <c r="S46" s="6" t="s">
        <v>32</v>
      </c>
      <c r="T46" s="6" t="s">
        <v>32</v>
      </c>
      <c r="U46" s="6" t="s">
        <v>32</v>
      </c>
      <c r="V46" s="6" t="s">
        <v>32</v>
      </c>
      <c r="W46" s="6" t="s">
        <v>35</v>
      </c>
      <c r="X46" s="6" t="s">
        <v>193</v>
      </c>
      <c r="Y46" s="25">
        <v>40934</v>
      </c>
      <c r="Z46" s="6" t="s">
        <v>32</v>
      </c>
      <c r="AA46" s="6" t="s">
        <v>32</v>
      </c>
    </row>
    <row r="47" spans="1:27" s="27" customFormat="1" x14ac:dyDescent="0.2">
      <c r="A47" s="26" t="str">
        <f>HYPERLINK("http://www.ofsted.gov.uk/inspection-reports/find-inspection-report/provider/ELS/50208","Ofsted Webpage")</f>
        <v>Ofsted Webpage</v>
      </c>
      <c r="B47" s="27">
        <v>50208</v>
      </c>
      <c r="C47" s="27" t="s">
        <v>194</v>
      </c>
      <c r="D47" s="27" t="s">
        <v>40</v>
      </c>
      <c r="E47" s="27" t="s">
        <v>44</v>
      </c>
      <c r="F47" s="27" t="s">
        <v>195</v>
      </c>
      <c r="G47" s="27" t="s">
        <v>57</v>
      </c>
      <c r="H47" s="27">
        <v>10004865</v>
      </c>
      <c r="I47" s="27" t="s">
        <v>89</v>
      </c>
      <c r="J47" s="28">
        <v>42318</v>
      </c>
      <c r="K47" s="28">
        <v>42321</v>
      </c>
      <c r="L47" s="29">
        <v>4</v>
      </c>
      <c r="M47" s="29">
        <v>2</v>
      </c>
      <c r="N47" s="29">
        <v>2</v>
      </c>
      <c r="O47" s="29">
        <v>2</v>
      </c>
      <c r="P47" s="29">
        <v>4</v>
      </c>
      <c r="Q47" s="29" t="s">
        <v>32</v>
      </c>
      <c r="R47" s="29" t="s">
        <v>32</v>
      </c>
      <c r="S47" s="29">
        <v>4</v>
      </c>
      <c r="T47" s="29" t="s">
        <v>32</v>
      </c>
      <c r="U47" s="29" t="s">
        <v>32</v>
      </c>
      <c r="V47" s="29" t="s">
        <v>32</v>
      </c>
      <c r="W47" s="29" t="s">
        <v>196</v>
      </c>
      <c r="X47" s="29" t="s">
        <v>197</v>
      </c>
      <c r="Y47" s="30">
        <v>40361</v>
      </c>
      <c r="Z47" s="29">
        <v>2</v>
      </c>
      <c r="AA47" s="31" t="s">
        <v>60</v>
      </c>
    </row>
    <row r="48" spans="1:27" s="27" customFormat="1" x14ac:dyDescent="0.2">
      <c r="A48" s="26" t="str">
        <f>HYPERLINK("http://www.ofsted.gov.uk/inspection-reports/find-inspection-report/provider/ELS/53588","Ofsted Webpage")</f>
        <v>Ofsted Webpage</v>
      </c>
      <c r="B48" s="27">
        <v>53588</v>
      </c>
      <c r="C48" s="27" t="s">
        <v>198</v>
      </c>
      <c r="D48" s="27" t="s">
        <v>30</v>
      </c>
      <c r="E48" s="27" t="s">
        <v>38</v>
      </c>
      <c r="F48" s="27" t="s">
        <v>149</v>
      </c>
      <c r="G48" s="27" t="s">
        <v>64</v>
      </c>
      <c r="H48" s="27">
        <v>10004979</v>
      </c>
      <c r="I48" s="27" t="s">
        <v>52</v>
      </c>
      <c r="J48" s="28">
        <v>42318</v>
      </c>
      <c r="K48" s="28">
        <v>42321</v>
      </c>
      <c r="L48" s="29">
        <v>2</v>
      </c>
      <c r="M48" s="29">
        <v>2</v>
      </c>
      <c r="N48" s="29">
        <v>2</v>
      </c>
      <c r="O48" s="29">
        <v>2</v>
      </c>
      <c r="P48" s="29">
        <v>2</v>
      </c>
      <c r="Q48" s="29" t="s">
        <v>32</v>
      </c>
      <c r="R48" s="29">
        <v>2</v>
      </c>
      <c r="S48" s="29">
        <v>2</v>
      </c>
      <c r="T48" s="29">
        <v>2</v>
      </c>
      <c r="U48" s="29">
        <v>2</v>
      </c>
      <c r="V48" s="29" t="s">
        <v>32</v>
      </c>
      <c r="W48" s="29" t="s">
        <v>35</v>
      </c>
      <c r="X48" s="29" t="s">
        <v>199</v>
      </c>
      <c r="Y48" s="30">
        <v>41117</v>
      </c>
      <c r="Z48" s="29">
        <v>2</v>
      </c>
      <c r="AA48" s="31" t="s">
        <v>50</v>
      </c>
    </row>
    <row r="49" spans="1:27" s="27" customFormat="1" x14ac:dyDescent="0.2">
      <c r="A49" s="24" t="str">
        <f>HYPERLINK("http://www.ofsted.gov.uk/inspection-reports/find-inspection-report/provider/ELS/54215","Ofsted Webpage")</f>
        <v>Ofsted Webpage</v>
      </c>
      <c r="B49" s="2">
        <v>54215</v>
      </c>
      <c r="C49" s="2" t="s">
        <v>200</v>
      </c>
      <c r="D49" s="2" t="s">
        <v>30</v>
      </c>
      <c r="E49" s="2" t="s">
        <v>38</v>
      </c>
      <c r="F49" s="2" t="s">
        <v>160</v>
      </c>
      <c r="G49" s="27" t="s">
        <v>56</v>
      </c>
      <c r="H49" s="2">
        <v>10004999</v>
      </c>
      <c r="I49" s="2" t="s">
        <v>76</v>
      </c>
      <c r="J49" s="5">
        <v>42318</v>
      </c>
      <c r="K49" s="5">
        <v>42321</v>
      </c>
      <c r="L49" s="6">
        <v>2</v>
      </c>
      <c r="M49" s="6">
        <v>2</v>
      </c>
      <c r="N49" s="6">
        <v>2</v>
      </c>
      <c r="O49" s="6">
        <v>2</v>
      </c>
      <c r="P49" s="6">
        <v>2</v>
      </c>
      <c r="Q49" s="6" t="s">
        <v>32</v>
      </c>
      <c r="R49" s="6">
        <v>3</v>
      </c>
      <c r="S49" s="6" t="s">
        <v>32</v>
      </c>
      <c r="T49" s="6" t="s">
        <v>32</v>
      </c>
      <c r="U49" s="6">
        <v>2</v>
      </c>
      <c r="V49" s="6" t="s">
        <v>32</v>
      </c>
      <c r="W49" s="6" t="s">
        <v>35</v>
      </c>
      <c r="X49" s="6" t="s">
        <v>201</v>
      </c>
      <c r="Y49" s="25">
        <v>41810</v>
      </c>
      <c r="Z49" s="6">
        <v>3</v>
      </c>
      <c r="AA49" s="3" t="s">
        <v>37</v>
      </c>
    </row>
    <row r="50" spans="1:27" s="27" customFormat="1" x14ac:dyDescent="0.2">
      <c r="A50" s="26" t="str">
        <f>HYPERLINK("http://www.ofsted.gov.uk/inspection-reports/find-inspection-report/provider/ELS/58159","Ofsted Webpage")</f>
        <v>Ofsted Webpage</v>
      </c>
      <c r="B50" s="27">
        <v>58159</v>
      </c>
      <c r="C50" s="27" t="s">
        <v>202</v>
      </c>
      <c r="D50" s="27" t="s">
        <v>30</v>
      </c>
      <c r="E50" s="27" t="s">
        <v>38</v>
      </c>
      <c r="F50" s="27" t="s">
        <v>82</v>
      </c>
      <c r="G50" s="27" t="s">
        <v>33</v>
      </c>
      <c r="H50" s="27">
        <v>10005046</v>
      </c>
      <c r="I50" s="27" t="s">
        <v>48</v>
      </c>
      <c r="J50" s="28">
        <v>42318</v>
      </c>
      <c r="K50" s="28">
        <v>42321</v>
      </c>
      <c r="L50" s="29">
        <v>2</v>
      </c>
      <c r="M50" s="29">
        <v>2</v>
      </c>
      <c r="N50" s="29">
        <v>2</v>
      </c>
      <c r="O50" s="29">
        <v>2</v>
      </c>
      <c r="P50" s="29">
        <v>2</v>
      </c>
      <c r="Q50" s="29" t="s">
        <v>32</v>
      </c>
      <c r="R50" s="29" t="s">
        <v>32</v>
      </c>
      <c r="S50" s="29">
        <v>2</v>
      </c>
      <c r="T50" s="29" t="s">
        <v>32</v>
      </c>
      <c r="U50" s="29">
        <v>2</v>
      </c>
      <c r="V50" s="29" t="s">
        <v>32</v>
      </c>
      <c r="W50" s="29" t="s">
        <v>35</v>
      </c>
      <c r="X50" s="29" t="s">
        <v>203</v>
      </c>
      <c r="Y50" s="30">
        <v>41586</v>
      </c>
      <c r="Z50" s="29">
        <v>3</v>
      </c>
      <c r="AA50" s="31" t="s">
        <v>37</v>
      </c>
    </row>
    <row r="51" spans="1:27" s="27" customFormat="1" x14ac:dyDescent="0.2">
      <c r="A51" s="24" t="str">
        <f>HYPERLINK("http://www.ofsted.gov.uk/inspection-reports/find-inspection-report/provider/ELS/58260","Ofsted Webpage")</f>
        <v>Ofsted Webpage</v>
      </c>
      <c r="B51" s="2">
        <v>58260</v>
      </c>
      <c r="C51" s="2" t="s">
        <v>204</v>
      </c>
      <c r="D51" s="2" t="s">
        <v>30</v>
      </c>
      <c r="E51" s="2" t="s">
        <v>38</v>
      </c>
      <c r="F51" s="2" t="s">
        <v>205</v>
      </c>
      <c r="G51" s="27" t="s">
        <v>64</v>
      </c>
      <c r="H51" s="2">
        <v>10005055</v>
      </c>
      <c r="I51" s="2" t="s">
        <v>48</v>
      </c>
      <c r="J51" s="5">
        <v>42318</v>
      </c>
      <c r="K51" s="5">
        <v>42321</v>
      </c>
      <c r="L51" s="6">
        <v>2</v>
      </c>
      <c r="M51" s="6">
        <v>2</v>
      </c>
      <c r="N51" s="6">
        <v>2</v>
      </c>
      <c r="O51" s="6">
        <v>2</v>
      </c>
      <c r="P51" s="6">
        <v>2</v>
      </c>
      <c r="Q51" s="6" t="s">
        <v>32</v>
      </c>
      <c r="R51" s="6" t="s">
        <v>32</v>
      </c>
      <c r="S51" s="6" t="s">
        <v>32</v>
      </c>
      <c r="T51" s="6" t="s">
        <v>32</v>
      </c>
      <c r="U51" s="6">
        <v>2</v>
      </c>
      <c r="V51" s="6" t="s">
        <v>32</v>
      </c>
      <c r="W51" s="6" t="s">
        <v>35</v>
      </c>
      <c r="X51" s="6" t="s">
        <v>206</v>
      </c>
      <c r="Y51" s="25">
        <v>41593</v>
      </c>
      <c r="Z51" s="6">
        <v>3</v>
      </c>
      <c r="AA51" s="3" t="s">
        <v>37</v>
      </c>
    </row>
    <row r="52" spans="1:27" s="27" customFormat="1" x14ac:dyDescent="0.2">
      <c r="A52" s="26" t="str">
        <f>HYPERLINK("http://www.ofsted.gov.uk/inspection-reports/find-inspection-report/provider/ELS/130487","Ofsted Webpage")</f>
        <v>Ofsted Webpage</v>
      </c>
      <c r="B52" s="27">
        <v>130487</v>
      </c>
      <c r="C52" s="27" t="s">
        <v>207</v>
      </c>
      <c r="D52" s="27" t="s">
        <v>54</v>
      </c>
      <c r="E52" s="27" t="s">
        <v>61</v>
      </c>
      <c r="F52" s="27" t="s">
        <v>208</v>
      </c>
      <c r="G52" s="27" t="s">
        <v>64</v>
      </c>
      <c r="H52" s="27">
        <v>10004689</v>
      </c>
      <c r="I52" s="27" t="s">
        <v>58</v>
      </c>
      <c r="J52" s="28">
        <v>42318</v>
      </c>
      <c r="K52" s="28">
        <v>42321</v>
      </c>
      <c r="L52" s="29">
        <v>3</v>
      </c>
      <c r="M52" s="29">
        <v>3</v>
      </c>
      <c r="N52" s="29">
        <v>3</v>
      </c>
      <c r="O52" s="29">
        <v>3</v>
      </c>
      <c r="P52" s="29">
        <v>3</v>
      </c>
      <c r="Q52" s="29" t="s">
        <v>32</v>
      </c>
      <c r="R52" s="29">
        <v>3</v>
      </c>
      <c r="S52" s="29">
        <v>2</v>
      </c>
      <c r="T52" s="29" t="s">
        <v>32</v>
      </c>
      <c r="U52" s="29">
        <v>3</v>
      </c>
      <c r="V52" s="29">
        <v>2</v>
      </c>
      <c r="W52" s="29" t="s">
        <v>35</v>
      </c>
      <c r="X52" s="29" t="s">
        <v>209</v>
      </c>
      <c r="Y52" s="30">
        <v>41761</v>
      </c>
      <c r="Z52" s="29">
        <v>3</v>
      </c>
      <c r="AA52" s="31" t="s">
        <v>50</v>
      </c>
    </row>
    <row r="53" spans="1:27" s="27" customFormat="1" x14ac:dyDescent="0.2">
      <c r="A53" s="26" t="str">
        <f>HYPERLINK("http://www.ofsted.gov.uk/inspection-reports/find-inspection-report/provider/ELS/130653","Ofsted Webpage")</f>
        <v>Ofsted Webpage</v>
      </c>
      <c r="B53" s="27">
        <v>130653</v>
      </c>
      <c r="C53" s="27" t="s">
        <v>210</v>
      </c>
      <c r="D53" s="27" t="s">
        <v>54</v>
      </c>
      <c r="E53" s="27" t="s">
        <v>61</v>
      </c>
      <c r="F53" s="27" t="s">
        <v>211</v>
      </c>
      <c r="G53" s="27" t="s">
        <v>47</v>
      </c>
      <c r="H53" s="27">
        <v>10004729</v>
      </c>
      <c r="I53" s="27" t="s">
        <v>212</v>
      </c>
      <c r="J53" s="28">
        <v>42318</v>
      </c>
      <c r="K53" s="28">
        <v>42321</v>
      </c>
      <c r="L53" s="29">
        <v>2</v>
      </c>
      <c r="M53" s="29">
        <v>2</v>
      </c>
      <c r="N53" s="29">
        <v>2</v>
      </c>
      <c r="O53" s="29">
        <v>2</v>
      </c>
      <c r="P53" s="29">
        <v>2</v>
      </c>
      <c r="Q53" s="29" t="s">
        <v>32</v>
      </c>
      <c r="R53" s="29">
        <v>2</v>
      </c>
      <c r="S53" s="29" t="s">
        <v>32</v>
      </c>
      <c r="T53" s="29" t="s">
        <v>32</v>
      </c>
      <c r="U53" s="29">
        <v>2</v>
      </c>
      <c r="V53" s="29" t="s">
        <v>32</v>
      </c>
      <c r="W53" s="29" t="s">
        <v>35</v>
      </c>
      <c r="X53" s="29" t="s">
        <v>213</v>
      </c>
      <c r="Y53" s="30">
        <v>42020</v>
      </c>
      <c r="Z53" s="29">
        <v>4</v>
      </c>
      <c r="AA53" s="31" t="s">
        <v>37</v>
      </c>
    </row>
    <row r="54" spans="1:27" s="27" customFormat="1" x14ac:dyDescent="0.2">
      <c r="A54" s="26" t="str">
        <f>HYPERLINK("http://www.ofsted.gov.uk/inspection-reports/find-inspection-report/provider/ELS/130820","Ofsted Webpage")</f>
        <v>Ofsted Webpage</v>
      </c>
      <c r="B54" s="27">
        <v>130820</v>
      </c>
      <c r="C54" s="27" t="s">
        <v>214</v>
      </c>
      <c r="D54" s="27" t="s">
        <v>54</v>
      </c>
      <c r="E54" s="27" t="s">
        <v>61</v>
      </c>
      <c r="F54" s="27" t="s">
        <v>215</v>
      </c>
      <c r="G54" s="27" t="s">
        <v>75</v>
      </c>
      <c r="H54" s="27">
        <v>10004779</v>
      </c>
      <c r="I54" s="27" t="s">
        <v>58</v>
      </c>
      <c r="J54" s="28">
        <v>42318</v>
      </c>
      <c r="K54" s="28">
        <v>42321</v>
      </c>
      <c r="L54" s="29">
        <v>3</v>
      </c>
      <c r="M54" s="29">
        <v>3</v>
      </c>
      <c r="N54" s="29">
        <v>3</v>
      </c>
      <c r="O54" s="29">
        <v>2</v>
      </c>
      <c r="P54" s="29">
        <v>3</v>
      </c>
      <c r="Q54" s="29" t="s">
        <v>32</v>
      </c>
      <c r="R54" s="29">
        <v>3</v>
      </c>
      <c r="S54" s="29">
        <v>3</v>
      </c>
      <c r="T54" s="29" t="s">
        <v>32</v>
      </c>
      <c r="U54" s="29">
        <v>2</v>
      </c>
      <c r="V54" s="29" t="s">
        <v>32</v>
      </c>
      <c r="W54" s="29" t="s">
        <v>35</v>
      </c>
      <c r="X54" s="29" t="s">
        <v>216</v>
      </c>
      <c r="Y54" s="30">
        <v>41782</v>
      </c>
      <c r="Z54" s="29">
        <v>3</v>
      </c>
      <c r="AA54" s="31" t="s">
        <v>50</v>
      </c>
    </row>
    <row r="55" spans="1:27" s="27" customFormat="1" x14ac:dyDescent="0.2">
      <c r="A55" s="26" t="str">
        <f>HYPERLINK("http://www.ofsted.gov.uk/inspection-reports/find-inspection-report/provider/ELS/141243","Ofsted Webpage")</f>
        <v>Ofsted Webpage</v>
      </c>
      <c r="B55" s="27">
        <v>141243</v>
      </c>
      <c r="C55" s="27" t="s">
        <v>217</v>
      </c>
      <c r="D55" s="27" t="s">
        <v>67</v>
      </c>
      <c r="E55" s="2" t="s">
        <v>72</v>
      </c>
      <c r="F55" s="27" t="s">
        <v>218</v>
      </c>
      <c r="G55" s="27" t="s">
        <v>56</v>
      </c>
      <c r="H55" s="27">
        <v>10004837</v>
      </c>
      <c r="I55" s="27" t="s">
        <v>170</v>
      </c>
      <c r="J55" s="28">
        <v>42318</v>
      </c>
      <c r="K55" s="28">
        <v>42320</v>
      </c>
      <c r="L55" s="29">
        <v>3</v>
      </c>
      <c r="M55" s="29">
        <v>3</v>
      </c>
      <c r="N55" s="29">
        <v>3</v>
      </c>
      <c r="O55" s="29">
        <v>2</v>
      </c>
      <c r="P55" s="29">
        <v>3</v>
      </c>
      <c r="Q55" s="29" t="s">
        <v>32</v>
      </c>
      <c r="R55" s="29">
        <v>3</v>
      </c>
      <c r="S55" s="29" t="s">
        <v>32</v>
      </c>
      <c r="T55" s="29" t="s">
        <v>32</v>
      </c>
      <c r="U55" s="29" t="s">
        <v>32</v>
      </c>
      <c r="V55" s="29">
        <v>3</v>
      </c>
      <c r="W55" s="29" t="s">
        <v>35</v>
      </c>
      <c r="X55" s="29" t="s">
        <v>32</v>
      </c>
      <c r="Y55" s="30" t="s">
        <v>32</v>
      </c>
      <c r="Z55" s="29" t="s">
        <v>32</v>
      </c>
      <c r="AA55" s="31" t="s">
        <v>32</v>
      </c>
    </row>
    <row r="56" spans="1:27" s="27" customFormat="1" x14ac:dyDescent="0.2">
      <c r="A56" s="26" t="str">
        <f>HYPERLINK("http://www.ofsted.gov.uk/inspection-reports/find-inspection-report/provider/ELS/50527","Ofsted Webpage")</f>
        <v>Ofsted Webpage</v>
      </c>
      <c r="B56" s="27">
        <v>50527</v>
      </c>
      <c r="C56" s="27" t="s">
        <v>219</v>
      </c>
      <c r="D56" s="27" t="s">
        <v>99</v>
      </c>
      <c r="E56" s="2" t="s">
        <v>103</v>
      </c>
      <c r="F56" s="27" t="s">
        <v>220</v>
      </c>
      <c r="G56" s="27" t="s">
        <v>56</v>
      </c>
      <c r="H56" s="27">
        <v>10004880</v>
      </c>
      <c r="I56" s="27" t="s">
        <v>101</v>
      </c>
      <c r="J56" s="28">
        <v>42319</v>
      </c>
      <c r="K56" s="28">
        <v>42320</v>
      </c>
      <c r="L56" s="29">
        <v>1</v>
      </c>
      <c r="M56" s="29">
        <v>1</v>
      </c>
      <c r="N56" s="29">
        <v>1</v>
      </c>
      <c r="O56" s="29">
        <v>1</v>
      </c>
      <c r="P56" s="29">
        <v>1</v>
      </c>
      <c r="Q56" s="29" t="s">
        <v>32</v>
      </c>
      <c r="R56" s="29" t="s">
        <v>32</v>
      </c>
      <c r="S56" s="29" t="s">
        <v>32</v>
      </c>
      <c r="T56" s="29" t="s">
        <v>32</v>
      </c>
      <c r="U56" s="29" t="s">
        <v>32</v>
      </c>
      <c r="V56" s="29" t="s">
        <v>32</v>
      </c>
      <c r="W56" s="29" t="s">
        <v>35</v>
      </c>
      <c r="X56" s="29" t="s">
        <v>221</v>
      </c>
      <c r="Y56" s="30">
        <v>40920</v>
      </c>
      <c r="Z56" s="6" t="s">
        <v>32</v>
      </c>
      <c r="AA56" s="6" t="s">
        <v>32</v>
      </c>
    </row>
    <row r="57" spans="1:27" s="27" customFormat="1" x14ac:dyDescent="0.2">
      <c r="A57" s="24" t="str">
        <f>HYPERLINK("http://www.ofsted.gov.uk/inspection-reports/find-inspection-report/provider/ELS/131947","Ofsted Webpage")</f>
        <v>Ofsted Webpage</v>
      </c>
      <c r="B57" s="2">
        <v>131947</v>
      </c>
      <c r="C57" s="2" t="s">
        <v>222</v>
      </c>
      <c r="D57" s="2" t="s">
        <v>67</v>
      </c>
      <c r="E57" s="2" t="s">
        <v>72</v>
      </c>
      <c r="F57" s="2" t="s">
        <v>68</v>
      </c>
      <c r="G57" s="27" t="s">
        <v>47</v>
      </c>
      <c r="H57" s="2">
        <v>10004796</v>
      </c>
      <c r="I57" s="2" t="s">
        <v>170</v>
      </c>
      <c r="J57" s="5">
        <v>42319</v>
      </c>
      <c r="K57" s="5">
        <v>42321</v>
      </c>
      <c r="L57" s="6">
        <v>2</v>
      </c>
      <c r="M57" s="6">
        <v>2</v>
      </c>
      <c r="N57" s="6">
        <v>2</v>
      </c>
      <c r="O57" s="6">
        <v>2</v>
      </c>
      <c r="P57" s="6">
        <v>2</v>
      </c>
      <c r="Q57" s="6" t="s">
        <v>70</v>
      </c>
      <c r="R57" s="6">
        <v>2</v>
      </c>
      <c r="S57" s="6" t="s">
        <v>70</v>
      </c>
      <c r="T57" s="6" t="s">
        <v>70</v>
      </c>
      <c r="U57" s="6" t="s">
        <v>70</v>
      </c>
      <c r="V57" s="6">
        <v>2</v>
      </c>
      <c r="W57" s="6" t="s">
        <v>35</v>
      </c>
      <c r="X57" s="6" t="s">
        <v>223</v>
      </c>
      <c r="Y57" s="25">
        <v>41229</v>
      </c>
      <c r="Z57" s="6">
        <v>2</v>
      </c>
      <c r="AA57" s="3" t="s">
        <v>50</v>
      </c>
    </row>
    <row r="58" spans="1:27" s="27" customFormat="1" x14ac:dyDescent="0.2">
      <c r="A58" s="26" t="str">
        <f>HYPERLINK("http://www.ofsted.gov.uk/inspection-reports/find-inspection-report/provider/ELS/50604","Ofsted Webpage")</f>
        <v>Ofsted Webpage</v>
      </c>
      <c r="B58" s="27">
        <v>50604</v>
      </c>
      <c r="C58" s="27" t="s">
        <v>224</v>
      </c>
      <c r="D58" s="27" t="s">
        <v>30</v>
      </c>
      <c r="E58" s="27" t="s">
        <v>38</v>
      </c>
      <c r="F58" s="27" t="s">
        <v>225</v>
      </c>
      <c r="G58" s="27" t="s">
        <v>56</v>
      </c>
      <c r="H58" s="27">
        <v>10005151</v>
      </c>
      <c r="I58" s="27" t="s">
        <v>48</v>
      </c>
      <c r="J58" s="28">
        <v>42325</v>
      </c>
      <c r="K58" s="28">
        <v>42328</v>
      </c>
      <c r="L58" s="29">
        <v>2</v>
      </c>
      <c r="M58" s="29">
        <v>2</v>
      </c>
      <c r="N58" s="29">
        <v>2</v>
      </c>
      <c r="O58" s="29">
        <v>2</v>
      </c>
      <c r="P58" s="29">
        <v>2</v>
      </c>
      <c r="Q58" s="29" t="s">
        <v>32</v>
      </c>
      <c r="R58" s="29">
        <v>2</v>
      </c>
      <c r="S58" s="29" t="s">
        <v>32</v>
      </c>
      <c r="T58" s="29" t="s">
        <v>32</v>
      </c>
      <c r="U58" s="29">
        <v>2</v>
      </c>
      <c r="V58" s="29" t="s">
        <v>32</v>
      </c>
      <c r="W58" s="29" t="s">
        <v>35</v>
      </c>
      <c r="X58" s="29" t="s">
        <v>226</v>
      </c>
      <c r="Y58" s="30">
        <v>41838</v>
      </c>
      <c r="Z58" s="29">
        <v>3</v>
      </c>
      <c r="AA58" s="31" t="s">
        <v>37</v>
      </c>
    </row>
    <row r="59" spans="1:27" s="27" customFormat="1" x14ac:dyDescent="0.2">
      <c r="A59" s="26" t="str">
        <f>HYPERLINK("http://www.ofsted.gov.uk/inspection-reports/find-inspection-report/provider/ELS/53325","Ofsted Webpage")</f>
        <v>Ofsted Webpage</v>
      </c>
      <c r="B59" s="27">
        <v>53325</v>
      </c>
      <c r="C59" s="27" t="s">
        <v>227</v>
      </c>
      <c r="D59" s="27" t="s">
        <v>40</v>
      </c>
      <c r="E59" s="27" t="s">
        <v>44</v>
      </c>
      <c r="F59" s="27" t="s">
        <v>228</v>
      </c>
      <c r="G59" s="27" t="s">
        <v>56</v>
      </c>
      <c r="H59" s="27">
        <v>10004968</v>
      </c>
      <c r="I59" s="27" t="s">
        <v>89</v>
      </c>
      <c r="J59" s="28">
        <v>42325</v>
      </c>
      <c r="K59" s="28">
        <v>42328</v>
      </c>
      <c r="L59" s="29">
        <v>3</v>
      </c>
      <c r="M59" s="29">
        <v>3</v>
      </c>
      <c r="N59" s="29">
        <v>3</v>
      </c>
      <c r="O59" s="29">
        <v>3</v>
      </c>
      <c r="P59" s="29">
        <v>3</v>
      </c>
      <c r="Q59" s="29" t="s">
        <v>32</v>
      </c>
      <c r="R59" s="29" t="s">
        <v>32</v>
      </c>
      <c r="S59" s="29">
        <v>3</v>
      </c>
      <c r="T59" s="29" t="s">
        <v>32</v>
      </c>
      <c r="U59" s="29" t="s">
        <v>32</v>
      </c>
      <c r="V59" s="29" t="s">
        <v>32</v>
      </c>
      <c r="W59" s="29" t="s">
        <v>35</v>
      </c>
      <c r="X59" s="29" t="s">
        <v>229</v>
      </c>
      <c r="Y59" s="30">
        <v>40851</v>
      </c>
      <c r="Z59" s="29">
        <v>2</v>
      </c>
      <c r="AA59" s="31" t="s">
        <v>60</v>
      </c>
    </row>
    <row r="60" spans="1:27" s="27" customFormat="1" x14ac:dyDescent="0.2">
      <c r="A60" s="26" t="str">
        <f>HYPERLINK("http://www.ofsted.gov.uk/inspection-reports/find-inspection-report/provider/ELS/53722","Ofsted Webpage")</f>
        <v>Ofsted Webpage</v>
      </c>
      <c r="B60" s="27">
        <v>53722</v>
      </c>
      <c r="C60" s="27" t="s">
        <v>230</v>
      </c>
      <c r="D60" s="27" t="s">
        <v>40</v>
      </c>
      <c r="E60" s="27" t="s">
        <v>44</v>
      </c>
      <c r="F60" s="27" t="s">
        <v>231</v>
      </c>
      <c r="G60" s="27" t="s">
        <v>64</v>
      </c>
      <c r="H60" s="27">
        <v>10005432</v>
      </c>
      <c r="I60" s="27" t="s">
        <v>89</v>
      </c>
      <c r="J60" s="28">
        <v>42325</v>
      </c>
      <c r="K60" s="28">
        <v>42328</v>
      </c>
      <c r="L60" s="29">
        <v>1</v>
      </c>
      <c r="M60" s="29">
        <v>1</v>
      </c>
      <c r="N60" s="29">
        <v>1</v>
      </c>
      <c r="O60" s="29">
        <v>1</v>
      </c>
      <c r="P60" s="29">
        <v>1</v>
      </c>
      <c r="Q60" s="29" t="s">
        <v>32</v>
      </c>
      <c r="R60" s="29" t="s">
        <v>32</v>
      </c>
      <c r="S60" s="29">
        <v>1</v>
      </c>
      <c r="T60" s="29" t="s">
        <v>32</v>
      </c>
      <c r="U60" s="29" t="s">
        <v>32</v>
      </c>
      <c r="V60" s="29" t="s">
        <v>32</v>
      </c>
      <c r="W60" s="29" t="s">
        <v>35</v>
      </c>
      <c r="X60" s="29" t="s">
        <v>232</v>
      </c>
      <c r="Y60" s="30">
        <v>39969</v>
      </c>
      <c r="Z60" s="29">
        <v>1</v>
      </c>
      <c r="AA60" s="31" t="s">
        <v>50</v>
      </c>
    </row>
    <row r="61" spans="1:27" s="27" customFormat="1" x14ac:dyDescent="0.2">
      <c r="A61" s="26" t="str">
        <f>HYPERLINK("http://www.ofsted.gov.uk/inspection-reports/find-inspection-report/provider/ELS/59131","Ofsted Webpage")</f>
        <v>Ofsted Webpage</v>
      </c>
      <c r="B61" s="27">
        <v>59131</v>
      </c>
      <c r="C61" s="27" t="s">
        <v>233</v>
      </c>
      <c r="D61" s="27" t="s">
        <v>234</v>
      </c>
      <c r="E61" s="27" t="s">
        <v>38</v>
      </c>
      <c r="F61" s="27" t="s">
        <v>111</v>
      </c>
      <c r="G61" s="27" t="s">
        <v>75</v>
      </c>
      <c r="H61" s="27">
        <v>10005094</v>
      </c>
      <c r="I61" s="27" t="s">
        <v>52</v>
      </c>
      <c r="J61" s="28">
        <v>42325</v>
      </c>
      <c r="K61" s="28">
        <v>42327</v>
      </c>
      <c r="L61" s="29">
        <v>3</v>
      </c>
      <c r="M61" s="29">
        <v>2</v>
      </c>
      <c r="N61" s="29">
        <v>3</v>
      </c>
      <c r="O61" s="29">
        <v>2</v>
      </c>
      <c r="P61" s="29">
        <v>3</v>
      </c>
      <c r="Q61" s="29" t="s">
        <v>32</v>
      </c>
      <c r="R61" s="29" t="s">
        <v>32</v>
      </c>
      <c r="S61" s="29" t="s">
        <v>32</v>
      </c>
      <c r="T61" s="29" t="s">
        <v>32</v>
      </c>
      <c r="U61" s="29">
        <v>3</v>
      </c>
      <c r="V61" s="29" t="s">
        <v>32</v>
      </c>
      <c r="W61" s="29" t="s">
        <v>35</v>
      </c>
      <c r="X61" s="29" t="s">
        <v>32</v>
      </c>
      <c r="Y61" s="30" t="s">
        <v>32</v>
      </c>
      <c r="Z61" s="29" t="s">
        <v>32</v>
      </c>
      <c r="AA61" s="31" t="s">
        <v>32</v>
      </c>
    </row>
    <row r="62" spans="1:27" s="27" customFormat="1" x14ac:dyDescent="0.2">
      <c r="A62" s="26" t="str">
        <f>HYPERLINK("http://www.ofsted.gov.uk/inspection-reports/find-inspection-report/provider/ELS/59218","Ofsted Webpage")</f>
        <v>Ofsted Webpage</v>
      </c>
      <c r="B62" s="27">
        <v>59218</v>
      </c>
      <c r="C62" s="27" t="s">
        <v>235</v>
      </c>
      <c r="D62" s="27" t="s">
        <v>234</v>
      </c>
      <c r="E62" s="27" t="s">
        <v>38</v>
      </c>
      <c r="F62" s="27" t="s">
        <v>92</v>
      </c>
      <c r="G62" s="27" t="s">
        <v>33</v>
      </c>
      <c r="H62" s="27">
        <v>10005107</v>
      </c>
      <c r="I62" s="27" t="s">
        <v>150</v>
      </c>
      <c r="J62" s="28">
        <v>42325</v>
      </c>
      <c r="K62" s="28">
        <v>42328</v>
      </c>
      <c r="L62" s="29">
        <v>3</v>
      </c>
      <c r="M62" s="29">
        <v>3</v>
      </c>
      <c r="N62" s="29">
        <v>3</v>
      </c>
      <c r="O62" s="29">
        <v>2</v>
      </c>
      <c r="P62" s="29">
        <v>3</v>
      </c>
      <c r="Q62" s="29" t="s">
        <v>32</v>
      </c>
      <c r="R62" s="29" t="s">
        <v>32</v>
      </c>
      <c r="S62" s="29" t="s">
        <v>32</v>
      </c>
      <c r="T62" s="29" t="s">
        <v>32</v>
      </c>
      <c r="U62" s="29">
        <v>3</v>
      </c>
      <c r="V62" s="29" t="s">
        <v>32</v>
      </c>
      <c r="W62" s="29" t="s">
        <v>35</v>
      </c>
      <c r="X62" s="29" t="s">
        <v>32</v>
      </c>
      <c r="Y62" s="30" t="s">
        <v>32</v>
      </c>
      <c r="Z62" s="29" t="s">
        <v>32</v>
      </c>
      <c r="AA62" s="31" t="s">
        <v>32</v>
      </c>
    </row>
    <row r="63" spans="1:27" s="27" customFormat="1" x14ac:dyDescent="0.2">
      <c r="A63" s="26" t="str">
        <f>HYPERLINK("http://www.ofsted.gov.uk/inspection-reports/find-inspection-report/provider/ELS/130461","Ofsted Webpage")</f>
        <v>Ofsted Webpage</v>
      </c>
      <c r="B63" s="27">
        <v>130461</v>
      </c>
      <c r="C63" s="27" t="s">
        <v>236</v>
      </c>
      <c r="D63" s="27" t="s">
        <v>54</v>
      </c>
      <c r="E63" s="27" t="s">
        <v>61</v>
      </c>
      <c r="F63" s="27" t="s">
        <v>237</v>
      </c>
      <c r="G63" s="27" t="s">
        <v>132</v>
      </c>
      <c r="H63" s="27">
        <v>10005436</v>
      </c>
      <c r="I63" s="27" t="s">
        <v>96</v>
      </c>
      <c r="J63" s="28">
        <v>42325</v>
      </c>
      <c r="K63" s="28">
        <v>42328</v>
      </c>
      <c r="L63" s="29">
        <v>2</v>
      </c>
      <c r="M63" s="29">
        <v>2</v>
      </c>
      <c r="N63" s="29">
        <v>2</v>
      </c>
      <c r="O63" s="29">
        <v>2</v>
      </c>
      <c r="P63" s="29">
        <v>2</v>
      </c>
      <c r="Q63" s="29" t="s">
        <v>32</v>
      </c>
      <c r="R63" s="29">
        <v>2</v>
      </c>
      <c r="S63" s="29">
        <v>2</v>
      </c>
      <c r="T63" s="29" t="s">
        <v>32</v>
      </c>
      <c r="U63" s="29">
        <v>2</v>
      </c>
      <c r="V63" s="29" t="s">
        <v>32</v>
      </c>
      <c r="W63" s="29" t="s">
        <v>35</v>
      </c>
      <c r="X63" s="29" t="s">
        <v>238</v>
      </c>
      <c r="Y63" s="30">
        <v>40221</v>
      </c>
      <c r="Z63" s="29">
        <v>2</v>
      </c>
      <c r="AA63" s="31" t="s">
        <v>50</v>
      </c>
    </row>
    <row r="64" spans="1:27" s="27" customFormat="1" x14ac:dyDescent="0.2">
      <c r="A64" s="26" t="str">
        <f>HYPERLINK("http://www.ofsted.gov.uk/inspection-reports/find-inspection-report/provider/ELS/130579","Ofsted Webpage")</f>
        <v>Ofsted Webpage</v>
      </c>
      <c r="B64" s="27">
        <v>130579</v>
      </c>
      <c r="C64" s="27" t="s">
        <v>239</v>
      </c>
      <c r="D64" s="27" t="s">
        <v>54</v>
      </c>
      <c r="E64" s="27" t="s">
        <v>61</v>
      </c>
      <c r="F64" s="27" t="s">
        <v>115</v>
      </c>
      <c r="G64" s="27" t="s">
        <v>311</v>
      </c>
      <c r="H64" s="27">
        <v>10007218</v>
      </c>
      <c r="I64" s="27" t="s">
        <v>96</v>
      </c>
      <c r="J64" s="28">
        <v>42325</v>
      </c>
      <c r="K64" s="28">
        <v>42328</v>
      </c>
      <c r="L64" s="29">
        <v>2</v>
      </c>
      <c r="M64" s="29">
        <v>2</v>
      </c>
      <c r="N64" s="29">
        <v>2</v>
      </c>
      <c r="O64" s="29">
        <v>2</v>
      </c>
      <c r="P64" s="29">
        <v>2</v>
      </c>
      <c r="Q64" s="29">
        <v>2</v>
      </c>
      <c r="R64" s="29">
        <v>3</v>
      </c>
      <c r="S64" s="29">
        <v>2</v>
      </c>
      <c r="T64" s="29" t="s">
        <v>32</v>
      </c>
      <c r="U64" s="29">
        <v>2</v>
      </c>
      <c r="V64" s="29" t="s">
        <v>32</v>
      </c>
      <c r="W64" s="29" t="s">
        <v>35</v>
      </c>
      <c r="X64" s="88" t="s">
        <v>3364</v>
      </c>
      <c r="Y64" s="25">
        <v>39584</v>
      </c>
      <c r="Z64" s="6">
        <v>1</v>
      </c>
      <c r="AA64" s="31" t="s">
        <v>60</v>
      </c>
    </row>
    <row r="65" spans="1:27" s="27" customFormat="1" x14ac:dyDescent="0.2">
      <c r="A65" s="26" t="str">
        <f>HYPERLINK("http://www.ofsted.gov.uk/inspection-reports/find-inspection-report/provider/ELS/130679","Ofsted Webpage")</f>
        <v>Ofsted Webpage</v>
      </c>
      <c r="B65" s="27">
        <v>130679</v>
      </c>
      <c r="C65" s="27" t="s">
        <v>240</v>
      </c>
      <c r="D65" s="27" t="s">
        <v>54</v>
      </c>
      <c r="E65" s="27" t="s">
        <v>61</v>
      </c>
      <c r="F65" s="27" t="s">
        <v>111</v>
      </c>
      <c r="G65" s="27" t="s">
        <v>75</v>
      </c>
      <c r="H65" s="27">
        <v>10004741</v>
      </c>
      <c r="I65" s="27" t="s">
        <v>58</v>
      </c>
      <c r="J65" s="28">
        <v>42325</v>
      </c>
      <c r="K65" s="28">
        <v>42328</v>
      </c>
      <c r="L65" s="29">
        <v>3</v>
      </c>
      <c r="M65" s="29">
        <v>3</v>
      </c>
      <c r="N65" s="29">
        <v>3</v>
      </c>
      <c r="O65" s="29">
        <v>3</v>
      </c>
      <c r="P65" s="29">
        <v>3</v>
      </c>
      <c r="Q65" s="29" t="s">
        <v>32</v>
      </c>
      <c r="R65" s="29">
        <v>3</v>
      </c>
      <c r="S65" s="29">
        <v>2</v>
      </c>
      <c r="T65" s="29" t="s">
        <v>32</v>
      </c>
      <c r="U65" s="29">
        <v>2</v>
      </c>
      <c r="V65" s="29">
        <v>2</v>
      </c>
      <c r="W65" s="29" t="s">
        <v>35</v>
      </c>
      <c r="X65" s="29" t="s">
        <v>241</v>
      </c>
      <c r="Y65" s="30">
        <v>41782</v>
      </c>
      <c r="Z65" s="29">
        <v>3</v>
      </c>
      <c r="AA65" s="31" t="s">
        <v>50</v>
      </c>
    </row>
    <row r="66" spans="1:27" s="27" customFormat="1" x14ac:dyDescent="0.2">
      <c r="A66" s="26" t="str">
        <f>HYPERLINK("http://www.ofsted.gov.uk/inspection-reports/find-inspection-report/provider/ELS/50032","Ofsted Webpage")</f>
        <v>Ofsted Webpage</v>
      </c>
      <c r="B66" s="27">
        <v>50032</v>
      </c>
      <c r="C66" s="27" t="s">
        <v>242</v>
      </c>
      <c r="D66" s="27" t="s">
        <v>99</v>
      </c>
      <c r="E66" s="2" t="s">
        <v>103</v>
      </c>
      <c r="F66" s="27" t="s">
        <v>237</v>
      </c>
      <c r="G66" s="27" t="s">
        <v>132</v>
      </c>
      <c r="H66" s="27">
        <v>10004849</v>
      </c>
      <c r="I66" s="27" t="s">
        <v>101</v>
      </c>
      <c r="J66" s="28">
        <v>42326</v>
      </c>
      <c r="K66" s="28">
        <v>42327</v>
      </c>
      <c r="L66" s="29">
        <v>1</v>
      </c>
      <c r="M66" s="29">
        <v>1</v>
      </c>
      <c r="N66" s="29">
        <v>1</v>
      </c>
      <c r="O66" s="29">
        <v>1</v>
      </c>
      <c r="P66" s="29">
        <v>1</v>
      </c>
      <c r="Q66" s="29" t="s">
        <v>32</v>
      </c>
      <c r="R66" s="29" t="s">
        <v>32</v>
      </c>
      <c r="S66" s="29" t="s">
        <v>32</v>
      </c>
      <c r="T66" s="29" t="s">
        <v>32</v>
      </c>
      <c r="U66" s="29" t="s">
        <v>32</v>
      </c>
      <c r="V66" s="29" t="s">
        <v>32</v>
      </c>
      <c r="W66" s="29" t="s">
        <v>35</v>
      </c>
      <c r="X66" s="29" t="s">
        <v>243</v>
      </c>
      <c r="Y66" s="30">
        <v>40688</v>
      </c>
      <c r="Z66" s="6" t="s">
        <v>32</v>
      </c>
      <c r="AA66" s="6" t="s">
        <v>32</v>
      </c>
    </row>
    <row r="67" spans="1:27" s="27" customFormat="1" x14ac:dyDescent="0.2">
      <c r="A67" s="26" t="str">
        <f>HYPERLINK("http://www.ofsted.gov.uk/inspection-reports/find-inspection-report/provider/ELS/52585","Ofsted Webpage")</f>
        <v>Ofsted Webpage</v>
      </c>
      <c r="B67" s="27">
        <v>52585</v>
      </c>
      <c r="C67" s="27" t="s">
        <v>244</v>
      </c>
      <c r="D67" s="27" t="s">
        <v>30</v>
      </c>
      <c r="E67" s="27" t="s">
        <v>38</v>
      </c>
      <c r="F67" s="27" t="s">
        <v>245</v>
      </c>
      <c r="G67" s="27" t="s">
        <v>345</v>
      </c>
      <c r="H67" s="27">
        <v>10004935</v>
      </c>
      <c r="I67" s="27" t="s">
        <v>150</v>
      </c>
      <c r="J67" s="28">
        <v>42332</v>
      </c>
      <c r="K67" s="28">
        <v>42335</v>
      </c>
      <c r="L67" s="29">
        <v>3</v>
      </c>
      <c r="M67" s="29">
        <v>3</v>
      </c>
      <c r="N67" s="29">
        <v>3</v>
      </c>
      <c r="O67" s="29">
        <v>2</v>
      </c>
      <c r="P67" s="29">
        <v>3</v>
      </c>
      <c r="Q67" s="29" t="s">
        <v>32</v>
      </c>
      <c r="R67" s="29" t="s">
        <v>32</v>
      </c>
      <c r="S67" s="29">
        <v>2</v>
      </c>
      <c r="T67" s="29" t="s">
        <v>32</v>
      </c>
      <c r="U67" s="29">
        <v>3</v>
      </c>
      <c r="V67" s="29" t="s">
        <v>32</v>
      </c>
      <c r="W67" s="29" t="s">
        <v>35</v>
      </c>
      <c r="X67" s="29" t="s">
        <v>246</v>
      </c>
      <c r="Y67" s="30">
        <v>41320</v>
      </c>
      <c r="Z67" s="29">
        <v>2</v>
      </c>
      <c r="AA67" s="31" t="s">
        <v>60</v>
      </c>
    </row>
    <row r="68" spans="1:27" s="27" customFormat="1" x14ac:dyDescent="0.2">
      <c r="A68" s="26" t="str">
        <f>HYPERLINK("http://www.ofsted.gov.uk/inspection-reports/find-inspection-report/provider/ELS/54397","Ofsted Webpage")</f>
        <v>Ofsted Webpage</v>
      </c>
      <c r="B68" s="27">
        <v>54397</v>
      </c>
      <c r="C68" s="27" t="s">
        <v>247</v>
      </c>
      <c r="D68" s="27" t="s">
        <v>30</v>
      </c>
      <c r="E68" s="27" t="s">
        <v>38</v>
      </c>
      <c r="F68" s="27" t="s">
        <v>248</v>
      </c>
      <c r="G68" s="27" t="s">
        <v>33</v>
      </c>
      <c r="H68" s="27">
        <v>10005005</v>
      </c>
      <c r="I68" s="27" t="s">
        <v>150</v>
      </c>
      <c r="J68" s="28">
        <v>42332</v>
      </c>
      <c r="K68" s="28">
        <v>42335</v>
      </c>
      <c r="L68" s="29">
        <v>2</v>
      </c>
      <c r="M68" s="29">
        <v>2</v>
      </c>
      <c r="N68" s="29">
        <v>2</v>
      </c>
      <c r="O68" s="29">
        <v>2</v>
      </c>
      <c r="P68" s="29">
        <v>2</v>
      </c>
      <c r="Q68" s="29" t="s">
        <v>32</v>
      </c>
      <c r="R68" s="29">
        <v>2</v>
      </c>
      <c r="S68" s="29" t="s">
        <v>32</v>
      </c>
      <c r="T68" s="29" t="s">
        <v>32</v>
      </c>
      <c r="U68" s="29" t="s">
        <v>32</v>
      </c>
      <c r="V68" s="29" t="s">
        <v>32</v>
      </c>
      <c r="W68" s="29" t="s">
        <v>35</v>
      </c>
      <c r="X68" s="29" t="s">
        <v>249</v>
      </c>
      <c r="Y68" s="30">
        <v>41565</v>
      </c>
      <c r="Z68" s="29">
        <v>2</v>
      </c>
      <c r="AA68" s="31" t="s">
        <v>50</v>
      </c>
    </row>
    <row r="69" spans="1:27" s="27" customFormat="1" x14ac:dyDescent="0.2">
      <c r="A69" s="26" t="str">
        <f>HYPERLINK("http://www.ofsted.gov.uk/inspection-reports/find-inspection-report/provider/ELS/59159","Ofsted Webpage")</f>
        <v>Ofsted Webpage</v>
      </c>
      <c r="B69" s="27">
        <v>59159</v>
      </c>
      <c r="C69" s="27" t="s">
        <v>250</v>
      </c>
      <c r="D69" s="27" t="s">
        <v>30</v>
      </c>
      <c r="E69" s="27" t="s">
        <v>38</v>
      </c>
      <c r="F69" s="27" t="s">
        <v>237</v>
      </c>
      <c r="G69" s="27" t="s">
        <v>132</v>
      </c>
      <c r="H69" s="27">
        <v>10005097</v>
      </c>
      <c r="I69" s="27" t="s">
        <v>48</v>
      </c>
      <c r="J69" s="28">
        <v>42332</v>
      </c>
      <c r="K69" s="28">
        <v>42334</v>
      </c>
      <c r="L69" s="29">
        <v>2</v>
      </c>
      <c r="M69" s="29">
        <v>3</v>
      </c>
      <c r="N69" s="29">
        <v>2</v>
      </c>
      <c r="O69" s="29">
        <v>2</v>
      </c>
      <c r="P69" s="29">
        <v>2</v>
      </c>
      <c r="Q69" s="29" t="s">
        <v>32</v>
      </c>
      <c r="R69" s="29" t="s">
        <v>32</v>
      </c>
      <c r="S69" s="29" t="s">
        <v>32</v>
      </c>
      <c r="T69" s="29" t="s">
        <v>32</v>
      </c>
      <c r="U69" s="29">
        <v>2</v>
      </c>
      <c r="V69" s="29" t="s">
        <v>32</v>
      </c>
      <c r="W69" s="29" t="s">
        <v>35</v>
      </c>
      <c r="X69" s="29" t="s">
        <v>251</v>
      </c>
      <c r="Y69" s="30">
        <v>41943</v>
      </c>
      <c r="Z69" s="29">
        <v>3</v>
      </c>
      <c r="AA69" s="31" t="s">
        <v>37</v>
      </c>
    </row>
    <row r="70" spans="1:27" s="27" customFormat="1" x14ac:dyDescent="0.2">
      <c r="A70" s="26" t="str">
        <f>HYPERLINK("http://www.ofsted.gov.uk/inspection-reports/find-inspection-report/provider/ELS/130473","Ofsted Webpage")</f>
        <v>Ofsted Webpage</v>
      </c>
      <c r="B70" s="27">
        <v>130473</v>
      </c>
      <c r="C70" s="27" t="s">
        <v>252</v>
      </c>
      <c r="D70" s="27" t="s">
        <v>54</v>
      </c>
      <c r="E70" s="27" t="s">
        <v>61</v>
      </c>
      <c r="F70" s="27" t="s">
        <v>253</v>
      </c>
      <c r="G70" s="27" t="s">
        <v>132</v>
      </c>
      <c r="H70" s="27">
        <v>10004687</v>
      </c>
      <c r="I70" s="27" t="s">
        <v>58</v>
      </c>
      <c r="J70" s="28">
        <v>42332</v>
      </c>
      <c r="K70" s="28">
        <v>42335</v>
      </c>
      <c r="L70" s="29">
        <v>4</v>
      </c>
      <c r="M70" s="29">
        <v>4</v>
      </c>
      <c r="N70" s="29">
        <v>4</v>
      </c>
      <c r="O70" s="29">
        <v>4</v>
      </c>
      <c r="P70" s="29">
        <v>4</v>
      </c>
      <c r="Q70" s="29" t="s">
        <v>70</v>
      </c>
      <c r="R70" s="29">
        <v>4</v>
      </c>
      <c r="S70" s="29">
        <v>3</v>
      </c>
      <c r="T70" s="29" t="s">
        <v>70</v>
      </c>
      <c r="U70" s="29">
        <v>4</v>
      </c>
      <c r="V70" s="29">
        <v>4</v>
      </c>
      <c r="W70" s="29" t="s">
        <v>35</v>
      </c>
      <c r="X70" s="29" t="s">
        <v>254</v>
      </c>
      <c r="Y70" s="30">
        <v>41803</v>
      </c>
      <c r="Z70" s="29">
        <v>3</v>
      </c>
      <c r="AA70" s="31" t="s">
        <v>60</v>
      </c>
    </row>
    <row r="71" spans="1:27" s="27" customFormat="1" x14ac:dyDescent="0.2">
      <c r="A71" s="26" t="str">
        <f>HYPERLINK("http://www.ofsted.gov.uk/inspection-reports/find-inspection-report/provider/ELS/54859","Ofsted Webpage")</f>
        <v>Ofsted Webpage</v>
      </c>
      <c r="B71" s="27">
        <v>54859</v>
      </c>
      <c r="C71" s="27" t="s">
        <v>255</v>
      </c>
      <c r="D71" s="27" t="s">
        <v>99</v>
      </c>
      <c r="E71" s="2" t="s">
        <v>103</v>
      </c>
      <c r="F71" s="27" t="s">
        <v>63</v>
      </c>
      <c r="G71" s="27" t="s">
        <v>64</v>
      </c>
      <c r="H71" s="27">
        <v>10005020</v>
      </c>
      <c r="I71" s="27" t="s">
        <v>101</v>
      </c>
      <c r="J71" s="28">
        <v>42333</v>
      </c>
      <c r="K71" s="28">
        <v>42334</v>
      </c>
      <c r="L71" s="29">
        <v>1</v>
      </c>
      <c r="M71" s="29">
        <v>1</v>
      </c>
      <c r="N71" s="29">
        <v>1</v>
      </c>
      <c r="O71" s="29">
        <v>1</v>
      </c>
      <c r="P71" s="29">
        <v>1</v>
      </c>
      <c r="Q71" s="29" t="s">
        <v>32</v>
      </c>
      <c r="R71" s="29" t="s">
        <v>32</v>
      </c>
      <c r="S71" s="29" t="s">
        <v>32</v>
      </c>
      <c r="T71" s="29" t="s">
        <v>32</v>
      </c>
      <c r="U71" s="29" t="s">
        <v>32</v>
      </c>
      <c r="V71" s="29" t="s">
        <v>32</v>
      </c>
      <c r="W71" s="29" t="s">
        <v>35</v>
      </c>
      <c r="X71" s="29" t="s">
        <v>256</v>
      </c>
      <c r="Y71" s="30">
        <v>40835</v>
      </c>
      <c r="Z71" s="6" t="s">
        <v>32</v>
      </c>
      <c r="AA71" s="6" t="s">
        <v>32</v>
      </c>
    </row>
    <row r="72" spans="1:27" s="27" customFormat="1" x14ac:dyDescent="0.2">
      <c r="A72" s="26" t="str">
        <f>HYPERLINK("http://www.ofsted.gov.uk/inspection-reports/find-inspection-report/provider/ELS/54755","Ofsted Webpage")</f>
        <v>Ofsted Webpage</v>
      </c>
      <c r="B72" s="27">
        <v>54755</v>
      </c>
      <c r="C72" s="27" t="s">
        <v>257</v>
      </c>
      <c r="D72" s="27" t="s">
        <v>30</v>
      </c>
      <c r="E72" s="27" t="s">
        <v>38</v>
      </c>
      <c r="F72" s="27" t="s">
        <v>258</v>
      </c>
      <c r="G72" s="27" t="s">
        <v>345</v>
      </c>
      <c r="H72" s="27">
        <v>10005017</v>
      </c>
      <c r="I72" s="27" t="s">
        <v>52</v>
      </c>
      <c r="J72" s="28">
        <v>42339</v>
      </c>
      <c r="K72" s="28">
        <v>42342</v>
      </c>
      <c r="L72" s="29">
        <v>2</v>
      </c>
      <c r="M72" s="29">
        <v>2</v>
      </c>
      <c r="N72" s="29">
        <v>2</v>
      </c>
      <c r="O72" s="29">
        <v>2</v>
      </c>
      <c r="P72" s="29">
        <v>2</v>
      </c>
      <c r="Q72" s="29" t="s">
        <v>32</v>
      </c>
      <c r="R72" s="29" t="s">
        <v>32</v>
      </c>
      <c r="S72" s="29" t="s">
        <v>32</v>
      </c>
      <c r="T72" s="29" t="s">
        <v>32</v>
      </c>
      <c r="U72" s="29">
        <v>2</v>
      </c>
      <c r="V72" s="29" t="s">
        <v>32</v>
      </c>
      <c r="W72" s="29" t="s">
        <v>35</v>
      </c>
      <c r="X72" s="29" t="s">
        <v>259</v>
      </c>
      <c r="Y72" s="30">
        <v>41432</v>
      </c>
      <c r="Z72" s="29">
        <v>2</v>
      </c>
      <c r="AA72" s="31" t="s">
        <v>50</v>
      </c>
    </row>
    <row r="73" spans="1:27" s="27" customFormat="1" x14ac:dyDescent="0.2">
      <c r="A73" s="26" t="str">
        <f>HYPERLINK("http://www.ofsted.gov.uk/inspection-reports/find-inspection-report/provider/ELS/130492","Ofsted Webpage")</f>
        <v>Ofsted Webpage</v>
      </c>
      <c r="B73" s="27">
        <v>130492</v>
      </c>
      <c r="C73" s="27" t="s">
        <v>260</v>
      </c>
      <c r="D73" s="27" t="s">
        <v>126</v>
      </c>
      <c r="E73" s="27" t="s">
        <v>61</v>
      </c>
      <c r="F73" s="27" t="s">
        <v>108</v>
      </c>
      <c r="G73" s="27" t="s">
        <v>64</v>
      </c>
      <c r="H73" s="27">
        <v>10004690</v>
      </c>
      <c r="I73" s="27" t="s">
        <v>261</v>
      </c>
      <c r="J73" s="28">
        <v>42339</v>
      </c>
      <c r="K73" s="28">
        <v>42341</v>
      </c>
      <c r="L73" s="29">
        <v>3</v>
      </c>
      <c r="M73" s="29">
        <v>3</v>
      </c>
      <c r="N73" s="29">
        <v>3</v>
      </c>
      <c r="O73" s="29">
        <v>2</v>
      </c>
      <c r="P73" s="29">
        <v>3</v>
      </c>
      <c r="Q73" s="29" t="s">
        <v>32</v>
      </c>
      <c r="R73" s="29">
        <v>3</v>
      </c>
      <c r="S73" s="29" t="s">
        <v>32</v>
      </c>
      <c r="T73" s="29" t="s">
        <v>32</v>
      </c>
      <c r="U73" s="29" t="s">
        <v>32</v>
      </c>
      <c r="V73" s="29" t="s">
        <v>32</v>
      </c>
      <c r="W73" s="29" t="s">
        <v>35</v>
      </c>
      <c r="X73" s="29" t="s">
        <v>262</v>
      </c>
      <c r="Y73" s="30">
        <v>41901</v>
      </c>
      <c r="Z73" s="29">
        <v>4</v>
      </c>
      <c r="AA73" s="31" t="s">
        <v>37</v>
      </c>
    </row>
    <row r="74" spans="1:27" s="6" customFormat="1" x14ac:dyDescent="0.2">
      <c r="A74" s="24"/>
      <c r="B74" s="2"/>
      <c r="C74" s="2"/>
      <c r="D74" s="2"/>
      <c r="E74" s="2"/>
      <c r="F74" s="2"/>
      <c r="G74" s="31"/>
      <c r="H74" s="2"/>
      <c r="I74" s="2"/>
      <c r="J74" s="4"/>
      <c r="K74" s="5"/>
      <c r="Y74" s="25"/>
    </row>
    <row r="75" spans="1:27" s="6" customFormat="1" x14ac:dyDescent="0.2">
      <c r="A75" s="24"/>
      <c r="B75" s="2"/>
      <c r="C75" s="2"/>
      <c r="D75" s="2"/>
      <c r="E75" s="2"/>
      <c r="F75" s="2"/>
      <c r="G75" s="31"/>
      <c r="H75" s="2"/>
      <c r="I75" s="2"/>
      <c r="J75" s="4"/>
      <c r="K75" s="5"/>
      <c r="Y75" s="25"/>
    </row>
    <row r="76" spans="1:27" s="6" customFormat="1" x14ac:dyDescent="0.2">
      <c r="A76" s="24"/>
      <c r="B76" s="2"/>
      <c r="C76" s="2"/>
      <c r="D76" s="2"/>
      <c r="E76" s="2"/>
      <c r="F76" s="2"/>
      <c r="G76" s="31"/>
      <c r="H76" s="2"/>
      <c r="I76" s="2"/>
      <c r="J76" s="4"/>
      <c r="K76" s="5"/>
      <c r="Y76" s="25"/>
    </row>
    <row r="77" spans="1:27" s="6" customFormat="1" x14ac:dyDescent="0.2">
      <c r="A77" s="24"/>
      <c r="B77" s="2"/>
      <c r="C77" s="2"/>
      <c r="D77" s="2"/>
      <c r="E77" s="2"/>
      <c r="F77" s="2"/>
      <c r="G77" s="31"/>
      <c r="H77" s="2"/>
      <c r="I77" s="2"/>
      <c r="J77" s="4"/>
      <c r="K77" s="5"/>
      <c r="Y77" s="25"/>
    </row>
    <row r="78" spans="1:27" s="6" customFormat="1" x14ac:dyDescent="0.2">
      <c r="A78" s="24"/>
      <c r="B78" s="2"/>
      <c r="C78" s="2"/>
      <c r="D78" s="2"/>
      <c r="E78" s="2"/>
      <c r="F78" s="2"/>
      <c r="G78" s="31"/>
      <c r="H78" s="2"/>
      <c r="I78" s="2"/>
      <c r="J78" s="4"/>
      <c r="K78" s="5"/>
      <c r="Y78" s="25"/>
    </row>
    <row r="79" spans="1:27" s="6" customFormat="1" x14ac:dyDescent="0.2">
      <c r="A79" s="24"/>
      <c r="B79" s="2"/>
      <c r="C79" s="2"/>
      <c r="D79" s="2"/>
      <c r="E79" s="2"/>
      <c r="F79" s="2"/>
      <c r="G79" s="31"/>
      <c r="H79" s="2"/>
      <c r="I79" s="2"/>
      <c r="J79" s="4"/>
      <c r="K79" s="5"/>
      <c r="Y79" s="25"/>
    </row>
    <row r="80" spans="1:27" s="6" customFormat="1" x14ac:dyDescent="0.2">
      <c r="A80" s="24"/>
      <c r="B80" s="2"/>
      <c r="C80" s="2"/>
      <c r="D80" s="2"/>
      <c r="E80" s="2"/>
      <c r="F80" s="2"/>
      <c r="G80" s="31"/>
      <c r="H80" s="2"/>
      <c r="I80" s="2"/>
      <c r="J80" s="4"/>
      <c r="K80" s="5"/>
      <c r="Y80" s="25"/>
    </row>
    <row r="81" spans="1:25" s="6" customFormat="1" x14ac:dyDescent="0.2">
      <c r="A81" s="24"/>
      <c r="B81" s="2"/>
      <c r="C81" s="2"/>
      <c r="D81" s="2"/>
      <c r="E81" s="2"/>
      <c r="F81" s="2"/>
      <c r="G81" s="31"/>
      <c r="H81" s="2"/>
      <c r="I81" s="2"/>
      <c r="J81" s="4"/>
      <c r="K81" s="5"/>
      <c r="Y81" s="25"/>
    </row>
    <row r="82" spans="1:25" s="6" customFormat="1" x14ac:dyDescent="0.2">
      <c r="A82" s="24"/>
      <c r="B82" s="2"/>
      <c r="C82" s="2"/>
      <c r="D82" s="2"/>
      <c r="E82" s="2"/>
      <c r="F82" s="2"/>
      <c r="G82" s="31"/>
      <c r="H82" s="2"/>
      <c r="I82" s="2"/>
      <c r="J82" s="4"/>
      <c r="K82" s="5"/>
      <c r="Y82" s="25"/>
    </row>
    <row r="83" spans="1:25" s="6" customFormat="1" x14ac:dyDescent="0.2">
      <c r="A83" s="24"/>
      <c r="B83" s="2"/>
      <c r="C83" s="2"/>
      <c r="D83" s="2"/>
      <c r="E83" s="2"/>
      <c r="F83" s="2"/>
      <c r="G83" s="31"/>
      <c r="H83" s="2"/>
      <c r="I83" s="2"/>
      <c r="J83" s="4"/>
      <c r="K83" s="5"/>
      <c r="Y83" s="25"/>
    </row>
    <row r="84" spans="1:25" s="6" customFormat="1" x14ac:dyDescent="0.2">
      <c r="A84" s="24"/>
      <c r="B84" s="2"/>
      <c r="C84" s="2"/>
      <c r="D84" s="2"/>
      <c r="E84" s="2"/>
      <c r="F84" s="2"/>
      <c r="G84" s="31"/>
      <c r="H84" s="2"/>
      <c r="I84" s="2"/>
      <c r="J84" s="4"/>
      <c r="K84" s="5"/>
      <c r="Y84" s="25"/>
    </row>
    <row r="85" spans="1:25" s="6" customFormat="1" x14ac:dyDescent="0.2">
      <c r="A85" s="24"/>
      <c r="B85" s="2"/>
      <c r="C85" s="2"/>
      <c r="D85" s="2"/>
      <c r="E85" s="2"/>
      <c r="F85" s="2"/>
      <c r="G85" s="31"/>
      <c r="H85" s="2"/>
      <c r="I85" s="2"/>
      <c r="J85" s="4"/>
      <c r="K85" s="5"/>
      <c r="Y85" s="25"/>
    </row>
    <row r="86" spans="1:25" s="6" customFormat="1" x14ac:dyDescent="0.2">
      <c r="A86" s="24"/>
      <c r="B86" s="2"/>
      <c r="C86" s="2"/>
      <c r="D86" s="2"/>
      <c r="E86" s="2"/>
      <c r="F86" s="2"/>
      <c r="G86" s="31"/>
      <c r="H86" s="2"/>
      <c r="I86" s="2"/>
      <c r="J86" s="4"/>
      <c r="K86" s="5"/>
      <c r="Y86" s="25"/>
    </row>
    <row r="87" spans="1:25" s="6" customFormat="1" x14ac:dyDescent="0.2">
      <c r="A87" s="24"/>
      <c r="B87" s="2"/>
      <c r="C87" s="2"/>
      <c r="D87" s="2"/>
      <c r="E87" s="2"/>
      <c r="F87" s="2"/>
      <c r="G87" s="31"/>
      <c r="H87" s="2"/>
      <c r="I87" s="2"/>
      <c r="J87" s="4"/>
      <c r="K87" s="5"/>
      <c r="Y87" s="25"/>
    </row>
    <row r="88" spans="1:25" s="6" customFormat="1" x14ac:dyDescent="0.2">
      <c r="A88" s="24"/>
      <c r="B88" s="2"/>
      <c r="C88" s="2"/>
      <c r="D88" s="2"/>
      <c r="E88" s="2"/>
      <c r="F88" s="2"/>
      <c r="G88" s="31"/>
      <c r="H88" s="2"/>
      <c r="I88" s="2"/>
      <c r="J88" s="4"/>
      <c r="K88" s="5"/>
      <c r="Y88" s="25"/>
    </row>
    <row r="89" spans="1:25" s="6" customFormat="1" x14ac:dyDescent="0.2">
      <c r="A89" s="24"/>
      <c r="B89" s="2"/>
      <c r="C89" s="2"/>
      <c r="D89" s="2"/>
      <c r="E89" s="2"/>
      <c r="F89" s="2"/>
      <c r="G89" s="31"/>
      <c r="H89" s="2"/>
      <c r="I89" s="2"/>
      <c r="J89" s="4"/>
      <c r="K89" s="5"/>
      <c r="Y89" s="25"/>
    </row>
    <row r="90" spans="1:25" s="6" customFormat="1" x14ac:dyDescent="0.2">
      <c r="A90" s="24"/>
      <c r="B90" s="2"/>
      <c r="C90" s="2"/>
      <c r="D90" s="2"/>
      <c r="E90" s="2"/>
      <c r="F90" s="2"/>
      <c r="G90" s="31"/>
      <c r="H90" s="2"/>
      <c r="I90" s="2"/>
      <c r="J90" s="4"/>
      <c r="K90" s="5"/>
      <c r="Y90" s="25"/>
    </row>
    <row r="91" spans="1:25" s="6" customFormat="1" x14ac:dyDescent="0.2">
      <c r="A91" s="24"/>
      <c r="B91" s="2"/>
      <c r="C91" s="2"/>
      <c r="D91" s="2"/>
      <c r="E91" s="2"/>
      <c r="F91" s="2"/>
      <c r="G91" s="31"/>
      <c r="H91" s="2"/>
      <c r="I91" s="2"/>
      <c r="J91" s="4"/>
      <c r="K91" s="5"/>
      <c r="Y91" s="25"/>
    </row>
    <row r="92" spans="1:25" s="6" customFormat="1" x14ac:dyDescent="0.2">
      <c r="A92" s="24"/>
      <c r="B92" s="2"/>
      <c r="C92" s="2"/>
      <c r="D92" s="2"/>
      <c r="E92" s="2"/>
      <c r="F92" s="2"/>
      <c r="G92" s="31"/>
      <c r="H92" s="2"/>
      <c r="I92" s="2"/>
      <c r="J92" s="4"/>
      <c r="K92" s="5"/>
      <c r="Y92" s="25"/>
    </row>
    <row r="93" spans="1:25" s="6" customFormat="1" x14ac:dyDescent="0.2">
      <c r="A93" s="24"/>
      <c r="B93" s="2"/>
      <c r="C93" s="2"/>
      <c r="D93" s="2"/>
      <c r="E93" s="2"/>
      <c r="F93" s="2"/>
      <c r="G93" s="31"/>
      <c r="H93" s="2"/>
      <c r="I93" s="2"/>
      <c r="J93" s="4"/>
      <c r="K93" s="5"/>
      <c r="Y93" s="25"/>
    </row>
    <row r="94" spans="1:25" s="6" customFormat="1" x14ac:dyDescent="0.2">
      <c r="A94" s="24"/>
      <c r="B94" s="2"/>
      <c r="C94" s="2"/>
      <c r="D94" s="2"/>
      <c r="E94" s="2"/>
      <c r="F94" s="2"/>
      <c r="G94" s="31"/>
      <c r="H94" s="2"/>
      <c r="I94" s="2"/>
      <c r="J94" s="4"/>
      <c r="K94" s="5"/>
      <c r="Y94" s="25"/>
    </row>
    <row r="95" spans="1:25" s="6" customFormat="1" x14ac:dyDescent="0.2">
      <c r="A95" s="24"/>
      <c r="B95" s="2"/>
      <c r="C95" s="2"/>
      <c r="D95" s="2"/>
      <c r="E95" s="2"/>
      <c r="F95" s="2"/>
      <c r="G95" s="31"/>
      <c r="H95" s="2"/>
      <c r="I95" s="2"/>
      <c r="J95" s="4"/>
      <c r="K95" s="5"/>
      <c r="Y95" s="25"/>
    </row>
    <row r="96" spans="1:25" s="6" customFormat="1" x14ac:dyDescent="0.2">
      <c r="A96" s="24"/>
      <c r="B96" s="2"/>
      <c r="C96" s="2"/>
      <c r="D96" s="2"/>
      <c r="E96" s="2"/>
      <c r="F96" s="2"/>
      <c r="G96" s="31"/>
      <c r="H96" s="2"/>
      <c r="I96" s="2"/>
      <c r="J96" s="4"/>
      <c r="K96" s="5"/>
      <c r="Y96" s="25"/>
    </row>
    <row r="97" spans="1:25" s="6" customFormat="1" x14ac:dyDescent="0.2">
      <c r="A97" s="24"/>
      <c r="B97" s="2"/>
      <c r="C97" s="2"/>
      <c r="D97" s="2"/>
      <c r="E97" s="2"/>
      <c r="F97" s="2"/>
      <c r="G97" s="31"/>
      <c r="H97" s="2"/>
      <c r="I97" s="2"/>
      <c r="J97" s="4"/>
      <c r="K97" s="5"/>
      <c r="Y97" s="25"/>
    </row>
    <row r="98" spans="1:25" s="6" customFormat="1" x14ac:dyDescent="0.2">
      <c r="A98" s="24"/>
      <c r="B98" s="2"/>
      <c r="C98" s="2"/>
      <c r="D98" s="2"/>
      <c r="E98" s="2"/>
      <c r="F98" s="2"/>
      <c r="G98" s="31"/>
      <c r="H98" s="2"/>
      <c r="I98" s="2"/>
      <c r="J98" s="4"/>
      <c r="K98" s="5"/>
      <c r="Y98" s="25"/>
    </row>
    <row r="99" spans="1:25" s="6" customFormat="1" x14ac:dyDescent="0.2">
      <c r="A99" s="24"/>
      <c r="B99" s="2"/>
      <c r="C99" s="2"/>
      <c r="D99" s="2"/>
      <c r="E99" s="2"/>
      <c r="F99" s="2"/>
      <c r="G99" s="31"/>
      <c r="H99" s="2"/>
      <c r="I99" s="2"/>
      <c r="J99" s="4"/>
      <c r="K99" s="5"/>
      <c r="Y99" s="25"/>
    </row>
    <row r="100" spans="1:25" s="6" customFormat="1" x14ac:dyDescent="0.2">
      <c r="A100" s="24"/>
      <c r="B100" s="2"/>
      <c r="C100" s="2"/>
      <c r="D100" s="2"/>
      <c r="E100" s="2"/>
      <c r="F100" s="2"/>
      <c r="G100" s="31"/>
      <c r="H100" s="2"/>
      <c r="I100" s="2"/>
      <c r="J100" s="4"/>
      <c r="K100" s="5"/>
      <c r="Y100" s="25"/>
    </row>
    <row r="101" spans="1:25" s="6" customFormat="1" x14ac:dyDescent="0.2">
      <c r="A101" s="24"/>
      <c r="B101" s="2"/>
      <c r="C101" s="2"/>
      <c r="D101" s="2"/>
      <c r="E101" s="2"/>
      <c r="F101" s="2"/>
      <c r="G101" s="31"/>
      <c r="H101" s="2"/>
      <c r="I101" s="2"/>
      <c r="J101" s="4"/>
      <c r="K101" s="5"/>
      <c r="Y101" s="25"/>
    </row>
    <row r="102" spans="1:25" s="6" customFormat="1" x14ac:dyDescent="0.2">
      <c r="A102" s="24"/>
      <c r="B102" s="2"/>
      <c r="C102" s="2"/>
      <c r="D102" s="2"/>
      <c r="E102" s="2"/>
      <c r="F102" s="2"/>
      <c r="G102" s="31"/>
      <c r="H102" s="2"/>
      <c r="I102" s="2"/>
      <c r="J102" s="4"/>
      <c r="K102" s="5"/>
      <c r="Y102" s="25"/>
    </row>
    <row r="103" spans="1:25" s="6" customFormat="1" x14ac:dyDescent="0.2">
      <c r="A103" s="24"/>
      <c r="B103" s="2"/>
      <c r="C103" s="2"/>
      <c r="D103" s="2"/>
      <c r="E103" s="2"/>
      <c r="F103" s="2"/>
      <c r="G103" s="31"/>
      <c r="H103" s="2"/>
      <c r="I103" s="2"/>
      <c r="J103" s="4"/>
      <c r="K103" s="5"/>
      <c r="Y103" s="25"/>
    </row>
    <row r="104" spans="1:25" s="6" customFormat="1" x14ac:dyDescent="0.2">
      <c r="A104" s="24"/>
      <c r="B104" s="2"/>
      <c r="C104" s="2"/>
      <c r="D104" s="2"/>
      <c r="E104" s="2"/>
      <c r="F104" s="2"/>
      <c r="G104" s="31"/>
      <c r="H104" s="2"/>
      <c r="I104" s="2"/>
      <c r="J104" s="4"/>
      <c r="K104" s="5"/>
      <c r="Y104" s="25"/>
    </row>
    <row r="105" spans="1:25" s="6" customFormat="1" x14ac:dyDescent="0.2">
      <c r="A105" s="24"/>
      <c r="B105" s="2"/>
      <c r="C105" s="2"/>
      <c r="D105" s="2"/>
      <c r="E105" s="2"/>
      <c r="F105" s="2"/>
      <c r="G105" s="31"/>
      <c r="H105" s="2"/>
      <c r="I105" s="2"/>
      <c r="J105" s="4"/>
      <c r="K105" s="5"/>
      <c r="Y105" s="25"/>
    </row>
    <row r="106" spans="1:25" s="6" customFormat="1" x14ac:dyDescent="0.2">
      <c r="A106" s="24"/>
      <c r="B106" s="2"/>
      <c r="C106" s="2"/>
      <c r="D106" s="2"/>
      <c r="E106" s="2"/>
      <c r="F106" s="2"/>
      <c r="G106" s="31"/>
      <c r="H106" s="2"/>
      <c r="I106" s="2"/>
      <c r="J106" s="4"/>
      <c r="K106" s="5"/>
      <c r="Y106" s="25"/>
    </row>
  </sheetData>
  <autoFilter ref="A4:AA73"/>
  <sortState ref="A5:AA73">
    <sortCondition ref="J5:J73"/>
    <sortCondition ref="B5:B73"/>
  </sortState>
  <pageMargins left="0.7" right="0.7" top="0.75" bottom="0.75" header="0.3" footer="0.3"/>
  <pageSetup paperSize="8" scale="3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M1147"/>
  <sheetViews>
    <sheetView zoomScale="90" zoomScaleNormal="90" workbookViewId="0">
      <pane xSplit="2" ySplit="4" topLeftCell="C5" activePane="bottomRight" state="frozen"/>
      <selection pane="topRight" activeCell="C1" sqref="C1"/>
      <selection pane="bottomLeft" activeCell="A6" sqref="A6"/>
      <selection pane="bottomRight"/>
    </sheetView>
  </sheetViews>
  <sheetFormatPr defaultRowHeight="12.75" x14ac:dyDescent="0.2"/>
  <cols>
    <col min="2" max="2" width="71.85546875" bestFit="1" customWidth="1"/>
    <col min="3" max="3" width="30.7109375" bestFit="1" customWidth="1"/>
    <col min="4" max="4" width="53.28515625" bestFit="1" customWidth="1"/>
    <col min="5" max="5" width="26.140625" bestFit="1" customWidth="1"/>
    <col min="6" max="6" width="23.28515625" style="78" bestFit="1" customWidth="1"/>
    <col min="7" max="7" width="10.5703125" customWidth="1"/>
    <col min="8" max="8" width="47.85546875" customWidth="1"/>
    <col min="9" max="10" width="16.140625" bestFit="1" customWidth="1"/>
    <col min="11" max="12" width="5" bestFit="1" customWidth="1"/>
    <col min="13" max="15" width="5.7109375" bestFit="1" customWidth="1"/>
    <col min="16" max="16" width="10.7109375" customWidth="1"/>
    <col min="17" max="17" width="13" customWidth="1"/>
    <col min="18" max="20" width="5.7109375" bestFit="1" customWidth="1"/>
    <col min="21" max="21" width="8.140625" bestFit="1" customWidth="1"/>
    <col min="22" max="22" width="5.7109375" bestFit="1" customWidth="1"/>
    <col min="23" max="23" width="14.85546875" bestFit="1" customWidth="1"/>
  </cols>
  <sheetData>
    <row r="1" spans="1:715" ht="19.5" x14ac:dyDescent="0.25">
      <c r="A1" s="77" t="s">
        <v>297</v>
      </c>
    </row>
    <row r="2" spans="1:715" ht="15" x14ac:dyDescent="0.2">
      <c r="A2" s="79" t="s">
        <v>468</v>
      </c>
    </row>
    <row r="4" spans="1:715" s="85" customFormat="1" ht="152.25" customHeight="1" x14ac:dyDescent="0.2">
      <c r="A4" s="80" t="s">
        <v>2</v>
      </c>
      <c r="B4" s="80" t="s">
        <v>16</v>
      </c>
      <c r="C4" s="80" t="s">
        <v>17</v>
      </c>
      <c r="D4" s="80" t="s">
        <v>18</v>
      </c>
      <c r="E4" s="80" t="s">
        <v>19</v>
      </c>
      <c r="F4" s="80" t="s">
        <v>20</v>
      </c>
      <c r="G4" s="80" t="s">
        <v>21</v>
      </c>
      <c r="H4" s="80" t="s">
        <v>22</v>
      </c>
      <c r="I4" s="80" t="s">
        <v>23</v>
      </c>
      <c r="J4" s="80" t="s">
        <v>24</v>
      </c>
      <c r="K4" s="12" t="s">
        <v>3</v>
      </c>
      <c r="L4" s="81" t="s">
        <v>4</v>
      </c>
      <c r="M4" s="81" t="s">
        <v>5</v>
      </c>
      <c r="N4" s="81" t="s">
        <v>6</v>
      </c>
      <c r="O4" s="81" t="s">
        <v>7</v>
      </c>
      <c r="P4" s="14" t="s">
        <v>26</v>
      </c>
      <c r="Q4" s="14" t="s">
        <v>14</v>
      </c>
      <c r="R4" s="82" t="s">
        <v>27</v>
      </c>
      <c r="S4" s="82" t="s">
        <v>469</v>
      </c>
      <c r="T4" s="83" t="s">
        <v>470</v>
      </c>
      <c r="U4" s="83" t="s">
        <v>471</v>
      </c>
      <c r="V4" s="83" t="s">
        <v>472</v>
      </c>
      <c r="W4" s="80" t="s">
        <v>473</v>
      </c>
      <c r="X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c r="CN4" s="84"/>
      <c r="CO4" s="84"/>
      <c r="CP4" s="84"/>
      <c r="CQ4" s="84"/>
      <c r="CR4" s="84"/>
      <c r="CS4" s="84"/>
      <c r="CT4" s="84"/>
      <c r="CU4" s="84"/>
      <c r="CV4" s="84"/>
      <c r="CW4" s="84"/>
      <c r="CX4" s="84"/>
      <c r="CY4" s="84"/>
      <c r="CZ4" s="84"/>
      <c r="DA4" s="84"/>
      <c r="DB4" s="84"/>
      <c r="DC4" s="84"/>
      <c r="DD4" s="84"/>
      <c r="DE4" s="84"/>
      <c r="DF4" s="84"/>
      <c r="DG4" s="84"/>
      <c r="DH4" s="84"/>
      <c r="DI4" s="84"/>
      <c r="DJ4" s="84"/>
      <c r="DK4" s="84"/>
      <c r="DL4" s="84"/>
      <c r="DM4" s="84"/>
      <c r="DN4" s="84"/>
      <c r="DO4" s="84"/>
      <c r="DP4" s="84"/>
      <c r="DQ4" s="84"/>
      <c r="DR4" s="84"/>
      <c r="DS4" s="84"/>
      <c r="DT4" s="84"/>
      <c r="DU4" s="84"/>
      <c r="DV4" s="84"/>
      <c r="DW4" s="84"/>
      <c r="DX4" s="84"/>
      <c r="DY4" s="84"/>
      <c r="DZ4" s="84"/>
      <c r="EA4" s="84"/>
      <c r="EB4" s="84"/>
      <c r="EC4" s="84"/>
      <c r="ED4" s="84"/>
      <c r="EE4" s="84"/>
      <c r="EF4" s="84"/>
      <c r="EG4" s="84"/>
      <c r="EH4" s="84"/>
      <c r="EI4" s="84"/>
      <c r="EJ4" s="84"/>
      <c r="EK4" s="84"/>
      <c r="EL4" s="84"/>
      <c r="EM4" s="84"/>
      <c r="EN4" s="84"/>
      <c r="EO4" s="84"/>
      <c r="EP4" s="84"/>
      <c r="EQ4" s="84"/>
      <c r="ER4" s="84"/>
      <c r="ES4" s="84"/>
      <c r="ET4" s="84"/>
      <c r="EU4" s="84"/>
      <c r="EV4" s="84"/>
      <c r="EW4" s="84"/>
      <c r="EX4" s="84"/>
      <c r="EY4" s="84"/>
      <c r="EZ4" s="84"/>
      <c r="FA4" s="84"/>
      <c r="FB4" s="84"/>
      <c r="FC4" s="84"/>
      <c r="FD4" s="84"/>
      <c r="FE4" s="84"/>
      <c r="FF4" s="84"/>
      <c r="FG4" s="84"/>
      <c r="FH4" s="84"/>
      <c r="FI4" s="84"/>
      <c r="FJ4" s="84"/>
      <c r="FK4" s="84"/>
      <c r="FL4" s="84"/>
      <c r="FM4" s="84"/>
      <c r="FN4" s="84"/>
      <c r="FO4" s="84"/>
      <c r="FP4" s="84"/>
      <c r="FQ4" s="84"/>
      <c r="FR4" s="84"/>
      <c r="FS4" s="84"/>
      <c r="FT4" s="84"/>
      <c r="FU4" s="84"/>
      <c r="FV4" s="84"/>
      <c r="FW4" s="84"/>
      <c r="FX4" s="84"/>
      <c r="FY4" s="84"/>
      <c r="FZ4" s="84"/>
      <c r="GA4" s="84"/>
      <c r="GB4" s="84"/>
      <c r="GC4" s="84"/>
      <c r="GD4" s="84"/>
      <c r="GE4" s="84"/>
      <c r="GF4" s="84"/>
      <c r="GG4" s="84"/>
      <c r="GH4" s="84"/>
      <c r="GI4" s="84"/>
      <c r="GJ4" s="84"/>
      <c r="GK4" s="84"/>
      <c r="GL4" s="84"/>
      <c r="GM4" s="84"/>
      <c r="GN4" s="84"/>
      <c r="GO4" s="84"/>
      <c r="GP4" s="84"/>
      <c r="GQ4" s="84"/>
      <c r="GR4" s="84"/>
      <c r="GS4" s="84"/>
      <c r="GT4" s="84"/>
      <c r="GU4" s="84"/>
      <c r="GV4" s="84"/>
      <c r="GW4" s="84"/>
      <c r="GX4" s="84"/>
      <c r="GY4" s="84"/>
      <c r="GZ4" s="84"/>
      <c r="HA4" s="84"/>
      <c r="HB4" s="84"/>
      <c r="HC4" s="84"/>
      <c r="HD4" s="84"/>
      <c r="HE4" s="84"/>
      <c r="HF4" s="84"/>
      <c r="HG4" s="84"/>
      <c r="HH4" s="84"/>
      <c r="HI4" s="84"/>
      <c r="HJ4" s="84"/>
      <c r="HK4" s="84"/>
      <c r="HL4" s="84"/>
      <c r="HM4" s="84"/>
      <c r="HN4" s="84"/>
      <c r="HO4" s="84"/>
      <c r="HP4" s="84"/>
      <c r="HQ4" s="84"/>
      <c r="HR4" s="84"/>
      <c r="HS4" s="84"/>
      <c r="HT4" s="84"/>
      <c r="HU4" s="84"/>
      <c r="HV4" s="84"/>
      <c r="HW4" s="84"/>
      <c r="HX4" s="84"/>
      <c r="HY4" s="84"/>
      <c r="HZ4" s="84"/>
      <c r="IA4" s="84"/>
      <c r="IB4" s="84"/>
      <c r="IC4" s="84"/>
      <c r="ID4" s="84"/>
      <c r="IE4" s="84"/>
      <c r="IF4" s="84"/>
      <c r="IG4" s="84"/>
      <c r="IH4" s="84"/>
      <c r="II4" s="84"/>
      <c r="IJ4" s="84"/>
      <c r="IK4" s="84"/>
      <c r="IL4" s="84"/>
      <c r="IM4" s="84"/>
      <c r="IN4" s="84"/>
      <c r="IO4" s="84"/>
      <c r="IP4" s="84"/>
      <c r="IQ4" s="84"/>
      <c r="IR4" s="84"/>
      <c r="IS4" s="84"/>
      <c r="IT4" s="84"/>
      <c r="IU4" s="84"/>
      <c r="IV4" s="84"/>
      <c r="IW4" s="84"/>
      <c r="IX4" s="84"/>
      <c r="IY4" s="84"/>
      <c r="IZ4" s="84"/>
      <c r="JA4" s="84"/>
      <c r="JB4" s="84"/>
      <c r="JC4" s="84"/>
      <c r="JD4" s="84"/>
      <c r="JE4" s="84"/>
      <c r="JF4" s="84"/>
      <c r="JG4" s="84"/>
      <c r="JH4" s="84"/>
      <c r="JI4" s="84"/>
      <c r="JJ4" s="84"/>
      <c r="JK4" s="84"/>
      <c r="JL4" s="84"/>
      <c r="JM4" s="84"/>
      <c r="JN4" s="84"/>
      <c r="JO4" s="84"/>
      <c r="JP4" s="84"/>
      <c r="JQ4" s="84"/>
      <c r="JR4" s="84"/>
      <c r="JS4" s="84"/>
      <c r="JT4" s="84"/>
      <c r="JU4" s="84"/>
      <c r="JV4" s="84"/>
      <c r="JW4" s="84"/>
      <c r="JX4" s="84"/>
      <c r="JY4" s="84"/>
      <c r="JZ4" s="84"/>
      <c r="KA4" s="84"/>
      <c r="KB4" s="84"/>
      <c r="KC4" s="84"/>
      <c r="KD4" s="84"/>
      <c r="KE4" s="84"/>
      <c r="KF4" s="84"/>
      <c r="KG4" s="84"/>
      <c r="KH4" s="84"/>
      <c r="KI4" s="84"/>
      <c r="KJ4" s="84"/>
      <c r="KK4" s="84"/>
      <c r="KL4" s="84"/>
      <c r="KM4" s="84"/>
      <c r="KN4" s="84"/>
      <c r="KO4" s="84"/>
      <c r="KP4" s="84"/>
      <c r="KQ4" s="84"/>
      <c r="KR4" s="84"/>
      <c r="KS4" s="84"/>
      <c r="KT4" s="84"/>
      <c r="KU4" s="84"/>
      <c r="KV4" s="84"/>
      <c r="KW4" s="84"/>
      <c r="KX4" s="84"/>
      <c r="KY4" s="84"/>
      <c r="KZ4" s="84"/>
      <c r="LA4" s="84"/>
      <c r="LB4" s="84"/>
      <c r="LC4" s="84"/>
      <c r="LD4" s="84"/>
      <c r="LE4" s="84"/>
      <c r="LF4" s="84"/>
      <c r="LG4" s="84"/>
      <c r="LH4" s="84"/>
      <c r="LI4" s="84"/>
      <c r="LJ4" s="84"/>
      <c r="LK4" s="84"/>
      <c r="LL4" s="84"/>
      <c r="LM4" s="84"/>
      <c r="LN4" s="84"/>
      <c r="LO4" s="84"/>
      <c r="LP4" s="84"/>
      <c r="LQ4" s="84"/>
      <c r="LR4" s="84"/>
      <c r="LS4" s="84"/>
      <c r="LT4" s="84"/>
      <c r="LU4" s="84"/>
      <c r="LV4" s="84"/>
      <c r="LW4" s="84"/>
      <c r="LX4" s="84"/>
      <c r="LY4" s="84"/>
      <c r="LZ4" s="84"/>
      <c r="MA4" s="84"/>
      <c r="MB4" s="84"/>
      <c r="MC4" s="84"/>
      <c r="MD4" s="84"/>
      <c r="ME4" s="84"/>
      <c r="MF4" s="84"/>
      <c r="MG4" s="84"/>
      <c r="MH4" s="84"/>
      <c r="MI4" s="84"/>
      <c r="MJ4" s="84"/>
      <c r="MK4" s="84"/>
      <c r="ML4" s="84"/>
      <c r="MM4" s="84"/>
      <c r="MN4" s="84"/>
      <c r="MO4" s="84"/>
      <c r="MP4" s="84"/>
      <c r="MQ4" s="84"/>
      <c r="MR4" s="84"/>
      <c r="MS4" s="84"/>
      <c r="MT4" s="84"/>
      <c r="MU4" s="84"/>
      <c r="MV4" s="84"/>
      <c r="MW4" s="84"/>
      <c r="MX4" s="84"/>
      <c r="MY4" s="84"/>
      <c r="MZ4" s="84"/>
      <c r="NA4" s="84"/>
      <c r="NB4" s="84"/>
      <c r="NC4" s="84"/>
      <c r="ND4" s="84"/>
      <c r="NE4" s="84"/>
      <c r="NF4" s="84"/>
      <c r="NG4" s="84"/>
      <c r="NH4" s="84"/>
      <c r="NI4" s="84"/>
      <c r="NJ4" s="84"/>
      <c r="NK4" s="84"/>
      <c r="NL4" s="84"/>
      <c r="NM4" s="84"/>
      <c r="NN4" s="84"/>
      <c r="NO4" s="84"/>
      <c r="NP4" s="84"/>
      <c r="NQ4" s="84"/>
      <c r="NR4" s="84"/>
      <c r="NS4" s="84"/>
      <c r="NT4" s="84"/>
      <c r="NU4" s="84"/>
      <c r="NV4" s="84"/>
      <c r="NW4" s="84"/>
      <c r="NX4" s="84"/>
      <c r="NY4" s="84"/>
      <c r="NZ4" s="84"/>
      <c r="OA4" s="84"/>
      <c r="OB4" s="84"/>
      <c r="OC4" s="84"/>
      <c r="OD4" s="84"/>
      <c r="OE4" s="84"/>
      <c r="OF4" s="84"/>
      <c r="OG4" s="84"/>
      <c r="OH4" s="84"/>
      <c r="OI4" s="84"/>
      <c r="OJ4" s="84"/>
      <c r="OK4" s="84"/>
      <c r="OL4" s="84"/>
      <c r="OM4" s="84"/>
      <c r="ON4" s="84"/>
      <c r="OO4" s="84"/>
      <c r="OP4" s="84"/>
      <c r="OQ4" s="84"/>
      <c r="OR4" s="84"/>
      <c r="OS4" s="84"/>
      <c r="OT4" s="84"/>
      <c r="OU4" s="84"/>
      <c r="OV4" s="84"/>
      <c r="OW4" s="84"/>
      <c r="OX4" s="84"/>
      <c r="OY4" s="84"/>
      <c r="OZ4" s="84"/>
      <c r="PA4" s="84"/>
      <c r="PB4" s="84"/>
      <c r="PC4" s="84"/>
      <c r="PD4" s="84"/>
      <c r="PE4" s="84"/>
      <c r="PF4" s="84"/>
      <c r="PG4" s="84"/>
      <c r="PH4" s="84"/>
      <c r="PI4" s="84"/>
      <c r="PJ4" s="84"/>
      <c r="PK4" s="84"/>
      <c r="PL4" s="84"/>
      <c r="PM4" s="84"/>
      <c r="PN4" s="84"/>
      <c r="PO4" s="84"/>
      <c r="PP4" s="84"/>
      <c r="PQ4" s="84"/>
      <c r="PR4" s="84"/>
      <c r="PS4" s="84"/>
      <c r="PT4" s="84"/>
      <c r="PU4" s="84"/>
      <c r="PV4" s="84"/>
      <c r="PW4" s="84"/>
      <c r="PX4" s="84"/>
      <c r="PY4" s="84"/>
      <c r="PZ4" s="84"/>
      <c r="QA4" s="84"/>
      <c r="QB4" s="84"/>
      <c r="QC4" s="84"/>
      <c r="QD4" s="84"/>
      <c r="QE4" s="84"/>
      <c r="QF4" s="84"/>
      <c r="QG4" s="84"/>
      <c r="QH4" s="84"/>
      <c r="QI4" s="84"/>
      <c r="QJ4" s="84"/>
      <c r="QK4" s="84"/>
      <c r="QL4" s="84"/>
      <c r="QM4" s="84"/>
      <c r="QN4" s="84"/>
      <c r="QO4" s="84"/>
      <c r="QP4" s="84"/>
      <c r="QQ4" s="84"/>
      <c r="QR4" s="84"/>
      <c r="QS4" s="84"/>
      <c r="QT4" s="84"/>
      <c r="QU4" s="84"/>
      <c r="QV4" s="84"/>
      <c r="QW4" s="84"/>
      <c r="QX4" s="84"/>
      <c r="QY4" s="84"/>
      <c r="QZ4" s="84"/>
      <c r="RA4" s="84"/>
      <c r="RB4" s="84"/>
      <c r="RC4" s="84"/>
      <c r="RD4" s="84"/>
      <c r="RE4" s="84"/>
      <c r="RF4" s="84"/>
      <c r="RG4" s="84"/>
      <c r="RH4" s="84"/>
      <c r="RI4" s="84"/>
      <c r="RJ4" s="84"/>
      <c r="RK4" s="84"/>
      <c r="RL4" s="84"/>
      <c r="RM4" s="84"/>
      <c r="RN4" s="84"/>
      <c r="RO4" s="84"/>
      <c r="RP4" s="84"/>
      <c r="RQ4" s="84"/>
      <c r="RR4" s="84"/>
      <c r="RS4" s="84"/>
      <c r="RT4" s="84"/>
      <c r="RU4" s="84"/>
      <c r="RV4" s="84"/>
      <c r="RW4" s="84"/>
      <c r="RX4" s="84"/>
      <c r="RY4" s="84"/>
      <c r="RZ4" s="84"/>
      <c r="SA4" s="84"/>
      <c r="SB4" s="84"/>
      <c r="SC4" s="84"/>
      <c r="SD4" s="84"/>
      <c r="SE4" s="84"/>
      <c r="SF4" s="84"/>
      <c r="SG4" s="84"/>
      <c r="SH4" s="84"/>
      <c r="SI4" s="84"/>
      <c r="SJ4" s="84"/>
      <c r="SK4" s="84"/>
      <c r="SL4" s="84"/>
      <c r="SM4" s="84"/>
      <c r="SN4" s="84"/>
      <c r="SO4" s="84"/>
      <c r="SP4" s="84"/>
      <c r="SQ4" s="84"/>
      <c r="SR4" s="84"/>
      <c r="SS4" s="84"/>
      <c r="ST4" s="84"/>
      <c r="SU4" s="84"/>
      <c r="SV4" s="84"/>
      <c r="SW4" s="84"/>
      <c r="SX4" s="84"/>
      <c r="SY4" s="84"/>
      <c r="SZ4" s="84"/>
      <c r="TA4" s="84"/>
      <c r="TB4" s="84"/>
      <c r="TC4" s="84"/>
      <c r="TD4" s="84"/>
      <c r="TE4" s="84"/>
      <c r="TF4" s="84"/>
      <c r="TG4" s="84"/>
      <c r="TH4" s="84"/>
      <c r="TI4" s="84"/>
      <c r="TJ4" s="84"/>
      <c r="TK4" s="84"/>
      <c r="TL4" s="84"/>
      <c r="TM4" s="84"/>
      <c r="TN4" s="84"/>
      <c r="TO4" s="84"/>
      <c r="TP4" s="84"/>
      <c r="TQ4" s="84"/>
      <c r="TR4" s="84"/>
      <c r="TS4" s="84"/>
      <c r="TT4" s="84"/>
      <c r="TU4" s="84"/>
      <c r="TV4" s="84"/>
      <c r="TW4" s="84"/>
      <c r="TX4" s="84"/>
      <c r="TY4" s="84"/>
      <c r="TZ4" s="84"/>
      <c r="UA4" s="84"/>
      <c r="UB4" s="84"/>
      <c r="UC4" s="84"/>
      <c r="UD4" s="84"/>
      <c r="UE4" s="84"/>
      <c r="UF4" s="84"/>
      <c r="UG4" s="84"/>
      <c r="UH4" s="84"/>
      <c r="UI4" s="84"/>
      <c r="UJ4" s="84"/>
      <c r="UK4" s="84"/>
      <c r="UL4" s="84"/>
      <c r="UM4" s="84"/>
      <c r="UN4" s="84"/>
      <c r="UO4" s="84"/>
      <c r="UP4" s="84"/>
      <c r="UQ4" s="84"/>
      <c r="UR4" s="84"/>
      <c r="US4" s="84"/>
      <c r="UT4" s="84"/>
      <c r="UU4" s="84"/>
      <c r="UV4" s="84"/>
      <c r="UW4" s="84"/>
      <c r="UX4" s="84"/>
      <c r="UY4" s="84"/>
      <c r="UZ4" s="84"/>
      <c r="VA4" s="84"/>
      <c r="VB4" s="84"/>
      <c r="VC4" s="84"/>
      <c r="VD4" s="84"/>
      <c r="VE4" s="84"/>
      <c r="VF4" s="84"/>
      <c r="VG4" s="84"/>
      <c r="VH4" s="84"/>
      <c r="VI4" s="84"/>
      <c r="VJ4" s="84"/>
      <c r="VK4" s="84"/>
      <c r="VL4" s="84"/>
      <c r="VM4" s="84"/>
      <c r="VN4" s="84"/>
      <c r="VO4" s="84"/>
      <c r="VP4" s="84"/>
      <c r="VQ4" s="84"/>
      <c r="VR4" s="84"/>
      <c r="VS4" s="84"/>
      <c r="VT4" s="84"/>
      <c r="VU4" s="84"/>
      <c r="VV4" s="84"/>
      <c r="VW4" s="84"/>
      <c r="VX4" s="84"/>
      <c r="VY4" s="84"/>
      <c r="VZ4" s="84"/>
      <c r="WA4" s="84"/>
      <c r="WB4" s="84"/>
      <c r="WC4" s="84"/>
      <c r="WD4" s="84"/>
      <c r="WE4" s="84"/>
      <c r="WF4" s="84"/>
      <c r="WG4" s="84"/>
      <c r="WH4" s="84"/>
      <c r="WI4" s="84"/>
      <c r="WJ4" s="84"/>
      <c r="WK4" s="84"/>
      <c r="WL4" s="84"/>
      <c r="WM4" s="84"/>
      <c r="WN4" s="84"/>
      <c r="WO4" s="84"/>
      <c r="WP4" s="84"/>
      <c r="WQ4" s="84"/>
      <c r="WR4" s="84"/>
      <c r="WS4" s="84"/>
      <c r="WT4" s="84"/>
      <c r="WU4" s="84"/>
      <c r="WV4" s="84"/>
      <c r="WW4" s="84"/>
      <c r="WX4" s="84"/>
      <c r="WY4" s="84"/>
      <c r="WZ4" s="84"/>
      <c r="XA4" s="84"/>
      <c r="XB4" s="84"/>
      <c r="XC4" s="84"/>
      <c r="XD4" s="84"/>
      <c r="XE4" s="84"/>
      <c r="XF4" s="84"/>
      <c r="XG4" s="84"/>
      <c r="XH4" s="84"/>
      <c r="XI4" s="84"/>
      <c r="XJ4" s="84"/>
      <c r="XK4" s="84"/>
      <c r="XL4" s="84"/>
      <c r="XM4" s="84"/>
      <c r="XN4" s="84"/>
      <c r="XO4" s="84"/>
      <c r="XP4" s="84"/>
      <c r="XQ4" s="84"/>
      <c r="XR4" s="84"/>
      <c r="XS4" s="84"/>
      <c r="XT4" s="84"/>
      <c r="XU4" s="84"/>
      <c r="XV4" s="84"/>
      <c r="XW4" s="84"/>
      <c r="XX4" s="84"/>
      <c r="XY4" s="84"/>
      <c r="XZ4" s="84"/>
      <c r="YA4" s="84"/>
      <c r="YB4" s="84"/>
      <c r="YC4" s="84"/>
      <c r="YD4" s="84"/>
      <c r="YE4" s="84"/>
      <c r="YF4" s="84"/>
      <c r="YG4" s="84"/>
      <c r="YH4" s="84"/>
      <c r="YI4" s="84"/>
      <c r="YJ4" s="84"/>
      <c r="YK4" s="84"/>
      <c r="YL4" s="84"/>
      <c r="YM4" s="84"/>
      <c r="YN4" s="84"/>
      <c r="YO4" s="84"/>
      <c r="YP4" s="84"/>
      <c r="YQ4" s="84"/>
      <c r="YR4" s="84"/>
      <c r="YS4" s="84"/>
      <c r="YT4" s="84"/>
      <c r="YU4" s="84"/>
      <c r="YV4" s="84"/>
      <c r="YW4" s="84"/>
      <c r="YX4" s="84"/>
      <c r="YY4" s="84"/>
      <c r="YZ4" s="84"/>
      <c r="ZA4" s="84"/>
      <c r="ZB4" s="84"/>
      <c r="ZC4" s="84"/>
      <c r="ZD4" s="84"/>
      <c r="ZE4" s="84"/>
      <c r="ZF4" s="84"/>
      <c r="ZG4" s="84"/>
      <c r="ZH4" s="84"/>
      <c r="ZI4" s="84"/>
      <c r="ZJ4" s="84"/>
      <c r="ZK4" s="84"/>
      <c r="ZL4" s="84"/>
      <c r="ZM4" s="84"/>
      <c r="ZN4" s="84"/>
      <c r="ZO4" s="84"/>
      <c r="ZP4" s="84"/>
      <c r="ZQ4" s="84"/>
      <c r="ZR4" s="84"/>
      <c r="ZS4" s="84"/>
      <c r="ZT4" s="84"/>
      <c r="ZU4" s="84"/>
      <c r="ZV4" s="84"/>
      <c r="ZW4" s="84"/>
      <c r="ZX4" s="84"/>
      <c r="ZY4" s="84"/>
      <c r="ZZ4" s="84"/>
      <c r="AAA4" s="84"/>
      <c r="AAB4" s="84"/>
      <c r="AAC4" s="84"/>
      <c r="AAD4" s="84"/>
      <c r="AAE4" s="84"/>
      <c r="AAF4" s="84"/>
      <c r="AAG4" s="84"/>
      <c r="AAH4" s="84"/>
      <c r="AAI4" s="84"/>
      <c r="AAJ4" s="84"/>
      <c r="AAK4" s="84"/>
      <c r="AAL4" s="84"/>
      <c r="AAM4" s="84"/>
    </row>
    <row r="5" spans="1:715" x14ac:dyDescent="0.2">
      <c r="A5">
        <v>50257</v>
      </c>
      <c r="B5" t="s">
        <v>622</v>
      </c>
      <c r="C5" t="s">
        <v>30</v>
      </c>
      <c r="D5" t="s">
        <v>38</v>
      </c>
      <c r="E5" t="s">
        <v>100</v>
      </c>
      <c r="F5" s="78" t="s">
        <v>56</v>
      </c>
      <c r="G5" t="s">
        <v>623</v>
      </c>
      <c r="H5" t="s">
        <v>512</v>
      </c>
      <c r="I5" s="86">
        <v>41855</v>
      </c>
      <c r="J5" s="86">
        <v>41859</v>
      </c>
      <c r="K5" t="s">
        <v>32</v>
      </c>
      <c r="L5" t="s">
        <v>32</v>
      </c>
      <c r="M5" t="s">
        <v>32</v>
      </c>
      <c r="N5" t="s">
        <v>32</v>
      </c>
      <c r="O5" t="s">
        <v>32</v>
      </c>
      <c r="P5" t="s">
        <v>624</v>
      </c>
      <c r="Q5" s="86">
        <v>39710</v>
      </c>
      <c r="R5" t="s">
        <v>32</v>
      </c>
      <c r="S5" t="s">
        <v>32</v>
      </c>
      <c r="T5" t="s">
        <v>32</v>
      </c>
      <c r="U5" t="s">
        <v>32</v>
      </c>
      <c r="V5" t="s">
        <v>32</v>
      </c>
      <c r="W5" t="s">
        <v>32</v>
      </c>
    </row>
    <row r="6" spans="1:715" x14ac:dyDescent="0.2">
      <c r="A6">
        <v>50083</v>
      </c>
      <c r="B6" t="s">
        <v>496</v>
      </c>
      <c r="C6" t="s">
        <v>30</v>
      </c>
      <c r="D6" t="s">
        <v>38</v>
      </c>
      <c r="E6" t="s">
        <v>127</v>
      </c>
      <c r="F6" s="78" t="s">
        <v>311</v>
      </c>
      <c r="G6" t="s">
        <v>497</v>
      </c>
      <c r="H6" t="s">
        <v>498</v>
      </c>
      <c r="I6" s="86">
        <v>42142</v>
      </c>
      <c r="J6" s="86">
        <v>42146</v>
      </c>
      <c r="K6" t="s">
        <v>32</v>
      </c>
      <c r="L6" t="s">
        <v>32</v>
      </c>
      <c r="M6" t="s">
        <v>32</v>
      </c>
      <c r="N6" t="s">
        <v>32</v>
      </c>
      <c r="O6" t="s">
        <v>32</v>
      </c>
      <c r="P6" t="s">
        <v>499</v>
      </c>
      <c r="Q6" s="86">
        <v>41691</v>
      </c>
      <c r="R6" t="s">
        <v>32</v>
      </c>
      <c r="S6" t="s">
        <v>32</v>
      </c>
      <c r="T6" t="s">
        <v>32</v>
      </c>
      <c r="U6" t="s">
        <v>32</v>
      </c>
      <c r="V6" t="s">
        <v>32</v>
      </c>
      <c r="W6" t="s">
        <v>32</v>
      </c>
    </row>
    <row r="7" spans="1:715" x14ac:dyDescent="0.2">
      <c r="A7">
        <v>130793</v>
      </c>
      <c r="B7" t="s">
        <v>2965</v>
      </c>
      <c r="C7" t="s">
        <v>54</v>
      </c>
      <c r="D7" t="s">
        <v>61</v>
      </c>
      <c r="E7" t="s">
        <v>140</v>
      </c>
      <c r="F7" s="78" t="s">
        <v>57</v>
      </c>
      <c r="G7" t="s">
        <v>2966</v>
      </c>
      <c r="H7" t="s">
        <v>96</v>
      </c>
      <c r="I7" s="86">
        <v>41666</v>
      </c>
      <c r="J7" s="86">
        <v>41670</v>
      </c>
      <c r="K7">
        <v>2</v>
      </c>
      <c r="L7">
        <v>2</v>
      </c>
      <c r="M7">
        <v>2</v>
      </c>
      <c r="N7" t="s">
        <v>32</v>
      </c>
      <c r="O7">
        <v>1</v>
      </c>
      <c r="P7" t="s">
        <v>2967</v>
      </c>
      <c r="Q7" s="86">
        <v>40585</v>
      </c>
      <c r="R7" t="s">
        <v>32</v>
      </c>
      <c r="S7" t="s">
        <v>32</v>
      </c>
      <c r="T7" t="s">
        <v>32</v>
      </c>
      <c r="U7" t="s">
        <v>32</v>
      </c>
      <c r="V7" t="s">
        <v>32</v>
      </c>
      <c r="W7" t="s">
        <v>32</v>
      </c>
    </row>
    <row r="8" spans="1:715" x14ac:dyDescent="0.2">
      <c r="A8">
        <v>50303</v>
      </c>
      <c r="B8" t="s">
        <v>628</v>
      </c>
      <c r="C8" t="s">
        <v>30</v>
      </c>
      <c r="D8" t="s">
        <v>38</v>
      </c>
      <c r="E8" t="s">
        <v>409</v>
      </c>
      <c r="F8" s="78" t="s">
        <v>47</v>
      </c>
      <c r="G8" t="s">
        <v>629</v>
      </c>
      <c r="H8" t="s">
        <v>502</v>
      </c>
      <c r="I8" s="86">
        <v>41813</v>
      </c>
      <c r="J8" s="86">
        <v>41817</v>
      </c>
      <c r="K8" t="s">
        <v>32</v>
      </c>
      <c r="L8" t="s">
        <v>32</v>
      </c>
      <c r="M8" t="s">
        <v>32</v>
      </c>
      <c r="N8" t="s">
        <v>32</v>
      </c>
      <c r="O8" t="s">
        <v>32</v>
      </c>
      <c r="P8" t="s">
        <v>630</v>
      </c>
      <c r="Q8" s="86">
        <v>40774</v>
      </c>
      <c r="R8" t="s">
        <v>32</v>
      </c>
      <c r="S8" t="s">
        <v>32</v>
      </c>
      <c r="T8" t="s">
        <v>32</v>
      </c>
      <c r="U8" t="s">
        <v>32</v>
      </c>
      <c r="V8" t="s">
        <v>32</v>
      </c>
      <c r="W8" t="s">
        <v>32</v>
      </c>
    </row>
    <row r="9" spans="1:715" x14ac:dyDescent="0.2">
      <c r="A9">
        <v>50304</v>
      </c>
      <c r="B9" t="s">
        <v>631</v>
      </c>
      <c r="C9" t="s">
        <v>30</v>
      </c>
      <c r="D9" t="s">
        <v>38</v>
      </c>
      <c r="E9" t="s">
        <v>438</v>
      </c>
      <c r="F9" s="78" t="s">
        <v>132</v>
      </c>
      <c r="G9" t="s">
        <v>632</v>
      </c>
      <c r="H9" t="s">
        <v>498</v>
      </c>
      <c r="I9" s="86">
        <v>41911</v>
      </c>
      <c r="J9" s="86">
        <v>41915</v>
      </c>
      <c r="K9" t="s">
        <v>32</v>
      </c>
      <c r="L9" t="s">
        <v>32</v>
      </c>
      <c r="M9" t="s">
        <v>32</v>
      </c>
      <c r="N9" t="s">
        <v>32</v>
      </c>
      <c r="O9" t="s">
        <v>32</v>
      </c>
      <c r="P9" t="s">
        <v>633</v>
      </c>
      <c r="Q9" s="86">
        <v>41383</v>
      </c>
      <c r="R9" t="s">
        <v>32</v>
      </c>
      <c r="S9" t="s">
        <v>32</v>
      </c>
      <c r="T9" t="s">
        <v>32</v>
      </c>
      <c r="U9" t="s">
        <v>32</v>
      </c>
      <c r="V9" t="s">
        <v>32</v>
      </c>
      <c r="W9" t="s">
        <v>32</v>
      </c>
    </row>
    <row r="10" spans="1:715" x14ac:dyDescent="0.2">
      <c r="A10">
        <v>59131</v>
      </c>
      <c r="B10" t="s">
        <v>233</v>
      </c>
      <c r="C10" t="s">
        <v>234</v>
      </c>
      <c r="D10" t="s">
        <v>38</v>
      </c>
      <c r="E10" t="s">
        <v>111</v>
      </c>
      <c r="F10" s="78" t="s">
        <v>75</v>
      </c>
      <c r="G10">
        <v>10005094</v>
      </c>
      <c r="H10" t="s">
        <v>52</v>
      </c>
      <c r="I10" s="86">
        <v>42325</v>
      </c>
      <c r="J10" s="86">
        <v>42327</v>
      </c>
      <c r="K10">
        <v>3</v>
      </c>
      <c r="L10">
        <v>2</v>
      </c>
      <c r="M10">
        <v>3</v>
      </c>
      <c r="N10">
        <v>2</v>
      </c>
      <c r="O10">
        <v>3</v>
      </c>
      <c r="P10" t="s">
        <v>32</v>
      </c>
      <c r="Q10" s="86" t="s">
        <v>32</v>
      </c>
      <c r="R10" s="78" t="s">
        <v>32</v>
      </c>
      <c r="S10" s="78" t="s">
        <v>32</v>
      </c>
      <c r="T10" t="s">
        <v>32</v>
      </c>
      <c r="U10" t="s">
        <v>32</v>
      </c>
      <c r="V10" t="s">
        <v>32</v>
      </c>
      <c r="W10" t="s">
        <v>32</v>
      </c>
    </row>
    <row r="11" spans="1:715" x14ac:dyDescent="0.2">
      <c r="A11">
        <v>50305</v>
      </c>
      <c r="B11" t="s">
        <v>634</v>
      </c>
      <c r="C11" t="s">
        <v>30</v>
      </c>
      <c r="D11" t="s">
        <v>38</v>
      </c>
      <c r="E11" t="s">
        <v>339</v>
      </c>
      <c r="F11" s="78" t="s">
        <v>56</v>
      </c>
      <c r="G11" t="s">
        <v>635</v>
      </c>
      <c r="H11" t="s">
        <v>498</v>
      </c>
      <c r="I11" s="86">
        <v>41849</v>
      </c>
      <c r="J11" s="86">
        <v>41852</v>
      </c>
      <c r="K11" t="s">
        <v>32</v>
      </c>
      <c r="L11" t="s">
        <v>32</v>
      </c>
      <c r="M11" t="s">
        <v>32</v>
      </c>
      <c r="N11" t="s">
        <v>32</v>
      </c>
      <c r="O11" t="s">
        <v>32</v>
      </c>
      <c r="P11" t="s">
        <v>636</v>
      </c>
      <c r="Q11" s="86">
        <v>41313</v>
      </c>
      <c r="R11" t="s">
        <v>32</v>
      </c>
      <c r="S11" t="s">
        <v>32</v>
      </c>
      <c r="T11" t="s">
        <v>32</v>
      </c>
      <c r="U11" t="s">
        <v>32</v>
      </c>
      <c r="V11" t="s">
        <v>32</v>
      </c>
      <c r="W11" t="s">
        <v>32</v>
      </c>
    </row>
    <row r="12" spans="1:715" x14ac:dyDescent="0.2">
      <c r="A12">
        <v>50308</v>
      </c>
      <c r="B12" t="s">
        <v>162</v>
      </c>
      <c r="C12" t="s">
        <v>99</v>
      </c>
      <c r="D12" t="s">
        <v>103</v>
      </c>
      <c r="E12" t="s">
        <v>163</v>
      </c>
      <c r="F12" s="78" t="s">
        <v>56</v>
      </c>
      <c r="G12">
        <v>10004874</v>
      </c>
      <c r="H12" t="s">
        <v>101</v>
      </c>
      <c r="I12" s="86">
        <v>42298</v>
      </c>
      <c r="J12" s="86">
        <v>42299</v>
      </c>
      <c r="K12" t="s">
        <v>32</v>
      </c>
      <c r="L12" t="s">
        <v>32</v>
      </c>
      <c r="M12" t="s">
        <v>32</v>
      </c>
      <c r="N12" t="s">
        <v>32</v>
      </c>
      <c r="O12" t="s">
        <v>32</v>
      </c>
      <c r="P12" t="s">
        <v>164</v>
      </c>
      <c r="Q12" s="86">
        <v>40939</v>
      </c>
      <c r="R12" t="s">
        <v>32</v>
      </c>
      <c r="S12" t="s">
        <v>32</v>
      </c>
      <c r="T12" t="s">
        <v>32</v>
      </c>
      <c r="U12" t="s">
        <v>32</v>
      </c>
      <c r="V12" t="s">
        <v>32</v>
      </c>
      <c r="W12" t="s">
        <v>32</v>
      </c>
    </row>
    <row r="13" spans="1:715" x14ac:dyDescent="0.2">
      <c r="A13">
        <v>59200</v>
      </c>
      <c r="B13" t="s">
        <v>2185</v>
      </c>
      <c r="C13" t="s">
        <v>30</v>
      </c>
      <c r="D13" t="s">
        <v>38</v>
      </c>
      <c r="E13" t="s">
        <v>92</v>
      </c>
      <c r="F13" s="78" t="s">
        <v>33</v>
      </c>
      <c r="G13" t="s">
        <v>32</v>
      </c>
      <c r="H13" t="s">
        <v>32</v>
      </c>
      <c r="I13" s="86" t="s">
        <v>32</v>
      </c>
      <c r="J13" s="86" t="s">
        <v>32</v>
      </c>
      <c r="K13" t="s">
        <v>32</v>
      </c>
      <c r="L13" t="s">
        <v>32</v>
      </c>
      <c r="M13" t="s">
        <v>32</v>
      </c>
      <c r="N13" t="s">
        <v>32</v>
      </c>
      <c r="O13" t="s">
        <v>32</v>
      </c>
      <c r="P13" t="s">
        <v>32</v>
      </c>
      <c r="Q13" s="86" t="s">
        <v>32</v>
      </c>
      <c r="R13" t="s">
        <v>32</v>
      </c>
      <c r="S13" t="s">
        <v>32</v>
      </c>
      <c r="T13" t="s">
        <v>32</v>
      </c>
      <c r="U13" t="s">
        <v>32</v>
      </c>
      <c r="V13" t="s">
        <v>32</v>
      </c>
      <c r="W13" t="s">
        <v>32</v>
      </c>
    </row>
    <row r="14" spans="1:715" x14ac:dyDescent="0.2">
      <c r="A14">
        <v>50313</v>
      </c>
      <c r="B14" t="s">
        <v>637</v>
      </c>
      <c r="C14" t="s">
        <v>30</v>
      </c>
      <c r="D14" t="s">
        <v>38</v>
      </c>
      <c r="E14" t="s">
        <v>237</v>
      </c>
      <c r="F14" s="78" t="s">
        <v>132</v>
      </c>
      <c r="G14" t="s">
        <v>638</v>
      </c>
      <c r="H14" t="s">
        <v>512</v>
      </c>
      <c r="I14" s="86">
        <v>41337</v>
      </c>
      <c r="J14" s="86">
        <v>41341</v>
      </c>
      <c r="K14" t="s">
        <v>32</v>
      </c>
      <c r="L14" t="s">
        <v>32</v>
      </c>
      <c r="M14" t="s">
        <v>32</v>
      </c>
      <c r="N14" t="s">
        <v>32</v>
      </c>
      <c r="O14" t="s">
        <v>32</v>
      </c>
      <c r="P14" t="s">
        <v>639</v>
      </c>
      <c r="Q14" s="86">
        <v>40123</v>
      </c>
      <c r="R14" t="s">
        <v>32</v>
      </c>
      <c r="S14" t="s">
        <v>32</v>
      </c>
      <c r="T14" t="s">
        <v>32</v>
      </c>
      <c r="U14" t="s">
        <v>32</v>
      </c>
      <c r="V14" t="s">
        <v>32</v>
      </c>
      <c r="W14" t="s">
        <v>32</v>
      </c>
    </row>
    <row r="15" spans="1:715" x14ac:dyDescent="0.2">
      <c r="A15">
        <v>50080</v>
      </c>
      <c r="B15" t="s">
        <v>489</v>
      </c>
      <c r="C15" t="s">
        <v>30</v>
      </c>
      <c r="D15" t="s">
        <v>38</v>
      </c>
      <c r="E15" t="s">
        <v>405</v>
      </c>
      <c r="F15" s="78" t="s">
        <v>33</v>
      </c>
      <c r="G15" t="s">
        <v>490</v>
      </c>
      <c r="H15" t="s">
        <v>491</v>
      </c>
      <c r="I15" s="86">
        <v>40322</v>
      </c>
      <c r="J15" s="86">
        <v>40326</v>
      </c>
      <c r="K15" t="s">
        <v>32</v>
      </c>
      <c r="L15" t="s">
        <v>32</v>
      </c>
      <c r="M15" t="s">
        <v>32</v>
      </c>
      <c r="N15" t="s">
        <v>32</v>
      </c>
      <c r="O15" t="s">
        <v>32</v>
      </c>
      <c r="P15" t="s">
        <v>492</v>
      </c>
      <c r="Q15" s="86">
        <v>39311</v>
      </c>
      <c r="R15" t="s">
        <v>32</v>
      </c>
      <c r="S15" t="s">
        <v>32</v>
      </c>
      <c r="T15" t="s">
        <v>32</v>
      </c>
      <c r="U15" t="s">
        <v>32</v>
      </c>
      <c r="V15" t="s">
        <v>32</v>
      </c>
      <c r="W15" t="s">
        <v>32</v>
      </c>
    </row>
    <row r="16" spans="1:715" x14ac:dyDescent="0.2">
      <c r="A16">
        <v>50314</v>
      </c>
      <c r="B16" t="s">
        <v>640</v>
      </c>
      <c r="C16" t="s">
        <v>30</v>
      </c>
      <c r="D16" t="s">
        <v>38</v>
      </c>
      <c r="E16" t="s">
        <v>359</v>
      </c>
      <c r="F16" s="78" t="s">
        <v>345</v>
      </c>
      <c r="G16" t="s">
        <v>641</v>
      </c>
      <c r="H16" t="s">
        <v>502</v>
      </c>
      <c r="I16" s="86">
        <v>42177</v>
      </c>
      <c r="J16" s="86">
        <v>42181</v>
      </c>
      <c r="K16" t="s">
        <v>32</v>
      </c>
      <c r="L16" t="s">
        <v>32</v>
      </c>
      <c r="M16" t="s">
        <v>32</v>
      </c>
      <c r="N16" t="s">
        <v>32</v>
      </c>
      <c r="O16" t="s">
        <v>32</v>
      </c>
      <c r="P16" t="s">
        <v>642</v>
      </c>
      <c r="Q16" s="86">
        <v>40942</v>
      </c>
      <c r="R16" t="s">
        <v>32</v>
      </c>
      <c r="S16" t="s">
        <v>32</v>
      </c>
      <c r="T16" t="s">
        <v>32</v>
      </c>
      <c r="U16" t="s">
        <v>32</v>
      </c>
      <c r="V16" t="s">
        <v>32</v>
      </c>
      <c r="W16" t="s">
        <v>32</v>
      </c>
    </row>
    <row r="17" spans="1:23" x14ac:dyDescent="0.2">
      <c r="A17">
        <v>130734</v>
      </c>
      <c r="B17" t="s">
        <v>2859</v>
      </c>
      <c r="C17" t="s">
        <v>54</v>
      </c>
      <c r="D17" t="s">
        <v>61</v>
      </c>
      <c r="E17" t="s">
        <v>149</v>
      </c>
      <c r="F17" s="78" t="s">
        <v>64</v>
      </c>
      <c r="G17" t="s">
        <v>2860</v>
      </c>
      <c r="H17" t="s">
        <v>2231</v>
      </c>
      <c r="I17" s="86">
        <v>39881</v>
      </c>
      <c r="J17" s="86">
        <v>39885</v>
      </c>
      <c r="K17">
        <v>1</v>
      </c>
      <c r="L17" t="s">
        <v>70</v>
      </c>
      <c r="M17" t="s">
        <v>70</v>
      </c>
      <c r="N17" t="s">
        <v>32</v>
      </c>
      <c r="O17">
        <v>1</v>
      </c>
      <c r="P17" t="s">
        <v>32</v>
      </c>
      <c r="Q17" s="86" t="s">
        <v>32</v>
      </c>
      <c r="R17" t="s">
        <v>32</v>
      </c>
      <c r="S17" t="s">
        <v>32</v>
      </c>
      <c r="T17" t="s">
        <v>32</v>
      </c>
      <c r="U17" t="s">
        <v>32</v>
      </c>
      <c r="V17" t="s">
        <v>32</v>
      </c>
      <c r="W17" t="s">
        <v>32</v>
      </c>
    </row>
    <row r="18" spans="1:23" x14ac:dyDescent="0.2">
      <c r="A18">
        <v>59109</v>
      </c>
      <c r="B18" t="s">
        <v>2106</v>
      </c>
      <c r="C18" t="s">
        <v>30</v>
      </c>
      <c r="D18" t="s">
        <v>38</v>
      </c>
      <c r="E18" t="s">
        <v>140</v>
      </c>
      <c r="F18" s="78" t="s">
        <v>57</v>
      </c>
      <c r="G18" t="s">
        <v>2107</v>
      </c>
      <c r="H18" t="s">
        <v>498</v>
      </c>
      <c r="I18" s="86">
        <v>41799</v>
      </c>
      <c r="J18" s="86">
        <v>41803</v>
      </c>
      <c r="K18">
        <v>2</v>
      </c>
      <c r="L18">
        <v>3</v>
      </c>
      <c r="M18">
        <v>2</v>
      </c>
      <c r="N18" t="s">
        <v>32</v>
      </c>
      <c r="O18">
        <v>2</v>
      </c>
      <c r="P18" t="s">
        <v>2108</v>
      </c>
      <c r="Q18" s="86">
        <v>41257</v>
      </c>
      <c r="R18" t="s">
        <v>32</v>
      </c>
      <c r="S18" t="s">
        <v>32</v>
      </c>
      <c r="T18" t="s">
        <v>32</v>
      </c>
      <c r="U18" t="s">
        <v>32</v>
      </c>
      <c r="V18" t="s">
        <v>32</v>
      </c>
      <c r="W18" t="s">
        <v>32</v>
      </c>
    </row>
    <row r="19" spans="1:23" x14ac:dyDescent="0.2">
      <c r="A19">
        <v>58581</v>
      </c>
      <c r="B19" t="s">
        <v>1964</v>
      </c>
      <c r="C19" t="s">
        <v>30</v>
      </c>
      <c r="D19" t="s">
        <v>38</v>
      </c>
      <c r="E19" t="s">
        <v>415</v>
      </c>
      <c r="F19" s="78" t="s">
        <v>311</v>
      </c>
      <c r="G19" t="s">
        <v>1965</v>
      </c>
      <c r="H19" t="s">
        <v>1119</v>
      </c>
      <c r="I19" s="86">
        <v>40581</v>
      </c>
      <c r="J19" s="86">
        <v>40585</v>
      </c>
      <c r="K19">
        <v>2</v>
      </c>
      <c r="L19">
        <v>1</v>
      </c>
      <c r="M19">
        <v>2</v>
      </c>
      <c r="N19" t="s">
        <v>32</v>
      </c>
      <c r="O19">
        <v>2</v>
      </c>
      <c r="P19" t="s">
        <v>32</v>
      </c>
      <c r="Q19" s="86" t="s">
        <v>32</v>
      </c>
      <c r="R19" t="s">
        <v>32</v>
      </c>
      <c r="S19" t="s">
        <v>32</v>
      </c>
      <c r="T19" t="s">
        <v>32</v>
      </c>
      <c r="U19" t="s">
        <v>32</v>
      </c>
      <c r="V19" t="s">
        <v>32</v>
      </c>
      <c r="W19" t="s">
        <v>32</v>
      </c>
    </row>
    <row r="20" spans="1:23" x14ac:dyDescent="0.2">
      <c r="A20">
        <v>50322</v>
      </c>
      <c r="B20" t="s">
        <v>646</v>
      </c>
      <c r="C20" t="s">
        <v>30</v>
      </c>
      <c r="D20" t="s">
        <v>38</v>
      </c>
      <c r="E20" t="s">
        <v>409</v>
      </c>
      <c r="F20" s="78" t="s">
        <v>47</v>
      </c>
      <c r="G20" t="s">
        <v>647</v>
      </c>
      <c r="H20" t="s">
        <v>491</v>
      </c>
      <c r="I20" s="86">
        <v>40728</v>
      </c>
      <c r="J20" s="86">
        <v>40732</v>
      </c>
      <c r="K20" t="s">
        <v>32</v>
      </c>
      <c r="L20" t="s">
        <v>32</v>
      </c>
      <c r="M20" t="s">
        <v>32</v>
      </c>
      <c r="N20" t="s">
        <v>32</v>
      </c>
      <c r="O20" t="s">
        <v>32</v>
      </c>
      <c r="P20" t="s">
        <v>32</v>
      </c>
      <c r="Q20" s="86" t="s">
        <v>32</v>
      </c>
      <c r="R20" t="s">
        <v>32</v>
      </c>
      <c r="S20" t="s">
        <v>32</v>
      </c>
      <c r="T20" t="s">
        <v>32</v>
      </c>
      <c r="U20" t="s">
        <v>32</v>
      </c>
      <c r="V20" t="s">
        <v>32</v>
      </c>
      <c r="W20" t="s">
        <v>32</v>
      </c>
    </row>
    <row r="21" spans="1:23" x14ac:dyDescent="0.2">
      <c r="A21">
        <v>50082</v>
      </c>
      <c r="B21" t="s">
        <v>493</v>
      </c>
      <c r="C21" t="s">
        <v>30</v>
      </c>
      <c r="D21" t="s">
        <v>38</v>
      </c>
      <c r="E21" t="s">
        <v>82</v>
      </c>
      <c r="F21" s="78" t="s">
        <v>33</v>
      </c>
      <c r="G21" t="s">
        <v>494</v>
      </c>
      <c r="H21" t="s">
        <v>491</v>
      </c>
      <c r="I21" s="86">
        <v>41114</v>
      </c>
      <c r="J21" s="86">
        <v>41117</v>
      </c>
      <c r="K21" t="s">
        <v>32</v>
      </c>
      <c r="L21" t="s">
        <v>32</v>
      </c>
      <c r="M21" t="s">
        <v>32</v>
      </c>
      <c r="N21" t="s">
        <v>32</v>
      </c>
      <c r="O21" t="s">
        <v>32</v>
      </c>
      <c r="P21" t="s">
        <v>495</v>
      </c>
      <c r="Q21" s="86">
        <v>39296</v>
      </c>
      <c r="R21" t="s">
        <v>32</v>
      </c>
      <c r="S21" t="s">
        <v>32</v>
      </c>
      <c r="T21" t="s">
        <v>32</v>
      </c>
      <c r="U21" t="s">
        <v>32</v>
      </c>
      <c r="V21" t="s">
        <v>32</v>
      </c>
      <c r="W21" t="s">
        <v>32</v>
      </c>
    </row>
    <row r="22" spans="1:23" x14ac:dyDescent="0.2">
      <c r="A22">
        <v>59144</v>
      </c>
      <c r="B22" t="s">
        <v>2125</v>
      </c>
      <c r="C22" t="s">
        <v>67</v>
      </c>
      <c r="D22" t="s">
        <v>72</v>
      </c>
      <c r="E22" t="s">
        <v>176</v>
      </c>
      <c r="F22" s="78" t="s">
        <v>64</v>
      </c>
      <c r="G22" t="s">
        <v>32</v>
      </c>
      <c r="H22" t="s">
        <v>32</v>
      </c>
      <c r="I22" s="86" t="s">
        <v>32</v>
      </c>
      <c r="J22" s="86" t="s">
        <v>32</v>
      </c>
      <c r="K22" t="s">
        <v>32</v>
      </c>
      <c r="L22" t="s">
        <v>32</v>
      </c>
      <c r="M22" t="s">
        <v>32</v>
      </c>
      <c r="N22" t="s">
        <v>32</v>
      </c>
      <c r="O22" t="s">
        <v>32</v>
      </c>
      <c r="P22" t="s">
        <v>32</v>
      </c>
      <c r="Q22" s="86" t="s">
        <v>32</v>
      </c>
      <c r="R22" t="s">
        <v>32</v>
      </c>
      <c r="S22" t="s">
        <v>32</v>
      </c>
      <c r="T22" t="s">
        <v>32</v>
      </c>
      <c r="U22" t="s">
        <v>32</v>
      </c>
      <c r="V22" t="s">
        <v>32</v>
      </c>
      <c r="W22" t="s">
        <v>32</v>
      </c>
    </row>
    <row r="23" spans="1:23" x14ac:dyDescent="0.2">
      <c r="A23">
        <v>134153</v>
      </c>
      <c r="B23" t="s">
        <v>3288</v>
      </c>
      <c r="C23" t="s">
        <v>54</v>
      </c>
      <c r="D23" t="s">
        <v>61</v>
      </c>
      <c r="E23" t="s">
        <v>140</v>
      </c>
      <c r="F23" s="78" t="s">
        <v>57</v>
      </c>
      <c r="G23" t="s">
        <v>3289</v>
      </c>
      <c r="H23" t="s">
        <v>96</v>
      </c>
      <c r="I23" s="86">
        <v>41617</v>
      </c>
      <c r="J23" s="86">
        <v>41621</v>
      </c>
      <c r="K23">
        <v>2</v>
      </c>
      <c r="L23">
        <v>3</v>
      </c>
      <c r="M23">
        <v>2</v>
      </c>
      <c r="N23" t="s">
        <v>32</v>
      </c>
      <c r="O23">
        <v>2</v>
      </c>
      <c r="P23" t="s">
        <v>3290</v>
      </c>
      <c r="Q23" s="86">
        <v>39738</v>
      </c>
      <c r="R23" t="s">
        <v>32</v>
      </c>
      <c r="S23" t="s">
        <v>32</v>
      </c>
      <c r="T23" t="s">
        <v>32</v>
      </c>
      <c r="U23" t="s">
        <v>32</v>
      </c>
      <c r="V23" t="s">
        <v>32</v>
      </c>
      <c r="W23" t="s">
        <v>32</v>
      </c>
    </row>
    <row r="24" spans="1:23" x14ac:dyDescent="0.2">
      <c r="A24">
        <v>53133</v>
      </c>
      <c r="B24" t="s">
        <v>1189</v>
      </c>
      <c r="C24" t="s">
        <v>40</v>
      </c>
      <c r="D24" t="s">
        <v>44</v>
      </c>
      <c r="E24" t="s">
        <v>160</v>
      </c>
      <c r="F24" s="78" t="s">
        <v>56</v>
      </c>
      <c r="G24" t="s">
        <v>1190</v>
      </c>
      <c r="H24" t="s">
        <v>521</v>
      </c>
      <c r="I24" s="86">
        <v>40588</v>
      </c>
      <c r="J24" s="86">
        <v>40592</v>
      </c>
      <c r="K24">
        <v>2</v>
      </c>
      <c r="L24">
        <v>2</v>
      </c>
      <c r="M24">
        <v>2</v>
      </c>
      <c r="N24" t="s">
        <v>32</v>
      </c>
      <c r="O24">
        <v>2</v>
      </c>
      <c r="P24" t="s">
        <v>1191</v>
      </c>
      <c r="Q24" s="86">
        <v>39003</v>
      </c>
      <c r="R24" t="s">
        <v>32</v>
      </c>
      <c r="S24" t="s">
        <v>32</v>
      </c>
      <c r="T24" t="s">
        <v>32</v>
      </c>
      <c r="U24" t="s">
        <v>32</v>
      </c>
      <c r="V24" t="s">
        <v>32</v>
      </c>
      <c r="W24" t="s">
        <v>32</v>
      </c>
    </row>
    <row r="25" spans="1:23" x14ac:dyDescent="0.2">
      <c r="A25">
        <v>52544</v>
      </c>
      <c r="B25" t="s">
        <v>1040</v>
      </c>
      <c r="C25" t="s">
        <v>40</v>
      </c>
      <c r="D25" t="s">
        <v>44</v>
      </c>
      <c r="E25" t="s">
        <v>372</v>
      </c>
      <c r="F25" s="78" t="s">
        <v>57</v>
      </c>
      <c r="G25" t="s">
        <v>1041</v>
      </c>
      <c r="H25" t="s">
        <v>593</v>
      </c>
      <c r="I25" s="86">
        <v>41793</v>
      </c>
      <c r="J25" s="86">
        <v>41796</v>
      </c>
      <c r="K25">
        <v>2</v>
      </c>
      <c r="L25">
        <v>2</v>
      </c>
      <c r="M25">
        <v>2</v>
      </c>
      <c r="N25" t="s">
        <v>32</v>
      </c>
      <c r="O25">
        <v>2</v>
      </c>
      <c r="P25" t="s">
        <v>1042</v>
      </c>
      <c r="Q25" s="86">
        <v>41250</v>
      </c>
      <c r="R25" t="s">
        <v>32</v>
      </c>
      <c r="S25" t="s">
        <v>32</v>
      </c>
      <c r="T25" t="s">
        <v>32</v>
      </c>
      <c r="U25" t="s">
        <v>32</v>
      </c>
      <c r="V25" t="s">
        <v>32</v>
      </c>
      <c r="W25" t="s">
        <v>32</v>
      </c>
    </row>
    <row r="26" spans="1:23" x14ac:dyDescent="0.2">
      <c r="A26">
        <v>50349</v>
      </c>
      <c r="B26" t="s">
        <v>648</v>
      </c>
      <c r="C26" t="s">
        <v>30</v>
      </c>
      <c r="D26" t="s">
        <v>38</v>
      </c>
      <c r="E26" t="s">
        <v>190</v>
      </c>
      <c r="F26" s="78" t="s">
        <v>57</v>
      </c>
      <c r="G26" t="s">
        <v>649</v>
      </c>
      <c r="H26" t="s">
        <v>593</v>
      </c>
      <c r="I26" s="86">
        <v>41772</v>
      </c>
      <c r="J26" s="86">
        <v>41774</v>
      </c>
      <c r="K26" t="s">
        <v>32</v>
      </c>
      <c r="L26" t="s">
        <v>32</v>
      </c>
      <c r="M26" t="s">
        <v>32</v>
      </c>
      <c r="N26" t="s">
        <v>32</v>
      </c>
      <c r="O26" t="s">
        <v>32</v>
      </c>
      <c r="P26" t="s">
        <v>650</v>
      </c>
      <c r="Q26" s="86">
        <v>41313</v>
      </c>
      <c r="R26" t="s">
        <v>32</v>
      </c>
      <c r="S26" t="s">
        <v>32</v>
      </c>
      <c r="T26" t="s">
        <v>32</v>
      </c>
      <c r="U26" t="s">
        <v>32</v>
      </c>
      <c r="V26" t="s">
        <v>32</v>
      </c>
      <c r="W26" t="s">
        <v>32</v>
      </c>
    </row>
    <row r="27" spans="1:23" x14ac:dyDescent="0.2">
      <c r="A27">
        <v>53100</v>
      </c>
      <c r="B27" t="s">
        <v>1150</v>
      </c>
      <c r="C27" t="s">
        <v>40</v>
      </c>
      <c r="D27" t="s">
        <v>44</v>
      </c>
      <c r="E27" t="s">
        <v>309</v>
      </c>
      <c r="F27" s="78" t="s">
        <v>56</v>
      </c>
      <c r="G27" t="s">
        <v>1151</v>
      </c>
      <c r="H27" t="s">
        <v>558</v>
      </c>
      <c r="I27" s="86">
        <v>41386</v>
      </c>
      <c r="J27" s="86">
        <v>41390</v>
      </c>
      <c r="K27">
        <v>2</v>
      </c>
      <c r="L27">
        <v>2</v>
      </c>
      <c r="M27">
        <v>2</v>
      </c>
      <c r="N27" t="s">
        <v>32</v>
      </c>
      <c r="O27">
        <v>2</v>
      </c>
      <c r="P27" t="s">
        <v>1152</v>
      </c>
      <c r="Q27" s="86">
        <v>40522</v>
      </c>
      <c r="R27" t="s">
        <v>32</v>
      </c>
      <c r="S27" t="s">
        <v>32</v>
      </c>
      <c r="T27" t="s">
        <v>32</v>
      </c>
      <c r="U27" t="s">
        <v>32</v>
      </c>
      <c r="V27" t="s">
        <v>32</v>
      </c>
      <c r="W27" t="s">
        <v>32</v>
      </c>
    </row>
    <row r="28" spans="1:23" x14ac:dyDescent="0.2">
      <c r="A28">
        <v>50169</v>
      </c>
      <c r="B28" t="s">
        <v>556</v>
      </c>
      <c r="C28" t="s">
        <v>40</v>
      </c>
      <c r="D28" t="s">
        <v>44</v>
      </c>
      <c r="E28" t="s">
        <v>393</v>
      </c>
      <c r="F28" s="78" t="s">
        <v>57</v>
      </c>
      <c r="G28" t="s">
        <v>557</v>
      </c>
      <c r="H28" t="s">
        <v>558</v>
      </c>
      <c r="I28" s="86">
        <v>41226</v>
      </c>
      <c r="J28" s="86">
        <v>41229</v>
      </c>
      <c r="K28" t="s">
        <v>32</v>
      </c>
      <c r="L28" t="s">
        <v>32</v>
      </c>
      <c r="M28" t="s">
        <v>32</v>
      </c>
      <c r="N28" t="s">
        <v>32</v>
      </c>
      <c r="O28" t="s">
        <v>32</v>
      </c>
      <c r="P28" t="s">
        <v>559</v>
      </c>
      <c r="Q28" s="86">
        <v>39759</v>
      </c>
      <c r="R28" t="s">
        <v>32</v>
      </c>
      <c r="S28" t="s">
        <v>32</v>
      </c>
      <c r="T28" t="s">
        <v>32</v>
      </c>
      <c r="U28" t="s">
        <v>32</v>
      </c>
      <c r="V28" t="s">
        <v>32</v>
      </c>
      <c r="W28" t="s">
        <v>32</v>
      </c>
    </row>
    <row r="29" spans="1:23" x14ac:dyDescent="0.2">
      <c r="A29">
        <v>50128</v>
      </c>
      <c r="B29" t="s">
        <v>529</v>
      </c>
      <c r="C29" t="s">
        <v>40</v>
      </c>
      <c r="D29" t="s">
        <v>44</v>
      </c>
      <c r="E29" t="s">
        <v>360</v>
      </c>
      <c r="F29" s="78" t="s">
        <v>47</v>
      </c>
      <c r="G29" t="s">
        <v>530</v>
      </c>
      <c r="H29" t="s">
        <v>521</v>
      </c>
      <c r="I29" s="86">
        <v>41666</v>
      </c>
      <c r="J29" s="86">
        <v>41670</v>
      </c>
      <c r="K29" t="s">
        <v>32</v>
      </c>
      <c r="L29" t="s">
        <v>32</v>
      </c>
      <c r="M29" t="s">
        <v>32</v>
      </c>
      <c r="N29" t="s">
        <v>32</v>
      </c>
      <c r="O29" t="s">
        <v>32</v>
      </c>
      <c r="P29" t="s">
        <v>531</v>
      </c>
      <c r="Q29" s="86">
        <v>40949</v>
      </c>
      <c r="R29" t="s">
        <v>32</v>
      </c>
      <c r="S29" t="s">
        <v>32</v>
      </c>
      <c r="T29" t="s">
        <v>32</v>
      </c>
      <c r="U29" t="s">
        <v>32</v>
      </c>
      <c r="V29" t="s">
        <v>32</v>
      </c>
      <c r="W29" t="s">
        <v>32</v>
      </c>
    </row>
    <row r="30" spans="1:23" x14ac:dyDescent="0.2">
      <c r="A30">
        <v>50084</v>
      </c>
      <c r="B30" s="78" t="s">
        <v>3365</v>
      </c>
      <c r="C30" s="78" t="s">
        <v>30</v>
      </c>
      <c r="D30" s="78" t="s">
        <v>38</v>
      </c>
      <c r="E30" s="78" t="s">
        <v>181</v>
      </c>
      <c r="F30" s="78" t="s">
        <v>311</v>
      </c>
      <c r="G30" t="s">
        <v>3366</v>
      </c>
      <c r="H30" t="s">
        <v>512</v>
      </c>
      <c r="I30" s="86">
        <v>41295</v>
      </c>
      <c r="J30" s="86">
        <v>41299</v>
      </c>
      <c r="K30">
        <v>2</v>
      </c>
      <c r="L30">
        <v>2</v>
      </c>
      <c r="M30">
        <v>2</v>
      </c>
      <c r="N30" t="s">
        <v>32</v>
      </c>
      <c r="O30">
        <v>2</v>
      </c>
      <c r="P30" t="s">
        <v>3367</v>
      </c>
      <c r="Q30" s="86">
        <v>39310</v>
      </c>
      <c r="R30">
        <v>2</v>
      </c>
      <c r="S30">
        <v>2</v>
      </c>
      <c r="T30">
        <v>2</v>
      </c>
      <c r="U30" t="s">
        <v>32</v>
      </c>
      <c r="V30">
        <v>2</v>
      </c>
      <c r="W30" t="s">
        <v>50</v>
      </c>
    </row>
    <row r="31" spans="1:23" x14ac:dyDescent="0.2">
      <c r="A31">
        <v>59132</v>
      </c>
      <c r="B31" t="s">
        <v>2120</v>
      </c>
      <c r="C31" t="s">
        <v>234</v>
      </c>
      <c r="D31" t="s">
        <v>38</v>
      </c>
      <c r="E31" t="s">
        <v>119</v>
      </c>
      <c r="F31" s="78" t="s">
        <v>56</v>
      </c>
      <c r="G31" t="s">
        <v>32</v>
      </c>
      <c r="H31" t="s">
        <v>32</v>
      </c>
      <c r="I31" s="86" t="s">
        <v>32</v>
      </c>
      <c r="J31" s="86" t="s">
        <v>32</v>
      </c>
      <c r="K31" t="s">
        <v>32</v>
      </c>
      <c r="L31" t="s">
        <v>32</v>
      </c>
      <c r="M31" t="s">
        <v>32</v>
      </c>
      <c r="N31" t="s">
        <v>32</v>
      </c>
      <c r="O31" t="s">
        <v>32</v>
      </c>
      <c r="P31" t="s">
        <v>32</v>
      </c>
      <c r="Q31" s="86" t="s">
        <v>32</v>
      </c>
      <c r="R31" t="s">
        <v>32</v>
      </c>
      <c r="S31" t="s">
        <v>32</v>
      </c>
      <c r="T31" t="s">
        <v>32</v>
      </c>
      <c r="U31" t="s">
        <v>32</v>
      </c>
      <c r="V31" t="s">
        <v>32</v>
      </c>
      <c r="W31" t="s">
        <v>32</v>
      </c>
    </row>
    <row r="32" spans="1:23" x14ac:dyDescent="0.2">
      <c r="A32">
        <v>50376</v>
      </c>
      <c r="B32" t="s">
        <v>651</v>
      </c>
      <c r="C32" t="s">
        <v>30</v>
      </c>
      <c r="D32" t="s">
        <v>38</v>
      </c>
      <c r="E32" t="s">
        <v>208</v>
      </c>
      <c r="F32" s="78" t="s">
        <v>64</v>
      </c>
      <c r="G32" t="s">
        <v>652</v>
      </c>
      <c r="H32" t="s">
        <v>491</v>
      </c>
      <c r="I32" s="86">
        <v>40518</v>
      </c>
      <c r="J32" s="86">
        <v>40522</v>
      </c>
      <c r="K32" t="s">
        <v>32</v>
      </c>
      <c r="L32" t="s">
        <v>32</v>
      </c>
      <c r="M32" t="s">
        <v>32</v>
      </c>
      <c r="N32" t="s">
        <v>32</v>
      </c>
      <c r="O32" t="s">
        <v>32</v>
      </c>
      <c r="P32" t="s">
        <v>32</v>
      </c>
      <c r="Q32" s="86" t="s">
        <v>32</v>
      </c>
      <c r="R32" t="s">
        <v>32</v>
      </c>
      <c r="S32" t="s">
        <v>32</v>
      </c>
      <c r="T32" t="s">
        <v>32</v>
      </c>
      <c r="U32" t="s">
        <v>32</v>
      </c>
      <c r="V32" t="s">
        <v>32</v>
      </c>
      <c r="W32" t="s">
        <v>32</v>
      </c>
    </row>
    <row r="33" spans="1:23" x14ac:dyDescent="0.2">
      <c r="A33">
        <v>59124</v>
      </c>
      <c r="B33" t="s">
        <v>2114</v>
      </c>
      <c r="C33" t="s">
        <v>30</v>
      </c>
      <c r="D33" t="s">
        <v>38</v>
      </c>
      <c r="E33" t="s">
        <v>396</v>
      </c>
      <c r="F33" s="78" t="s">
        <v>75</v>
      </c>
      <c r="G33" t="s">
        <v>2115</v>
      </c>
      <c r="H33" t="s">
        <v>498</v>
      </c>
      <c r="I33" s="86">
        <v>42109</v>
      </c>
      <c r="J33" s="86">
        <v>42111</v>
      </c>
      <c r="K33">
        <v>2</v>
      </c>
      <c r="L33">
        <v>2</v>
      </c>
      <c r="M33">
        <v>2</v>
      </c>
      <c r="N33" t="s">
        <v>32</v>
      </c>
      <c r="O33">
        <v>2</v>
      </c>
      <c r="P33" t="s">
        <v>2116</v>
      </c>
      <c r="Q33" s="86">
        <v>41607</v>
      </c>
      <c r="R33" t="s">
        <v>32</v>
      </c>
      <c r="S33" t="s">
        <v>32</v>
      </c>
      <c r="T33" t="s">
        <v>32</v>
      </c>
      <c r="U33" t="s">
        <v>32</v>
      </c>
      <c r="V33" t="s">
        <v>32</v>
      </c>
      <c r="W33" t="s">
        <v>32</v>
      </c>
    </row>
    <row r="34" spans="1:23" x14ac:dyDescent="0.2">
      <c r="A34">
        <v>50387</v>
      </c>
      <c r="B34" t="s">
        <v>653</v>
      </c>
      <c r="C34" t="s">
        <v>114</v>
      </c>
      <c r="D34" t="s">
        <v>44</v>
      </c>
      <c r="E34" t="s">
        <v>320</v>
      </c>
      <c r="F34" s="78" t="s">
        <v>64</v>
      </c>
      <c r="G34" t="s">
        <v>654</v>
      </c>
      <c r="H34" t="s">
        <v>512</v>
      </c>
      <c r="I34" s="86">
        <v>41456</v>
      </c>
      <c r="J34" s="86">
        <v>41460</v>
      </c>
      <c r="K34" t="s">
        <v>32</v>
      </c>
      <c r="L34" t="s">
        <v>32</v>
      </c>
      <c r="M34" t="s">
        <v>32</v>
      </c>
      <c r="N34" t="s">
        <v>32</v>
      </c>
      <c r="O34" t="s">
        <v>32</v>
      </c>
      <c r="P34" t="s">
        <v>655</v>
      </c>
      <c r="Q34" s="86">
        <v>40403</v>
      </c>
      <c r="R34" t="s">
        <v>32</v>
      </c>
      <c r="S34" t="s">
        <v>32</v>
      </c>
      <c r="T34" t="s">
        <v>32</v>
      </c>
      <c r="U34" t="s">
        <v>32</v>
      </c>
      <c r="V34" t="s">
        <v>32</v>
      </c>
      <c r="W34" t="s">
        <v>32</v>
      </c>
    </row>
    <row r="35" spans="1:23" x14ac:dyDescent="0.2">
      <c r="A35">
        <v>59201</v>
      </c>
      <c r="B35" t="s">
        <v>2186</v>
      </c>
      <c r="C35" t="s">
        <v>30</v>
      </c>
      <c r="D35" t="s">
        <v>38</v>
      </c>
      <c r="E35" t="s">
        <v>137</v>
      </c>
      <c r="F35" s="78" t="s">
        <v>75</v>
      </c>
      <c r="G35" t="s">
        <v>32</v>
      </c>
      <c r="H35" t="s">
        <v>32</v>
      </c>
      <c r="I35" s="86" t="s">
        <v>32</v>
      </c>
      <c r="J35" s="86" t="s">
        <v>32</v>
      </c>
      <c r="K35" t="s">
        <v>32</v>
      </c>
      <c r="L35" t="s">
        <v>32</v>
      </c>
      <c r="M35" t="s">
        <v>32</v>
      </c>
      <c r="N35" t="s">
        <v>32</v>
      </c>
      <c r="O35" t="s">
        <v>32</v>
      </c>
      <c r="P35" t="s">
        <v>32</v>
      </c>
      <c r="Q35" s="86" t="s">
        <v>32</v>
      </c>
      <c r="R35" t="s">
        <v>32</v>
      </c>
      <c r="S35" t="s">
        <v>32</v>
      </c>
      <c r="T35" t="s">
        <v>32</v>
      </c>
      <c r="U35" t="s">
        <v>32</v>
      </c>
      <c r="V35" t="s">
        <v>32</v>
      </c>
      <c r="W35" t="s">
        <v>32</v>
      </c>
    </row>
    <row r="36" spans="1:23" x14ac:dyDescent="0.2">
      <c r="A36">
        <v>130691</v>
      </c>
      <c r="B36" t="s">
        <v>2765</v>
      </c>
      <c r="C36" t="s">
        <v>126</v>
      </c>
      <c r="D36" t="s">
        <v>61</v>
      </c>
      <c r="E36" t="s">
        <v>363</v>
      </c>
      <c r="F36" s="78" t="s">
        <v>57</v>
      </c>
      <c r="G36" t="s">
        <v>2766</v>
      </c>
      <c r="H36" t="s">
        <v>2237</v>
      </c>
      <c r="I36" s="86">
        <v>40085</v>
      </c>
      <c r="J36" s="86">
        <v>40088</v>
      </c>
      <c r="K36">
        <v>1</v>
      </c>
      <c r="L36">
        <v>1</v>
      </c>
      <c r="M36">
        <v>2</v>
      </c>
      <c r="N36" t="s">
        <v>32</v>
      </c>
      <c r="O36">
        <v>1</v>
      </c>
      <c r="P36" t="s">
        <v>2767</v>
      </c>
      <c r="Q36" s="86">
        <v>38856</v>
      </c>
      <c r="R36" t="s">
        <v>32</v>
      </c>
      <c r="S36" t="s">
        <v>32</v>
      </c>
      <c r="T36" t="s">
        <v>32</v>
      </c>
      <c r="U36" t="s">
        <v>32</v>
      </c>
      <c r="V36" t="s">
        <v>32</v>
      </c>
      <c r="W36" t="s">
        <v>32</v>
      </c>
    </row>
    <row r="37" spans="1:23" x14ac:dyDescent="0.2">
      <c r="A37">
        <v>141243</v>
      </c>
      <c r="B37" t="s">
        <v>217</v>
      </c>
      <c r="C37" t="s">
        <v>67</v>
      </c>
      <c r="D37" t="s">
        <v>72</v>
      </c>
      <c r="E37" t="s">
        <v>218</v>
      </c>
      <c r="F37" s="78" t="s">
        <v>56</v>
      </c>
      <c r="G37">
        <v>10004837</v>
      </c>
      <c r="H37" t="s">
        <v>170</v>
      </c>
      <c r="I37" s="86">
        <v>42318</v>
      </c>
      <c r="J37" s="86">
        <v>42320</v>
      </c>
      <c r="K37">
        <v>3</v>
      </c>
      <c r="L37">
        <v>3</v>
      </c>
      <c r="M37">
        <v>3</v>
      </c>
      <c r="N37">
        <v>2</v>
      </c>
      <c r="O37">
        <v>3</v>
      </c>
      <c r="P37" t="s">
        <v>32</v>
      </c>
      <c r="Q37" s="86" t="s">
        <v>32</v>
      </c>
      <c r="R37" s="78" t="s">
        <v>32</v>
      </c>
      <c r="S37" s="78" t="s">
        <v>32</v>
      </c>
      <c r="T37" t="s">
        <v>32</v>
      </c>
      <c r="U37" t="s">
        <v>32</v>
      </c>
      <c r="V37" t="s">
        <v>32</v>
      </c>
      <c r="W37" t="s">
        <v>32</v>
      </c>
    </row>
    <row r="38" spans="1:23" x14ac:dyDescent="0.2">
      <c r="A38">
        <v>130608</v>
      </c>
      <c r="B38" t="s">
        <v>2614</v>
      </c>
      <c r="C38" t="s">
        <v>54</v>
      </c>
      <c r="D38" t="s">
        <v>61</v>
      </c>
      <c r="E38" t="s">
        <v>173</v>
      </c>
      <c r="F38" s="78" t="s">
        <v>57</v>
      </c>
      <c r="G38" t="s">
        <v>2615</v>
      </c>
      <c r="H38" t="s">
        <v>58</v>
      </c>
      <c r="I38" s="86">
        <v>41946</v>
      </c>
      <c r="J38" s="86">
        <v>41950</v>
      </c>
      <c r="K38">
        <v>3</v>
      </c>
      <c r="L38">
        <v>3</v>
      </c>
      <c r="M38">
        <v>3</v>
      </c>
      <c r="N38" t="s">
        <v>32</v>
      </c>
      <c r="O38">
        <v>2</v>
      </c>
      <c r="P38" t="s">
        <v>2616</v>
      </c>
      <c r="Q38" s="86">
        <v>41432</v>
      </c>
      <c r="R38" t="s">
        <v>32</v>
      </c>
      <c r="S38" t="s">
        <v>32</v>
      </c>
      <c r="T38" t="s">
        <v>32</v>
      </c>
      <c r="U38" t="s">
        <v>32</v>
      </c>
      <c r="V38" t="s">
        <v>32</v>
      </c>
      <c r="W38" t="s">
        <v>32</v>
      </c>
    </row>
    <row r="39" spans="1:23" x14ac:dyDescent="0.2">
      <c r="A39">
        <v>50410</v>
      </c>
      <c r="B39" t="s">
        <v>656</v>
      </c>
      <c r="C39" t="s">
        <v>30</v>
      </c>
      <c r="D39" t="s">
        <v>38</v>
      </c>
      <c r="E39" t="s">
        <v>85</v>
      </c>
      <c r="F39" s="78" t="s">
        <v>33</v>
      </c>
      <c r="G39" t="s">
        <v>657</v>
      </c>
      <c r="H39" t="s">
        <v>512</v>
      </c>
      <c r="I39" s="86">
        <v>42038</v>
      </c>
      <c r="J39" s="86">
        <v>42040</v>
      </c>
      <c r="K39" t="s">
        <v>32</v>
      </c>
      <c r="L39" t="s">
        <v>32</v>
      </c>
      <c r="M39" t="s">
        <v>32</v>
      </c>
      <c r="N39" t="s">
        <v>32</v>
      </c>
      <c r="O39" t="s">
        <v>32</v>
      </c>
      <c r="P39" t="s">
        <v>658</v>
      </c>
      <c r="Q39" s="86">
        <v>39745</v>
      </c>
      <c r="R39" t="s">
        <v>32</v>
      </c>
      <c r="S39" t="s">
        <v>32</v>
      </c>
      <c r="T39" t="s">
        <v>32</v>
      </c>
      <c r="U39" t="s">
        <v>32</v>
      </c>
      <c r="V39" t="s">
        <v>32</v>
      </c>
      <c r="W39" t="s">
        <v>32</v>
      </c>
    </row>
    <row r="40" spans="1:23" x14ac:dyDescent="0.2">
      <c r="A40">
        <v>50411</v>
      </c>
      <c r="B40" t="s">
        <v>659</v>
      </c>
      <c r="C40" t="s">
        <v>30</v>
      </c>
      <c r="D40" t="s">
        <v>38</v>
      </c>
      <c r="E40" t="s">
        <v>208</v>
      </c>
      <c r="F40" s="78" t="s">
        <v>64</v>
      </c>
      <c r="G40" t="s">
        <v>660</v>
      </c>
      <c r="H40" t="s">
        <v>491</v>
      </c>
      <c r="I40" s="86">
        <v>39336</v>
      </c>
      <c r="J40" s="86">
        <v>39339</v>
      </c>
      <c r="K40" t="s">
        <v>32</v>
      </c>
      <c r="L40" t="s">
        <v>32</v>
      </c>
      <c r="M40" t="s">
        <v>32</v>
      </c>
      <c r="N40" t="s">
        <v>32</v>
      </c>
      <c r="O40" t="s">
        <v>32</v>
      </c>
      <c r="P40" t="s">
        <v>32</v>
      </c>
      <c r="Q40" s="86" t="s">
        <v>32</v>
      </c>
      <c r="R40" t="s">
        <v>32</v>
      </c>
      <c r="S40" t="s">
        <v>32</v>
      </c>
      <c r="T40" t="s">
        <v>32</v>
      </c>
      <c r="U40" t="s">
        <v>32</v>
      </c>
      <c r="V40" t="s">
        <v>32</v>
      </c>
      <c r="W40" t="s">
        <v>32</v>
      </c>
    </row>
    <row r="41" spans="1:23" x14ac:dyDescent="0.2">
      <c r="A41">
        <v>58148</v>
      </c>
      <c r="B41" t="s">
        <v>1801</v>
      </c>
      <c r="C41" t="s">
        <v>30</v>
      </c>
      <c r="D41" t="s">
        <v>38</v>
      </c>
      <c r="E41" t="s">
        <v>396</v>
      </c>
      <c r="F41" s="78" t="s">
        <v>75</v>
      </c>
      <c r="G41" t="s">
        <v>1802</v>
      </c>
      <c r="H41" t="s">
        <v>512</v>
      </c>
      <c r="I41" s="86">
        <v>41211</v>
      </c>
      <c r="J41" s="86">
        <v>41255</v>
      </c>
      <c r="K41">
        <v>2</v>
      </c>
      <c r="L41">
        <v>2</v>
      </c>
      <c r="M41">
        <v>2</v>
      </c>
      <c r="N41" t="s">
        <v>32</v>
      </c>
      <c r="O41">
        <v>2</v>
      </c>
      <c r="P41" t="s">
        <v>1803</v>
      </c>
      <c r="Q41" s="86">
        <v>40025</v>
      </c>
      <c r="R41" t="s">
        <v>32</v>
      </c>
      <c r="S41" t="s">
        <v>32</v>
      </c>
      <c r="T41" t="s">
        <v>32</v>
      </c>
      <c r="U41" t="s">
        <v>32</v>
      </c>
      <c r="V41" t="s">
        <v>32</v>
      </c>
      <c r="W41" t="s">
        <v>32</v>
      </c>
    </row>
    <row r="42" spans="1:23" x14ac:dyDescent="0.2">
      <c r="A42">
        <v>59147</v>
      </c>
      <c r="B42" t="s">
        <v>2126</v>
      </c>
      <c r="C42" t="s">
        <v>30</v>
      </c>
      <c r="D42" t="s">
        <v>38</v>
      </c>
      <c r="E42" t="s">
        <v>396</v>
      </c>
      <c r="F42" s="78" t="s">
        <v>75</v>
      </c>
      <c r="G42" t="s">
        <v>2127</v>
      </c>
      <c r="H42" t="s">
        <v>512</v>
      </c>
      <c r="I42" s="86">
        <v>42170</v>
      </c>
      <c r="J42" s="86">
        <v>42174</v>
      </c>
      <c r="K42">
        <v>2</v>
      </c>
      <c r="L42">
        <v>2</v>
      </c>
      <c r="M42">
        <v>2</v>
      </c>
      <c r="N42" t="s">
        <v>32</v>
      </c>
      <c r="O42">
        <v>2</v>
      </c>
      <c r="P42" t="s">
        <v>32</v>
      </c>
      <c r="Q42" s="86" t="s">
        <v>32</v>
      </c>
      <c r="R42" t="s">
        <v>32</v>
      </c>
      <c r="S42" t="s">
        <v>32</v>
      </c>
      <c r="T42" t="s">
        <v>32</v>
      </c>
      <c r="U42" t="s">
        <v>32</v>
      </c>
      <c r="V42" t="s">
        <v>32</v>
      </c>
      <c r="W42" t="s">
        <v>32</v>
      </c>
    </row>
    <row r="43" spans="1:23" x14ac:dyDescent="0.2">
      <c r="A43">
        <v>59082</v>
      </c>
      <c r="B43" t="s">
        <v>2095</v>
      </c>
      <c r="C43" t="s">
        <v>30</v>
      </c>
      <c r="D43" t="s">
        <v>38</v>
      </c>
      <c r="E43" t="s">
        <v>218</v>
      </c>
      <c r="F43" s="78" t="s">
        <v>56</v>
      </c>
      <c r="G43" t="s">
        <v>2096</v>
      </c>
      <c r="H43" t="s">
        <v>502</v>
      </c>
      <c r="I43" s="86">
        <v>41576</v>
      </c>
      <c r="J43" s="86">
        <v>41579</v>
      </c>
      <c r="K43">
        <v>2</v>
      </c>
      <c r="L43">
        <v>2</v>
      </c>
      <c r="M43">
        <v>2</v>
      </c>
      <c r="N43" t="s">
        <v>32</v>
      </c>
      <c r="O43">
        <v>2</v>
      </c>
      <c r="P43" t="s">
        <v>32</v>
      </c>
      <c r="Q43" s="86" t="s">
        <v>32</v>
      </c>
      <c r="R43" t="s">
        <v>32</v>
      </c>
      <c r="S43" t="s">
        <v>32</v>
      </c>
      <c r="T43" t="s">
        <v>32</v>
      </c>
      <c r="U43" t="s">
        <v>32</v>
      </c>
      <c r="V43" t="s">
        <v>32</v>
      </c>
      <c r="W43" t="s">
        <v>32</v>
      </c>
    </row>
    <row r="44" spans="1:23" x14ac:dyDescent="0.2">
      <c r="A44">
        <v>50809</v>
      </c>
      <c r="B44" t="s">
        <v>724</v>
      </c>
      <c r="C44" t="s">
        <v>114</v>
      </c>
      <c r="D44" t="s">
        <v>44</v>
      </c>
      <c r="E44" t="s">
        <v>323</v>
      </c>
      <c r="F44" s="78" t="s">
        <v>311</v>
      </c>
      <c r="G44" t="s">
        <v>725</v>
      </c>
      <c r="H44" t="s">
        <v>491</v>
      </c>
      <c r="I44" s="86">
        <v>40414</v>
      </c>
      <c r="J44" s="86">
        <v>40417</v>
      </c>
      <c r="K44" t="s">
        <v>32</v>
      </c>
      <c r="L44" t="s">
        <v>32</v>
      </c>
      <c r="M44" t="s">
        <v>32</v>
      </c>
      <c r="N44" t="s">
        <v>32</v>
      </c>
      <c r="O44" t="s">
        <v>32</v>
      </c>
      <c r="P44" t="s">
        <v>726</v>
      </c>
      <c r="Q44" s="86">
        <v>40403</v>
      </c>
      <c r="R44" t="s">
        <v>32</v>
      </c>
      <c r="S44" t="s">
        <v>32</v>
      </c>
      <c r="T44" t="s">
        <v>32</v>
      </c>
      <c r="U44" t="s">
        <v>32</v>
      </c>
      <c r="V44" t="s">
        <v>32</v>
      </c>
      <c r="W44" t="s">
        <v>32</v>
      </c>
    </row>
    <row r="45" spans="1:23" x14ac:dyDescent="0.2">
      <c r="A45">
        <v>130514</v>
      </c>
      <c r="B45" t="s">
        <v>2434</v>
      </c>
      <c r="C45" t="s">
        <v>126</v>
      </c>
      <c r="D45" t="s">
        <v>61</v>
      </c>
      <c r="E45" t="s">
        <v>436</v>
      </c>
      <c r="F45" s="78" t="s">
        <v>64</v>
      </c>
      <c r="G45" t="s">
        <v>2435</v>
      </c>
      <c r="H45" t="s">
        <v>2267</v>
      </c>
      <c r="I45" s="86">
        <v>41541</v>
      </c>
      <c r="J45" s="86">
        <v>41544</v>
      </c>
      <c r="K45">
        <v>2</v>
      </c>
      <c r="L45">
        <v>2</v>
      </c>
      <c r="M45">
        <v>2</v>
      </c>
      <c r="N45" t="s">
        <v>32</v>
      </c>
      <c r="O45">
        <v>2</v>
      </c>
      <c r="P45" t="s">
        <v>2436</v>
      </c>
      <c r="Q45" s="86">
        <v>39729</v>
      </c>
      <c r="R45" t="s">
        <v>32</v>
      </c>
      <c r="S45" t="s">
        <v>32</v>
      </c>
      <c r="T45" t="s">
        <v>32</v>
      </c>
      <c r="U45" t="s">
        <v>32</v>
      </c>
      <c r="V45" t="s">
        <v>32</v>
      </c>
      <c r="W45" t="s">
        <v>32</v>
      </c>
    </row>
    <row r="46" spans="1:23" x14ac:dyDescent="0.2">
      <c r="A46">
        <v>50442</v>
      </c>
      <c r="B46" t="s">
        <v>661</v>
      </c>
      <c r="C46" t="s">
        <v>30</v>
      </c>
      <c r="D46" t="s">
        <v>38</v>
      </c>
      <c r="E46" t="s">
        <v>237</v>
      </c>
      <c r="F46" s="78" t="s">
        <v>132</v>
      </c>
      <c r="G46" t="s">
        <v>662</v>
      </c>
      <c r="H46" t="s">
        <v>498</v>
      </c>
      <c r="I46" s="86">
        <v>42129</v>
      </c>
      <c r="J46" s="86">
        <v>42132</v>
      </c>
      <c r="K46" t="s">
        <v>32</v>
      </c>
      <c r="L46" t="s">
        <v>32</v>
      </c>
      <c r="M46" t="s">
        <v>32</v>
      </c>
      <c r="N46" t="s">
        <v>32</v>
      </c>
      <c r="O46" t="s">
        <v>32</v>
      </c>
      <c r="P46" t="s">
        <v>663</v>
      </c>
      <c r="Q46" s="86">
        <v>41698</v>
      </c>
      <c r="R46" t="s">
        <v>32</v>
      </c>
      <c r="S46" t="s">
        <v>32</v>
      </c>
      <c r="T46" t="s">
        <v>32</v>
      </c>
      <c r="U46" t="s">
        <v>32</v>
      </c>
      <c r="V46" t="s">
        <v>32</v>
      </c>
      <c r="W46" t="s">
        <v>32</v>
      </c>
    </row>
    <row r="47" spans="1:23" x14ac:dyDescent="0.2">
      <c r="A47">
        <v>131935</v>
      </c>
      <c r="B47" t="s">
        <v>3146</v>
      </c>
      <c r="C47" t="s">
        <v>67</v>
      </c>
      <c r="D47" t="s">
        <v>72</v>
      </c>
      <c r="E47" t="s">
        <v>108</v>
      </c>
      <c r="F47" s="78" t="s">
        <v>64</v>
      </c>
      <c r="G47" t="s">
        <v>3147</v>
      </c>
      <c r="H47" t="s">
        <v>69</v>
      </c>
      <c r="I47" s="86">
        <v>41793</v>
      </c>
      <c r="J47" s="86">
        <v>41795</v>
      </c>
      <c r="K47">
        <v>2</v>
      </c>
      <c r="L47">
        <v>2</v>
      </c>
      <c r="M47">
        <v>2</v>
      </c>
      <c r="N47" t="s">
        <v>32</v>
      </c>
      <c r="O47">
        <v>2</v>
      </c>
      <c r="P47" t="s">
        <v>3148</v>
      </c>
      <c r="Q47" s="86">
        <v>41404</v>
      </c>
      <c r="R47" t="s">
        <v>32</v>
      </c>
      <c r="S47" t="s">
        <v>32</v>
      </c>
      <c r="T47" t="s">
        <v>32</v>
      </c>
      <c r="U47" t="s">
        <v>32</v>
      </c>
      <c r="V47" t="s">
        <v>32</v>
      </c>
      <c r="W47" t="s">
        <v>32</v>
      </c>
    </row>
    <row r="48" spans="1:23" x14ac:dyDescent="0.2">
      <c r="A48">
        <v>139243</v>
      </c>
      <c r="B48" t="s">
        <v>3318</v>
      </c>
      <c r="C48" t="s">
        <v>67</v>
      </c>
      <c r="D48" t="s">
        <v>72</v>
      </c>
      <c r="E48" t="s">
        <v>100</v>
      </c>
      <c r="F48" s="78" t="s">
        <v>56</v>
      </c>
      <c r="G48" t="s">
        <v>3319</v>
      </c>
      <c r="H48" t="s">
        <v>170</v>
      </c>
      <c r="I48" s="86">
        <v>41955</v>
      </c>
      <c r="J48" s="86">
        <v>41957</v>
      </c>
      <c r="K48">
        <v>3</v>
      </c>
      <c r="L48">
        <v>3</v>
      </c>
      <c r="M48">
        <v>3</v>
      </c>
      <c r="N48" t="s">
        <v>32</v>
      </c>
      <c r="O48">
        <v>3</v>
      </c>
      <c r="P48" t="s">
        <v>32</v>
      </c>
      <c r="Q48" s="86" t="s">
        <v>32</v>
      </c>
      <c r="R48" t="s">
        <v>32</v>
      </c>
      <c r="S48" t="s">
        <v>32</v>
      </c>
      <c r="T48" t="s">
        <v>32</v>
      </c>
      <c r="U48" t="s">
        <v>32</v>
      </c>
      <c r="V48" t="s">
        <v>32</v>
      </c>
      <c r="W48" t="s">
        <v>32</v>
      </c>
    </row>
    <row r="49" spans="1:23" x14ac:dyDescent="0.2">
      <c r="A49" s="78">
        <v>50527</v>
      </c>
      <c r="B49" s="78" t="s">
        <v>219</v>
      </c>
      <c r="C49" s="78" t="s">
        <v>99</v>
      </c>
      <c r="D49" s="78" t="s">
        <v>103</v>
      </c>
      <c r="E49" s="78" t="s">
        <v>220</v>
      </c>
      <c r="F49" s="78" t="s">
        <v>56</v>
      </c>
      <c r="G49" s="78">
        <v>10004880</v>
      </c>
      <c r="H49" s="78" t="s">
        <v>101</v>
      </c>
      <c r="I49" s="87">
        <v>42319</v>
      </c>
      <c r="J49" s="87">
        <v>42320</v>
      </c>
      <c r="K49" s="78">
        <v>1</v>
      </c>
      <c r="L49" s="78">
        <v>1</v>
      </c>
      <c r="M49" s="78">
        <v>1</v>
      </c>
      <c r="N49" s="78">
        <v>1</v>
      </c>
      <c r="O49" s="78">
        <v>1</v>
      </c>
      <c r="P49" s="78" t="s">
        <v>221</v>
      </c>
      <c r="Q49" s="87">
        <v>40920</v>
      </c>
      <c r="R49" s="78" t="s">
        <v>32</v>
      </c>
      <c r="S49" s="78" t="s">
        <v>32</v>
      </c>
      <c r="T49" s="78" t="s">
        <v>32</v>
      </c>
      <c r="U49" s="78" t="s">
        <v>32</v>
      </c>
      <c r="V49" s="78" t="s">
        <v>32</v>
      </c>
      <c r="W49" s="78" t="s">
        <v>32</v>
      </c>
    </row>
    <row r="50" spans="1:23" x14ac:dyDescent="0.2">
      <c r="A50">
        <v>130518</v>
      </c>
      <c r="B50" t="s">
        <v>2443</v>
      </c>
      <c r="C50" t="s">
        <v>126</v>
      </c>
      <c r="D50" t="s">
        <v>61</v>
      </c>
      <c r="E50" t="s">
        <v>444</v>
      </c>
      <c r="F50" s="78" t="s">
        <v>64</v>
      </c>
      <c r="G50" t="s">
        <v>2444</v>
      </c>
      <c r="H50" t="s">
        <v>2445</v>
      </c>
      <c r="I50" s="86">
        <v>40813</v>
      </c>
      <c r="J50" s="86">
        <v>40816</v>
      </c>
      <c r="K50">
        <v>2</v>
      </c>
      <c r="L50">
        <v>2</v>
      </c>
      <c r="M50">
        <v>2</v>
      </c>
      <c r="N50" t="s">
        <v>32</v>
      </c>
      <c r="O50">
        <v>2</v>
      </c>
      <c r="P50" t="s">
        <v>2446</v>
      </c>
      <c r="Q50" s="86">
        <v>39555</v>
      </c>
      <c r="R50" t="s">
        <v>32</v>
      </c>
      <c r="S50" t="s">
        <v>32</v>
      </c>
      <c r="T50" t="s">
        <v>32</v>
      </c>
      <c r="U50" t="s">
        <v>32</v>
      </c>
      <c r="V50" t="s">
        <v>32</v>
      </c>
      <c r="W50" t="s">
        <v>32</v>
      </c>
    </row>
    <row r="51" spans="1:23" x14ac:dyDescent="0.2">
      <c r="A51">
        <v>55461</v>
      </c>
      <c r="B51" t="s">
        <v>1733</v>
      </c>
      <c r="C51" t="s">
        <v>30</v>
      </c>
      <c r="D51" t="s">
        <v>38</v>
      </c>
      <c r="E51" t="s">
        <v>458</v>
      </c>
      <c r="F51" s="78" t="s">
        <v>64</v>
      </c>
      <c r="G51" t="s">
        <v>1734</v>
      </c>
      <c r="H51" t="s">
        <v>491</v>
      </c>
      <c r="I51" s="86">
        <v>39413</v>
      </c>
      <c r="J51" s="86">
        <v>39416</v>
      </c>
      <c r="K51">
        <v>2</v>
      </c>
      <c r="L51">
        <v>2</v>
      </c>
      <c r="M51" t="s">
        <v>70</v>
      </c>
      <c r="N51" t="s">
        <v>32</v>
      </c>
      <c r="O51">
        <v>2</v>
      </c>
      <c r="P51" t="s">
        <v>32</v>
      </c>
      <c r="Q51" s="86" t="s">
        <v>32</v>
      </c>
      <c r="R51" t="s">
        <v>32</v>
      </c>
      <c r="S51" t="s">
        <v>32</v>
      </c>
      <c r="T51" t="s">
        <v>32</v>
      </c>
      <c r="U51" t="s">
        <v>32</v>
      </c>
      <c r="V51" t="s">
        <v>32</v>
      </c>
      <c r="W51" t="s">
        <v>32</v>
      </c>
    </row>
    <row r="52" spans="1:23" x14ac:dyDescent="0.2">
      <c r="A52">
        <v>130595</v>
      </c>
      <c r="B52" t="s">
        <v>2585</v>
      </c>
      <c r="C52" t="s">
        <v>2300</v>
      </c>
      <c r="D52" t="s">
        <v>61</v>
      </c>
      <c r="E52" t="s">
        <v>466</v>
      </c>
      <c r="F52" s="78" t="s">
        <v>311</v>
      </c>
      <c r="G52" t="s">
        <v>2586</v>
      </c>
      <c r="H52" t="s">
        <v>2316</v>
      </c>
      <c r="I52" s="86">
        <v>40882</v>
      </c>
      <c r="J52" s="86">
        <v>40886</v>
      </c>
      <c r="K52">
        <v>2</v>
      </c>
      <c r="L52">
        <v>2</v>
      </c>
      <c r="M52">
        <v>2</v>
      </c>
      <c r="N52" t="s">
        <v>32</v>
      </c>
      <c r="O52">
        <v>2</v>
      </c>
      <c r="P52" t="s">
        <v>2587</v>
      </c>
      <c r="Q52" s="86">
        <v>39360</v>
      </c>
      <c r="R52" t="s">
        <v>32</v>
      </c>
      <c r="S52" t="s">
        <v>32</v>
      </c>
      <c r="T52" t="s">
        <v>32</v>
      </c>
      <c r="U52" t="s">
        <v>32</v>
      </c>
      <c r="V52" t="s">
        <v>32</v>
      </c>
      <c r="W52" t="s">
        <v>32</v>
      </c>
    </row>
    <row r="53" spans="1:23" x14ac:dyDescent="0.2">
      <c r="A53">
        <v>58385</v>
      </c>
      <c r="B53" t="s">
        <v>1897</v>
      </c>
      <c r="C53" t="s">
        <v>30</v>
      </c>
      <c r="D53" t="s">
        <v>38</v>
      </c>
      <c r="E53" t="s">
        <v>195</v>
      </c>
      <c r="F53" s="78" t="s">
        <v>57</v>
      </c>
      <c r="G53" t="s">
        <v>1898</v>
      </c>
      <c r="H53" t="s">
        <v>502</v>
      </c>
      <c r="I53" s="86">
        <v>41716</v>
      </c>
      <c r="J53" s="86">
        <v>41719</v>
      </c>
      <c r="K53">
        <v>2</v>
      </c>
      <c r="L53">
        <v>2</v>
      </c>
      <c r="M53">
        <v>2</v>
      </c>
      <c r="N53" t="s">
        <v>32</v>
      </c>
      <c r="O53">
        <v>2</v>
      </c>
      <c r="P53" t="s">
        <v>1899</v>
      </c>
      <c r="Q53" s="86">
        <v>40830</v>
      </c>
      <c r="R53" t="s">
        <v>32</v>
      </c>
      <c r="S53" t="s">
        <v>32</v>
      </c>
      <c r="T53" t="s">
        <v>32</v>
      </c>
      <c r="U53" t="s">
        <v>32</v>
      </c>
      <c r="V53" t="s">
        <v>32</v>
      </c>
      <c r="W53" t="s">
        <v>32</v>
      </c>
    </row>
    <row r="54" spans="1:23" x14ac:dyDescent="0.2">
      <c r="A54">
        <v>57680</v>
      </c>
      <c r="B54" t="s">
        <v>1763</v>
      </c>
      <c r="C54" t="s">
        <v>30</v>
      </c>
      <c r="D54" t="s">
        <v>38</v>
      </c>
      <c r="E54" t="s">
        <v>464</v>
      </c>
      <c r="F54" s="78" t="s">
        <v>132</v>
      </c>
      <c r="G54" t="s">
        <v>1764</v>
      </c>
      <c r="H54" t="s">
        <v>498</v>
      </c>
      <c r="I54" s="86">
        <v>42023</v>
      </c>
      <c r="J54" s="86">
        <v>42027</v>
      </c>
      <c r="K54">
        <v>3</v>
      </c>
      <c r="L54">
        <v>3</v>
      </c>
      <c r="M54">
        <v>3</v>
      </c>
      <c r="N54" t="s">
        <v>32</v>
      </c>
      <c r="O54">
        <v>3</v>
      </c>
      <c r="P54" t="s">
        <v>1765</v>
      </c>
      <c r="Q54" s="86">
        <v>41481</v>
      </c>
      <c r="R54" t="s">
        <v>32</v>
      </c>
      <c r="S54" t="s">
        <v>32</v>
      </c>
      <c r="T54" t="s">
        <v>32</v>
      </c>
      <c r="U54" t="s">
        <v>32</v>
      </c>
      <c r="V54" t="s">
        <v>32</v>
      </c>
      <c r="W54" t="s">
        <v>32</v>
      </c>
    </row>
    <row r="55" spans="1:23" x14ac:dyDescent="0.2">
      <c r="A55">
        <v>59185</v>
      </c>
      <c r="B55" t="s">
        <v>2165</v>
      </c>
      <c r="C55" t="s">
        <v>30</v>
      </c>
      <c r="D55" t="s">
        <v>38</v>
      </c>
      <c r="E55" t="s">
        <v>347</v>
      </c>
      <c r="F55" s="78" t="s">
        <v>33</v>
      </c>
      <c r="G55" t="s">
        <v>2166</v>
      </c>
      <c r="H55" t="s">
        <v>502</v>
      </c>
      <c r="I55" s="86">
        <v>41932</v>
      </c>
      <c r="J55" s="86">
        <v>41936</v>
      </c>
      <c r="K55">
        <v>1</v>
      </c>
      <c r="L55">
        <v>1</v>
      </c>
      <c r="M55">
        <v>1</v>
      </c>
      <c r="N55" t="s">
        <v>32</v>
      </c>
      <c r="O55">
        <v>1</v>
      </c>
      <c r="P55" t="s">
        <v>32</v>
      </c>
      <c r="Q55" s="86" t="s">
        <v>32</v>
      </c>
      <c r="R55" t="s">
        <v>32</v>
      </c>
      <c r="S55" t="s">
        <v>32</v>
      </c>
      <c r="T55" t="s">
        <v>32</v>
      </c>
      <c r="U55" t="s">
        <v>32</v>
      </c>
      <c r="V55" t="s">
        <v>32</v>
      </c>
      <c r="W55" t="s">
        <v>32</v>
      </c>
    </row>
    <row r="56" spans="1:23" x14ac:dyDescent="0.2">
      <c r="A56">
        <v>55015</v>
      </c>
      <c r="B56" t="s">
        <v>1642</v>
      </c>
      <c r="C56" t="s">
        <v>30</v>
      </c>
      <c r="D56" t="s">
        <v>38</v>
      </c>
      <c r="E56" t="s">
        <v>46</v>
      </c>
      <c r="F56" s="78" t="s">
        <v>47</v>
      </c>
      <c r="G56" t="s">
        <v>1643</v>
      </c>
      <c r="H56" t="s">
        <v>491</v>
      </c>
      <c r="I56" s="86">
        <v>40155</v>
      </c>
      <c r="J56" s="86">
        <v>40158</v>
      </c>
      <c r="K56">
        <v>1</v>
      </c>
      <c r="L56">
        <v>1</v>
      </c>
      <c r="M56">
        <v>2</v>
      </c>
      <c r="N56" t="s">
        <v>32</v>
      </c>
      <c r="O56">
        <v>1</v>
      </c>
      <c r="P56" t="s">
        <v>32</v>
      </c>
      <c r="Q56" s="86" t="s">
        <v>32</v>
      </c>
      <c r="R56" t="s">
        <v>32</v>
      </c>
      <c r="S56" t="s">
        <v>32</v>
      </c>
      <c r="T56" t="s">
        <v>32</v>
      </c>
      <c r="U56" t="s">
        <v>32</v>
      </c>
      <c r="V56" t="s">
        <v>32</v>
      </c>
      <c r="W56" t="s">
        <v>32</v>
      </c>
    </row>
    <row r="57" spans="1:23" x14ac:dyDescent="0.2">
      <c r="A57">
        <v>51025</v>
      </c>
      <c r="B57" t="s">
        <v>770</v>
      </c>
      <c r="C57" t="s">
        <v>30</v>
      </c>
      <c r="D57" t="s">
        <v>38</v>
      </c>
      <c r="E57" t="s">
        <v>323</v>
      </c>
      <c r="F57" s="78" t="s">
        <v>311</v>
      </c>
      <c r="G57" t="s">
        <v>771</v>
      </c>
      <c r="H57" t="s">
        <v>498</v>
      </c>
      <c r="I57" s="86">
        <v>41820</v>
      </c>
      <c r="J57" s="86">
        <v>41824</v>
      </c>
      <c r="K57" t="s">
        <v>32</v>
      </c>
      <c r="L57" t="s">
        <v>32</v>
      </c>
      <c r="M57" t="s">
        <v>32</v>
      </c>
      <c r="N57" t="s">
        <v>32</v>
      </c>
      <c r="O57" t="s">
        <v>32</v>
      </c>
      <c r="P57" t="s">
        <v>772</v>
      </c>
      <c r="Q57" s="86">
        <v>41292</v>
      </c>
      <c r="R57" t="s">
        <v>32</v>
      </c>
      <c r="S57" t="s">
        <v>32</v>
      </c>
      <c r="T57" t="s">
        <v>32</v>
      </c>
      <c r="U57" t="s">
        <v>32</v>
      </c>
      <c r="V57" t="s">
        <v>32</v>
      </c>
      <c r="W57" t="s">
        <v>32</v>
      </c>
    </row>
    <row r="58" spans="1:23" x14ac:dyDescent="0.2">
      <c r="A58">
        <v>52435</v>
      </c>
      <c r="B58" t="s">
        <v>1016</v>
      </c>
      <c r="C58" t="s">
        <v>30</v>
      </c>
      <c r="D58" t="s">
        <v>38</v>
      </c>
      <c r="E58" t="s">
        <v>379</v>
      </c>
      <c r="F58" s="78" t="s">
        <v>311</v>
      </c>
      <c r="G58" t="s">
        <v>1017</v>
      </c>
      <c r="H58" t="s">
        <v>502</v>
      </c>
      <c r="I58" s="86">
        <v>41708</v>
      </c>
      <c r="J58" s="86">
        <v>41712</v>
      </c>
      <c r="K58">
        <v>2</v>
      </c>
      <c r="L58">
        <v>2</v>
      </c>
      <c r="M58">
        <v>2</v>
      </c>
      <c r="N58" t="s">
        <v>32</v>
      </c>
      <c r="O58">
        <v>2</v>
      </c>
      <c r="P58" t="s">
        <v>1018</v>
      </c>
      <c r="Q58" s="86">
        <v>40976</v>
      </c>
      <c r="R58" t="s">
        <v>32</v>
      </c>
      <c r="S58" t="s">
        <v>32</v>
      </c>
      <c r="T58" t="s">
        <v>32</v>
      </c>
      <c r="U58" t="s">
        <v>32</v>
      </c>
      <c r="V58" t="s">
        <v>32</v>
      </c>
      <c r="W58" t="s">
        <v>32</v>
      </c>
    </row>
    <row r="59" spans="1:23" x14ac:dyDescent="0.2">
      <c r="A59">
        <v>50544</v>
      </c>
      <c r="B59" t="s">
        <v>664</v>
      </c>
      <c r="C59" t="s">
        <v>30</v>
      </c>
      <c r="D59" t="s">
        <v>38</v>
      </c>
      <c r="E59" t="s">
        <v>108</v>
      </c>
      <c r="F59" s="78" t="s">
        <v>64</v>
      </c>
      <c r="G59" t="s">
        <v>665</v>
      </c>
      <c r="H59" t="s">
        <v>491</v>
      </c>
      <c r="I59" s="86">
        <v>40134</v>
      </c>
      <c r="J59" s="86">
        <v>40137</v>
      </c>
      <c r="K59" t="s">
        <v>32</v>
      </c>
      <c r="L59" t="s">
        <v>32</v>
      </c>
      <c r="M59" t="s">
        <v>32</v>
      </c>
      <c r="N59" t="s">
        <v>32</v>
      </c>
      <c r="O59" t="s">
        <v>32</v>
      </c>
      <c r="P59" t="s">
        <v>32</v>
      </c>
      <c r="Q59" s="86" t="s">
        <v>32</v>
      </c>
      <c r="R59" t="s">
        <v>32</v>
      </c>
      <c r="S59" t="s">
        <v>32</v>
      </c>
      <c r="T59" t="s">
        <v>32</v>
      </c>
      <c r="U59" t="s">
        <v>32</v>
      </c>
      <c r="V59" t="s">
        <v>32</v>
      </c>
      <c r="W59" t="s">
        <v>32</v>
      </c>
    </row>
    <row r="60" spans="1:23" x14ac:dyDescent="0.2">
      <c r="A60">
        <v>59168</v>
      </c>
      <c r="B60" s="78" t="s">
        <v>3375</v>
      </c>
      <c r="C60" s="78" t="s">
        <v>30</v>
      </c>
      <c r="D60" s="78" t="s">
        <v>38</v>
      </c>
      <c r="E60" s="78" t="s">
        <v>315</v>
      </c>
      <c r="F60" s="78" t="s">
        <v>56</v>
      </c>
      <c r="G60" t="s">
        <v>3376</v>
      </c>
      <c r="H60" t="s">
        <v>502</v>
      </c>
      <c r="I60" s="86">
        <v>42087</v>
      </c>
      <c r="J60" s="86">
        <v>42090</v>
      </c>
      <c r="K60">
        <v>2</v>
      </c>
      <c r="L60">
        <v>3</v>
      </c>
      <c r="M60">
        <v>2</v>
      </c>
      <c r="N60" t="s">
        <v>32</v>
      </c>
      <c r="O60">
        <v>2</v>
      </c>
      <c r="P60" t="s">
        <v>32</v>
      </c>
      <c r="Q60" s="86" t="s">
        <v>32</v>
      </c>
      <c r="R60" t="s">
        <v>32</v>
      </c>
      <c r="S60" t="s">
        <v>32</v>
      </c>
      <c r="T60" t="s">
        <v>32</v>
      </c>
      <c r="U60" t="s">
        <v>32</v>
      </c>
      <c r="V60" t="s">
        <v>32</v>
      </c>
      <c r="W60" t="s">
        <v>32</v>
      </c>
    </row>
    <row r="61" spans="1:23" x14ac:dyDescent="0.2">
      <c r="A61">
        <v>50580</v>
      </c>
      <c r="B61" t="s">
        <v>671</v>
      </c>
      <c r="C61" t="s">
        <v>114</v>
      </c>
      <c r="D61" t="s">
        <v>44</v>
      </c>
      <c r="E61" t="s">
        <v>173</v>
      </c>
      <c r="F61" s="78" t="s">
        <v>57</v>
      </c>
      <c r="G61" t="s">
        <v>672</v>
      </c>
      <c r="H61" t="s">
        <v>491</v>
      </c>
      <c r="I61" s="86">
        <v>40378</v>
      </c>
      <c r="J61" s="86">
        <v>40382</v>
      </c>
      <c r="K61" t="s">
        <v>32</v>
      </c>
      <c r="L61" t="s">
        <v>32</v>
      </c>
      <c r="M61" t="s">
        <v>32</v>
      </c>
      <c r="N61" t="s">
        <v>32</v>
      </c>
      <c r="O61" t="s">
        <v>32</v>
      </c>
      <c r="P61" t="s">
        <v>673</v>
      </c>
      <c r="Q61" s="86">
        <v>38835</v>
      </c>
      <c r="R61" t="s">
        <v>32</v>
      </c>
      <c r="S61" t="s">
        <v>32</v>
      </c>
      <c r="T61" t="s">
        <v>32</v>
      </c>
      <c r="U61" t="s">
        <v>32</v>
      </c>
      <c r="V61" t="s">
        <v>32</v>
      </c>
      <c r="W61" t="s">
        <v>32</v>
      </c>
    </row>
    <row r="62" spans="1:23" x14ac:dyDescent="0.2">
      <c r="A62">
        <v>58250</v>
      </c>
      <c r="B62" t="s">
        <v>1864</v>
      </c>
      <c r="C62" t="s">
        <v>30</v>
      </c>
      <c r="D62" t="s">
        <v>38</v>
      </c>
      <c r="E62" t="s">
        <v>253</v>
      </c>
      <c r="F62" s="78" t="s">
        <v>132</v>
      </c>
      <c r="G62" t="s">
        <v>1865</v>
      </c>
      <c r="H62" t="s">
        <v>512</v>
      </c>
      <c r="I62" s="86">
        <v>41113</v>
      </c>
      <c r="J62" s="86">
        <v>41117</v>
      </c>
      <c r="K62">
        <v>2</v>
      </c>
      <c r="L62">
        <v>2</v>
      </c>
      <c r="M62">
        <v>2</v>
      </c>
      <c r="N62" t="s">
        <v>32</v>
      </c>
      <c r="O62">
        <v>2</v>
      </c>
      <c r="P62" t="s">
        <v>1866</v>
      </c>
      <c r="Q62" s="86">
        <v>39752</v>
      </c>
      <c r="R62" t="s">
        <v>32</v>
      </c>
      <c r="S62" t="s">
        <v>32</v>
      </c>
      <c r="T62" t="s">
        <v>32</v>
      </c>
      <c r="U62" t="s">
        <v>32</v>
      </c>
      <c r="V62" t="s">
        <v>32</v>
      </c>
      <c r="W62" t="s">
        <v>32</v>
      </c>
    </row>
    <row r="63" spans="1:23" x14ac:dyDescent="0.2">
      <c r="A63">
        <v>58550</v>
      </c>
      <c r="B63" t="s">
        <v>1946</v>
      </c>
      <c r="C63" t="s">
        <v>30</v>
      </c>
      <c r="D63" t="s">
        <v>38</v>
      </c>
      <c r="E63" t="s">
        <v>41</v>
      </c>
      <c r="F63" s="78" t="s">
        <v>311</v>
      </c>
      <c r="G63" t="s">
        <v>1947</v>
      </c>
      <c r="H63" t="s">
        <v>512</v>
      </c>
      <c r="I63" s="86">
        <v>41120</v>
      </c>
      <c r="J63" s="86">
        <v>41124</v>
      </c>
      <c r="K63">
        <v>2</v>
      </c>
      <c r="L63">
        <v>2</v>
      </c>
      <c r="M63">
        <v>2</v>
      </c>
      <c r="N63" t="s">
        <v>32</v>
      </c>
      <c r="O63">
        <v>2</v>
      </c>
      <c r="P63" t="s">
        <v>1948</v>
      </c>
      <c r="Q63" s="86">
        <v>39709</v>
      </c>
      <c r="R63" t="s">
        <v>32</v>
      </c>
      <c r="S63" t="s">
        <v>32</v>
      </c>
      <c r="T63" t="s">
        <v>32</v>
      </c>
      <c r="U63" t="s">
        <v>32</v>
      </c>
      <c r="V63" t="s">
        <v>32</v>
      </c>
      <c r="W63" t="s">
        <v>32</v>
      </c>
    </row>
    <row r="64" spans="1:23" x14ac:dyDescent="0.2">
      <c r="A64">
        <v>59173</v>
      </c>
      <c r="B64" t="s">
        <v>2150</v>
      </c>
      <c r="C64" t="s">
        <v>30</v>
      </c>
      <c r="D64" t="s">
        <v>38</v>
      </c>
      <c r="E64" t="s">
        <v>457</v>
      </c>
      <c r="F64" s="78" t="s">
        <v>56</v>
      </c>
      <c r="G64" t="s">
        <v>2151</v>
      </c>
      <c r="H64" t="s">
        <v>512</v>
      </c>
      <c r="I64" s="86">
        <v>42037</v>
      </c>
      <c r="J64" s="86">
        <v>42041</v>
      </c>
      <c r="K64">
        <v>2</v>
      </c>
      <c r="L64">
        <v>2</v>
      </c>
      <c r="M64">
        <v>2</v>
      </c>
      <c r="N64" t="s">
        <v>32</v>
      </c>
      <c r="O64">
        <v>2</v>
      </c>
      <c r="P64" t="s">
        <v>32</v>
      </c>
      <c r="Q64" s="86" t="s">
        <v>32</v>
      </c>
      <c r="R64" t="s">
        <v>32</v>
      </c>
      <c r="S64" t="s">
        <v>32</v>
      </c>
      <c r="T64" t="s">
        <v>32</v>
      </c>
      <c r="U64" t="s">
        <v>32</v>
      </c>
      <c r="V64" t="s">
        <v>32</v>
      </c>
      <c r="W64" t="s">
        <v>32</v>
      </c>
    </row>
    <row r="65" spans="1:23" x14ac:dyDescent="0.2">
      <c r="A65">
        <v>50578</v>
      </c>
      <c r="B65" t="s">
        <v>666</v>
      </c>
      <c r="C65" t="s">
        <v>234</v>
      </c>
      <c r="D65" t="s">
        <v>38</v>
      </c>
      <c r="E65" t="s">
        <v>455</v>
      </c>
      <c r="F65" s="78" t="s">
        <v>57</v>
      </c>
      <c r="G65" t="s">
        <v>667</v>
      </c>
      <c r="H65" t="s">
        <v>491</v>
      </c>
      <c r="I65" s="86">
        <v>39532</v>
      </c>
      <c r="J65" s="86">
        <v>39535</v>
      </c>
      <c r="K65" t="s">
        <v>32</v>
      </c>
      <c r="L65" t="s">
        <v>32</v>
      </c>
      <c r="M65" t="s">
        <v>32</v>
      </c>
      <c r="N65" t="s">
        <v>32</v>
      </c>
      <c r="O65" t="s">
        <v>32</v>
      </c>
      <c r="P65" t="s">
        <v>32</v>
      </c>
      <c r="Q65" s="86" t="s">
        <v>32</v>
      </c>
      <c r="R65" t="s">
        <v>32</v>
      </c>
      <c r="S65" t="s">
        <v>32</v>
      </c>
      <c r="T65" t="s">
        <v>32</v>
      </c>
      <c r="U65" t="s">
        <v>32</v>
      </c>
      <c r="V65" t="s">
        <v>32</v>
      </c>
      <c r="W65" t="s">
        <v>32</v>
      </c>
    </row>
    <row r="66" spans="1:23" x14ac:dyDescent="0.2">
      <c r="A66">
        <v>50579</v>
      </c>
      <c r="B66" t="s">
        <v>668</v>
      </c>
      <c r="C66" t="s">
        <v>30</v>
      </c>
      <c r="D66" t="s">
        <v>38</v>
      </c>
      <c r="E66" t="s">
        <v>438</v>
      </c>
      <c r="F66" s="78" t="s">
        <v>132</v>
      </c>
      <c r="G66" t="s">
        <v>669</v>
      </c>
      <c r="H66" t="s">
        <v>512</v>
      </c>
      <c r="I66" s="86">
        <v>40883</v>
      </c>
      <c r="J66" s="86">
        <v>40886</v>
      </c>
      <c r="K66" t="s">
        <v>32</v>
      </c>
      <c r="L66" t="s">
        <v>32</v>
      </c>
      <c r="M66" t="s">
        <v>32</v>
      </c>
      <c r="N66" t="s">
        <v>32</v>
      </c>
      <c r="O66" t="s">
        <v>32</v>
      </c>
      <c r="P66" t="s">
        <v>670</v>
      </c>
      <c r="Q66" s="86">
        <v>38989</v>
      </c>
      <c r="R66" t="s">
        <v>32</v>
      </c>
      <c r="S66" t="s">
        <v>32</v>
      </c>
      <c r="T66" t="s">
        <v>32</v>
      </c>
      <c r="U66" t="s">
        <v>32</v>
      </c>
      <c r="V66" t="s">
        <v>32</v>
      </c>
      <c r="W66" t="s">
        <v>32</v>
      </c>
    </row>
    <row r="67" spans="1:23" x14ac:dyDescent="0.2">
      <c r="A67">
        <v>130607</v>
      </c>
      <c r="B67" t="s">
        <v>2611</v>
      </c>
      <c r="C67" t="s">
        <v>54</v>
      </c>
      <c r="D67" t="s">
        <v>61</v>
      </c>
      <c r="E67" t="s">
        <v>173</v>
      </c>
      <c r="F67" s="78" t="s">
        <v>57</v>
      </c>
      <c r="G67" t="s">
        <v>2612</v>
      </c>
      <c r="H67" t="s">
        <v>96</v>
      </c>
      <c r="I67" s="86">
        <v>41407</v>
      </c>
      <c r="J67" s="86">
        <v>41411</v>
      </c>
      <c r="K67">
        <v>2</v>
      </c>
      <c r="L67">
        <v>3</v>
      </c>
      <c r="M67">
        <v>2</v>
      </c>
      <c r="N67" t="s">
        <v>32</v>
      </c>
      <c r="O67">
        <v>2</v>
      </c>
      <c r="P67" t="s">
        <v>2613</v>
      </c>
      <c r="Q67" s="86">
        <v>40242</v>
      </c>
      <c r="R67" t="s">
        <v>32</v>
      </c>
      <c r="S67" t="s">
        <v>32</v>
      </c>
      <c r="T67" t="s">
        <v>32</v>
      </c>
      <c r="U67" t="s">
        <v>32</v>
      </c>
      <c r="V67" t="s">
        <v>32</v>
      </c>
      <c r="W67" t="s">
        <v>32</v>
      </c>
    </row>
    <row r="68" spans="1:23" x14ac:dyDescent="0.2">
      <c r="A68">
        <v>50582</v>
      </c>
      <c r="B68" t="s">
        <v>674</v>
      </c>
      <c r="C68" t="s">
        <v>114</v>
      </c>
      <c r="D68" t="s">
        <v>44</v>
      </c>
      <c r="E68" t="s">
        <v>187</v>
      </c>
      <c r="F68" s="78" t="s">
        <v>345</v>
      </c>
      <c r="G68" t="s">
        <v>675</v>
      </c>
      <c r="H68" t="s">
        <v>498</v>
      </c>
      <c r="I68" s="86">
        <v>41800</v>
      </c>
      <c r="J68" s="86">
        <v>41802</v>
      </c>
      <c r="K68" t="s">
        <v>32</v>
      </c>
      <c r="L68" t="s">
        <v>32</v>
      </c>
      <c r="M68" t="s">
        <v>32</v>
      </c>
      <c r="N68" t="s">
        <v>32</v>
      </c>
      <c r="O68" t="s">
        <v>32</v>
      </c>
      <c r="P68" t="s">
        <v>676</v>
      </c>
      <c r="Q68" s="86">
        <v>41360</v>
      </c>
      <c r="R68" t="s">
        <v>32</v>
      </c>
      <c r="S68" t="s">
        <v>32</v>
      </c>
      <c r="T68" t="s">
        <v>32</v>
      </c>
      <c r="U68" t="s">
        <v>32</v>
      </c>
      <c r="V68" t="s">
        <v>32</v>
      </c>
      <c r="W68" t="s">
        <v>32</v>
      </c>
    </row>
    <row r="69" spans="1:23" x14ac:dyDescent="0.2">
      <c r="A69">
        <v>1184091</v>
      </c>
      <c r="B69" t="s">
        <v>3361</v>
      </c>
      <c r="C69" t="s">
        <v>30</v>
      </c>
      <c r="D69" t="s">
        <v>38</v>
      </c>
      <c r="E69" t="s">
        <v>119</v>
      </c>
      <c r="F69" s="78" t="s">
        <v>56</v>
      </c>
      <c r="G69" t="s">
        <v>32</v>
      </c>
      <c r="H69" t="s">
        <v>32</v>
      </c>
      <c r="I69" s="86" t="s">
        <v>32</v>
      </c>
      <c r="J69" s="86" t="s">
        <v>32</v>
      </c>
      <c r="K69" t="s">
        <v>32</v>
      </c>
      <c r="L69" t="s">
        <v>32</v>
      </c>
      <c r="M69" t="s">
        <v>32</v>
      </c>
      <c r="N69" t="s">
        <v>32</v>
      </c>
      <c r="O69" t="s">
        <v>32</v>
      </c>
      <c r="P69" t="s">
        <v>32</v>
      </c>
      <c r="Q69" s="86" t="s">
        <v>32</v>
      </c>
      <c r="R69" t="s">
        <v>32</v>
      </c>
      <c r="S69" t="s">
        <v>32</v>
      </c>
      <c r="T69" t="s">
        <v>32</v>
      </c>
      <c r="U69" t="s">
        <v>32</v>
      </c>
      <c r="V69" t="s">
        <v>32</v>
      </c>
      <c r="W69" t="s">
        <v>32</v>
      </c>
    </row>
    <row r="70" spans="1:23" x14ac:dyDescent="0.2">
      <c r="A70">
        <v>50584</v>
      </c>
      <c r="B70" t="s">
        <v>677</v>
      </c>
      <c r="C70" t="s">
        <v>30</v>
      </c>
      <c r="D70" t="s">
        <v>38</v>
      </c>
      <c r="E70" t="s">
        <v>394</v>
      </c>
      <c r="F70" s="78" t="s">
        <v>345</v>
      </c>
      <c r="G70" t="s">
        <v>678</v>
      </c>
      <c r="H70" t="s">
        <v>502</v>
      </c>
      <c r="I70" s="86">
        <v>42170</v>
      </c>
      <c r="J70" s="86">
        <v>42174</v>
      </c>
      <c r="K70" t="s">
        <v>32</v>
      </c>
      <c r="L70" t="s">
        <v>32</v>
      </c>
      <c r="M70" t="s">
        <v>32</v>
      </c>
      <c r="N70" t="s">
        <v>32</v>
      </c>
      <c r="O70" t="s">
        <v>32</v>
      </c>
      <c r="P70" t="s">
        <v>679</v>
      </c>
      <c r="Q70" s="86">
        <v>40949</v>
      </c>
      <c r="R70" t="s">
        <v>32</v>
      </c>
      <c r="S70" t="s">
        <v>32</v>
      </c>
      <c r="T70" t="s">
        <v>32</v>
      </c>
      <c r="U70" t="s">
        <v>32</v>
      </c>
      <c r="V70" t="s">
        <v>32</v>
      </c>
      <c r="W70" t="s">
        <v>32</v>
      </c>
    </row>
    <row r="71" spans="1:23" x14ac:dyDescent="0.2">
      <c r="A71">
        <v>58553</v>
      </c>
      <c r="B71" t="s">
        <v>1951</v>
      </c>
      <c r="C71" t="s">
        <v>30</v>
      </c>
      <c r="D71" t="s">
        <v>38</v>
      </c>
      <c r="E71" t="s">
        <v>157</v>
      </c>
      <c r="F71" s="78" t="s">
        <v>56</v>
      </c>
      <c r="G71" t="s">
        <v>1952</v>
      </c>
      <c r="H71" t="s">
        <v>512</v>
      </c>
      <c r="I71" s="86">
        <v>41169</v>
      </c>
      <c r="J71" s="86">
        <v>41173</v>
      </c>
      <c r="K71">
        <v>2</v>
      </c>
      <c r="L71">
        <v>2</v>
      </c>
      <c r="M71">
        <v>2</v>
      </c>
      <c r="N71" t="s">
        <v>32</v>
      </c>
      <c r="O71">
        <v>2</v>
      </c>
      <c r="P71" t="s">
        <v>1953</v>
      </c>
      <c r="Q71" s="86">
        <v>40767</v>
      </c>
      <c r="R71" t="s">
        <v>32</v>
      </c>
      <c r="S71" t="s">
        <v>32</v>
      </c>
      <c r="T71" t="s">
        <v>32</v>
      </c>
      <c r="U71" t="s">
        <v>32</v>
      </c>
      <c r="V71" t="s">
        <v>32</v>
      </c>
      <c r="W71" t="s">
        <v>32</v>
      </c>
    </row>
    <row r="72" spans="1:23" x14ac:dyDescent="0.2">
      <c r="A72">
        <v>51030</v>
      </c>
      <c r="B72" t="s">
        <v>773</v>
      </c>
      <c r="C72" t="s">
        <v>774</v>
      </c>
      <c r="D72" t="s">
        <v>775</v>
      </c>
      <c r="E72" t="s">
        <v>393</v>
      </c>
      <c r="F72" s="78" t="s">
        <v>57</v>
      </c>
      <c r="G72" t="s">
        <v>776</v>
      </c>
      <c r="H72" t="s">
        <v>777</v>
      </c>
      <c r="I72" s="86">
        <v>41470</v>
      </c>
      <c r="J72" s="86">
        <v>41474</v>
      </c>
      <c r="K72" t="s">
        <v>32</v>
      </c>
      <c r="L72" t="s">
        <v>32</v>
      </c>
      <c r="M72" t="s">
        <v>32</v>
      </c>
      <c r="N72" t="s">
        <v>32</v>
      </c>
      <c r="O72" t="s">
        <v>32</v>
      </c>
      <c r="P72" t="s">
        <v>778</v>
      </c>
      <c r="Q72" s="86">
        <v>40116</v>
      </c>
      <c r="R72" t="s">
        <v>32</v>
      </c>
      <c r="S72" t="s">
        <v>32</v>
      </c>
      <c r="T72" t="s">
        <v>32</v>
      </c>
      <c r="U72" t="s">
        <v>32</v>
      </c>
      <c r="V72" t="s">
        <v>32</v>
      </c>
      <c r="W72" t="s">
        <v>32</v>
      </c>
    </row>
    <row r="73" spans="1:23" x14ac:dyDescent="0.2">
      <c r="A73">
        <v>51859</v>
      </c>
      <c r="B73" t="s">
        <v>917</v>
      </c>
      <c r="C73" t="s">
        <v>30</v>
      </c>
      <c r="D73" t="s">
        <v>38</v>
      </c>
      <c r="E73" t="s">
        <v>426</v>
      </c>
      <c r="F73" s="78" t="s">
        <v>47</v>
      </c>
      <c r="G73" t="s">
        <v>918</v>
      </c>
      <c r="H73" t="s">
        <v>491</v>
      </c>
      <c r="I73" s="86">
        <v>40449</v>
      </c>
      <c r="J73" s="86">
        <v>40452</v>
      </c>
      <c r="K73">
        <v>1</v>
      </c>
      <c r="L73">
        <v>1</v>
      </c>
      <c r="M73">
        <v>2</v>
      </c>
      <c r="N73" t="s">
        <v>32</v>
      </c>
      <c r="O73">
        <v>1</v>
      </c>
      <c r="P73" t="s">
        <v>919</v>
      </c>
      <c r="Q73" s="86">
        <v>38870</v>
      </c>
      <c r="R73" t="s">
        <v>32</v>
      </c>
      <c r="S73" t="s">
        <v>32</v>
      </c>
      <c r="T73" t="s">
        <v>32</v>
      </c>
      <c r="U73" t="s">
        <v>32</v>
      </c>
      <c r="V73" t="s">
        <v>32</v>
      </c>
      <c r="W73" t="s">
        <v>32</v>
      </c>
    </row>
    <row r="74" spans="1:23" x14ac:dyDescent="0.2">
      <c r="A74">
        <v>55241</v>
      </c>
      <c r="B74" t="s">
        <v>1683</v>
      </c>
      <c r="C74" t="s">
        <v>30</v>
      </c>
      <c r="D74" t="s">
        <v>38</v>
      </c>
      <c r="E74" t="s">
        <v>426</v>
      </c>
      <c r="F74" s="78" t="s">
        <v>47</v>
      </c>
      <c r="G74" t="s">
        <v>1684</v>
      </c>
      <c r="H74" t="s">
        <v>512</v>
      </c>
      <c r="I74" s="86">
        <v>40014</v>
      </c>
      <c r="J74" s="86">
        <v>40025</v>
      </c>
      <c r="K74">
        <v>2</v>
      </c>
      <c r="L74">
        <v>3</v>
      </c>
      <c r="M74" t="s">
        <v>70</v>
      </c>
      <c r="N74" t="s">
        <v>32</v>
      </c>
      <c r="O74">
        <v>2</v>
      </c>
      <c r="P74" t="s">
        <v>1685</v>
      </c>
      <c r="Q74" s="86">
        <v>38975</v>
      </c>
      <c r="R74" t="s">
        <v>32</v>
      </c>
      <c r="S74" t="s">
        <v>32</v>
      </c>
      <c r="T74" t="s">
        <v>32</v>
      </c>
      <c r="U74" t="s">
        <v>32</v>
      </c>
      <c r="V74" t="s">
        <v>32</v>
      </c>
      <c r="W74" t="s">
        <v>32</v>
      </c>
    </row>
    <row r="75" spans="1:23" x14ac:dyDescent="0.2">
      <c r="A75">
        <v>50586</v>
      </c>
      <c r="B75" t="s">
        <v>683</v>
      </c>
      <c r="C75" t="s">
        <v>30</v>
      </c>
      <c r="D75" t="s">
        <v>38</v>
      </c>
      <c r="E75" t="s">
        <v>347</v>
      </c>
      <c r="F75" s="78" t="s">
        <v>33</v>
      </c>
      <c r="G75" t="s">
        <v>684</v>
      </c>
      <c r="H75" t="s">
        <v>512</v>
      </c>
      <c r="I75" s="86">
        <v>42065</v>
      </c>
      <c r="J75" s="86">
        <v>42069</v>
      </c>
      <c r="K75" t="s">
        <v>32</v>
      </c>
      <c r="L75" t="s">
        <v>32</v>
      </c>
      <c r="M75" t="s">
        <v>32</v>
      </c>
      <c r="N75" t="s">
        <v>32</v>
      </c>
      <c r="O75" t="s">
        <v>32</v>
      </c>
      <c r="P75" t="s">
        <v>685</v>
      </c>
      <c r="Q75" s="86">
        <v>40865</v>
      </c>
      <c r="R75" t="s">
        <v>32</v>
      </c>
      <c r="S75" t="s">
        <v>32</v>
      </c>
      <c r="T75" t="s">
        <v>32</v>
      </c>
      <c r="U75" t="s">
        <v>32</v>
      </c>
      <c r="V75" t="s">
        <v>32</v>
      </c>
      <c r="W75" t="s">
        <v>32</v>
      </c>
    </row>
    <row r="76" spans="1:23" x14ac:dyDescent="0.2">
      <c r="A76">
        <v>50592</v>
      </c>
      <c r="B76" t="s">
        <v>686</v>
      </c>
      <c r="C76" t="s">
        <v>234</v>
      </c>
      <c r="D76" t="s">
        <v>38</v>
      </c>
      <c r="E76" t="s">
        <v>149</v>
      </c>
      <c r="F76" s="78" t="s">
        <v>64</v>
      </c>
      <c r="G76" t="s">
        <v>687</v>
      </c>
      <c r="H76" t="s">
        <v>512</v>
      </c>
      <c r="I76" s="86">
        <v>40343</v>
      </c>
      <c r="J76" s="86">
        <v>40347</v>
      </c>
      <c r="K76" t="s">
        <v>32</v>
      </c>
      <c r="L76" t="s">
        <v>32</v>
      </c>
      <c r="M76" t="s">
        <v>32</v>
      </c>
      <c r="N76" t="s">
        <v>32</v>
      </c>
      <c r="O76" t="s">
        <v>32</v>
      </c>
      <c r="P76" t="s">
        <v>688</v>
      </c>
      <c r="Q76" s="86">
        <v>39290</v>
      </c>
      <c r="R76" t="s">
        <v>32</v>
      </c>
      <c r="S76" t="s">
        <v>32</v>
      </c>
      <c r="T76" t="s">
        <v>32</v>
      </c>
      <c r="U76" t="s">
        <v>32</v>
      </c>
      <c r="V76" t="s">
        <v>32</v>
      </c>
      <c r="W76" t="s">
        <v>32</v>
      </c>
    </row>
    <row r="77" spans="1:23" x14ac:dyDescent="0.2">
      <c r="A77">
        <v>58229</v>
      </c>
      <c r="B77" t="s">
        <v>1858</v>
      </c>
      <c r="C77" t="s">
        <v>30</v>
      </c>
      <c r="D77" t="s">
        <v>38</v>
      </c>
      <c r="E77" t="s">
        <v>353</v>
      </c>
      <c r="F77" s="78" t="s">
        <v>345</v>
      </c>
      <c r="G77" t="s">
        <v>1859</v>
      </c>
      <c r="H77" t="s">
        <v>512</v>
      </c>
      <c r="I77" s="86">
        <v>42023</v>
      </c>
      <c r="J77" s="86">
        <v>42027</v>
      </c>
      <c r="K77">
        <v>2</v>
      </c>
      <c r="L77">
        <v>2</v>
      </c>
      <c r="M77">
        <v>2</v>
      </c>
      <c r="N77" t="s">
        <v>32</v>
      </c>
      <c r="O77">
        <v>2</v>
      </c>
      <c r="P77" t="s">
        <v>1860</v>
      </c>
      <c r="Q77" s="86">
        <v>40046</v>
      </c>
      <c r="R77" t="s">
        <v>32</v>
      </c>
      <c r="S77" t="s">
        <v>32</v>
      </c>
      <c r="T77" t="s">
        <v>32</v>
      </c>
      <c r="U77" t="s">
        <v>32</v>
      </c>
      <c r="V77" t="s">
        <v>32</v>
      </c>
      <c r="W77" t="s">
        <v>32</v>
      </c>
    </row>
    <row r="78" spans="1:23" x14ac:dyDescent="0.2">
      <c r="A78">
        <v>55614</v>
      </c>
      <c r="B78" t="s">
        <v>1743</v>
      </c>
      <c r="C78" t="s">
        <v>234</v>
      </c>
      <c r="D78" t="s">
        <v>38</v>
      </c>
      <c r="E78" t="s">
        <v>119</v>
      </c>
      <c r="F78" s="78" t="s">
        <v>56</v>
      </c>
      <c r="G78" t="s">
        <v>1744</v>
      </c>
      <c r="H78" t="s">
        <v>512</v>
      </c>
      <c r="I78" s="86">
        <v>41085</v>
      </c>
      <c r="J78" s="86">
        <v>41088</v>
      </c>
      <c r="K78">
        <v>2</v>
      </c>
      <c r="L78">
        <v>2</v>
      </c>
      <c r="M78">
        <v>2</v>
      </c>
      <c r="N78" t="s">
        <v>32</v>
      </c>
      <c r="O78">
        <v>2</v>
      </c>
      <c r="P78" t="s">
        <v>1745</v>
      </c>
      <c r="Q78" s="86">
        <v>39633</v>
      </c>
      <c r="R78" t="s">
        <v>32</v>
      </c>
      <c r="S78" t="s">
        <v>32</v>
      </c>
      <c r="T78" t="s">
        <v>32</v>
      </c>
      <c r="U78" t="s">
        <v>32</v>
      </c>
      <c r="V78" t="s">
        <v>32</v>
      </c>
      <c r="W78" t="s">
        <v>32</v>
      </c>
    </row>
    <row r="79" spans="1:23" x14ac:dyDescent="0.2">
      <c r="A79">
        <v>130424</v>
      </c>
      <c r="B79" t="s">
        <v>2272</v>
      </c>
      <c r="C79" t="s">
        <v>54</v>
      </c>
      <c r="D79" t="s">
        <v>61</v>
      </c>
      <c r="E79" t="s">
        <v>309</v>
      </c>
      <c r="F79" s="78" t="s">
        <v>56</v>
      </c>
      <c r="G79" t="s">
        <v>2273</v>
      </c>
      <c r="H79" t="s">
        <v>96</v>
      </c>
      <c r="I79" s="86">
        <v>41386</v>
      </c>
      <c r="J79" s="86">
        <v>41390</v>
      </c>
      <c r="K79">
        <v>2</v>
      </c>
      <c r="L79">
        <v>2</v>
      </c>
      <c r="M79">
        <v>2</v>
      </c>
      <c r="N79" t="s">
        <v>32</v>
      </c>
      <c r="O79">
        <v>1</v>
      </c>
      <c r="P79" t="s">
        <v>2274</v>
      </c>
      <c r="Q79" s="86">
        <v>39206</v>
      </c>
      <c r="R79" t="s">
        <v>32</v>
      </c>
      <c r="S79" t="s">
        <v>32</v>
      </c>
      <c r="T79" t="s">
        <v>32</v>
      </c>
      <c r="U79" t="s">
        <v>32</v>
      </c>
      <c r="V79" t="s">
        <v>32</v>
      </c>
      <c r="W79" t="s">
        <v>32</v>
      </c>
    </row>
    <row r="80" spans="1:23" x14ac:dyDescent="0.2">
      <c r="A80">
        <v>50604</v>
      </c>
      <c r="B80" t="s">
        <v>224</v>
      </c>
      <c r="C80" t="s">
        <v>30</v>
      </c>
      <c r="D80" t="s">
        <v>38</v>
      </c>
      <c r="E80" t="s">
        <v>225</v>
      </c>
      <c r="F80" s="78" t="s">
        <v>56</v>
      </c>
      <c r="G80">
        <v>10005151</v>
      </c>
      <c r="H80" t="s">
        <v>48</v>
      </c>
      <c r="I80" s="86">
        <v>42325</v>
      </c>
      <c r="J80" s="86">
        <v>42328</v>
      </c>
      <c r="K80">
        <v>2</v>
      </c>
      <c r="L80">
        <v>2</v>
      </c>
      <c r="M80">
        <v>2</v>
      </c>
      <c r="N80">
        <v>2</v>
      </c>
      <c r="O80">
        <v>2</v>
      </c>
      <c r="P80" t="s">
        <v>226</v>
      </c>
      <c r="Q80" s="86">
        <v>41838</v>
      </c>
      <c r="R80" s="78" t="s">
        <v>32</v>
      </c>
      <c r="S80" s="78" t="s">
        <v>32</v>
      </c>
      <c r="T80" t="s">
        <v>32</v>
      </c>
      <c r="U80" t="s">
        <v>32</v>
      </c>
      <c r="V80" t="s">
        <v>32</v>
      </c>
      <c r="W80" t="s">
        <v>32</v>
      </c>
    </row>
    <row r="81" spans="1:23" x14ac:dyDescent="0.2">
      <c r="A81">
        <v>130425</v>
      </c>
      <c r="B81" t="s">
        <v>2275</v>
      </c>
      <c r="C81" t="s">
        <v>54</v>
      </c>
      <c r="D81" t="s">
        <v>61</v>
      </c>
      <c r="E81" t="s">
        <v>218</v>
      </c>
      <c r="F81" s="78" t="s">
        <v>56</v>
      </c>
      <c r="G81" t="s">
        <v>2276</v>
      </c>
      <c r="H81" t="s">
        <v>2231</v>
      </c>
      <c r="I81" s="86">
        <v>40147</v>
      </c>
      <c r="J81" s="86">
        <v>40151</v>
      </c>
      <c r="K81">
        <v>2</v>
      </c>
      <c r="L81">
        <v>2</v>
      </c>
      <c r="M81">
        <v>2</v>
      </c>
      <c r="N81" t="s">
        <v>32</v>
      </c>
      <c r="O81">
        <v>2</v>
      </c>
      <c r="P81" t="s">
        <v>2277</v>
      </c>
      <c r="Q81" s="86">
        <v>38849</v>
      </c>
      <c r="R81" t="s">
        <v>32</v>
      </c>
      <c r="S81" t="s">
        <v>32</v>
      </c>
      <c r="T81" t="s">
        <v>32</v>
      </c>
      <c r="U81" t="s">
        <v>32</v>
      </c>
      <c r="V81" t="s">
        <v>32</v>
      </c>
      <c r="W81" t="s">
        <v>32</v>
      </c>
    </row>
    <row r="82" spans="1:23" x14ac:dyDescent="0.2">
      <c r="A82">
        <v>130599</v>
      </c>
      <c r="B82" t="s">
        <v>2594</v>
      </c>
      <c r="C82" t="s">
        <v>54</v>
      </c>
      <c r="D82" t="s">
        <v>61</v>
      </c>
      <c r="E82" t="s">
        <v>387</v>
      </c>
      <c r="F82" s="78" t="s">
        <v>75</v>
      </c>
      <c r="G82" t="s">
        <v>2595</v>
      </c>
      <c r="H82" t="s">
        <v>96</v>
      </c>
      <c r="I82" s="86">
        <v>41960</v>
      </c>
      <c r="J82" s="86">
        <v>41964</v>
      </c>
      <c r="K82">
        <v>4</v>
      </c>
      <c r="L82">
        <v>4</v>
      </c>
      <c r="M82">
        <v>4</v>
      </c>
      <c r="N82" t="s">
        <v>32</v>
      </c>
      <c r="O82">
        <v>4</v>
      </c>
      <c r="P82" t="s">
        <v>2596</v>
      </c>
      <c r="Q82" s="86">
        <v>41026</v>
      </c>
      <c r="R82" t="s">
        <v>32</v>
      </c>
      <c r="S82" t="s">
        <v>32</v>
      </c>
      <c r="T82" t="s">
        <v>32</v>
      </c>
      <c r="U82" t="s">
        <v>32</v>
      </c>
      <c r="V82" t="s">
        <v>32</v>
      </c>
      <c r="W82" t="s">
        <v>32</v>
      </c>
    </row>
    <row r="83" spans="1:23" x14ac:dyDescent="0.2">
      <c r="A83">
        <v>130524</v>
      </c>
      <c r="B83" t="s">
        <v>2458</v>
      </c>
      <c r="C83" t="s">
        <v>54</v>
      </c>
      <c r="D83" t="s">
        <v>61</v>
      </c>
      <c r="E83" t="s">
        <v>310</v>
      </c>
      <c r="F83" s="78" t="s">
        <v>311</v>
      </c>
      <c r="G83" t="s">
        <v>2459</v>
      </c>
      <c r="H83" t="s">
        <v>2316</v>
      </c>
      <c r="I83" s="86">
        <v>40483</v>
      </c>
      <c r="J83" s="86">
        <v>40487</v>
      </c>
      <c r="K83">
        <v>1</v>
      </c>
      <c r="L83">
        <v>1</v>
      </c>
      <c r="M83">
        <v>2</v>
      </c>
      <c r="N83" t="s">
        <v>32</v>
      </c>
      <c r="O83">
        <v>1</v>
      </c>
      <c r="P83" t="s">
        <v>2460</v>
      </c>
      <c r="Q83" s="86">
        <v>39115</v>
      </c>
      <c r="R83" t="s">
        <v>32</v>
      </c>
      <c r="S83" t="s">
        <v>32</v>
      </c>
      <c r="T83" t="s">
        <v>32</v>
      </c>
      <c r="U83" t="s">
        <v>32</v>
      </c>
      <c r="V83" t="s">
        <v>32</v>
      </c>
      <c r="W83" t="s">
        <v>32</v>
      </c>
    </row>
    <row r="84" spans="1:23" x14ac:dyDescent="0.2">
      <c r="A84">
        <v>50609</v>
      </c>
      <c r="B84" t="s">
        <v>312</v>
      </c>
      <c r="C84" t="s">
        <v>40</v>
      </c>
      <c r="D84" t="s">
        <v>44</v>
      </c>
      <c r="E84" t="s">
        <v>310</v>
      </c>
      <c r="F84" s="78" t="s">
        <v>311</v>
      </c>
      <c r="G84" t="s">
        <v>689</v>
      </c>
      <c r="H84" t="s">
        <v>521</v>
      </c>
      <c r="I84" s="86">
        <v>41247</v>
      </c>
      <c r="J84" s="86">
        <v>41250</v>
      </c>
      <c r="K84" t="s">
        <v>32</v>
      </c>
      <c r="L84" t="s">
        <v>32</v>
      </c>
      <c r="M84" t="s">
        <v>32</v>
      </c>
      <c r="N84" t="s">
        <v>32</v>
      </c>
      <c r="O84" t="s">
        <v>32</v>
      </c>
      <c r="P84" t="s">
        <v>690</v>
      </c>
      <c r="Q84" s="86">
        <v>40452</v>
      </c>
      <c r="R84" t="s">
        <v>32</v>
      </c>
      <c r="S84" t="s">
        <v>32</v>
      </c>
      <c r="T84" t="s">
        <v>32</v>
      </c>
      <c r="U84" t="s">
        <v>32</v>
      </c>
      <c r="V84" t="s">
        <v>32</v>
      </c>
      <c r="W84" t="s">
        <v>32</v>
      </c>
    </row>
    <row r="85" spans="1:23" x14ac:dyDescent="0.2">
      <c r="A85">
        <v>130637</v>
      </c>
      <c r="B85" t="s">
        <v>2670</v>
      </c>
      <c r="C85" t="s">
        <v>126</v>
      </c>
      <c r="D85" t="s">
        <v>61</v>
      </c>
      <c r="E85" t="s">
        <v>95</v>
      </c>
      <c r="F85" s="78" t="s">
        <v>64</v>
      </c>
      <c r="G85" t="s">
        <v>2671</v>
      </c>
      <c r="H85" t="s">
        <v>154</v>
      </c>
      <c r="I85" s="86">
        <v>42108</v>
      </c>
      <c r="J85" s="86">
        <v>42111</v>
      </c>
      <c r="K85">
        <v>2</v>
      </c>
      <c r="L85">
        <v>2</v>
      </c>
      <c r="M85">
        <v>2</v>
      </c>
      <c r="N85" t="s">
        <v>32</v>
      </c>
      <c r="O85">
        <v>2</v>
      </c>
      <c r="P85" t="s">
        <v>2672</v>
      </c>
      <c r="Q85" s="86">
        <v>41593</v>
      </c>
      <c r="R85" t="s">
        <v>32</v>
      </c>
      <c r="S85" t="s">
        <v>32</v>
      </c>
      <c r="T85" t="s">
        <v>32</v>
      </c>
      <c r="U85" t="s">
        <v>32</v>
      </c>
      <c r="V85" t="s">
        <v>32</v>
      </c>
      <c r="W85" t="s">
        <v>32</v>
      </c>
    </row>
    <row r="86" spans="1:23" x14ac:dyDescent="0.2">
      <c r="A86">
        <v>130701</v>
      </c>
      <c r="B86" t="s">
        <v>2788</v>
      </c>
      <c r="C86" t="s">
        <v>126</v>
      </c>
      <c r="D86" t="s">
        <v>61</v>
      </c>
      <c r="E86" t="s">
        <v>363</v>
      </c>
      <c r="F86" s="78" t="s">
        <v>57</v>
      </c>
      <c r="G86" t="s">
        <v>2789</v>
      </c>
      <c r="H86" t="s">
        <v>2237</v>
      </c>
      <c r="I86" s="86">
        <v>40211</v>
      </c>
      <c r="J86" s="86">
        <v>40214</v>
      </c>
      <c r="K86">
        <v>2</v>
      </c>
      <c r="L86">
        <v>2</v>
      </c>
      <c r="M86">
        <v>2</v>
      </c>
      <c r="N86" t="s">
        <v>32</v>
      </c>
      <c r="O86">
        <v>1</v>
      </c>
      <c r="P86" t="s">
        <v>2790</v>
      </c>
      <c r="Q86" s="86">
        <v>38779</v>
      </c>
      <c r="R86" t="s">
        <v>32</v>
      </c>
      <c r="S86" t="s">
        <v>32</v>
      </c>
      <c r="T86" t="s">
        <v>32</v>
      </c>
      <c r="U86" t="s">
        <v>32</v>
      </c>
      <c r="V86" t="s">
        <v>32</v>
      </c>
      <c r="W86" t="s">
        <v>32</v>
      </c>
    </row>
    <row r="87" spans="1:23" x14ac:dyDescent="0.2">
      <c r="A87">
        <v>130688</v>
      </c>
      <c r="B87" t="s">
        <v>2757</v>
      </c>
      <c r="C87" t="s">
        <v>54</v>
      </c>
      <c r="D87" t="s">
        <v>61</v>
      </c>
      <c r="E87" t="s">
        <v>363</v>
      </c>
      <c r="F87" s="78" t="s">
        <v>57</v>
      </c>
      <c r="G87" t="s">
        <v>2758</v>
      </c>
      <c r="H87" t="s">
        <v>96</v>
      </c>
      <c r="I87" s="86">
        <v>41414</v>
      </c>
      <c r="J87" s="86">
        <v>41418</v>
      </c>
      <c r="K87">
        <v>2</v>
      </c>
      <c r="L87">
        <v>2</v>
      </c>
      <c r="M87">
        <v>2</v>
      </c>
      <c r="N87" t="s">
        <v>32</v>
      </c>
      <c r="O87">
        <v>1</v>
      </c>
      <c r="P87" t="s">
        <v>2759</v>
      </c>
      <c r="Q87" s="86">
        <v>39934</v>
      </c>
      <c r="R87" t="s">
        <v>32</v>
      </c>
      <c r="S87" t="s">
        <v>32</v>
      </c>
      <c r="T87" t="s">
        <v>32</v>
      </c>
      <c r="U87" t="s">
        <v>32</v>
      </c>
      <c r="V87" t="s">
        <v>32</v>
      </c>
      <c r="W87" t="s">
        <v>32</v>
      </c>
    </row>
    <row r="88" spans="1:23" x14ac:dyDescent="0.2">
      <c r="A88">
        <v>50621</v>
      </c>
      <c r="B88" t="s">
        <v>691</v>
      </c>
      <c r="C88" t="s">
        <v>114</v>
      </c>
      <c r="D88" t="s">
        <v>44</v>
      </c>
      <c r="E88" t="s">
        <v>363</v>
      </c>
      <c r="F88" s="78" t="s">
        <v>57</v>
      </c>
      <c r="G88" t="s">
        <v>692</v>
      </c>
      <c r="H88" t="s">
        <v>502</v>
      </c>
      <c r="I88" s="86">
        <v>41226</v>
      </c>
      <c r="J88" s="86">
        <v>41229</v>
      </c>
      <c r="K88" t="s">
        <v>32</v>
      </c>
      <c r="L88" t="s">
        <v>32</v>
      </c>
      <c r="M88" t="s">
        <v>32</v>
      </c>
      <c r="N88" t="s">
        <v>32</v>
      </c>
      <c r="O88" t="s">
        <v>32</v>
      </c>
      <c r="P88" t="s">
        <v>693</v>
      </c>
      <c r="Q88" s="86">
        <v>39395</v>
      </c>
      <c r="R88" t="s">
        <v>32</v>
      </c>
      <c r="S88" t="s">
        <v>32</v>
      </c>
      <c r="T88" t="s">
        <v>32</v>
      </c>
      <c r="U88" t="s">
        <v>32</v>
      </c>
      <c r="V88" t="s">
        <v>32</v>
      </c>
      <c r="W88" t="s">
        <v>32</v>
      </c>
    </row>
    <row r="89" spans="1:23" x14ac:dyDescent="0.2">
      <c r="A89">
        <v>130558</v>
      </c>
      <c r="B89" t="s">
        <v>2521</v>
      </c>
      <c r="C89" t="s">
        <v>54</v>
      </c>
      <c r="D89" t="s">
        <v>61</v>
      </c>
      <c r="E89" t="s">
        <v>313</v>
      </c>
      <c r="F89" s="78" t="s">
        <v>47</v>
      </c>
      <c r="G89" t="s">
        <v>2522</v>
      </c>
      <c r="H89" t="s">
        <v>96</v>
      </c>
      <c r="I89" s="86">
        <v>41302</v>
      </c>
      <c r="J89" s="86">
        <v>41306</v>
      </c>
      <c r="K89">
        <v>2</v>
      </c>
      <c r="L89">
        <v>2</v>
      </c>
      <c r="M89">
        <v>2</v>
      </c>
      <c r="N89" t="s">
        <v>32</v>
      </c>
      <c r="O89">
        <v>2</v>
      </c>
      <c r="P89" t="s">
        <v>2523</v>
      </c>
      <c r="Q89" s="86">
        <v>40207</v>
      </c>
      <c r="R89" t="s">
        <v>32</v>
      </c>
      <c r="S89" t="s">
        <v>32</v>
      </c>
      <c r="T89" t="s">
        <v>32</v>
      </c>
      <c r="U89" t="s">
        <v>32</v>
      </c>
      <c r="V89" t="s">
        <v>32</v>
      </c>
      <c r="W89" t="s">
        <v>32</v>
      </c>
    </row>
    <row r="90" spans="1:23" x14ac:dyDescent="0.2">
      <c r="A90">
        <v>50729</v>
      </c>
      <c r="B90" t="s">
        <v>703</v>
      </c>
      <c r="C90" t="s">
        <v>30</v>
      </c>
      <c r="D90" t="s">
        <v>38</v>
      </c>
      <c r="E90" t="s">
        <v>419</v>
      </c>
      <c r="F90" s="78" t="s">
        <v>132</v>
      </c>
      <c r="G90" t="s">
        <v>704</v>
      </c>
      <c r="H90" t="s">
        <v>512</v>
      </c>
      <c r="I90" s="86">
        <v>41029</v>
      </c>
      <c r="J90" s="86">
        <v>41033</v>
      </c>
      <c r="K90" t="s">
        <v>32</v>
      </c>
      <c r="L90" t="s">
        <v>32</v>
      </c>
      <c r="M90" t="s">
        <v>32</v>
      </c>
      <c r="N90" t="s">
        <v>32</v>
      </c>
      <c r="O90" t="s">
        <v>32</v>
      </c>
      <c r="P90" t="s">
        <v>705</v>
      </c>
      <c r="Q90" s="86">
        <v>39703</v>
      </c>
      <c r="R90" t="s">
        <v>32</v>
      </c>
      <c r="S90" t="s">
        <v>32</v>
      </c>
      <c r="T90" t="s">
        <v>32</v>
      </c>
      <c r="U90" t="s">
        <v>32</v>
      </c>
      <c r="V90" t="s">
        <v>32</v>
      </c>
      <c r="W90" t="s">
        <v>32</v>
      </c>
    </row>
    <row r="91" spans="1:23" x14ac:dyDescent="0.2">
      <c r="A91">
        <v>59122</v>
      </c>
      <c r="B91" t="s">
        <v>2111</v>
      </c>
      <c r="C91" t="s">
        <v>30</v>
      </c>
      <c r="D91" t="s">
        <v>38</v>
      </c>
      <c r="E91" t="s">
        <v>384</v>
      </c>
      <c r="F91" s="78" t="s">
        <v>56</v>
      </c>
      <c r="G91" t="s">
        <v>2112</v>
      </c>
      <c r="H91" t="s">
        <v>498</v>
      </c>
      <c r="I91" s="86">
        <v>42129</v>
      </c>
      <c r="J91" s="86">
        <v>42132</v>
      </c>
      <c r="K91">
        <v>3</v>
      </c>
      <c r="L91">
        <v>3</v>
      </c>
      <c r="M91">
        <v>3</v>
      </c>
      <c r="N91" t="s">
        <v>32</v>
      </c>
      <c r="O91">
        <v>3</v>
      </c>
      <c r="P91" t="s">
        <v>2113</v>
      </c>
      <c r="Q91" s="86">
        <v>41564</v>
      </c>
      <c r="R91" t="s">
        <v>32</v>
      </c>
      <c r="S91" t="s">
        <v>32</v>
      </c>
      <c r="T91" t="s">
        <v>32</v>
      </c>
      <c r="U91" t="s">
        <v>32</v>
      </c>
      <c r="V91" t="s">
        <v>32</v>
      </c>
      <c r="W91" t="s">
        <v>32</v>
      </c>
    </row>
    <row r="92" spans="1:23" x14ac:dyDescent="0.2">
      <c r="A92">
        <v>59231</v>
      </c>
      <c r="B92" t="s">
        <v>2203</v>
      </c>
      <c r="C92" t="s">
        <v>234</v>
      </c>
      <c r="D92" t="s">
        <v>38</v>
      </c>
      <c r="E92" t="s">
        <v>363</v>
      </c>
      <c r="F92" s="78" t="s">
        <v>57</v>
      </c>
      <c r="G92" t="s">
        <v>32</v>
      </c>
      <c r="H92" t="s">
        <v>32</v>
      </c>
      <c r="I92" s="86" t="s">
        <v>32</v>
      </c>
      <c r="J92" s="86" t="s">
        <v>32</v>
      </c>
      <c r="K92" t="s">
        <v>32</v>
      </c>
      <c r="L92" t="s">
        <v>32</v>
      </c>
      <c r="M92" t="s">
        <v>32</v>
      </c>
      <c r="N92" t="s">
        <v>32</v>
      </c>
      <c r="O92" t="s">
        <v>32</v>
      </c>
      <c r="P92" t="s">
        <v>32</v>
      </c>
      <c r="Q92" s="86" t="s">
        <v>32</v>
      </c>
      <c r="R92" t="s">
        <v>32</v>
      </c>
      <c r="S92" t="s">
        <v>32</v>
      </c>
      <c r="T92" t="s">
        <v>32</v>
      </c>
      <c r="U92" t="s">
        <v>32</v>
      </c>
      <c r="V92" t="s">
        <v>32</v>
      </c>
      <c r="W92" t="s">
        <v>32</v>
      </c>
    </row>
    <row r="93" spans="1:23" x14ac:dyDescent="0.2">
      <c r="A93">
        <v>131840</v>
      </c>
      <c r="B93" t="s">
        <v>3082</v>
      </c>
      <c r="C93" t="s">
        <v>67</v>
      </c>
      <c r="D93" t="s">
        <v>72</v>
      </c>
      <c r="E93" t="s">
        <v>149</v>
      </c>
      <c r="F93" s="78" t="s">
        <v>64</v>
      </c>
      <c r="G93" t="s">
        <v>3083</v>
      </c>
      <c r="H93" t="s">
        <v>3084</v>
      </c>
      <c r="I93" s="86">
        <v>40154</v>
      </c>
      <c r="J93" s="86">
        <v>40157</v>
      </c>
      <c r="K93">
        <v>1</v>
      </c>
      <c r="L93">
        <v>1</v>
      </c>
      <c r="M93">
        <v>1</v>
      </c>
      <c r="N93" t="s">
        <v>32</v>
      </c>
      <c r="O93">
        <v>1</v>
      </c>
      <c r="P93" t="s">
        <v>3085</v>
      </c>
      <c r="Q93" s="86">
        <v>38632</v>
      </c>
      <c r="R93" t="s">
        <v>32</v>
      </c>
      <c r="S93" t="s">
        <v>32</v>
      </c>
      <c r="T93" t="s">
        <v>32</v>
      </c>
      <c r="U93" t="s">
        <v>32</v>
      </c>
      <c r="V93" t="s">
        <v>32</v>
      </c>
      <c r="W93" t="s">
        <v>32</v>
      </c>
    </row>
    <row r="94" spans="1:23" x14ac:dyDescent="0.2">
      <c r="A94">
        <v>58367</v>
      </c>
      <c r="B94" t="s">
        <v>1885</v>
      </c>
      <c r="C94" t="s">
        <v>30</v>
      </c>
      <c r="D94" t="s">
        <v>38</v>
      </c>
      <c r="E94" t="s">
        <v>228</v>
      </c>
      <c r="F94" s="78" t="s">
        <v>56</v>
      </c>
      <c r="G94" t="s">
        <v>1886</v>
      </c>
      <c r="H94" t="s">
        <v>491</v>
      </c>
      <c r="I94" s="86">
        <v>41051</v>
      </c>
      <c r="J94" s="86">
        <v>41053</v>
      </c>
      <c r="K94">
        <v>2</v>
      </c>
      <c r="L94">
        <v>2</v>
      </c>
      <c r="M94">
        <v>3</v>
      </c>
      <c r="N94" t="s">
        <v>32</v>
      </c>
      <c r="O94">
        <v>2</v>
      </c>
      <c r="P94" t="s">
        <v>1887</v>
      </c>
      <c r="Q94" s="86">
        <v>39752</v>
      </c>
      <c r="R94" t="s">
        <v>32</v>
      </c>
      <c r="S94" t="s">
        <v>32</v>
      </c>
      <c r="T94" t="s">
        <v>32</v>
      </c>
      <c r="U94" t="s">
        <v>32</v>
      </c>
      <c r="V94" t="s">
        <v>32</v>
      </c>
      <c r="W94" t="s">
        <v>32</v>
      </c>
    </row>
    <row r="95" spans="1:23" x14ac:dyDescent="0.2">
      <c r="A95">
        <v>130597</v>
      </c>
      <c r="B95" t="s">
        <v>2588</v>
      </c>
      <c r="C95" t="s">
        <v>54</v>
      </c>
      <c r="D95" t="s">
        <v>61</v>
      </c>
      <c r="E95" t="s">
        <v>314</v>
      </c>
      <c r="F95" s="78" t="s">
        <v>75</v>
      </c>
      <c r="G95" t="s">
        <v>2589</v>
      </c>
      <c r="H95" t="s">
        <v>96</v>
      </c>
      <c r="I95" s="86">
        <v>41715</v>
      </c>
      <c r="J95" s="86">
        <v>41719</v>
      </c>
      <c r="K95">
        <v>2</v>
      </c>
      <c r="L95">
        <v>2</v>
      </c>
      <c r="M95">
        <v>2</v>
      </c>
      <c r="N95" t="s">
        <v>32</v>
      </c>
      <c r="O95">
        <v>2</v>
      </c>
      <c r="P95" t="s">
        <v>2590</v>
      </c>
      <c r="Q95" s="86">
        <v>39780</v>
      </c>
      <c r="R95" t="s">
        <v>32</v>
      </c>
      <c r="S95" t="s">
        <v>32</v>
      </c>
      <c r="T95" t="s">
        <v>32</v>
      </c>
      <c r="U95" t="s">
        <v>32</v>
      </c>
      <c r="V95" t="s">
        <v>32</v>
      </c>
      <c r="W95" t="s">
        <v>32</v>
      </c>
    </row>
    <row r="96" spans="1:23" x14ac:dyDescent="0.2">
      <c r="A96">
        <v>51686</v>
      </c>
      <c r="B96" t="s">
        <v>884</v>
      </c>
      <c r="C96" t="s">
        <v>30</v>
      </c>
      <c r="D96" t="s">
        <v>38</v>
      </c>
      <c r="E96" t="s">
        <v>335</v>
      </c>
      <c r="F96" s="78" t="s">
        <v>75</v>
      </c>
      <c r="G96" t="s">
        <v>885</v>
      </c>
      <c r="H96" t="s">
        <v>498</v>
      </c>
      <c r="I96" s="86">
        <v>41659</v>
      </c>
      <c r="J96" s="86">
        <v>41663</v>
      </c>
      <c r="K96" t="s">
        <v>32</v>
      </c>
      <c r="L96" t="s">
        <v>32</v>
      </c>
      <c r="M96" t="s">
        <v>32</v>
      </c>
      <c r="N96" t="s">
        <v>32</v>
      </c>
      <c r="O96" t="s">
        <v>32</v>
      </c>
      <c r="P96" t="s">
        <v>886</v>
      </c>
      <c r="Q96" s="86">
        <v>41173</v>
      </c>
      <c r="R96" t="s">
        <v>32</v>
      </c>
      <c r="S96" t="s">
        <v>32</v>
      </c>
      <c r="T96" t="s">
        <v>32</v>
      </c>
      <c r="U96" t="s">
        <v>32</v>
      </c>
      <c r="V96" t="s">
        <v>32</v>
      </c>
      <c r="W96" t="s">
        <v>32</v>
      </c>
    </row>
    <row r="97" spans="1:23" x14ac:dyDescent="0.2">
      <c r="A97">
        <v>59021</v>
      </c>
      <c r="B97" t="s">
        <v>2075</v>
      </c>
      <c r="C97" t="s">
        <v>40</v>
      </c>
      <c r="D97" t="s">
        <v>44</v>
      </c>
      <c r="E97" t="s">
        <v>335</v>
      </c>
      <c r="F97" s="78" t="s">
        <v>75</v>
      </c>
      <c r="G97" t="s">
        <v>2076</v>
      </c>
      <c r="H97" t="s">
        <v>521</v>
      </c>
      <c r="I97" s="86">
        <v>40707</v>
      </c>
      <c r="J97" s="86">
        <v>40711</v>
      </c>
      <c r="K97">
        <v>2</v>
      </c>
      <c r="L97">
        <v>2</v>
      </c>
      <c r="M97">
        <v>2</v>
      </c>
      <c r="N97" t="s">
        <v>32</v>
      </c>
      <c r="O97">
        <v>2</v>
      </c>
      <c r="P97" t="s">
        <v>32</v>
      </c>
      <c r="Q97" s="86" t="s">
        <v>32</v>
      </c>
      <c r="R97" t="s">
        <v>32</v>
      </c>
      <c r="S97" t="s">
        <v>32</v>
      </c>
      <c r="T97" t="s">
        <v>32</v>
      </c>
      <c r="U97" t="s">
        <v>32</v>
      </c>
      <c r="V97" t="s">
        <v>32</v>
      </c>
      <c r="W97" t="s">
        <v>32</v>
      </c>
    </row>
    <row r="98" spans="1:23" x14ac:dyDescent="0.2">
      <c r="A98">
        <v>50656</v>
      </c>
      <c r="B98" t="s">
        <v>694</v>
      </c>
      <c r="C98" t="s">
        <v>30</v>
      </c>
      <c r="D98" t="s">
        <v>38</v>
      </c>
      <c r="E98" t="s">
        <v>237</v>
      </c>
      <c r="F98" s="78" t="s">
        <v>132</v>
      </c>
      <c r="G98" t="s">
        <v>695</v>
      </c>
      <c r="H98" t="s">
        <v>502</v>
      </c>
      <c r="I98" s="86">
        <v>41568</v>
      </c>
      <c r="J98" s="86">
        <v>41571</v>
      </c>
      <c r="K98" t="s">
        <v>32</v>
      </c>
      <c r="L98" t="s">
        <v>32</v>
      </c>
      <c r="M98" t="s">
        <v>32</v>
      </c>
      <c r="N98" t="s">
        <v>32</v>
      </c>
      <c r="O98" t="s">
        <v>32</v>
      </c>
      <c r="P98" t="s">
        <v>696</v>
      </c>
      <c r="Q98" s="86">
        <v>40473</v>
      </c>
      <c r="R98" t="s">
        <v>32</v>
      </c>
      <c r="S98" t="s">
        <v>32</v>
      </c>
      <c r="T98" t="s">
        <v>32</v>
      </c>
      <c r="U98" t="s">
        <v>32</v>
      </c>
      <c r="V98" t="s">
        <v>32</v>
      </c>
      <c r="W98" t="s">
        <v>32</v>
      </c>
    </row>
    <row r="99" spans="1:23" x14ac:dyDescent="0.2">
      <c r="A99">
        <v>130606</v>
      </c>
      <c r="B99" t="s">
        <v>2608</v>
      </c>
      <c r="C99" t="s">
        <v>2300</v>
      </c>
      <c r="D99" t="s">
        <v>61</v>
      </c>
      <c r="E99" t="s">
        <v>460</v>
      </c>
      <c r="F99" s="78" t="s">
        <v>57</v>
      </c>
      <c r="G99" t="s">
        <v>2609</v>
      </c>
      <c r="H99" t="s">
        <v>58</v>
      </c>
      <c r="I99" s="86">
        <v>42164</v>
      </c>
      <c r="J99" s="86">
        <v>42167</v>
      </c>
      <c r="K99">
        <v>2</v>
      </c>
      <c r="L99">
        <v>2</v>
      </c>
      <c r="M99">
        <v>2</v>
      </c>
      <c r="N99" t="s">
        <v>32</v>
      </c>
      <c r="O99">
        <v>2</v>
      </c>
      <c r="P99" t="s">
        <v>2610</v>
      </c>
      <c r="Q99" s="86">
        <v>41705</v>
      </c>
      <c r="R99" t="s">
        <v>32</v>
      </c>
      <c r="S99" t="s">
        <v>32</v>
      </c>
      <c r="T99" t="s">
        <v>32</v>
      </c>
      <c r="U99" t="s">
        <v>32</v>
      </c>
      <c r="V99" t="s">
        <v>32</v>
      </c>
      <c r="W99" t="s">
        <v>32</v>
      </c>
    </row>
    <row r="100" spans="1:23" x14ac:dyDescent="0.2">
      <c r="A100">
        <v>57838</v>
      </c>
      <c r="B100" t="s">
        <v>1768</v>
      </c>
      <c r="C100" t="s">
        <v>30</v>
      </c>
      <c r="D100" t="s">
        <v>38</v>
      </c>
      <c r="E100" t="s">
        <v>428</v>
      </c>
      <c r="F100" s="78" t="s">
        <v>57</v>
      </c>
      <c r="G100" t="s">
        <v>1769</v>
      </c>
      <c r="H100" t="s">
        <v>502</v>
      </c>
      <c r="I100" s="86">
        <v>41947</v>
      </c>
      <c r="J100" s="86">
        <v>41950</v>
      </c>
      <c r="K100">
        <v>3</v>
      </c>
      <c r="L100">
        <v>3</v>
      </c>
      <c r="M100">
        <v>3</v>
      </c>
      <c r="N100" t="s">
        <v>32</v>
      </c>
      <c r="O100">
        <v>3</v>
      </c>
      <c r="P100" t="s">
        <v>32</v>
      </c>
      <c r="Q100" s="86" t="s">
        <v>32</v>
      </c>
      <c r="R100" t="s">
        <v>32</v>
      </c>
      <c r="S100" t="s">
        <v>32</v>
      </c>
      <c r="T100" t="s">
        <v>32</v>
      </c>
      <c r="U100" t="s">
        <v>32</v>
      </c>
      <c r="V100" t="s">
        <v>32</v>
      </c>
      <c r="W100" t="s">
        <v>32</v>
      </c>
    </row>
    <row r="101" spans="1:23" x14ac:dyDescent="0.2">
      <c r="A101">
        <v>130670</v>
      </c>
      <c r="B101" t="s">
        <v>2725</v>
      </c>
      <c r="C101" t="s">
        <v>126</v>
      </c>
      <c r="D101" t="s">
        <v>61</v>
      </c>
      <c r="E101" t="s">
        <v>190</v>
      </c>
      <c r="F101" s="78" t="s">
        <v>57</v>
      </c>
      <c r="G101" t="s">
        <v>2726</v>
      </c>
      <c r="H101" t="s">
        <v>2445</v>
      </c>
      <c r="I101" s="86">
        <v>40484</v>
      </c>
      <c r="J101" s="86">
        <v>40487</v>
      </c>
      <c r="K101">
        <v>2</v>
      </c>
      <c r="L101">
        <v>2</v>
      </c>
      <c r="M101">
        <v>2</v>
      </c>
      <c r="N101" t="s">
        <v>32</v>
      </c>
      <c r="O101">
        <v>2</v>
      </c>
      <c r="P101" t="s">
        <v>2727</v>
      </c>
      <c r="Q101" s="86">
        <v>39157</v>
      </c>
      <c r="R101" t="s">
        <v>32</v>
      </c>
      <c r="S101" t="s">
        <v>32</v>
      </c>
      <c r="T101" t="s">
        <v>32</v>
      </c>
      <c r="U101" t="s">
        <v>32</v>
      </c>
      <c r="V101" t="s">
        <v>32</v>
      </c>
      <c r="W101" t="s">
        <v>32</v>
      </c>
    </row>
    <row r="102" spans="1:23" x14ac:dyDescent="0.2">
      <c r="A102">
        <v>130428</v>
      </c>
      <c r="B102" t="s">
        <v>2281</v>
      </c>
      <c r="C102" t="s">
        <v>54</v>
      </c>
      <c r="D102" t="s">
        <v>61</v>
      </c>
      <c r="E102" t="s">
        <v>315</v>
      </c>
      <c r="F102" s="78" t="s">
        <v>56</v>
      </c>
      <c r="G102" t="s">
        <v>2282</v>
      </c>
      <c r="H102" t="s">
        <v>58</v>
      </c>
      <c r="I102" s="86">
        <v>41793</v>
      </c>
      <c r="J102" s="86">
        <v>41796</v>
      </c>
      <c r="K102">
        <v>2</v>
      </c>
      <c r="L102">
        <v>2</v>
      </c>
      <c r="M102">
        <v>2</v>
      </c>
      <c r="N102" t="s">
        <v>32</v>
      </c>
      <c r="O102">
        <v>2</v>
      </c>
      <c r="P102" t="s">
        <v>2283</v>
      </c>
      <c r="Q102" s="86">
        <v>41341</v>
      </c>
      <c r="R102" t="s">
        <v>32</v>
      </c>
      <c r="S102" t="s">
        <v>32</v>
      </c>
      <c r="T102" t="s">
        <v>32</v>
      </c>
      <c r="U102" t="s">
        <v>32</v>
      </c>
      <c r="V102" t="s">
        <v>32</v>
      </c>
      <c r="W102" t="s">
        <v>32</v>
      </c>
    </row>
    <row r="103" spans="1:23" x14ac:dyDescent="0.2">
      <c r="A103">
        <v>50092</v>
      </c>
      <c r="B103" t="s">
        <v>500</v>
      </c>
      <c r="C103" t="s">
        <v>30</v>
      </c>
      <c r="D103" t="s">
        <v>38</v>
      </c>
      <c r="E103" t="s">
        <v>315</v>
      </c>
      <c r="F103" s="78" t="s">
        <v>56</v>
      </c>
      <c r="G103" t="s">
        <v>501</v>
      </c>
      <c r="H103" t="s">
        <v>502</v>
      </c>
      <c r="I103" s="86">
        <v>41190</v>
      </c>
      <c r="J103" s="86">
        <v>41194</v>
      </c>
      <c r="K103" t="s">
        <v>32</v>
      </c>
      <c r="L103" t="s">
        <v>32</v>
      </c>
      <c r="M103" t="s">
        <v>32</v>
      </c>
      <c r="N103" t="s">
        <v>32</v>
      </c>
      <c r="O103" t="s">
        <v>32</v>
      </c>
      <c r="P103" t="s">
        <v>503</v>
      </c>
      <c r="Q103" s="86">
        <v>39254</v>
      </c>
      <c r="R103" t="s">
        <v>32</v>
      </c>
      <c r="S103" t="s">
        <v>32</v>
      </c>
      <c r="T103" t="s">
        <v>32</v>
      </c>
      <c r="U103" t="s">
        <v>32</v>
      </c>
      <c r="V103" t="s">
        <v>32</v>
      </c>
      <c r="W103" t="s">
        <v>32</v>
      </c>
    </row>
    <row r="104" spans="1:23" x14ac:dyDescent="0.2">
      <c r="A104">
        <v>58195</v>
      </c>
      <c r="B104" t="s">
        <v>1849</v>
      </c>
      <c r="C104" t="s">
        <v>234</v>
      </c>
      <c r="D104" t="s">
        <v>38</v>
      </c>
      <c r="E104" t="s">
        <v>457</v>
      </c>
      <c r="F104" s="78" t="s">
        <v>56</v>
      </c>
      <c r="G104" t="s">
        <v>1850</v>
      </c>
      <c r="H104" t="s">
        <v>498</v>
      </c>
      <c r="I104" s="86">
        <v>41722</v>
      </c>
      <c r="J104" s="86">
        <v>41726</v>
      </c>
      <c r="K104">
        <v>2</v>
      </c>
      <c r="L104">
        <v>2</v>
      </c>
      <c r="M104">
        <v>2</v>
      </c>
      <c r="N104" t="s">
        <v>32</v>
      </c>
      <c r="O104">
        <v>2</v>
      </c>
      <c r="P104" t="s">
        <v>1851</v>
      </c>
      <c r="Q104" s="86">
        <v>41208</v>
      </c>
      <c r="R104" t="s">
        <v>32</v>
      </c>
      <c r="S104" t="s">
        <v>32</v>
      </c>
      <c r="T104" t="s">
        <v>32</v>
      </c>
      <c r="U104" t="s">
        <v>32</v>
      </c>
      <c r="V104" t="s">
        <v>32</v>
      </c>
      <c r="W104" t="s">
        <v>32</v>
      </c>
    </row>
    <row r="105" spans="1:23" x14ac:dyDescent="0.2">
      <c r="A105">
        <v>141030</v>
      </c>
      <c r="B105" t="s">
        <v>3342</v>
      </c>
      <c r="C105" t="s">
        <v>3308</v>
      </c>
      <c r="D105" t="s">
        <v>135</v>
      </c>
      <c r="E105" t="s">
        <v>451</v>
      </c>
      <c r="F105" s="78" t="s">
        <v>56</v>
      </c>
      <c r="G105" t="s">
        <v>32</v>
      </c>
      <c r="H105" t="s">
        <v>32</v>
      </c>
      <c r="I105" s="86" t="s">
        <v>32</v>
      </c>
      <c r="J105" s="86" t="s">
        <v>32</v>
      </c>
      <c r="K105" t="s">
        <v>32</v>
      </c>
      <c r="L105" t="s">
        <v>32</v>
      </c>
      <c r="M105" t="s">
        <v>32</v>
      </c>
      <c r="N105" t="s">
        <v>32</v>
      </c>
      <c r="O105" t="s">
        <v>32</v>
      </c>
      <c r="P105" t="s">
        <v>32</v>
      </c>
      <c r="Q105" s="86" t="s">
        <v>32</v>
      </c>
      <c r="R105" t="s">
        <v>32</v>
      </c>
      <c r="S105" t="s">
        <v>32</v>
      </c>
      <c r="T105" t="s">
        <v>32</v>
      </c>
      <c r="U105" t="s">
        <v>32</v>
      </c>
      <c r="V105" t="s">
        <v>32</v>
      </c>
      <c r="W105" t="s">
        <v>32</v>
      </c>
    </row>
    <row r="106" spans="1:23" x14ac:dyDescent="0.2">
      <c r="A106">
        <v>51619</v>
      </c>
      <c r="B106" t="s">
        <v>875</v>
      </c>
      <c r="C106" t="s">
        <v>30</v>
      </c>
      <c r="D106" t="s">
        <v>38</v>
      </c>
      <c r="E106" t="s">
        <v>451</v>
      </c>
      <c r="F106" s="78" t="s">
        <v>56</v>
      </c>
      <c r="G106" t="s">
        <v>876</v>
      </c>
      <c r="H106" t="s">
        <v>502</v>
      </c>
      <c r="I106" s="86">
        <v>42072</v>
      </c>
      <c r="J106" s="86">
        <v>42076</v>
      </c>
      <c r="K106" t="s">
        <v>32</v>
      </c>
      <c r="L106" t="s">
        <v>32</v>
      </c>
      <c r="M106" t="s">
        <v>32</v>
      </c>
      <c r="N106" t="s">
        <v>32</v>
      </c>
      <c r="O106" t="s">
        <v>32</v>
      </c>
      <c r="P106" t="s">
        <v>877</v>
      </c>
      <c r="Q106" s="86">
        <v>39472</v>
      </c>
      <c r="R106" t="s">
        <v>32</v>
      </c>
      <c r="S106" t="s">
        <v>32</v>
      </c>
      <c r="T106" t="s">
        <v>32</v>
      </c>
      <c r="U106" t="s">
        <v>32</v>
      </c>
      <c r="V106" t="s">
        <v>32</v>
      </c>
      <c r="W106" t="s">
        <v>32</v>
      </c>
    </row>
    <row r="107" spans="1:23" x14ac:dyDescent="0.2">
      <c r="A107">
        <v>130787</v>
      </c>
      <c r="B107" t="s">
        <v>2959</v>
      </c>
      <c r="C107" t="s">
        <v>126</v>
      </c>
      <c r="D107" t="s">
        <v>61</v>
      </c>
      <c r="E107" t="s">
        <v>405</v>
      </c>
      <c r="F107" s="78" t="s">
        <v>33</v>
      </c>
      <c r="G107" t="s">
        <v>2960</v>
      </c>
      <c r="H107" t="s">
        <v>2267</v>
      </c>
      <c r="I107" s="86">
        <v>42024</v>
      </c>
      <c r="J107" s="86">
        <v>42027</v>
      </c>
      <c r="K107">
        <v>3</v>
      </c>
      <c r="L107">
        <v>3</v>
      </c>
      <c r="M107">
        <v>3</v>
      </c>
      <c r="N107" t="s">
        <v>32</v>
      </c>
      <c r="O107">
        <v>3</v>
      </c>
      <c r="P107" t="s">
        <v>2961</v>
      </c>
      <c r="Q107" s="86">
        <v>39897</v>
      </c>
      <c r="R107" t="s">
        <v>32</v>
      </c>
      <c r="S107" t="s">
        <v>32</v>
      </c>
      <c r="T107" t="s">
        <v>32</v>
      </c>
      <c r="U107" t="s">
        <v>32</v>
      </c>
      <c r="V107" t="s">
        <v>32</v>
      </c>
      <c r="W107" t="s">
        <v>32</v>
      </c>
    </row>
    <row r="108" spans="1:23" x14ac:dyDescent="0.2">
      <c r="A108">
        <v>130494</v>
      </c>
      <c r="B108" t="s">
        <v>2405</v>
      </c>
      <c r="C108" t="s">
        <v>126</v>
      </c>
      <c r="D108" t="s">
        <v>61</v>
      </c>
      <c r="E108" t="s">
        <v>205</v>
      </c>
      <c r="F108" s="78" t="s">
        <v>64</v>
      </c>
      <c r="G108" t="s">
        <v>2406</v>
      </c>
      <c r="H108" t="s">
        <v>2267</v>
      </c>
      <c r="I108" s="86">
        <v>41247</v>
      </c>
      <c r="J108" s="86">
        <v>41250</v>
      </c>
      <c r="K108">
        <v>2</v>
      </c>
      <c r="L108">
        <v>2</v>
      </c>
      <c r="M108">
        <v>2</v>
      </c>
      <c r="N108" t="s">
        <v>32</v>
      </c>
      <c r="O108">
        <v>2</v>
      </c>
      <c r="P108" t="s">
        <v>2407</v>
      </c>
      <c r="Q108" s="86">
        <v>39948</v>
      </c>
      <c r="R108" t="s">
        <v>32</v>
      </c>
      <c r="S108" t="s">
        <v>32</v>
      </c>
      <c r="T108" t="s">
        <v>32</v>
      </c>
      <c r="U108" t="s">
        <v>32</v>
      </c>
      <c r="V108" t="s">
        <v>32</v>
      </c>
      <c r="W108" t="s">
        <v>32</v>
      </c>
    </row>
    <row r="109" spans="1:23" x14ac:dyDescent="0.2">
      <c r="A109">
        <v>50213</v>
      </c>
      <c r="B109" t="s">
        <v>316</v>
      </c>
      <c r="C109" t="s">
        <v>40</v>
      </c>
      <c r="D109" t="s">
        <v>44</v>
      </c>
      <c r="E109" t="s">
        <v>237</v>
      </c>
      <c r="F109" s="78" t="s">
        <v>132</v>
      </c>
      <c r="G109" t="s">
        <v>580</v>
      </c>
      <c r="H109" t="s">
        <v>521</v>
      </c>
      <c r="I109" s="86">
        <v>41694</v>
      </c>
      <c r="J109" s="86">
        <v>41698</v>
      </c>
      <c r="K109" t="s">
        <v>32</v>
      </c>
      <c r="L109" t="s">
        <v>32</v>
      </c>
      <c r="M109" t="s">
        <v>32</v>
      </c>
      <c r="N109" t="s">
        <v>32</v>
      </c>
      <c r="O109" t="s">
        <v>32</v>
      </c>
      <c r="P109" t="s">
        <v>581</v>
      </c>
      <c r="Q109" s="86">
        <v>40627</v>
      </c>
      <c r="R109" t="s">
        <v>32</v>
      </c>
      <c r="S109" t="s">
        <v>32</v>
      </c>
      <c r="T109" t="s">
        <v>32</v>
      </c>
      <c r="U109" t="s">
        <v>32</v>
      </c>
      <c r="V109" t="s">
        <v>32</v>
      </c>
      <c r="W109" t="s">
        <v>32</v>
      </c>
    </row>
    <row r="110" spans="1:23" x14ac:dyDescent="0.2">
      <c r="A110">
        <v>50713</v>
      </c>
      <c r="B110" t="s">
        <v>699</v>
      </c>
      <c r="C110" t="s">
        <v>30</v>
      </c>
      <c r="D110" t="s">
        <v>38</v>
      </c>
      <c r="E110" t="s">
        <v>237</v>
      </c>
      <c r="F110" s="78" t="s">
        <v>132</v>
      </c>
      <c r="G110" t="s">
        <v>700</v>
      </c>
      <c r="H110" t="s">
        <v>701</v>
      </c>
      <c r="I110" s="86">
        <v>42178</v>
      </c>
      <c r="J110" s="86">
        <v>42181</v>
      </c>
      <c r="K110" t="s">
        <v>32</v>
      </c>
      <c r="L110" t="s">
        <v>32</v>
      </c>
      <c r="M110" t="s">
        <v>32</v>
      </c>
      <c r="N110" t="s">
        <v>32</v>
      </c>
      <c r="O110" t="s">
        <v>32</v>
      </c>
      <c r="P110" t="s">
        <v>702</v>
      </c>
      <c r="Q110" s="86">
        <v>41691</v>
      </c>
      <c r="R110" t="s">
        <v>32</v>
      </c>
      <c r="S110" t="s">
        <v>32</v>
      </c>
      <c r="T110" t="s">
        <v>32</v>
      </c>
      <c r="U110" t="s">
        <v>32</v>
      </c>
      <c r="V110" t="s">
        <v>32</v>
      </c>
      <c r="W110" t="s">
        <v>32</v>
      </c>
    </row>
    <row r="111" spans="1:23" x14ac:dyDescent="0.2">
      <c r="A111">
        <v>130466</v>
      </c>
      <c r="B111" t="s">
        <v>2347</v>
      </c>
      <c r="C111" t="s">
        <v>54</v>
      </c>
      <c r="D111" t="s">
        <v>61</v>
      </c>
      <c r="E111" t="s">
        <v>237</v>
      </c>
      <c r="F111" s="78" t="s">
        <v>132</v>
      </c>
      <c r="G111" t="s">
        <v>2348</v>
      </c>
      <c r="H111" t="s">
        <v>96</v>
      </c>
      <c r="I111" s="86">
        <v>42142</v>
      </c>
      <c r="J111" s="86">
        <v>42146</v>
      </c>
      <c r="K111">
        <v>3</v>
      </c>
      <c r="L111">
        <v>3</v>
      </c>
      <c r="M111">
        <v>3</v>
      </c>
      <c r="N111" t="s">
        <v>32</v>
      </c>
      <c r="O111">
        <v>3</v>
      </c>
      <c r="P111" t="s">
        <v>2349</v>
      </c>
      <c r="Q111" s="86">
        <v>40585</v>
      </c>
      <c r="R111" t="s">
        <v>32</v>
      </c>
      <c r="S111" t="s">
        <v>32</v>
      </c>
      <c r="T111" t="s">
        <v>32</v>
      </c>
      <c r="U111" t="s">
        <v>32</v>
      </c>
      <c r="V111" t="s">
        <v>32</v>
      </c>
      <c r="W111" t="s">
        <v>32</v>
      </c>
    </row>
    <row r="112" spans="1:23" x14ac:dyDescent="0.2">
      <c r="A112">
        <v>130657</v>
      </c>
      <c r="B112" t="s">
        <v>2699</v>
      </c>
      <c r="C112" t="s">
        <v>54</v>
      </c>
      <c r="D112" t="s">
        <v>61</v>
      </c>
      <c r="E112" t="s">
        <v>353</v>
      </c>
      <c r="F112" s="78" t="s">
        <v>345</v>
      </c>
      <c r="G112" t="s">
        <v>2700</v>
      </c>
      <c r="H112" t="s">
        <v>2231</v>
      </c>
      <c r="I112" s="86">
        <v>40868</v>
      </c>
      <c r="J112" s="86">
        <v>40872</v>
      </c>
      <c r="K112">
        <v>2</v>
      </c>
      <c r="L112">
        <v>2</v>
      </c>
      <c r="M112">
        <v>2</v>
      </c>
      <c r="N112" t="s">
        <v>32</v>
      </c>
      <c r="O112">
        <v>2</v>
      </c>
      <c r="P112" t="s">
        <v>2701</v>
      </c>
      <c r="Q112" s="86">
        <v>39416</v>
      </c>
      <c r="R112" t="s">
        <v>32</v>
      </c>
      <c r="S112" t="s">
        <v>32</v>
      </c>
      <c r="T112" t="s">
        <v>32</v>
      </c>
      <c r="U112" t="s">
        <v>32</v>
      </c>
      <c r="V112" t="s">
        <v>32</v>
      </c>
      <c r="W112" t="s">
        <v>32</v>
      </c>
    </row>
    <row r="113" spans="1:23" x14ac:dyDescent="0.2">
      <c r="A113">
        <v>130584</v>
      </c>
      <c r="B113" t="s">
        <v>2559</v>
      </c>
      <c r="C113" t="s">
        <v>2300</v>
      </c>
      <c r="D113" t="s">
        <v>61</v>
      </c>
      <c r="E113" t="s">
        <v>41</v>
      </c>
      <c r="F113" s="78" t="s">
        <v>311</v>
      </c>
      <c r="G113" t="s">
        <v>2560</v>
      </c>
      <c r="H113" t="s">
        <v>96</v>
      </c>
      <c r="I113" s="86">
        <v>41596</v>
      </c>
      <c r="J113" s="86">
        <v>41600</v>
      </c>
      <c r="K113">
        <v>2</v>
      </c>
      <c r="L113">
        <v>1</v>
      </c>
      <c r="M113">
        <v>2</v>
      </c>
      <c r="N113" t="s">
        <v>32</v>
      </c>
      <c r="O113">
        <v>1</v>
      </c>
      <c r="P113" t="s">
        <v>2561</v>
      </c>
      <c r="Q113" s="86">
        <v>39969</v>
      </c>
      <c r="R113" t="s">
        <v>32</v>
      </c>
      <c r="S113" t="s">
        <v>32</v>
      </c>
      <c r="T113" t="s">
        <v>32</v>
      </c>
      <c r="U113" t="s">
        <v>32</v>
      </c>
      <c r="V113" t="s">
        <v>32</v>
      </c>
      <c r="W113" t="s">
        <v>32</v>
      </c>
    </row>
    <row r="114" spans="1:23" x14ac:dyDescent="0.2">
      <c r="A114">
        <v>130736</v>
      </c>
      <c r="B114" t="s">
        <v>2863</v>
      </c>
      <c r="C114" t="s">
        <v>54</v>
      </c>
      <c r="D114" t="s">
        <v>61</v>
      </c>
      <c r="E114" t="s">
        <v>317</v>
      </c>
      <c r="F114" s="78" t="s">
        <v>64</v>
      </c>
      <c r="G114" t="s">
        <v>2864</v>
      </c>
      <c r="H114" t="s">
        <v>2231</v>
      </c>
      <c r="I114" s="86">
        <v>39398</v>
      </c>
      <c r="J114" s="86">
        <v>39402</v>
      </c>
      <c r="K114">
        <v>1</v>
      </c>
      <c r="L114" t="s">
        <v>70</v>
      </c>
      <c r="M114" t="s">
        <v>70</v>
      </c>
      <c r="N114" t="s">
        <v>32</v>
      </c>
      <c r="O114">
        <v>1</v>
      </c>
      <c r="P114" t="s">
        <v>32</v>
      </c>
      <c r="Q114" s="86" t="s">
        <v>32</v>
      </c>
      <c r="R114" t="s">
        <v>32</v>
      </c>
      <c r="S114" t="s">
        <v>32</v>
      </c>
      <c r="T114" t="s">
        <v>32</v>
      </c>
      <c r="U114" t="s">
        <v>32</v>
      </c>
      <c r="V114" t="s">
        <v>32</v>
      </c>
      <c r="W114" t="s">
        <v>32</v>
      </c>
    </row>
    <row r="115" spans="1:23" x14ac:dyDescent="0.2">
      <c r="A115">
        <v>50732</v>
      </c>
      <c r="B115" t="s">
        <v>318</v>
      </c>
      <c r="C115" t="s">
        <v>40</v>
      </c>
      <c r="D115" t="s">
        <v>44</v>
      </c>
      <c r="E115" t="s">
        <v>317</v>
      </c>
      <c r="F115" s="78" t="s">
        <v>64</v>
      </c>
      <c r="G115" t="s">
        <v>706</v>
      </c>
      <c r="H115" t="s">
        <v>521</v>
      </c>
      <c r="I115" s="86">
        <v>40210</v>
      </c>
      <c r="J115" s="86">
        <v>40214</v>
      </c>
      <c r="K115" t="s">
        <v>32</v>
      </c>
      <c r="L115" t="s">
        <v>32</v>
      </c>
      <c r="M115" t="s">
        <v>32</v>
      </c>
      <c r="N115" t="s">
        <v>32</v>
      </c>
      <c r="O115" t="s">
        <v>32</v>
      </c>
      <c r="P115" t="s">
        <v>707</v>
      </c>
      <c r="Q115" s="86">
        <v>38667</v>
      </c>
      <c r="R115" t="s">
        <v>32</v>
      </c>
      <c r="S115" t="s">
        <v>32</v>
      </c>
      <c r="T115" t="s">
        <v>32</v>
      </c>
      <c r="U115" t="s">
        <v>32</v>
      </c>
      <c r="V115" t="s">
        <v>32</v>
      </c>
      <c r="W115" t="s">
        <v>32</v>
      </c>
    </row>
    <row r="116" spans="1:23" x14ac:dyDescent="0.2">
      <c r="A116">
        <v>130739</v>
      </c>
      <c r="B116" t="s">
        <v>2870</v>
      </c>
      <c r="C116" t="s">
        <v>54</v>
      </c>
      <c r="D116" t="s">
        <v>61</v>
      </c>
      <c r="E116" t="s">
        <v>319</v>
      </c>
      <c r="F116" s="78" t="s">
        <v>64</v>
      </c>
      <c r="G116" t="s">
        <v>2871</v>
      </c>
      <c r="H116" t="s">
        <v>96</v>
      </c>
      <c r="I116" s="86">
        <v>41554</v>
      </c>
      <c r="J116" s="86">
        <v>41558</v>
      </c>
      <c r="K116">
        <v>1</v>
      </c>
      <c r="L116">
        <v>1</v>
      </c>
      <c r="M116">
        <v>1</v>
      </c>
      <c r="N116" t="s">
        <v>32</v>
      </c>
      <c r="O116">
        <v>1</v>
      </c>
      <c r="P116" t="s">
        <v>2872</v>
      </c>
      <c r="Q116" s="86">
        <v>39415</v>
      </c>
      <c r="R116" t="s">
        <v>32</v>
      </c>
      <c r="S116" t="s">
        <v>32</v>
      </c>
      <c r="T116" t="s">
        <v>32</v>
      </c>
      <c r="U116" t="s">
        <v>32</v>
      </c>
      <c r="V116" t="s">
        <v>32</v>
      </c>
      <c r="W116" t="s">
        <v>32</v>
      </c>
    </row>
    <row r="117" spans="1:23" x14ac:dyDescent="0.2">
      <c r="A117">
        <v>50737</v>
      </c>
      <c r="B117" t="s">
        <v>708</v>
      </c>
      <c r="C117" t="s">
        <v>40</v>
      </c>
      <c r="D117" t="s">
        <v>44</v>
      </c>
      <c r="E117" t="s">
        <v>319</v>
      </c>
      <c r="F117" s="78" t="s">
        <v>64</v>
      </c>
      <c r="G117" t="s">
        <v>709</v>
      </c>
      <c r="H117" t="s">
        <v>521</v>
      </c>
      <c r="I117" s="86">
        <v>41310</v>
      </c>
      <c r="J117" s="86">
        <v>41313</v>
      </c>
      <c r="K117" t="s">
        <v>32</v>
      </c>
      <c r="L117" t="s">
        <v>32</v>
      </c>
      <c r="M117" t="s">
        <v>32</v>
      </c>
      <c r="N117" t="s">
        <v>32</v>
      </c>
      <c r="O117" t="s">
        <v>32</v>
      </c>
      <c r="P117" t="s">
        <v>710</v>
      </c>
      <c r="Q117" s="86">
        <v>40221</v>
      </c>
      <c r="R117" t="s">
        <v>32</v>
      </c>
      <c r="S117" t="s">
        <v>32</v>
      </c>
      <c r="T117" t="s">
        <v>32</v>
      </c>
      <c r="U117" t="s">
        <v>32</v>
      </c>
      <c r="V117" t="s">
        <v>32</v>
      </c>
      <c r="W117" t="s">
        <v>32</v>
      </c>
    </row>
    <row r="118" spans="1:23" x14ac:dyDescent="0.2">
      <c r="A118">
        <v>50743</v>
      </c>
      <c r="B118" t="s">
        <v>711</v>
      </c>
      <c r="C118" t="s">
        <v>30</v>
      </c>
      <c r="D118" t="s">
        <v>38</v>
      </c>
      <c r="E118" t="s">
        <v>457</v>
      </c>
      <c r="F118" s="78" t="s">
        <v>56</v>
      </c>
      <c r="G118" t="s">
        <v>712</v>
      </c>
      <c r="H118" t="s">
        <v>521</v>
      </c>
      <c r="I118" s="86">
        <v>41304</v>
      </c>
      <c r="J118" s="86">
        <v>41306</v>
      </c>
      <c r="K118" t="s">
        <v>32</v>
      </c>
      <c r="L118" t="s">
        <v>32</v>
      </c>
      <c r="M118" t="s">
        <v>32</v>
      </c>
      <c r="N118" t="s">
        <v>32</v>
      </c>
      <c r="O118" t="s">
        <v>32</v>
      </c>
      <c r="P118" t="s">
        <v>713</v>
      </c>
      <c r="Q118" s="86">
        <v>40123</v>
      </c>
      <c r="R118" t="s">
        <v>32</v>
      </c>
      <c r="S118" t="s">
        <v>32</v>
      </c>
      <c r="T118" t="s">
        <v>32</v>
      </c>
      <c r="U118" t="s">
        <v>32</v>
      </c>
      <c r="V118" t="s">
        <v>32</v>
      </c>
      <c r="W118" t="s">
        <v>32</v>
      </c>
    </row>
    <row r="119" spans="1:23" x14ac:dyDescent="0.2">
      <c r="A119">
        <v>130495</v>
      </c>
      <c r="B119" t="s">
        <v>2408</v>
      </c>
      <c r="C119" t="s">
        <v>54</v>
      </c>
      <c r="D119" t="s">
        <v>61</v>
      </c>
      <c r="E119" t="s">
        <v>320</v>
      </c>
      <c r="F119" s="78" t="s">
        <v>64</v>
      </c>
      <c r="G119" t="s">
        <v>2409</v>
      </c>
      <c r="H119" t="s">
        <v>96</v>
      </c>
      <c r="I119" s="86">
        <v>42079</v>
      </c>
      <c r="J119" s="86">
        <v>42083</v>
      </c>
      <c r="K119">
        <v>3</v>
      </c>
      <c r="L119">
        <v>3</v>
      </c>
      <c r="M119">
        <v>2</v>
      </c>
      <c r="N119" t="s">
        <v>32</v>
      </c>
      <c r="O119">
        <v>3</v>
      </c>
      <c r="P119" t="s">
        <v>2410</v>
      </c>
      <c r="Q119" s="86">
        <v>40312</v>
      </c>
      <c r="R119" t="s">
        <v>32</v>
      </c>
      <c r="S119" t="s">
        <v>32</v>
      </c>
      <c r="T119" t="s">
        <v>32</v>
      </c>
      <c r="U119" t="s">
        <v>32</v>
      </c>
      <c r="V119" t="s">
        <v>32</v>
      </c>
      <c r="W119" t="s">
        <v>32</v>
      </c>
    </row>
    <row r="120" spans="1:23" x14ac:dyDescent="0.2">
      <c r="A120">
        <v>50766</v>
      </c>
      <c r="B120" t="s">
        <v>714</v>
      </c>
      <c r="C120" t="s">
        <v>40</v>
      </c>
      <c r="D120" t="s">
        <v>44</v>
      </c>
      <c r="E120" t="s">
        <v>320</v>
      </c>
      <c r="F120" s="78" t="s">
        <v>64</v>
      </c>
      <c r="G120" t="s">
        <v>715</v>
      </c>
      <c r="H120" t="s">
        <v>521</v>
      </c>
      <c r="I120" s="86">
        <v>40308</v>
      </c>
      <c r="J120" s="86">
        <v>40312</v>
      </c>
      <c r="K120" t="s">
        <v>32</v>
      </c>
      <c r="L120" t="s">
        <v>32</v>
      </c>
      <c r="M120" t="s">
        <v>32</v>
      </c>
      <c r="N120" t="s">
        <v>32</v>
      </c>
      <c r="O120" t="s">
        <v>32</v>
      </c>
      <c r="P120" t="s">
        <v>716</v>
      </c>
      <c r="Q120" s="86">
        <v>38751</v>
      </c>
      <c r="R120" t="s">
        <v>32</v>
      </c>
      <c r="S120" t="s">
        <v>32</v>
      </c>
      <c r="T120" t="s">
        <v>32</v>
      </c>
      <c r="U120" t="s">
        <v>32</v>
      </c>
      <c r="V120" t="s">
        <v>32</v>
      </c>
      <c r="W120" t="s">
        <v>32</v>
      </c>
    </row>
    <row r="121" spans="1:23" x14ac:dyDescent="0.2">
      <c r="A121">
        <v>131867</v>
      </c>
      <c r="B121" t="s">
        <v>3101</v>
      </c>
      <c r="C121" t="s">
        <v>126</v>
      </c>
      <c r="D121" t="s">
        <v>61</v>
      </c>
      <c r="E121" t="s">
        <v>320</v>
      </c>
      <c r="F121" s="78" t="s">
        <v>64</v>
      </c>
      <c r="G121" t="s">
        <v>3102</v>
      </c>
      <c r="H121" t="s">
        <v>2267</v>
      </c>
      <c r="I121" s="86">
        <v>41653</v>
      </c>
      <c r="J121" s="86">
        <v>41656</v>
      </c>
      <c r="K121">
        <v>2</v>
      </c>
      <c r="L121">
        <v>2</v>
      </c>
      <c r="M121">
        <v>2</v>
      </c>
      <c r="N121" t="s">
        <v>32</v>
      </c>
      <c r="O121">
        <v>2</v>
      </c>
      <c r="P121" t="s">
        <v>3103</v>
      </c>
      <c r="Q121" s="86">
        <v>40865</v>
      </c>
      <c r="R121" t="s">
        <v>32</v>
      </c>
      <c r="S121" t="s">
        <v>32</v>
      </c>
      <c r="T121" t="s">
        <v>32</v>
      </c>
      <c r="U121" t="s">
        <v>32</v>
      </c>
      <c r="V121" t="s">
        <v>32</v>
      </c>
      <c r="W121" t="s">
        <v>32</v>
      </c>
    </row>
    <row r="122" spans="1:23" x14ac:dyDescent="0.2">
      <c r="A122">
        <v>141081</v>
      </c>
      <c r="B122" t="s">
        <v>3343</v>
      </c>
      <c r="C122" t="s">
        <v>3308</v>
      </c>
      <c r="D122" t="s">
        <v>135</v>
      </c>
      <c r="E122" t="s">
        <v>320</v>
      </c>
      <c r="F122" s="78" t="s">
        <v>64</v>
      </c>
      <c r="G122" t="s">
        <v>32</v>
      </c>
      <c r="H122" t="s">
        <v>32</v>
      </c>
      <c r="I122" s="86" t="s">
        <v>32</v>
      </c>
      <c r="J122" s="86" t="s">
        <v>32</v>
      </c>
      <c r="K122" t="s">
        <v>32</v>
      </c>
      <c r="L122" t="s">
        <v>32</v>
      </c>
      <c r="M122" t="s">
        <v>32</v>
      </c>
      <c r="N122" t="s">
        <v>32</v>
      </c>
      <c r="O122" t="s">
        <v>32</v>
      </c>
      <c r="P122" t="s">
        <v>32</v>
      </c>
      <c r="Q122" s="86" t="s">
        <v>32</v>
      </c>
      <c r="R122" t="s">
        <v>32</v>
      </c>
      <c r="S122" t="s">
        <v>32</v>
      </c>
      <c r="T122" t="s">
        <v>32</v>
      </c>
      <c r="U122" t="s">
        <v>32</v>
      </c>
      <c r="V122" t="s">
        <v>32</v>
      </c>
      <c r="W122" t="s">
        <v>32</v>
      </c>
    </row>
    <row r="123" spans="1:23" x14ac:dyDescent="0.2">
      <c r="A123">
        <v>51573</v>
      </c>
      <c r="B123" t="s">
        <v>867</v>
      </c>
      <c r="C123" t="s">
        <v>234</v>
      </c>
      <c r="D123" t="s">
        <v>38</v>
      </c>
      <c r="E123" t="s">
        <v>237</v>
      </c>
      <c r="F123" s="78" t="s">
        <v>132</v>
      </c>
      <c r="G123" t="s">
        <v>868</v>
      </c>
      <c r="H123" t="s">
        <v>512</v>
      </c>
      <c r="I123" s="86">
        <v>42136</v>
      </c>
      <c r="J123" s="86">
        <v>42139</v>
      </c>
      <c r="K123" t="s">
        <v>32</v>
      </c>
      <c r="L123" t="s">
        <v>32</v>
      </c>
      <c r="M123" t="s">
        <v>32</v>
      </c>
      <c r="N123" t="s">
        <v>32</v>
      </c>
      <c r="O123" t="s">
        <v>32</v>
      </c>
      <c r="P123" t="s">
        <v>869</v>
      </c>
      <c r="Q123" s="86">
        <v>41131</v>
      </c>
      <c r="R123" t="s">
        <v>32</v>
      </c>
      <c r="S123" t="s">
        <v>32</v>
      </c>
      <c r="T123" t="s">
        <v>32</v>
      </c>
      <c r="U123" t="s">
        <v>32</v>
      </c>
      <c r="V123" t="s">
        <v>32</v>
      </c>
      <c r="W123" t="s">
        <v>32</v>
      </c>
    </row>
    <row r="124" spans="1:23" x14ac:dyDescent="0.2">
      <c r="A124">
        <v>59202</v>
      </c>
      <c r="B124" t="s">
        <v>2187</v>
      </c>
      <c r="C124" t="s">
        <v>30</v>
      </c>
      <c r="D124" t="s">
        <v>38</v>
      </c>
      <c r="E124" t="s">
        <v>436</v>
      </c>
      <c r="F124" s="78" t="s">
        <v>64</v>
      </c>
      <c r="G124" t="s">
        <v>2188</v>
      </c>
      <c r="H124" t="s">
        <v>512</v>
      </c>
      <c r="I124" s="86">
        <v>41449</v>
      </c>
      <c r="J124" s="86">
        <v>41453</v>
      </c>
      <c r="K124">
        <v>2</v>
      </c>
      <c r="L124">
        <v>2</v>
      </c>
      <c r="M124">
        <v>2</v>
      </c>
      <c r="N124" t="s">
        <v>32</v>
      </c>
      <c r="O124">
        <v>2</v>
      </c>
      <c r="P124" t="s">
        <v>2189</v>
      </c>
      <c r="Q124" s="86">
        <v>39885</v>
      </c>
      <c r="R124" t="s">
        <v>32</v>
      </c>
      <c r="S124" t="s">
        <v>32</v>
      </c>
      <c r="T124" t="s">
        <v>32</v>
      </c>
      <c r="U124" t="s">
        <v>32</v>
      </c>
      <c r="V124" t="s">
        <v>32</v>
      </c>
      <c r="W124" t="s">
        <v>32</v>
      </c>
    </row>
    <row r="125" spans="1:23" x14ac:dyDescent="0.2">
      <c r="A125">
        <v>50782</v>
      </c>
      <c r="B125" t="s">
        <v>142</v>
      </c>
      <c r="C125" t="s">
        <v>114</v>
      </c>
      <c r="D125" t="s">
        <v>44</v>
      </c>
      <c r="E125" t="s">
        <v>143</v>
      </c>
      <c r="F125" s="78" t="s">
        <v>56</v>
      </c>
      <c r="G125">
        <v>10004888</v>
      </c>
      <c r="H125" t="s">
        <v>34</v>
      </c>
      <c r="I125" s="86">
        <v>42296</v>
      </c>
      <c r="J125" s="86">
        <v>42299</v>
      </c>
      <c r="K125" t="s">
        <v>32</v>
      </c>
      <c r="L125" t="s">
        <v>32</v>
      </c>
      <c r="M125" t="s">
        <v>32</v>
      </c>
      <c r="N125" t="s">
        <v>32</v>
      </c>
      <c r="O125" t="s">
        <v>32</v>
      </c>
      <c r="P125" t="s">
        <v>144</v>
      </c>
      <c r="Q125" s="86">
        <v>41698</v>
      </c>
      <c r="R125" t="s">
        <v>32</v>
      </c>
      <c r="S125" t="s">
        <v>32</v>
      </c>
      <c r="T125" t="s">
        <v>32</v>
      </c>
      <c r="U125" t="s">
        <v>32</v>
      </c>
      <c r="V125" t="s">
        <v>32</v>
      </c>
      <c r="W125" t="s">
        <v>32</v>
      </c>
    </row>
    <row r="126" spans="1:23" x14ac:dyDescent="0.2">
      <c r="A126">
        <v>130761</v>
      </c>
      <c r="B126" t="s">
        <v>2914</v>
      </c>
      <c r="C126" t="s">
        <v>54</v>
      </c>
      <c r="D126" t="s">
        <v>61</v>
      </c>
      <c r="E126" t="s">
        <v>248</v>
      </c>
      <c r="F126" s="78" t="s">
        <v>33</v>
      </c>
      <c r="G126" t="s">
        <v>2915</v>
      </c>
      <c r="H126" t="s">
        <v>58</v>
      </c>
      <c r="I126" s="86">
        <v>41792</v>
      </c>
      <c r="J126" s="86">
        <v>41796</v>
      </c>
      <c r="K126">
        <v>2</v>
      </c>
      <c r="L126">
        <v>2</v>
      </c>
      <c r="M126">
        <v>2</v>
      </c>
      <c r="N126" t="s">
        <v>32</v>
      </c>
      <c r="O126">
        <v>2</v>
      </c>
      <c r="P126" t="s">
        <v>2916</v>
      </c>
      <c r="Q126" s="86">
        <v>41306</v>
      </c>
      <c r="R126" t="s">
        <v>32</v>
      </c>
      <c r="S126" t="s">
        <v>32</v>
      </c>
      <c r="T126" t="s">
        <v>32</v>
      </c>
      <c r="U126" t="s">
        <v>32</v>
      </c>
      <c r="V126" t="s">
        <v>32</v>
      </c>
      <c r="W126" t="s">
        <v>32</v>
      </c>
    </row>
    <row r="127" spans="1:23" x14ac:dyDescent="0.2">
      <c r="A127">
        <v>130459</v>
      </c>
      <c r="B127" t="s">
        <v>2344</v>
      </c>
      <c r="C127" t="s">
        <v>54</v>
      </c>
      <c r="D127" t="s">
        <v>61</v>
      </c>
      <c r="E127" t="s">
        <v>237</v>
      </c>
      <c r="F127" s="78" t="s">
        <v>132</v>
      </c>
      <c r="G127" t="s">
        <v>2345</v>
      </c>
      <c r="H127" t="s">
        <v>96</v>
      </c>
      <c r="I127" s="86">
        <v>41778</v>
      </c>
      <c r="J127" s="86">
        <v>41782</v>
      </c>
      <c r="K127">
        <v>2</v>
      </c>
      <c r="L127">
        <v>2</v>
      </c>
      <c r="M127">
        <v>2</v>
      </c>
      <c r="N127" t="s">
        <v>32</v>
      </c>
      <c r="O127">
        <v>1</v>
      </c>
      <c r="P127" t="s">
        <v>2346</v>
      </c>
      <c r="Q127" s="86">
        <v>40564</v>
      </c>
      <c r="R127" t="s">
        <v>32</v>
      </c>
      <c r="S127" t="s">
        <v>32</v>
      </c>
      <c r="T127" t="s">
        <v>32</v>
      </c>
      <c r="U127" t="s">
        <v>32</v>
      </c>
      <c r="V127" t="s">
        <v>32</v>
      </c>
      <c r="W127" t="s">
        <v>32</v>
      </c>
    </row>
    <row r="128" spans="1:23" x14ac:dyDescent="0.2">
      <c r="A128">
        <v>58766</v>
      </c>
      <c r="B128" t="s">
        <v>1996</v>
      </c>
      <c r="C128" t="s">
        <v>30</v>
      </c>
      <c r="D128" t="s">
        <v>38</v>
      </c>
      <c r="E128" t="s">
        <v>323</v>
      </c>
      <c r="F128" s="78" t="s">
        <v>311</v>
      </c>
      <c r="G128" t="s">
        <v>1997</v>
      </c>
      <c r="H128" t="s">
        <v>521</v>
      </c>
      <c r="I128" s="86">
        <v>41548</v>
      </c>
      <c r="J128" s="86">
        <v>41550</v>
      </c>
      <c r="K128">
        <v>2</v>
      </c>
      <c r="L128">
        <v>2</v>
      </c>
      <c r="M128">
        <v>2</v>
      </c>
      <c r="N128" t="s">
        <v>32</v>
      </c>
      <c r="O128">
        <v>2</v>
      </c>
      <c r="P128" t="s">
        <v>1998</v>
      </c>
      <c r="Q128" s="86">
        <v>40501</v>
      </c>
      <c r="R128" t="s">
        <v>32</v>
      </c>
      <c r="S128" t="s">
        <v>32</v>
      </c>
      <c r="T128" t="s">
        <v>32</v>
      </c>
      <c r="U128" t="s">
        <v>32</v>
      </c>
      <c r="V128" t="s">
        <v>32</v>
      </c>
      <c r="W128" t="s">
        <v>32</v>
      </c>
    </row>
    <row r="129" spans="1:23" x14ac:dyDescent="0.2">
      <c r="A129">
        <v>50795</v>
      </c>
      <c r="B129" t="s">
        <v>717</v>
      </c>
      <c r="C129" t="s">
        <v>30</v>
      </c>
      <c r="D129" t="s">
        <v>38</v>
      </c>
      <c r="E129" t="s">
        <v>413</v>
      </c>
      <c r="F129" s="78" t="s">
        <v>57</v>
      </c>
      <c r="G129" t="s">
        <v>718</v>
      </c>
      <c r="H129" t="s">
        <v>491</v>
      </c>
      <c r="I129" s="86">
        <v>40442</v>
      </c>
      <c r="J129" s="86">
        <v>40445</v>
      </c>
      <c r="K129" t="s">
        <v>32</v>
      </c>
      <c r="L129" t="s">
        <v>32</v>
      </c>
      <c r="M129" t="s">
        <v>32</v>
      </c>
      <c r="N129" t="s">
        <v>32</v>
      </c>
      <c r="O129" t="s">
        <v>32</v>
      </c>
      <c r="P129" t="s">
        <v>32</v>
      </c>
      <c r="Q129" s="86" t="s">
        <v>32</v>
      </c>
      <c r="R129" t="s">
        <v>32</v>
      </c>
      <c r="S129" t="s">
        <v>32</v>
      </c>
      <c r="T129" t="s">
        <v>32</v>
      </c>
      <c r="U129" t="s">
        <v>32</v>
      </c>
      <c r="V129" t="s">
        <v>32</v>
      </c>
      <c r="W129" t="s">
        <v>32</v>
      </c>
    </row>
    <row r="130" spans="1:23" x14ac:dyDescent="0.2">
      <c r="A130">
        <v>130603</v>
      </c>
      <c r="B130" t="s">
        <v>2602</v>
      </c>
      <c r="C130" t="s">
        <v>54</v>
      </c>
      <c r="D130" t="s">
        <v>61</v>
      </c>
      <c r="E130" t="s">
        <v>321</v>
      </c>
      <c r="F130" s="78" t="s">
        <v>57</v>
      </c>
      <c r="G130" t="s">
        <v>2603</v>
      </c>
      <c r="H130" t="s">
        <v>96</v>
      </c>
      <c r="I130" s="86">
        <v>41604</v>
      </c>
      <c r="J130" s="86">
        <v>41607</v>
      </c>
      <c r="K130">
        <v>2</v>
      </c>
      <c r="L130">
        <v>3</v>
      </c>
      <c r="M130">
        <v>2</v>
      </c>
      <c r="N130" t="s">
        <v>32</v>
      </c>
      <c r="O130">
        <v>2</v>
      </c>
      <c r="P130" t="s">
        <v>2604</v>
      </c>
      <c r="Q130" s="86">
        <v>41075</v>
      </c>
      <c r="R130" t="s">
        <v>32</v>
      </c>
      <c r="S130" t="s">
        <v>32</v>
      </c>
      <c r="T130" t="s">
        <v>32</v>
      </c>
      <c r="U130" t="s">
        <v>32</v>
      </c>
      <c r="V130" t="s">
        <v>32</v>
      </c>
      <c r="W130" t="s">
        <v>32</v>
      </c>
    </row>
    <row r="131" spans="1:23" x14ac:dyDescent="0.2">
      <c r="A131">
        <v>50798</v>
      </c>
      <c r="B131" t="s">
        <v>322</v>
      </c>
      <c r="C131" t="s">
        <v>40</v>
      </c>
      <c r="D131" t="s">
        <v>44</v>
      </c>
      <c r="E131" t="s">
        <v>321</v>
      </c>
      <c r="F131" s="78" t="s">
        <v>57</v>
      </c>
      <c r="G131" t="s">
        <v>719</v>
      </c>
      <c r="H131" t="s">
        <v>521</v>
      </c>
      <c r="I131" s="86">
        <v>41234</v>
      </c>
      <c r="J131" s="86">
        <v>41236</v>
      </c>
      <c r="K131" t="s">
        <v>32</v>
      </c>
      <c r="L131" t="s">
        <v>32</v>
      </c>
      <c r="M131" t="s">
        <v>32</v>
      </c>
      <c r="N131" t="s">
        <v>32</v>
      </c>
      <c r="O131" t="s">
        <v>32</v>
      </c>
      <c r="P131" t="s">
        <v>720</v>
      </c>
      <c r="Q131" s="86">
        <v>40718</v>
      </c>
      <c r="R131" t="s">
        <v>32</v>
      </c>
      <c r="S131" t="s">
        <v>32</v>
      </c>
      <c r="T131" t="s">
        <v>32</v>
      </c>
      <c r="U131" t="s">
        <v>32</v>
      </c>
      <c r="V131" t="s">
        <v>32</v>
      </c>
      <c r="W131" t="s">
        <v>32</v>
      </c>
    </row>
    <row r="132" spans="1:23" x14ac:dyDescent="0.2">
      <c r="A132">
        <v>130532</v>
      </c>
      <c r="B132" t="s">
        <v>2479</v>
      </c>
      <c r="C132" t="s">
        <v>54</v>
      </c>
      <c r="D132" t="s">
        <v>61</v>
      </c>
      <c r="E132" t="s">
        <v>323</v>
      </c>
      <c r="F132" s="78" t="s">
        <v>311</v>
      </c>
      <c r="G132" t="s">
        <v>2480</v>
      </c>
      <c r="H132" t="s">
        <v>96</v>
      </c>
      <c r="I132" s="86">
        <v>41904</v>
      </c>
      <c r="J132" s="86">
        <v>41908</v>
      </c>
      <c r="K132">
        <v>2</v>
      </c>
      <c r="L132">
        <v>2</v>
      </c>
      <c r="M132">
        <v>2</v>
      </c>
      <c r="N132" t="s">
        <v>32</v>
      </c>
      <c r="O132">
        <v>2</v>
      </c>
      <c r="P132" t="s">
        <v>2481</v>
      </c>
      <c r="Q132" s="86">
        <v>39731</v>
      </c>
      <c r="R132" t="s">
        <v>32</v>
      </c>
      <c r="S132" t="s">
        <v>32</v>
      </c>
      <c r="T132" t="s">
        <v>32</v>
      </c>
      <c r="U132" t="s">
        <v>32</v>
      </c>
      <c r="V132" t="s">
        <v>32</v>
      </c>
      <c r="W132" t="s">
        <v>32</v>
      </c>
    </row>
    <row r="133" spans="1:23" x14ac:dyDescent="0.2">
      <c r="A133">
        <v>53106</v>
      </c>
      <c r="B133" t="s">
        <v>1156</v>
      </c>
      <c r="C133" t="s">
        <v>40</v>
      </c>
      <c r="D133" t="s">
        <v>44</v>
      </c>
      <c r="E133" t="s">
        <v>324</v>
      </c>
      <c r="F133" s="78" t="s">
        <v>56</v>
      </c>
      <c r="G133" t="s">
        <v>1157</v>
      </c>
      <c r="H133" t="s">
        <v>521</v>
      </c>
      <c r="I133" s="86">
        <v>40987</v>
      </c>
      <c r="J133" s="86">
        <v>40991</v>
      </c>
      <c r="K133">
        <v>2</v>
      </c>
      <c r="L133">
        <v>2</v>
      </c>
      <c r="M133">
        <v>2</v>
      </c>
      <c r="N133" t="s">
        <v>32</v>
      </c>
      <c r="O133">
        <v>2</v>
      </c>
      <c r="P133" t="s">
        <v>1158</v>
      </c>
      <c r="Q133" s="86">
        <v>39934</v>
      </c>
      <c r="R133" t="s">
        <v>32</v>
      </c>
      <c r="S133" t="s">
        <v>32</v>
      </c>
      <c r="T133" t="s">
        <v>32</v>
      </c>
      <c r="U133" t="s">
        <v>32</v>
      </c>
      <c r="V133" t="s">
        <v>32</v>
      </c>
      <c r="W133" t="s">
        <v>32</v>
      </c>
    </row>
    <row r="134" spans="1:23" x14ac:dyDescent="0.2">
      <c r="A134">
        <v>134143</v>
      </c>
      <c r="B134" t="s">
        <v>3285</v>
      </c>
      <c r="C134" t="s">
        <v>67</v>
      </c>
      <c r="D134" t="s">
        <v>72</v>
      </c>
      <c r="E134" t="s">
        <v>105</v>
      </c>
      <c r="F134" s="78" t="s">
        <v>64</v>
      </c>
      <c r="G134" t="s">
        <v>3286</v>
      </c>
      <c r="H134" t="s">
        <v>170</v>
      </c>
      <c r="I134" s="86">
        <v>41535</v>
      </c>
      <c r="J134" s="86">
        <v>41537</v>
      </c>
      <c r="K134">
        <v>2</v>
      </c>
      <c r="L134">
        <v>2</v>
      </c>
      <c r="M134">
        <v>2</v>
      </c>
      <c r="N134" t="s">
        <v>32</v>
      </c>
      <c r="O134">
        <v>2</v>
      </c>
      <c r="P134" t="s">
        <v>3287</v>
      </c>
      <c r="Q134" s="86">
        <v>39464</v>
      </c>
      <c r="R134" t="s">
        <v>32</v>
      </c>
      <c r="S134" t="s">
        <v>32</v>
      </c>
      <c r="T134" t="s">
        <v>32</v>
      </c>
      <c r="U134" t="s">
        <v>32</v>
      </c>
      <c r="V134" t="s">
        <v>32</v>
      </c>
      <c r="W134" t="s">
        <v>32</v>
      </c>
    </row>
    <row r="135" spans="1:23" x14ac:dyDescent="0.2">
      <c r="A135">
        <v>50827</v>
      </c>
      <c r="B135" t="s">
        <v>727</v>
      </c>
      <c r="C135" t="s">
        <v>30</v>
      </c>
      <c r="D135" t="s">
        <v>38</v>
      </c>
      <c r="E135" t="s">
        <v>360</v>
      </c>
      <c r="F135" s="78" t="s">
        <v>47</v>
      </c>
      <c r="G135" t="s">
        <v>728</v>
      </c>
      <c r="H135" t="s">
        <v>502</v>
      </c>
      <c r="I135" s="86">
        <v>41653</v>
      </c>
      <c r="J135" s="86">
        <v>41656</v>
      </c>
      <c r="K135" t="s">
        <v>32</v>
      </c>
      <c r="L135" t="s">
        <v>32</v>
      </c>
      <c r="M135" t="s">
        <v>32</v>
      </c>
      <c r="N135" t="s">
        <v>32</v>
      </c>
      <c r="O135" t="s">
        <v>32</v>
      </c>
      <c r="P135" t="s">
        <v>729</v>
      </c>
      <c r="Q135" s="86">
        <v>40830</v>
      </c>
      <c r="R135" t="s">
        <v>32</v>
      </c>
      <c r="S135" t="s">
        <v>32</v>
      </c>
      <c r="T135" t="s">
        <v>32</v>
      </c>
      <c r="U135" t="s">
        <v>32</v>
      </c>
      <c r="V135" t="s">
        <v>32</v>
      </c>
      <c r="W135" t="s">
        <v>32</v>
      </c>
    </row>
    <row r="136" spans="1:23" x14ac:dyDescent="0.2">
      <c r="A136">
        <v>130803</v>
      </c>
      <c r="B136" t="s">
        <v>2986</v>
      </c>
      <c r="C136" t="s">
        <v>54</v>
      </c>
      <c r="D136" t="s">
        <v>61</v>
      </c>
      <c r="E136" t="s">
        <v>146</v>
      </c>
      <c r="F136" s="78" t="s">
        <v>47</v>
      </c>
      <c r="G136" t="s">
        <v>2987</v>
      </c>
      <c r="H136" t="s">
        <v>2280</v>
      </c>
      <c r="I136" s="86">
        <v>39038</v>
      </c>
      <c r="J136" s="86">
        <v>39038</v>
      </c>
      <c r="K136">
        <v>1</v>
      </c>
      <c r="L136" t="s">
        <v>70</v>
      </c>
      <c r="M136" t="s">
        <v>70</v>
      </c>
      <c r="N136" t="s">
        <v>32</v>
      </c>
      <c r="O136">
        <v>1</v>
      </c>
      <c r="P136" t="s">
        <v>32</v>
      </c>
      <c r="Q136" s="86" t="s">
        <v>32</v>
      </c>
      <c r="R136" t="s">
        <v>32</v>
      </c>
      <c r="S136" t="s">
        <v>32</v>
      </c>
      <c r="T136" t="s">
        <v>32</v>
      </c>
      <c r="U136" t="s">
        <v>32</v>
      </c>
      <c r="V136" t="s">
        <v>32</v>
      </c>
      <c r="W136" t="s">
        <v>32</v>
      </c>
    </row>
    <row r="137" spans="1:23" x14ac:dyDescent="0.2">
      <c r="A137">
        <v>50832</v>
      </c>
      <c r="B137" t="s">
        <v>730</v>
      </c>
      <c r="C137" t="s">
        <v>234</v>
      </c>
      <c r="D137" t="s">
        <v>38</v>
      </c>
      <c r="E137" t="s">
        <v>457</v>
      </c>
      <c r="F137" s="78" t="s">
        <v>56</v>
      </c>
      <c r="G137" t="s">
        <v>731</v>
      </c>
      <c r="H137" t="s">
        <v>732</v>
      </c>
      <c r="I137" s="86">
        <v>38604</v>
      </c>
      <c r="J137" s="86">
        <v>38604</v>
      </c>
      <c r="K137" t="s">
        <v>32</v>
      </c>
      <c r="L137" t="s">
        <v>32</v>
      </c>
      <c r="M137" t="s">
        <v>32</v>
      </c>
      <c r="N137" t="s">
        <v>32</v>
      </c>
      <c r="O137" t="s">
        <v>32</v>
      </c>
      <c r="P137" t="s">
        <v>32</v>
      </c>
      <c r="Q137" s="86" t="s">
        <v>32</v>
      </c>
      <c r="R137" t="s">
        <v>32</v>
      </c>
      <c r="S137" t="s">
        <v>32</v>
      </c>
      <c r="T137" t="s">
        <v>32</v>
      </c>
      <c r="U137" t="s">
        <v>32</v>
      </c>
      <c r="V137" t="s">
        <v>32</v>
      </c>
      <c r="W137" t="s">
        <v>32</v>
      </c>
    </row>
    <row r="138" spans="1:23" x14ac:dyDescent="0.2">
      <c r="A138">
        <v>54725</v>
      </c>
      <c r="B138" t="s">
        <v>1583</v>
      </c>
      <c r="C138" t="s">
        <v>30</v>
      </c>
      <c r="D138" t="s">
        <v>38</v>
      </c>
      <c r="E138" t="s">
        <v>208</v>
      </c>
      <c r="F138" s="78" t="s">
        <v>64</v>
      </c>
      <c r="G138" t="s">
        <v>1584</v>
      </c>
      <c r="H138" t="s">
        <v>512</v>
      </c>
      <c r="I138" s="86">
        <v>41709</v>
      </c>
      <c r="J138" s="86">
        <v>41712</v>
      </c>
      <c r="K138">
        <v>2</v>
      </c>
      <c r="L138">
        <v>2</v>
      </c>
      <c r="M138">
        <v>2</v>
      </c>
      <c r="N138" t="s">
        <v>32</v>
      </c>
      <c r="O138">
        <v>2</v>
      </c>
      <c r="P138" t="s">
        <v>1585</v>
      </c>
      <c r="Q138" s="86">
        <v>39640</v>
      </c>
      <c r="R138" t="s">
        <v>32</v>
      </c>
      <c r="S138" t="s">
        <v>32</v>
      </c>
      <c r="T138" t="s">
        <v>32</v>
      </c>
      <c r="U138" t="s">
        <v>32</v>
      </c>
      <c r="V138" t="s">
        <v>32</v>
      </c>
      <c r="W138" t="s">
        <v>32</v>
      </c>
    </row>
    <row r="139" spans="1:23" x14ac:dyDescent="0.2">
      <c r="A139">
        <v>50835</v>
      </c>
      <c r="B139" t="s">
        <v>733</v>
      </c>
      <c r="C139" t="s">
        <v>40</v>
      </c>
      <c r="D139" t="s">
        <v>44</v>
      </c>
      <c r="E139" t="s">
        <v>325</v>
      </c>
      <c r="F139" s="78" t="s">
        <v>57</v>
      </c>
      <c r="G139" t="s">
        <v>734</v>
      </c>
      <c r="H139" t="s">
        <v>521</v>
      </c>
      <c r="I139" s="86">
        <v>40217</v>
      </c>
      <c r="J139" s="86">
        <v>40221</v>
      </c>
      <c r="K139" t="s">
        <v>32</v>
      </c>
      <c r="L139" t="s">
        <v>32</v>
      </c>
      <c r="M139" t="s">
        <v>32</v>
      </c>
      <c r="N139" t="s">
        <v>32</v>
      </c>
      <c r="O139" t="s">
        <v>32</v>
      </c>
      <c r="P139" t="s">
        <v>735</v>
      </c>
      <c r="Q139" s="86">
        <v>38646</v>
      </c>
      <c r="R139" t="s">
        <v>32</v>
      </c>
      <c r="S139" t="s">
        <v>32</v>
      </c>
      <c r="T139" t="s">
        <v>32</v>
      </c>
      <c r="U139" t="s">
        <v>32</v>
      </c>
      <c r="V139" t="s">
        <v>32</v>
      </c>
      <c r="W139" t="s">
        <v>32</v>
      </c>
    </row>
    <row r="140" spans="1:23" x14ac:dyDescent="0.2">
      <c r="A140">
        <v>130669</v>
      </c>
      <c r="B140" t="s">
        <v>2722</v>
      </c>
      <c r="C140" t="s">
        <v>126</v>
      </c>
      <c r="D140" t="s">
        <v>61</v>
      </c>
      <c r="E140" t="s">
        <v>325</v>
      </c>
      <c r="F140" s="78" t="s">
        <v>57</v>
      </c>
      <c r="G140" t="s">
        <v>2723</v>
      </c>
      <c r="H140" t="s">
        <v>2267</v>
      </c>
      <c r="I140" s="86">
        <v>41191</v>
      </c>
      <c r="J140" s="86">
        <v>41194</v>
      </c>
      <c r="K140">
        <v>1</v>
      </c>
      <c r="L140">
        <v>1</v>
      </c>
      <c r="M140">
        <v>1</v>
      </c>
      <c r="N140" t="s">
        <v>32</v>
      </c>
      <c r="O140">
        <v>1</v>
      </c>
      <c r="P140" t="s">
        <v>2724</v>
      </c>
      <c r="Q140" s="86">
        <v>39388</v>
      </c>
      <c r="R140" t="s">
        <v>32</v>
      </c>
      <c r="S140" t="s">
        <v>32</v>
      </c>
      <c r="T140" t="s">
        <v>32</v>
      </c>
      <c r="U140" t="s">
        <v>32</v>
      </c>
      <c r="V140" t="s">
        <v>32</v>
      </c>
      <c r="W140" t="s">
        <v>32</v>
      </c>
    </row>
    <row r="141" spans="1:23" x14ac:dyDescent="0.2">
      <c r="A141">
        <v>58933</v>
      </c>
      <c r="B141" t="s">
        <v>2057</v>
      </c>
      <c r="C141" t="s">
        <v>30</v>
      </c>
      <c r="D141" t="s">
        <v>38</v>
      </c>
      <c r="E141" t="s">
        <v>415</v>
      </c>
      <c r="F141" s="78" t="s">
        <v>311</v>
      </c>
      <c r="G141" t="s">
        <v>2058</v>
      </c>
      <c r="H141" t="s">
        <v>502</v>
      </c>
      <c r="I141" s="86">
        <v>41968</v>
      </c>
      <c r="J141" s="86">
        <v>41971</v>
      </c>
      <c r="K141">
        <v>3</v>
      </c>
      <c r="L141">
        <v>3</v>
      </c>
      <c r="M141">
        <v>3</v>
      </c>
      <c r="N141" t="s">
        <v>32</v>
      </c>
      <c r="O141">
        <v>3</v>
      </c>
      <c r="P141" t="s">
        <v>2059</v>
      </c>
      <c r="Q141" s="86">
        <v>40844</v>
      </c>
      <c r="R141" t="s">
        <v>32</v>
      </c>
      <c r="S141" t="s">
        <v>32</v>
      </c>
      <c r="T141" t="s">
        <v>32</v>
      </c>
      <c r="U141" t="s">
        <v>32</v>
      </c>
      <c r="V141" t="s">
        <v>32</v>
      </c>
      <c r="W141" t="s">
        <v>32</v>
      </c>
    </row>
    <row r="142" spans="1:23" x14ac:dyDescent="0.2">
      <c r="A142">
        <v>50846</v>
      </c>
      <c r="B142" t="s">
        <v>327</v>
      </c>
      <c r="C142" t="s">
        <v>40</v>
      </c>
      <c r="D142" t="s">
        <v>44</v>
      </c>
      <c r="E142" t="s">
        <v>326</v>
      </c>
      <c r="F142" s="78" t="s">
        <v>47</v>
      </c>
      <c r="G142" t="s">
        <v>736</v>
      </c>
      <c r="H142" t="s">
        <v>521</v>
      </c>
      <c r="I142" s="86">
        <v>41022</v>
      </c>
      <c r="J142" s="86">
        <v>41026</v>
      </c>
      <c r="K142" t="s">
        <v>32</v>
      </c>
      <c r="L142" t="s">
        <v>32</v>
      </c>
      <c r="M142" t="s">
        <v>32</v>
      </c>
      <c r="N142" t="s">
        <v>32</v>
      </c>
      <c r="O142" t="s">
        <v>32</v>
      </c>
      <c r="P142" t="s">
        <v>737</v>
      </c>
      <c r="Q142" s="86">
        <v>39115</v>
      </c>
      <c r="R142" t="s">
        <v>32</v>
      </c>
      <c r="S142" t="s">
        <v>32</v>
      </c>
      <c r="T142" t="s">
        <v>32</v>
      </c>
      <c r="U142" t="s">
        <v>32</v>
      </c>
      <c r="V142" t="s">
        <v>32</v>
      </c>
      <c r="W142" t="s">
        <v>32</v>
      </c>
    </row>
    <row r="143" spans="1:23" x14ac:dyDescent="0.2">
      <c r="A143">
        <v>50855</v>
      </c>
      <c r="B143" t="s">
        <v>738</v>
      </c>
      <c r="C143" t="s">
        <v>234</v>
      </c>
      <c r="D143" t="s">
        <v>38</v>
      </c>
      <c r="E143" t="s">
        <v>379</v>
      </c>
      <c r="F143" s="78" t="s">
        <v>311</v>
      </c>
      <c r="G143" t="s">
        <v>739</v>
      </c>
      <c r="H143" t="s">
        <v>491</v>
      </c>
      <c r="I143" s="86">
        <v>39272</v>
      </c>
      <c r="J143" s="86">
        <v>39275</v>
      </c>
      <c r="K143" t="s">
        <v>32</v>
      </c>
      <c r="L143" t="s">
        <v>32</v>
      </c>
      <c r="M143" t="s">
        <v>32</v>
      </c>
      <c r="N143" t="s">
        <v>32</v>
      </c>
      <c r="O143" t="s">
        <v>32</v>
      </c>
      <c r="P143" t="s">
        <v>32</v>
      </c>
      <c r="Q143" s="86" t="s">
        <v>32</v>
      </c>
      <c r="R143" t="s">
        <v>32</v>
      </c>
      <c r="S143" t="s">
        <v>32</v>
      </c>
      <c r="T143" t="s">
        <v>32</v>
      </c>
      <c r="U143" t="s">
        <v>32</v>
      </c>
      <c r="V143" t="s">
        <v>32</v>
      </c>
      <c r="W143" t="s">
        <v>32</v>
      </c>
    </row>
    <row r="144" spans="1:23" x14ac:dyDescent="0.2">
      <c r="A144">
        <v>50857</v>
      </c>
      <c r="B144" t="s">
        <v>740</v>
      </c>
      <c r="C144" t="s">
        <v>30</v>
      </c>
      <c r="D144" t="s">
        <v>38</v>
      </c>
      <c r="E144" t="s">
        <v>253</v>
      </c>
      <c r="F144" s="78" t="s">
        <v>132</v>
      </c>
      <c r="G144" t="s">
        <v>741</v>
      </c>
      <c r="H144" t="s">
        <v>512</v>
      </c>
      <c r="I144" s="86">
        <v>41317</v>
      </c>
      <c r="J144" s="86">
        <v>41320</v>
      </c>
      <c r="K144" t="s">
        <v>32</v>
      </c>
      <c r="L144" t="s">
        <v>32</v>
      </c>
      <c r="M144" t="s">
        <v>32</v>
      </c>
      <c r="N144" t="s">
        <v>32</v>
      </c>
      <c r="O144" t="s">
        <v>32</v>
      </c>
      <c r="P144" t="s">
        <v>742</v>
      </c>
      <c r="Q144" s="86">
        <v>40354</v>
      </c>
      <c r="R144" t="s">
        <v>32</v>
      </c>
      <c r="S144" t="s">
        <v>32</v>
      </c>
      <c r="T144" t="s">
        <v>32</v>
      </c>
      <c r="U144" t="s">
        <v>32</v>
      </c>
      <c r="V144" t="s">
        <v>32</v>
      </c>
      <c r="W144" t="s">
        <v>32</v>
      </c>
    </row>
    <row r="145" spans="1:23" x14ac:dyDescent="0.2">
      <c r="A145">
        <v>50858</v>
      </c>
      <c r="B145" t="s">
        <v>743</v>
      </c>
      <c r="C145" t="s">
        <v>114</v>
      </c>
      <c r="D145" t="s">
        <v>44</v>
      </c>
      <c r="E145" t="s">
        <v>332</v>
      </c>
      <c r="F145" s="78" t="s">
        <v>75</v>
      </c>
      <c r="G145" t="s">
        <v>744</v>
      </c>
      <c r="H145" t="s">
        <v>491</v>
      </c>
      <c r="I145" s="86">
        <v>40393</v>
      </c>
      <c r="J145" s="86">
        <v>40396</v>
      </c>
      <c r="K145" t="s">
        <v>32</v>
      </c>
      <c r="L145" t="s">
        <v>32</v>
      </c>
      <c r="M145" t="s">
        <v>32</v>
      </c>
      <c r="N145" t="s">
        <v>32</v>
      </c>
      <c r="O145" t="s">
        <v>32</v>
      </c>
      <c r="P145" t="s">
        <v>745</v>
      </c>
      <c r="Q145" s="86">
        <v>38638</v>
      </c>
      <c r="R145" t="s">
        <v>32</v>
      </c>
      <c r="S145" t="s">
        <v>32</v>
      </c>
      <c r="T145" t="s">
        <v>32</v>
      </c>
      <c r="U145" t="s">
        <v>32</v>
      </c>
      <c r="V145" t="s">
        <v>32</v>
      </c>
      <c r="W145" t="s">
        <v>32</v>
      </c>
    </row>
    <row r="146" spans="1:23" x14ac:dyDescent="0.2">
      <c r="A146">
        <v>57752</v>
      </c>
      <c r="B146" t="s">
        <v>1766</v>
      </c>
      <c r="C146" t="s">
        <v>234</v>
      </c>
      <c r="D146" t="s">
        <v>38</v>
      </c>
      <c r="E146" t="s">
        <v>339</v>
      </c>
      <c r="F146" s="78" t="s">
        <v>56</v>
      </c>
      <c r="G146" t="s">
        <v>1767</v>
      </c>
      <c r="H146" t="s">
        <v>512</v>
      </c>
      <c r="I146" s="86">
        <v>41043</v>
      </c>
      <c r="J146" s="86">
        <v>41047</v>
      </c>
      <c r="K146">
        <v>1</v>
      </c>
      <c r="L146">
        <v>1</v>
      </c>
      <c r="M146">
        <v>2</v>
      </c>
      <c r="N146" t="s">
        <v>32</v>
      </c>
      <c r="O146">
        <v>1</v>
      </c>
      <c r="P146" t="s">
        <v>32</v>
      </c>
      <c r="Q146" s="86" t="s">
        <v>32</v>
      </c>
      <c r="R146" t="s">
        <v>32</v>
      </c>
      <c r="S146" t="s">
        <v>32</v>
      </c>
      <c r="T146" t="s">
        <v>32</v>
      </c>
      <c r="U146" t="s">
        <v>32</v>
      </c>
      <c r="V146" t="s">
        <v>32</v>
      </c>
      <c r="W146" t="s">
        <v>32</v>
      </c>
    </row>
    <row r="147" spans="1:23" x14ac:dyDescent="0.2">
      <c r="A147">
        <v>50098</v>
      </c>
      <c r="B147" t="s">
        <v>504</v>
      </c>
      <c r="C147" t="s">
        <v>40</v>
      </c>
      <c r="D147" t="s">
        <v>44</v>
      </c>
      <c r="E147" t="s">
        <v>396</v>
      </c>
      <c r="F147" s="78" t="s">
        <v>75</v>
      </c>
      <c r="G147" t="s">
        <v>505</v>
      </c>
      <c r="H147" t="s">
        <v>502</v>
      </c>
      <c r="I147" s="86">
        <v>42072</v>
      </c>
      <c r="J147" s="86">
        <v>42076</v>
      </c>
      <c r="K147" t="s">
        <v>32</v>
      </c>
      <c r="L147" t="s">
        <v>32</v>
      </c>
      <c r="M147" t="s">
        <v>32</v>
      </c>
      <c r="N147" t="s">
        <v>32</v>
      </c>
      <c r="O147" t="s">
        <v>32</v>
      </c>
      <c r="P147" t="s">
        <v>506</v>
      </c>
      <c r="Q147" s="86">
        <v>40844</v>
      </c>
      <c r="R147" t="s">
        <v>32</v>
      </c>
      <c r="S147" t="s">
        <v>32</v>
      </c>
      <c r="T147" t="s">
        <v>32</v>
      </c>
      <c r="U147" t="s">
        <v>32</v>
      </c>
      <c r="V147" t="s">
        <v>32</v>
      </c>
      <c r="W147" t="s">
        <v>32</v>
      </c>
    </row>
    <row r="148" spans="1:23" x14ac:dyDescent="0.2">
      <c r="A148">
        <v>130690</v>
      </c>
      <c r="B148" t="s">
        <v>2763</v>
      </c>
      <c r="C148" t="s">
        <v>54</v>
      </c>
      <c r="D148" t="s">
        <v>61</v>
      </c>
      <c r="E148" t="s">
        <v>363</v>
      </c>
      <c r="F148" s="78" t="s">
        <v>57</v>
      </c>
      <c r="G148" t="s">
        <v>2764</v>
      </c>
      <c r="H148" t="s">
        <v>2231</v>
      </c>
      <c r="I148" s="86">
        <v>39575</v>
      </c>
      <c r="J148" s="86">
        <v>39576</v>
      </c>
      <c r="K148">
        <v>1</v>
      </c>
      <c r="L148" t="s">
        <v>70</v>
      </c>
      <c r="M148" t="s">
        <v>70</v>
      </c>
      <c r="N148" t="s">
        <v>32</v>
      </c>
      <c r="O148">
        <v>1</v>
      </c>
      <c r="P148" t="s">
        <v>32</v>
      </c>
      <c r="Q148" s="86" t="s">
        <v>32</v>
      </c>
      <c r="R148" t="s">
        <v>32</v>
      </c>
      <c r="S148" t="s">
        <v>32</v>
      </c>
      <c r="T148" t="s">
        <v>32</v>
      </c>
      <c r="U148" t="s">
        <v>32</v>
      </c>
      <c r="V148" t="s">
        <v>32</v>
      </c>
      <c r="W148" t="s">
        <v>32</v>
      </c>
    </row>
    <row r="149" spans="1:23" x14ac:dyDescent="0.2">
      <c r="A149">
        <v>130430</v>
      </c>
      <c r="B149" t="s">
        <v>2287</v>
      </c>
      <c r="C149" t="s">
        <v>54</v>
      </c>
      <c r="D149" t="s">
        <v>61</v>
      </c>
      <c r="E149" t="s">
        <v>166</v>
      </c>
      <c r="F149" s="78" t="s">
        <v>56</v>
      </c>
      <c r="G149" t="s">
        <v>2288</v>
      </c>
      <c r="H149" t="s">
        <v>96</v>
      </c>
      <c r="I149" s="86">
        <v>41288</v>
      </c>
      <c r="J149" s="86">
        <v>41292</v>
      </c>
      <c r="K149">
        <v>2</v>
      </c>
      <c r="L149">
        <v>2</v>
      </c>
      <c r="M149">
        <v>2</v>
      </c>
      <c r="N149" t="s">
        <v>32</v>
      </c>
      <c r="O149">
        <v>2</v>
      </c>
      <c r="P149" t="s">
        <v>2289</v>
      </c>
      <c r="Q149" s="86">
        <v>39780</v>
      </c>
      <c r="R149" t="s">
        <v>32</v>
      </c>
      <c r="S149" t="s">
        <v>32</v>
      </c>
      <c r="T149" t="s">
        <v>32</v>
      </c>
      <c r="U149" t="s">
        <v>32</v>
      </c>
      <c r="V149" t="s">
        <v>32</v>
      </c>
      <c r="W149" t="s">
        <v>32</v>
      </c>
    </row>
    <row r="150" spans="1:23" x14ac:dyDescent="0.2">
      <c r="A150">
        <v>53108</v>
      </c>
      <c r="B150" t="s">
        <v>1159</v>
      </c>
      <c r="C150" t="s">
        <v>40</v>
      </c>
      <c r="D150" t="s">
        <v>44</v>
      </c>
      <c r="E150" t="s">
        <v>166</v>
      </c>
      <c r="F150" s="78" t="s">
        <v>56</v>
      </c>
      <c r="G150" t="s">
        <v>1160</v>
      </c>
      <c r="H150" t="s">
        <v>521</v>
      </c>
      <c r="I150" s="86">
        <v>42073</v>
      </c>
      <c r="J150" s="86">
        <v>42076</v>
      </c>
      <c r="K150">
        <v>3</v>
      </c>
      <c r="L150">
        <v>3</v>
      </c>
      <c r="M150">
        <v>2</v>
      </c>
      <c r="N150" t="s">
        <v>32</v>
      </c>
      <c r="O150">
        <v>3</v>
      </c>
      <c r="P150" t="s">
        <v>1161</v>
      </c>
      <c r="Q150" s="86">
        <v>40221</v>
      </c>
      <c r="R150" t="s">
        <v>32</v>
      </c>
      <c r="S150" t="s">
        <v>32</v>
      </c>
      <c r="T150" t="s">
        <v>32</v>
      </c>
      <c r="U150" t="s">
        <v>32</v>
      </c>
      <c r="V150" t="s">
        <v>32</v>
      </c>
      <c r="W150" t="s">
        <v>32</v>
      </c>
    </row>
    <row r="151" spans="1:23" x14ac:dyDescent="0.2">
      <c r="A151">
        <v>130825</v>
      </c>
      <c r="B151" t="s">
        <v>3029</v>
      </c>
      <c r="C151" t="s">
        <v>54</v>
      </c>
      <c r="D151" t="s">
        <v>61</v>
      </c>
      <c r="E151" t="s">
        <v>440</v>
      </c>
      <c r="F151" s="78" t="s">
        <v>57</v>
      </c>
      <c r="G151" t="s">
        <v>3030</v>
      </c>
      <c r="H151" t="s">
        <v>96</v>
      </c>
      <c r="I151" s="86">
        <v>41610</v>
      </c>
      <c r="J151" s="86">
        <v>41614</v>
      </c>
      <c r="K151">
        <v>2</v>
      </c>
      <c r="L151">
        <v>3</v>
      </c>
      <c r="M151">
        <v>2</v>
      </c>
      <c r="N151" t="s">
        <v>32</v>
      </c>
      <c r="O151">
        <v>2</v>
      </c>
      <c r="P151" t="s">
        <v>3031</v>
      </c>
      <c r="Q151" s="86">
        <v>40949</v>
      </c>
      <c r="R151" t="s">
        <v>32</v>
      </c>
      <c r="S151" t="s">
        <v>32</v>
      </c>
      <c r="T151" t="s">
        <v>32</v>
      </c>
      <c r="U151" t="s">
        <v>32</v>
      </c>
      <c r="V151" t="s">
        <v>32</v>
      </c>
      <c r="W151" t="s">
        <v>32</v>
      </c>
    </row>
    <row r="152" spans="1:23" x14ac:dyDescent="0.2">
      <c r="A152">
        <v>130754</v>
      </c>
      <c r="B152" t="s">
        <v>2897</v>
      </c>
      <c r="C152" t="s">
        <v>54</v>
      </c>
      <c r="D152" t="s">
        <v>61</v>
      </c>
      <c r="E152" t="s">
        <v>382</v>
      </c>
      <c r="F152" s="78" t="s">
        <v>33</v>
      </c>
      <c r="G152" t="s">
        <v>2898</v>
      </c>
      <c r="H152" t="s">
        <v>96</v>
      </c>
      <c r="I152" s="86">
        <v>41226</v>
      </c>
      <c r="J152" s="86">
        <v>41229</v>
      </c>
      <c r="K152">
        <v>2</v>
      </c>
      <c r="L152">
        <v>2</v>
      </c>
      <c r="M152">
        <v>2</v>
      </c>
      <c r="N152" t="s">
        <v>32</v>
      </c>
      <c r="O152">
        <v>2</v>
      </c>
      <c r="P152" t="s">
        <v>2899</v>
      </c>
      <c r="Q152" s="86">
        <v>40214</v>
      </c>
      <c r="R152" t="s">
        <v>32</v>
      </c>
      <c r="S152" t="s">
        <v>32</v>
      </c>
      <c r="T152" t="s">
        <v>32</v>
      </c>
      <c r="U152" t="s">
        <v>32</v>
      </c>
      <c r="V152" t="s">
        <v>32</v>
      </c>
      <c r="W152" t="s">
        <v>32</v>
      </c>
    </row>
    <row r="153" spans="1:23" x14ac:dyDescent="0.2">
      <c r="A153">
        <v>50585</v>
      </c>
      <c r="B153" t="s">
        <v>680</v>
      </c>
      <c r="C153" t="s">
        <v>30</v>
      </c>
      <c r="D153" t="s">
        <v>38</v>
      </c>
      <c r="E153" t="s">
        <v>394</v>
      </c>
      <c r="F153" s="78" t="s">
        <v>345</v>
      </c>
      <c r="G153" t="s">
        <v>681</v>
      </c>
      <c r="H153" t="s">
        <v>498</v>
      </c>
      <c r="I153" s="86">
        <v>41834</v>
      </c>
      <c r="J153" s="86">
        <v>41838</v>
      </c>
      <c r="K153" t="s">
        <v>32</v>
      </c>
      <c r="L153" t="s">
        <v>32</v>
      </c>
      <c r="M153" t="s">
        <v>32</v>
      </c>
      <c r="N153" t="s">
        <v>32</v>
      </c>
      <c r="O153" t="s">
        <v>32</v>
      </c>
      <c r="P153" t="s">
        <v>682</v>
      </c>
      <c r="Q153" s="86">
        <v>41292</v>
      </c>
      <c r="R153" t="s">
        <v>32</v>
      </c>
      <c r="S153" t="s">
        <v>32</v>
      </c>
      <c r="T153" t="s">
        <v>32</v>
      </c>
      <c r="U153" t="s">
        <v>32</v>
      </c>
      <c r="V153" t="s">
        <v>32</v>
      </c>
      <c r="W153" t="s">
        <v>32</v>
      </c>
    </row>
    <row r="154" spans="1:23" x14ac:dyDescent="0.2">
      <c r="A154">
        <v>58469</v>
      </c>
      <c r="B154" t="s">
        <v>1922</v>
      </c>
      <c r="C154" t="s">
        <v>774</v>
      </c>
      <c r="D154" t="s">
        <v>775</v>
      </c>
      <c r="E154" t="s">
        <v>105</v>
      </c>
      <c r="F154" s="78" t="s">
        <v>64</v>
      </c>
      <c r="G154" t="s">
        <v>1923</v>
      </c>
      <c r="H154" t="s">
        <v>777</v>
      </c>
      <c r="I154" s="86">
        <v>41575</v>
      </c>
      <c r="J154" s="86">
        <v>41579</v>
      </c>
      <c r="K154">
        <v>2</v>
      </c>
      <c r="L154">
        <v>2</v>
      </c>
      <c r="M154">
        <v>2</v>
      </c>
      <c r="N154" t="s">
        <v>32</v>
      </c>
      <c r="O154">
        <v>2</v>
      </c>
      <c r="P154" t="s">
        <v>1924</v>
      </c>
      <c r="Q154" s="86">
        <v>40850</v>
      </c>
      <c r="R154" t="s">
        <v>32</v>
      </c>
      <c r="S154" t="s">
        <v>32</v>
      </c>
      <c r="T154" t="s">
        <v>32</v>
      </c>
      <c r="U154" t="s">
        <v>32</v>
      </c>
      <c r="V154" t="s">
        <v>32</v>
      </c>
      <c r="W154" t="s">
        <v>32</v>
      </c>
    </row>
    <row r="155" spans="1:23" x14ac:dyDescent="0.2">
      <c r="A155">
        <v>50099</v>
      </c>
      <c r="B155" t="s">
        <v>172</v>
      </c>
      <c r="C155" t="s">
        <v>40</v>
      </c>
      <c r="D155" t="s">
        <v>44</v>
      </c>
      <c r="E155" t="s">
        <v>173</v>
      </c>
      <c r="F155" s="78" t="s">
        <v>57</v>
      </c>
      <c r="G155">
        <v>10006631</v>
      </c>
      <c r="H155" t="s">
        <v>89</v>
      </c>
      <c r="I155" s="86">
        <v>42311</v>
      </c>
      <c r="J155" s="86">
        <v>42314</v>
      </c>
      <c r="K155">
        <v>2</v>
      </c>
      <c r="L155">
        <v>2</v>
      </c>
      <c r="M155">
        <v>2</v>
      </c>
      <c r="N155">
        <v>2</v>
      </c>
      <c r="O155">
        <v>2</v>
      </c>
      <c r="P155" t="s">
        <v>174</v>
      </c>
      <c r="Q155" s="86">
        <v>39738</v>
      </c>
      <c r="R155" s="78" t="s">
        <v>32</v>
      </c>
      <c r="S155" s="78" t="s">
        <v>32</v>
      </c>
      <c r="T155" t="s">
        <v>32</v>
      </c>
      <c r="U155" t="s">
        <v>32</v>
      </c>
      <c r="V155" t="s">
        <v>32</v>
      </c>
      <c r="W155" t="s">
        <v>32</v>
      </c>
    </row>
    <row r="156" spans="1:23" x14ac:dyDescent="0.2">
      <c r="A156">
        <v>133823</v>
      </c>
      <c r="B156" t="s">
        <v>3254</v>
      </c>
      <c r="C156" t="s">
        <v>2500</v>
      </c>
      <c r="D156" t="s">
        <v>2501</v>
      </c>
      <c r="E156" t="s">
        <v>173</v>
      </c>
      <c r="F156" s="78" t="s">
        <v>57</v>
      </c>
      <c r="G156" t="s">
        <v>3255</v>
      </c>
      <c r="H156" t="s">
        <v>3225</v>
      </c>
      <c r="I156" s="86">
        <v>41205</v>
      </c>
      <c r="J156" s="86">
        <v>41208</v>
      </c>
      <c r="K156">
        <v>2</v>
      </c>
      <c r="L156">
        <v>2</v>
      </c>
      <c r="M156">
        <v>2</v>
      </c>
      <c r="N156" t="s">
        <v>32</v>
      </c>
      <c r="O156">
        <v>3</v>
      </c>
      <c r="P156" t="s">
        <v>32</v>
      </c>
      <c r="Q156" s="86" t="s">
        <v>32</v>
      </c>
      <c r="R156" t="s">
        <v>32</v>
      </c>
      <c r="S156" t="s">
        <v>32</v>
      </c>
      <c r="T156" t="s">
        <v>32</v>
      </c>
      <c r="U156" t="s">
        <v>32</v>
      </c>
      <c r="V156" t="s">
        <v>32</v>
      </c>
      <c r="W156" t="s">
        <v>32</v>
      </c>
    </row>
    <row r="157" spans="1:23" x14ac:dyDescent="0.2">
      <c r="A157">
        <v>50888</v>
      </c>
      <c r="B157" t="s">
        <v>746</v>
      </c>
      <c r="C157" t="s">
        <v>114</v>
      </c>
      <c r="D157" t="s">
        <v>44</v>
      </c>
      <c r="E157" t="s">
        <v>153</v>
      </c>
      <c r="F157" s="78" t="s">
        <v>56</v>
      </c>
      <c r="G157" t="s">
        <v>747</v>
      </c>
      <c r="H157" t="s">
        <v>521</v>
      </c>
      <c r="I157" s="86">
        <v>41673</v>
      </c>
      <c r="J157" s="86">
        <v>41675</v>
      </c>
      <c r="K157" t="s">
        <v>32</v>
      </c>
      <c r="L157" t="s">
        <v>32</v>
      </c>
      <c r="M157" t="s">
        <v>32</v>
      </c>
      <c r="N157" t="s">
        <v>32</v>
      </c>
      <c r="O157" t="s">
        <v>32</v>
      </c>
      <c r="P157" t="s">
        <v>748</v>
      </c>
      <c r="Q157" s="86">
        <v>39885</v>
      </c>
      <c r="R157" t="s">
        <v>32</v>
      </c>
      <c r="S157" t="s">
        <v>32</v>
      </c>
      <c r="T157" t="s">
        <v>32</v>
      </c>
      <c r="U157" t="s">
        <v>32</v>
      </c>
      <c r="V157" t="s">
        <v>32</v>
      </c>
      <c r="W157" t="s">
        <v>32</v>
      </c>
    </row>
    <row r="158" spans="1:23" x14ac:dyDescent="0.2">
      <c r="A158">
        <v>50100</v>
      </c>
      <c r="B158" t="s">
        <v>507</v>
      </c>
      <c r="C158" t="s">
        <v>30</v>
      </c>
      <c r="D158" t="s">
        <v>38</v>
      </c>
      <c r="E158" t="s">
        <v>173</v>
      </c>
      <c r="F158" s="78" t="s">
        <v>57</v>
      </c>
      <c r="G158" t="s">
        <v>508</v>
      </c>
      <c r="H158" t="s">
        <v>498</v>
      </c>
      <c r="I158" s="86">
        <v>42177</v>
      </c>
      <c r="J158" s="86">
        <v>42181</v>
      </c>
      <c r="K158" t="s">
        <v>32</v>
      </c>
      <c r="L158" t="s">
        <v>32</v>
      </c>
      <c r="M158" t="s">
        <v>32</v>
      </c>
      <c r="N158" t="s">
        <v>32</v>
      </c>
      <c r="O158" t="s">
        <v>32</v>
      </c>
      <c r="P158" t="s">
        <v>509</v>
      </c>
      <c r="Q158" s="86">
        <v>41712</v>
      </c>
      <c r="R158" t="s">
        <v>32</v>
      </c>
      <c r="S158" t="s">
        <v>32</v>
      </c>
      <c r="T158" t="s">
        <v>32</v>
      </c>
      <c r="U158" t="s">
        <v>32</v>
      </c>
      <c r="V158" t="s">
        <v>32</v>
      </c>
      <c r="W158" t="s">
        <v>32</v>
      </c>
    </row>
    <row r="159" spans="1:23" x14ac:dyDescent="0.2">
      <c r="A159">
        <v>130735</v>
      </c>
      <c r="B159" t="s">
        <v>2861</v>
      </c>
      <c r="C159" t="s">
        <v>54</v>
      </c>
      <c r="D159" t="s">
        <v>61</v>
      </c>
      <c r="E159" t="s">
        <v>149</v>
      </c>
      <c r="F159" s="78" t="s">
        <v>64</v>
      </c>
      <c r="G159" t="s">
        <v>2862</v>
      </c>
      <c r="H159" t="s">
        <v>2231</v>
      </c>
      <c r="I159" s="86">
        <v>39888</v>
      </c>
      <c r="J159" s="86">
        <v>39892</v>
      </c>
      <c r="K159">
        <v>1</v>
      </c>
      <c r="L159" t="s">
        <v>70</v>
      </c>
      <c r="M159" t="s">
        <v>70</v>
      </c>
      <c r="N159" t="s">
        <v>32</v>
      </c>
      <c r="O159">
        <v>1</v>
      </c>
      <c r="P159" t="s">
        <v>32</v>
      </c>
      <c r="Q159" s="86" t="s">
        <v>32</v>
      </c>
      <c r="R159" t="s">
        <v>32</v>
      </c>
      <c r="S159" t="s">
        <v>32</v>
      </c>
      <c r="T159" t="s">
        <v>32</v>
      </c>
      <c r="U159" t="s">
        <v>32</v>
      </c>
      <c r="V159" t="s">
        <v>32</v>
      </c>
      <c r="W159" t="s">
        <v>32</v>
      </c>
    </row>
    <row r="160" spans="1:23" x14ac:dyDescent="0.2">
      <c r="A160">
        <v>130809</v>
      </c>
      <c r="B160" t="s">
        <v>2999</v>
      </c>
      <c r="C160" t="s">
        <v>54</v>
      </c>
      <c r="D160" t="s">
        <v>61</v>
      </c>
      <c r="E160" t="s">
        <v>434</v>
      </c>
      <c r="F160" s="78" t="s">
        <v>132</v>
      </c>
      <c r="G160" t="s">
        <v>3000</v>
      </c>
      <c r="H160" t="s">
        <v>2231</v>
      </c>
      <c r="I160" s="86">
        <v>40882</v>
      </c>
      <c r="J160" s="86">
        <v>40886</v>
      </c>
      <c r="K160">
        <v>2</v>
      </c>
      <c r="L160">
        <v>3</v>
      </c>
      <c r="M160">
        <v>2</v>
      </c>
      <c r="N160" t="s">
        <v>32</v>
      </c>
      <c r="O160">
        <v>2</v>
      </c>
      <c r="P160" t="s">
        <v>3001</v>
      </c>
      <c r="Q160" s="86">
        <v>39416</v>
      </c>
      <c r="R160" t="s">
        <v>32</v>
      </c>
      <c r="S160" t="s">
        <v>32</v>
      </c>
      <c r="T160" t="s">
        <v>32</v>
      </c>
      <c r="U160" t="s">
        <v>32</v>
      </c>
      <c r="V160" t="s">
        <v>32</v>
      </c>
      <c r="W160" t="s">
        <v>32</v>
      </c>
    </row>
    <row r="161" spans="1:23" x14ac:dyDescent="0.2">
      <c r="A161">
        <v>130498</v>
      </c>
      <c r="B161" t="s">
        <v>2411</v>
      </c>
      <c r="C161" t="s">
        <v>54</v>
      </c>
      <c r="D161" t="s">
        <v>61</v>
      </c>
      <c r="E161" t="s">
        <v>328</v>
      </c>
      <c r="F161" s="78" t="s">
        <v>64</v>
      </c>
      <c r="G161" t="s">
        <v>2412</v>
      </c>
      <c r="H161" t="s">
        <v>2231</v>
      </c>
      <c r="I161" s="86">
        <v>39118</v>
      </c>
      <c r="J161" s="86">
        <v>39122</v>
      </c>
      <c r="K161">
        <v>1</v>
      </c>
      <c r="L161" t="s">
        <v>70</v>
      </c>
      <c r="M161" t="s">
        <v>70</v>
      </c>
      <c r="N161" t="s">
        <v>32</v>
      </c>
      <c r="O161">
        <v>1</v>
      </c>
      <c r="P161" t="s">
        <v>32</v>
      </c>
      <c r="Q161" s="86" t="s">
        <v>32</v>
      </c>
      <c r="R161" t="s">
        <v>32</v>
      </c>
      <c r="S161" t="s">
        <v>32</v>
      </c>
      <c r="T161" t="s">
        <v>32</v>
      </c>
      <c r="U161" t="s">
        <v>32</v>
      </c>
      <c r="V161" t="s">
        <v>32</v>
      </c>
      <c r="W161" t="s">
        <v>32</v>
      </c>
    </row>
    <row r="162" spans="1:23" x14ac:dyDescent="0.2">
      <c r="A162">
        <v>50898</v>
      </c>
      <c r="B162" t="s">
        <v>329</v>
      </c>
      <c r="C162" t="s">
        <v>40</v>
      </c>
      <c r="D162" t="s">
        <v>44</v>
      </c>
      <c r="E162" t="s">
        <v>328</v>
      </c>
      <c r="F162" s="78" t="s">
        <v>64</v>
      </c>
      <c r="G162" t="s">
        <v>749</v>
      </c>
      <c r="H162" t="s">
        <v>521</v>
      </c>
      <c r="I162" s="86">
        <v>40252</v>
      </c>
      <c r="J162" s="86">
        <v>40256</v>
      </c>
      <c r="K162" t="s">
        <v>32</v>
      </c>
      <c r="L162" t="s">
        <v>32</v>
      </c>
      <c r="M162" t="s">
        <v>32</v>
      </c>
      <c r="N162" t="s">
        <v>32</v>
      </c>
      <c r="O162" t="s">
        <v>32</v>
      </c>
      <c r="P162" t="s">
        <v>750</v>
      </c>
      <c r="Q162" s="86">
        <v>38751</v>
      </c>
      <c r="R162" t="s">
        <v>32</v>
      </c>
      <c r="S162" t="s">
        <v>32</v>
      </c>
      <c r="T162" t="s">
        <v>32</v>
      </c>
      <c r="U162" t="s">
        <v>32</v>
      </c>
      <c r="V162" t="s">
        <v>32</v>
      </c>
      <c r="W162" t="s">
        <v>32</v>
      </c>
    </row>
    <row r="163" spans="1:23" x14ac:dyDescent="0.2">
      <c r="A163">
        <v>50103</v>
      </c>
      <c r="B163" t="s">
        <v>510</v>
      </c>
      <c r="C163" t="s">
        <v>30</v>
      </c>
      <c r="D163" t="s">
        <v>38</v>
      </c>
      <c r="E163" t="s">
        <v>446</v>
      </c>
      <c r="F163" s="78" t="s">
        <v>132</v>
      </c>
      <c r="G163" t="s">
        <v>511</v>
      </c>
      <c r="H163" t="s">
        <v>512</v>
      </c>
      <c r="I163" s="86">
        <v>41183</v>
      </c>
      <c r="J163" s="86">
        <v>41187</v>
      </c>
      <c r="K163" t="s">
        <v>32</v>
      </c>
      <c r="L163" t="s">
        <v>32</v>
      </c>
      <c r="M163" t="s">
        <v>32</v>
      </c>
      <c r="N163" t="s">
        <v>32</v>
      </c>
      <c r="O163" t="s">
        <v>32</v>
      </c>
      <c r="P163" t="s">
        <v>513</v>
      </c>
      <c r="Q163" s="86">
        <v>39710</v>
      </c>
      <c r="R163" t="s">
        <v>32</v>
      </c>
      <c r="S163" t="s">
        <v>32</v>
      </c>
      <c r="T163" t="s">
        <v>32</v>
      </c>
      <c r="U163" t="s">
        <v>32</v>
      </c>
      <c r="V163" t="s">
        <v>32</v>
      </c>
      <c r="W163" t="s">
        <v>32</v>
      </c>
    </row>
    <row r="164" spans="1:23" x14ac:dyDescent="0.2">
      <c r="A164">
        <v>50936</v>
      </c>
      <c r="B164" t="s">
        <v>751</v>
      </c>
      <c r="C164" t="s">
        <v>234</v>
      </c>
      <c r="D164" t="s">
        <v>38</v>
      </c>
      <c r="E164" t="s">
        <v>434</v>
      </c>
      <c r="F164" s="78" t="s">
        <v>132</v>
      </c>
      <c r="G164" t="s">
        <v>752</v>
      </c>
      <c r="H164" t="s">
        <v>512</v>
      </c>
      <c r="I164" s="86">
        <v>41198</v>
      </c>
      <c r="J164" s="86">
        <v>41201</v>
      </c>
      <c r="K164" t="s">
        <v>32</v>
      </c>
      <c r="L164" t="s">
        <v>32</v>
      </c>
      <c r="M164" t="s">
        <v>32</v>
      </c>
      <c r="N164" t="s">
        <v>32</v>
      </c>
      <c r="O164" t="s">
        <v>32</v>
      </c>
      <c r="P164" t="s">
        <v>753</v>
      </c>
      <c r="Q164" s="86">
        <v>40361</v>
      </c>
      <c r="R164" t="s">
        <v>32</v>
      </c>
      <c r="S164" t="s">
        <v>32</v>
      </c>
      <c r="T164" t="s">
        <v>32</v>
      </c>
      <c r="U164" t="s">
        <v>32</v>
      </c>
      <c r="V164" t="s">
        <v>32</v>
      </c>
      <c r="W164" t="s">
        <v>32</v>
      </c>
    </row>
    <row r="165" spans="1:23" x14ac:dyDescent="0.2">
      <c r="A165">
        <v>58163</v>
      </c>
      <c r="B165" t="s">
        <v>1807</v>
      </c>
      <c r="C165" t="s">
        <v>30</v>
      </c>
      <c r="D165" t="s">
        <v>38</v>
      </c>
      <c r="E165" t="s">
        <v>187</v>
      </c>
      <c r="F165" s="78" t="s">
        <v>345</v>
      </c>
      <c r="G165" t="s">
        <v>1808</v>
      </c>
      <c r="H165" t="s">
        <v>502</v>
      </c>
      <c r="I165" s="86">
        <v>41792</v>
      </c>
      <c r="J165" s="86">
        <v>41795</v>
      </c>
      <c r="K165">
        <v>2</v>
      </c>
      <c r="L165">
        <v>2</v>
      </c>
      <c r="M165">
        <v>2</v>
      </c>
      <c r="N165" t="s">
        <v>32</v>
      </c>
      <c r="O165">
        <v>2</v>
      </c>
      <c r="P165" t="s">
        <v>1809</v>
      </c>
      <c r="Q165" s="86">
        <v>41109</v>
      </c>
      <c r="R165" t="s">
        <v>32</v>
      </c>
      <c r="S165" t="s">
        <v>32</v>
      </c>
      <c r="T165" t="s">
        <v>32</v>
      </c>
      <c r="U165" t="s">
        <v>32</v>
      </c>
      <c r="V165" t="s">
        <v>32</v>
      </c>
      <c r="W165" t="s">
        <v>32</v>
      </c>
    </row>
    <row r="166" spans="1:23" x14ac:dyDescent="0.2">
      <c r="A166">
        <v>50949</v>
      </c>
      <c r="B166" t="s">
        <v>754</v>
      </c>
      <c r="C166" t="s">
        <v>30</v>
      </c>
      <c r="D166" t="s">
        <v>38</v>
      </c>
      <c r="E166" t="s">
        <v>245</v>
      </c>
      <c r="F166" s="78" t="s">
        <v>345</v>
      </c>
      <c r="G166" t="s">
        <v>755</v>
      </c>
      <c r="H166" t="s">
        <v>512</v>
      </c>
      <c r="I166" s="86">
        <v>40750</v>
      </c>
      <c r="J166" s="86">
        <v>40753</v>
      </c>
      <c r="K166" t="s">
        <v>32</v>
      </c>
      <c r="L166" t="s">
        <v>32</v>
      </c>
      <c r="M166" t="s">
        <v>32</v>
      </c>
      <c r="N166" t="s">
        <v>32</v>
      </c>
      <c r="O166" t="s">
        <v>32</v>
      </c>
      <c r="P166" t="s">
        <v>756</v>
      </c>
      <c r="Q166" s="86">
        <v>38953</v>
      </c>
      <c r="R166" t="s">
        <v>32</v>
      </c>
      <c r="S166" t="s">
        <v>32</v>
      </c>
      <c r="T166" t="s">
        <v>32</v>
      </c>
      <c r="U166" t="s">
        <v>32</v>
      </c>
      <c r="V166" t="s">
        <v>32</v>
      </c>
      <c r="W166" t="s">
        <v>32</v>
      </c>
    </row>
    <row r="167" spans="1:23" x14ac:dyDescent="0.2">
      <c r="A167">
        <v>130469</v>
      </c>
      <c r="B167" t="s">
        <v>2356</v>
      </c>
      <c r="C167" t="s">
        <v>126</v>
      </c>
      <c r="D167" t="s">
        <v>61</v>
      </c>
      <c r="E167" t="s">
        <v>237</v>
      </c>
      <c r="F167" s="78" t="s">
        <v>132</v>
      </c>
      <c r="G167" t="s">
        <v>2357</v>
      </c>
      <c r="H167" t="s">
        <v>154</v>
      </c>
      <c r="I167" s="86">
        <v>41702</v>
      </c>
      <c r="J167" s="86">
        <v>41705</v>
      </c>
      <c r="K167">
        <v>2</v>
      </c>
      <c r="L167">
        <v>3</v>
      </c>
      <c r="M167">
        <v>2</v>
      </c>
      <c r="N167" t="s">
        <v>32</v>
      </c>
      <c r="O167">
        <v>2</v>
      </c>
      <c r="P167" t="s">
        <v>2358</v>
      </c>
      <c r="Q167" s="86">
        <v>41201</v>
      </c>
      <c r="R167" t="s">
        <v>32</v>
      </c>
      <c r="S167" t="s">
        <v>32</v>
      </c>
      <c r="T167" t="s">
        <v>32</v>
      </c>
      <c r="U167" t="s">
        <v>32</v>
      </c>
      <c r="V167" t="s">
        <v>32</v>
      </c>
      <c r="W167" t="s">
        <v>32</v>
      </c>
    </row>
    <row r="168" spans="1:23" x14ac:dyDescent="0.2">
      <c r="A168">
        <v>130535</v>
      </c>
      <c r="B168" t="s">
        <v>2485</v>
      </c>
      <c r="C168" t="s">
        <v>54</v>
      </c>
      <c r="D168" t="s">
        <v>61</v>
      </c>
      <c r="E168" t="s">
        <v>330</v>
      </c>
      <c r="F168" s="78" t="s">
        <v>311</v>
      </c>
      <c r="G168" t="s">
        <v>2486</v>
      </c>
      <c r="H168" t="s">
        <v>96</v>
      </c>
      <c r="I168" s="86">
        <v>41708</v>
      </c>
      <c r="J168" s="86">
        <v>41712</v>
      </c>
      <c r="K168">
        <v>2</v>
      </c>
      <c r="L168">
        <v>2</v>
      </c>
      <c r="M168">
        <v>2</v>
      </c>
      <c r="N168" t="s">
        <v>32</v>
      </c>
      <c r="O168">
        <v>2</v>
      </c>
      <c r="P168" t="s">
        <v>2487</v>
      </c>
      <c r="Q168" s="86">
        <v>40592</v>
      </c>
      <c r="R168" t="s">
        <v>32</v>
      </c>
      <c r="S168" t="s">
        <v>32</v>
      </c>
      <c r="T168" t="s">
        <v>32</v>
      </c>
      <c r="U168" t="s">
        <v>32</v>
      </c>
      <c r="V168" t="s">
        <v>32</v>
      </c>
      <c r="W168" t="s">
        <v>32</v>
      </c>
    </row>
    <row r="169" spans="1:23" x14ac:dyDescent="0.2">
      <c r="A169">
        <v>50958</v>
      </c>
      <c r="B169" t="s">
        <v>331</v>
      </c>
      <c r="C169" t="s">
        <v>40</v>
      </c>
      <c r="D169" t="s">
        <v>44</v>
      </c>
      <c r="E169" t="s">
        <v>330</v>
      </c>
      <c r="F169" s="78" t="s">
        <v>311</v>
      </c>
      <c r="G169" t="s">
        <v>757</v>
      </c>
      <c r="H169" t="s">
        <v>521</v>
      </c>
      <c r="I169" s="86">
        <v>40637</v>
      </c>
      <c r="J169" s="86">
        <v>40641</v>
      </c>
      <c r="K169" t="s">
        <v>32</v>
      </c>
      <c r="L169" t="s">
        <v>32</v>
      </c>
      <c r="M169" t="s">
        <v>32</v>
      </c>
      <c r="N169" t="s">
        <v>32</v>
      </c>
      <c r="O169" t="s">
        <v>32</v>
      </c>
      <c r="P169" t="s">
        <v>758</v>
      </c>
      <c r="Q169" s="86">
        <v>39241</v>
      </c>
      <c r="R169" t="s">
        <v>32</v>
      </c>
      <c r="S169" t="s">
        <v>32</v>
      </c>
      <c r="T169" t="s">
        <v>32</v>
      </c>
      <c r="U169" t="s">
        <v>32</v>
      </c>
      <c r="V169" t="s">
        <v>32</v>
      </c>
      <c r="W169" t="s">
        <v>32</v>
      </c>
    </row>
    <row r="170" spans="1:23" x14ac:dyDescent="0.2">
      <c r="A170">
        <v>141435</v>
      </c>
      <c r="B170" t="s">
        <v>3351</v>
      </c>
      <c r="C170" t="s">
        <v>67</v>
      </c>
      <c r="D170" t="s">
        <v>72</v>
      </c>
      <c r="E170" t="s">
        <v>237</v>
      </c>
      <c r="F170" s="78" t="s">
        <v>132</v>
      </c>
      <c r="G170" t="s">
        <v>3352</v>
      </c>
      <c r="H170" t="s">
        <v>170</v>
      </c>
      <c r="I170" s="86">
        <v>42114</v>
      </c>
      <c r="J170" s="86">
        <v>42116</v>
      </c>
      <c r="K170">
        <v>2</v>
      </c>
      <c r="L170">
        <v>1</v>
      </c>
      <c r="M170">
        <v>2</v>
      </c>
      <c r="N170" t="s">
        <v>32</v>
      </c>
      <c r="O170">
        <v>2</v>
      </c>
      <c r="P170" t="s">
        <v>32</v>
      </c>
      <c r="Q170" s="86" t="s">
        <v>32</v>
      </c>
      <c r="R170" t="s">
        <v>32</v>
      </c>
      <c r="S170" t="s">
        <v>32</v>
      </c>
      <c r="T170" t="s">
        <v>32</v>
      </c>
      <c r="U170" t="s">
        <v>32</v>
      </c>
      <c r="V170" t="s">
        <v>32</v>
      </c>
      <c r="W170" t="s">
        <v>32</v>
      </c>
    </row>
    <row r="171" spans="1:23" x14ac:dyDescent="0.2">
      <c r="A171">
        <v>131868</v>
      </c>
      <c r="B171" t="s">
        <v>3104</v>
      </c>
      <c r="C171" t="s">
        <v>67</v>
      </c>
      <c r="D171" t="s">
        <v>72</v>
      </c>
      <c r="E171" t="s">
        <v>187</v>
      </c>
      <c r="F171" s="78" t="s">
        <v>345</v>
      </c>
      <c r="G171" t="s">
        <v>3105</v>
      </c>
      <c r="H171" t="s">
        <v>170</v>
      </c>
      <c r="I171" s="86">
        <v>41290</v>
      </c>
      <c r="J171" s="86">
        <v>41292</v>
      </c>
      <c r="K171">
        <v>2</v>
      </c>
      <c r="L171">
        <v>2</v>
      </c>
      <c r="M171">
        <v>2</v>
      </c>
      <c r="N171" t="s">
        <v>32</v>
      </c>
      <c r="O171">
        <v>2</v>
      </c>
      <c r="P171" t="s">
        <v>3106</v>
      </c>
      <c r="Q171" s="86">
        <v>39115</v>
      </c>
      <c r="R171" t="s">
        <v>32</v>
      </c>
      <c r="S171" t="s">
        <v>32</v>
      </c>
      <c r="T171" t="s">
        <v>32</v>
      </c>
      <c r="U171" t="s">
        <v>32</v>
      </c>
      <c r="V171" t="s">
        <v>32</v>
      </c>
      <c r="W171" t="s">
        <v>32</v>
      </c>
    </row>
    <row r="172" spans="1:23" x14ac:dyDescent="0.2">
      <c r="A172">
        <v>131921</v>
      </c>
      <c r="B172" t="s">
        <v>3137</v>
      </c>
      <c r="C172" t="s">
        <v>67</v>
      </c>
      <c r="D172" t="s">
        <v>72</v>
      </c>
      <c r="E172" t="s">
        <v>146</v>
      </c>
      <c r="F172" s="78" t="s">
        <v>47</v>
      </c>
      <c r="G172" t="s">
        <v>3138</v>
      </c>
      <c r="H172" t="s">
        <v>170</v>
      </c>
      <c r="I172" s="86">
        <v>41533</v>
      </c>
      <c r="J172" s="86">
        <v>41535</v>
      </c>
      <c r="K172">
        <v>2</v>
      </c>
      <c r="L172">
        <v>2</v>
      </c>
      <c r="M172">
        <v>2</v>
      </c>
      <c r="N172" t="s">
        <v>32</v>
      </c>
      <c r="O172">
        <v>2</v>
      </c>
      <c r="P172" t="s">
        <v>3139</v>
      </c>
      <c r="Q172" s="86">
        <v>40298</v>
      </c>
      <c r="R172" t="s">
        <v>32</v>
      </c>
      <c r="S172" t="s">
        <v>32</v>
      </c>
      <c r="T172" t="s">
        <v>32</v>
      </c>
      <c r="U172" t="s">
        <v>32</v>
      </c>
      <c r="V172" t="s">
        <v>32</v>
      </c>
      <c r="W172" t="s">
        <v>32</v>
      </c>
    </row>
    <row r="173" spans="1:23" x14ac:dyDescent="0.2">
      <c r="A173">
        <v>132082</v>
      </c>
      <c r="B173" t="s">
        <v>3200</v>
      </c>
      <c r="C173" t="s">
        <v>67</v>
      </c>
      <c r="D173" t="s">
        <v>72</v>
      </c>
      <c r="E173" t="s">
        <v>46</v>
      </c>
      <c r="F173" s="78" t="s">
        <v>47</v>
      </c>
      <c r="G173" t="s">
        <v>32</v>
      </c>
      <c r="H173" t="s">
        <v>32</v>
      </c>
      <c r="I173" s="86" t="s">
        <v>32</v>
      </c>
      <c r="J173" s="86" t="s">
        <v>32</v>
      </c>
      <c r="K173" t="s">
        <v>32</v>
      </c>
      <c r="L173" t="s">
        <v>32</v>
      </c>
      <c r="M173" t="s">
        <v>32</v>
      </c>
      <c r="N173" t="s">
        <v>32</v>
      </c>
      <c r="O173" t="s">
        <v>32</v>
      </c>
      <c r="P173" t="s">
        <v>32</v>
      </c>
      <c r="Q173" s="86" t="s">
        <v>32</v>
      </c>
      <c r="R173" t="s">
        <v>32</v>
      </c>
      <c r="S173" t="s">
        <v>32</v>
      </c>
      <c r="T173" t="s">
        <v>32</v>
      </c>
      <c r="U173" t="s">
        <v>32</v>
      </c>
      <c r="V173" t="s">
        <v>32</v>
      </c>
      <c r="W173" t="s">
        <v>32</v>
      </c>
    </row>
    <row r="174" spans="1:23" x14ac:dyDescent="0.2">
      <c r="A174">
        <v>50009</v>
      </c>
      <c r="B174" t="s">
        <v>474</v>
      </c>
      <c r="C174" t="s">
        <v>99</v>
      </c>
      <c r="D174" t="s">
        <v>103</v>
      </c>
      <c r="E174" t="s">
        <v>332</v>
      </c>
      <c r="F174" s="78" t="s">
        <v>75</v>
      </c>
      <c r="G174" t="s">
        <v>475</v>
      </c>
      <c r="H174" t="s">
        <v>101</v>
      </c>
      <c r="I174" s="86">
        <v>41087</v>
      </c>
      <c r="J174" s="86">
        <v>41088</v>
      </c>
      <c r="K174" t="s">
        <v>32</v>
      </c>
      <c r="L174" t="s">
        <v>32</v>
      </c>
      <c r="M174" t="s">
        <v>32</v>
      </c>
      <c r="N174" t="s">
        <v>32</v>
      </c>
      <c r="O174" t="s">
        <v>32</v>
      </c>
      <c r="P174" t="s">
        <v>32</v>
      </c>
      <c r="Q174" s="86" t="s">
        <v>32</v>
      </c>
      <c r="R174" t="s">
        <v>32</v>
      </c>
      <c r="S174" t="s">
        <v>32</v>
      </c>
      <c r="T174" t="s">
        <v>32</v>
      </c>
      <c r="U174" t="s">
        <v>32</v>
      </c>
      <c r="V174" t="s">
        <v>32</v>
      </c>
      <c r="W174" t="s">
        <v>32</v>
      </c>
    </row>
    <row r="175" spans="1:23" x14ac:dyDescent="0.2">
      <c r="A175">
        <v>130610</v>
      </c>
      <c r="B175" t="s">
        <v>2620</v>
      </c>
      <c r="C175" t="s">
        <v>54</v>
      </c>
      <c r="D175" t="s">
        <v>61</v>
      </c>
      <c r="E175" t="s">
        <v>332</v>
      </c>
      <c r="F175" s="78" t="s">
        <v>75</v>
      </c>
      <c r="G175" t="s">
        <v>2621</v>
      </c>
      <c r="H175" t="s">
        <v>96</v>
      </c>
      <c r="I175" s="86">
        <v>41204</v>
      </c>
      <c r="J175" s="86">
        <v>41208</v>
      </c>
      <c r="K175">
        <v>2</v>
      </c>
      <c r="L175">
        <v>2</v>
      </c>
      <c r="M175">
        <v>2</v>
      </c>
      <c r="N175" t="s">
        <v>32</v>
      </c>
      <c r="O175">
        <v>2</v>
      </c>
      <c r="P175" t="s">
        <v>2622</v>
      </c>
      <c r="Q175" s="86">
        <v>39521</v>
      </c>
      <c r="R175" t="s">
        <v>32</v>
      </c>
      <c r="S175" t="s">
        <v>32</v>
      </c>
      <c r="T175" t="s">
        <v>32</v>
      </c>
      <c r="U175" t="s">
        <v>32</v>
      </c>
      <c r="V175" t="s">
        <v>32</v>
      </c>
      <c r="W175" t="s">
        <v>32</v>
      </c>
    </row>
    <row r="176" spans="1:23" x14ac:dyDescent="0.2">
      <c r="A176">
        <v>50971</v>
      </c>
      <c r="B176" t="s">
        <v>333</v>
      </c>
      <c r="C176" t="s">
        <v>40</v>
      </c>
      <c r="D176" t="s">
        <v>44</v>
      </c>
      <c r="E176" t="s">
        <v>332</v>
      </c>
      <c r="F176" s="78" t="s">
        <v>75</v>
      </c>
      <c r="G176" t="s">
        <v>759</v>
      </c>
      <c r="H176" t="s">
        <v>521</v>
      </c>
      <c r="I176" s="86">
        <v>40609</v>
      </c>
      <c r="J176" s="86">
        <v>40613</v>
      </c>
      <c r="K176" t="s">
        <v>32</v>
      </c>
      <c r="L176" t="s">
        <v>32</v>
      </c>
      <c r="M176" t="s">
        <v>32</v>
      </c>
      <c r="N176" t="s">
        <v>32</v>
      </c>
      <c r="O176" t="s">
        <v>32</v>
      </c>
      <c r="P176" t="s">
        <v>760</v>
      </c>
      <c r="Q176" s="86">
        <v>39052</v>
      </c>
      <c r="R176" t="s">
        <v>32</v>
      </c>
      <c r="S176" t="s">
        <v>32</v>
      </c>
      <c r="T176" t="s">
        <v>32</v>
      </c>
      <c r="U176" t="s">
        <v>32</v>
      </c>
      <c r="V176" t="s">
        <v>32</v>
      </c>
      <c r="W176" t="s">
        <v>32</v>
      </c>
    </row>
    <row r="177" spans="1:23" x14ac:dyDescent="0.2">
      <c r="A177">
        <v>53110</v>
      </c>
      <c r="B177" t="s">
        <v>1162</v>
      </c>
      <c r="C177" t="s">
        <v>40</v>
      </c>
      <c r="D177" t="s">
        <v>44</v>
      </c>
      <c r="E177" t="s">
        <v>334</v>
      </c>
      <c r="F177" s="78" t="s">
        <v>56</v>
      </c>
      <c r="G177" t="s">
        <v>1163</v>
      </c>
      <c r="H177" t="s">
        <v>521</v>
      </c>
      <c r="I177" s="86">
        <v>40672</v>
      </c>
      <c r="J177" s="86">
        <v>40676</v>
      </c>
      <c r="K177">
        <v>2</v>
      </c>
      <c r="L177">
        <v>2</v>
      </c>
      <c r="M177">
        <v>3</v>
      </c>
      <c r="N177" t="s">
        <v>32</v>
      </c>
      <c r="O177">
        <v>2</v>
      </c>
      <c r="P177" t="s">
        <v>1164</v>
      </c>
      <c r="Q177" s="86">
        <v>39605</v>
      </c>
      <c r="R177" t="s">
        <v>32</v>
      </c>
      <c r="S177" t="s">
        <v>32</v>
      </c>
      <c r="T177" t="s">
        <v>32</v>
      </c>
      <c r="U177" t="s">
        <v>32</v>
      </c>
      <c r="V177" t="s">
        <v>32</v>
      </c>
      <c r="W177" t="s">
        <v>32</v>
      </c>
    </row>
    <row r="178" spans="1:23" x14ac:dyDescent="0.2">
      <c r="A178">
        <v>130730</v>
      </c>
      <c r="B178" t="s">
        <v>2853</v>
      </c>
      <c r="C178" t="s">
        <v>54</v>
      </c>
      <c r="D178" t="s">
        <v>61</v>
      </c>
      <c r="E178" t="s">
        <v>376</v>
      </c>
      <c r="F178" s="78" t="s">
        <v>57</v>
      </c>
      <c r="G178" t="s">
        <v>2854</v>
      </c>
      <c r="H178" t="s">
        <v>58</v>
      </c>
      <c r="I178" s="86">
        <v>42135</v>
      </c>
      <c r="J178" s="86">
        <v>42139</v>
      </c>
      <c r="K178">
        <v>3</v>
      </c>
      <c r="L178">
        <v>3</v>
      </c>
      <c r="M178">
        <v>3</v>
      </c>
      <c r="N178" t="s">
        <v>32</v>
      </c>
      <c r="O178">
        <v>3</v>
      </c>
      <c r="P178" t="s">
        <v>2855</v>
      </c>
      <c r="Q178" s="86">
        <v>41593</v>
      </c>
      <c r="R178" t="s">
        <v>32</v>
      </c>
      <c r="S178" t="s">
        <v>32</v>
      </c>
      <c r="T178" t="s">
        <v>32</v>
      </c>
      <c r="U178" t="s">
        <v>32</v>
      </c>
      <c r="V178" t="s">
        <v>32</v>
      </c>
      <c r="W178" t="s">
        <v>32</v>
      </c>
    </row>
    <row r="179" spans="1:23" x14ac:dyDescent="0.2">
      <c r="A179">
        <v>50992</v>
      </c>
      <c r="B179" t="s">
        <v>761</v>
      </c>
      <c r="C179" t="s">
        <v>30</v>
      </c>
      <c r="D179" t="s">
        <v>38</v>
      </c>
      <c r="E179" t="s">
        <v>85</v>
      </c>
      <c r="F179" s="78" t="s">
        <v>33</v>
      </c>
      <c r="G179" t="s">
        <v>762</v>
      </c>
      <c r="H179" t="s">
        <v>498</v>
      </c>
      <c r="I179" s="86">
        <v>41828</v>
      </c>
      <c r="J179" s="86">
        <v>41830</v>
      </c>
      <c r="K179" t="s">
        <v>32</v>
      </c>
      <c r="L179" t="s">
        <v>32</v>
      </c>
      <c r="M179" t="s">
        <v>32</v>
      </c>
      <c r="N179" t="s">
        <v>32</v>
      </c>
      <c r="O179" t="s">
        <v>32</v>
      </c>
      <c r="P179" t="s">
        <v>763</v>
      </c>
      <c r="Q179" s="86">
        <v>41306</v>
      </c>
      <c r="R179" t="s">
        <v>32</v>
      </c>
      <c r="S179" t="s">
        <v>32</v>
      </c>
      <c r="T179" t="s">
        <v>32</v>
      </c>
      <c r="U179" t="s">
        <v>32</v>
      </c>
      <c r="V179" t="s">
        <v>32</v>
      </c>
      <c r="W179" t="s">
        <v>32</v>
      </c>
    </row>
    <row r="180" spans="1:23" x14ac:dyDescent="0.2">
      <c r="A180">
        <v>130438</v>
      </c>
      <c r="B180" t="s">
        <v>2299</v>
      </c>
      <c r="C180" t="s">
        <v>2300</v>
      </c>
      <c r="D180" t="s">
        <v>61</v>
      </c>
      <c r="E180" t="s">
        <v>357</v>
      </c>
      <c r="F180" s="78" t="s">
        <v>56</v>
      </c>
      <c r="G180" t="s">
        <v>2301</v>
      </c>
      <c r="H180" t="s">
        <v>96</v>
      </c>
      <c r="I180" s="86">
        <v>41303</v>
      </c>
      <c r="J180" s="86">
        <v>41306</v>
      </c>
      <c r="K180">
        <v>2</v>
      </c>
      <c r="L180">
        <v>3</v>
      </c>
      <c r="M180">
        <v>2</v>
      </c>
      <c r="N180" t="s">
        <v>32</v>
      </c>
      <c r="O180">
        <v>2</v>
      </c>
      <c r="P180" t="s">
        <v>2302</v>
      </c>
      <c r="Q180" s="86">
        <v>39534</v>
      </c>
      <c r="R180" t="s">
        <v>32</v>
      </c>
      <c r="S180" t="s">
        <v>32</v>
      </c>
      <c r="T180" t="s">
        <v>32</v>
      </c>
      <c r="U180" t="s">
        <v>32</v>
      </c>
      <c r="V180" t="s">
        <v>32</v>
      </c>
      <c r="W180" t="s">
        <v>32</v>
      </c>
    </row>
    <row r="181" spans="1:23" x14ac:dyDescent="0.2">
      <c r="A181">
        <v>58177</v>
      </c>
      <c r="B181" t="s">
        <v>1820</v>
      </c>
      <c r="C181" t="s">
        <v>234</v>
      </c>
      <c r="D181" t="s">
        <v>38</v>
      </c>
      <c r="E181" t="s">
        <v>237</v>
      </c>
      <c r="F181" s="78" t="s">
        <v>132</v>
      </c>
      <c r="G181" t="s">
        <v>1821</v>
      </c>
      <c r="H181" t="s">
        <v>512</v>
      </c>
      <c r="I181" s="86">
        <v>41204</v>
      </c>
      <c r="J181" s="86">
        <v>41208</v>
      </c>
      <c r="K181">
        <v>2</v>
      </c>
      <c r="L181">
        <v>2</v>
      </c>
      <c r="M181">
        <v>2</v>
      </c>
      <c r="N181" t="s">
        <v>32</v>
      </c>
      <c r="O181">
        <v>2</v>
      </c>
      <c r="P181" t="s">
        <v>1822</v>
      </c>
      <c r="Q181" s="86">
        <v>39654</v>
      </c>
      <c r="R181" t="s">
        <v>32</v>
      </c>
      <c r="S181" t="s">
        <v>32</v>
      </c>
      <c r="T181" t="s">
        <v>32</v>
      </c>
      <c r="U181" t="s">
        <v>32</v>
      </c>
      <c r="V181" t="s">
        <v>32</v>
      </c>
      <c r="W181" t="s">
        <v>32</v>
      </c>
    </row>
    <row r="182" spans="1:23" x14ac:dyDescent="0.2">
      <c r="A182">
        <v>58587</v>
      </c>
      <c r="B182" t="s">
        <v>1966</v>
      </c>
      <c r="C182" t="s">
        <v>30</v>
      </c>
      <c r="D182" t="s">
        <v>38</v>
      </c>
      <c r="E182" t="s">
        <v>228</v>
      </c>
      <c r="F182" s="78" t="s">
        <v>56</v>
      </c>
      <c r="G182" t="s">
        <v>1967</v>
      </c>
      <c r="H182" t="s">
        <v>498</v>
      </c>
      <c r="I182" s="86">
        <v>41786</v>
      </c>
      <c r="J182" s="86">
        <v>41789</v>
      </c>
      <c r="K182">
        <v>2</v>
      </c>
      <c r="L182">
        <v>2</v>
      </c>
      <c r="M182">
        <v>2</v>
      </c>
      <c r="N182" t="s">
        <v>32</v>
      </c>
      <c r="O182">
        <v>2</v>
      </c>
      <c r="P182" t="s">
        <v>1968</v>
      </c>
      <c r="Q182" s="86">
        <v>41257</v>
      </c>
      <c r="R182" t="s">
        <v>32</v>
      </c>
      <c r="S182" t="s">
        <v>32</v>
      </c>
      <c r="T182" t="s">
        <v>32</v>
      </c>
      <c r="U182" t="s">
        <v>32</v>
      </c>
      <c r="V182" t="s">
        <v>32</v>
      </c>
      <c r="W182" t="s">
        <v>32</v>
      </c>
    </row>
    <row r="183" spans="1:23" x14ac:dyDescent="0.2">
      <c r="A183">
        <v>130745</v>
      </c>
      <c r="B183" t="s">
        <v>2883</v>
      </c>
      <c r="C183" t="s">
        <v>126</v>
      </c>
      <c r="D183" t="s">
        <v>61</v>
      </c>
      <c r="E183" t="s">
        <v>149</v>
      </c>
      <c r="F183" s="78" t="s">
        <v>64</v>
      </c>
      <c r="G183" t="s">
        <v>2884</v>
      </c>
      <c r="H183" t="s">
        <v>2237</v>
      </c>
      <c r="I183" s="86">
        <v>39952</v>
      </c>
      <c r="J183" s="86">
        <v>39953</v>
      </c>
      <c r="K183">
        <v>1</v>
      </c>
      <c r="L183" t="s">
        <v>70</v>
      </c>
      <c r="M183" t="s">
        <v>70</v>
      </c>
      <c r="N183" t="s">
        <v>32</v>
      </c>
      <c r="O183">
        <v>1</v>
      </c>
      <c r="P183" t="s">
        <v>32</v>
      </c>
      <c r="Q183" s="86" t="s">
        <v>32</v>
      </c>
      <c r="R183" t="s">
        <v>32</v>
      </c>
      <c r="S183" t="s">
        <v>32</v>
      </c>
      <c r="T183" t="s">
        <v>32</v>
      </c>
      <c r="U183" t="s">
        <v>32</v>
      </c>
      <c r="V183" t="s">
        <v>32</v>
      </c>
      <c r="W183" t="s">
        <v>32</v>
      </c>
    </row>
    <row r="184" spans="1:23" x14ac:dyDescent="0.2">
      <c r="A184">
        <v>58866</v>
      </c>
      <c r="B184" t="s">
        <v>2038</v>
      </c>
      <c r="C184" t="s">
        <v>774</v>
      </c>
      <c r="D184" t="s">
        <v>775</v>
      </c>
      <c r="E184" t="s">
        <v>340</v>
      </c>
      <c r="F184" s="78" t="s">
        <v>47</v>
      </c>
      <c r="G184" t="s">
        <v>2039</v>
      </c>
      <c r="H184" t="s">
        <v>777</v>
      </c>
      <c r="I184" s="86">
        <v>41463</v>
      </c>
      <c r="J184" s="86">
        <v>41467</v>
      </c>
      <c r="K184">
        <v>2</v>
      </c>
      <c r="L184">
        <v>2</v>
      </c>
      <c r="M184">
        <v>2</v>
      </c>
      <c r="N184" t="s">
        <v>32</v>
      </c>
      <c r="O184">
        <v>2</v>
      </c>
      <c r="P184" t="s">
        <v>2040</v>
      </c>
      <c r="Q184" s="86">
        <v>40207</v>
      </c>
      <c r="R184" t="s">
        <v>32</v>
      </c>
      <c r="S184" t="s">
        <v>32</v>
      </c>
      <c r="T184" t="s">
        <v>32</v>
      </c>
      <c r="U184" t="s">
        <v>32</v>
      </c>
      <c r="V184" t="s">
        <v>32</v>
      </c>
      <c r="W184" t="s">
        <v>32</v>
      </c>
    </row>
    <row r="185" spans="1:23" x14ac:dyDescent="0.2">
      <c r="A185">
        <v>58868</v>
      </c>
      <c r="B185" t="s">
        <v>2044</v>
      </c>
      <c r="C185" t="s">
        <v>774</v>
      </c>
      <c r="D185" t="s">
        <v>775</v>
      </c>
      <c r="E185" t="s">
        <v>466</v>
      </c>
      <c r="F185" s="78" t="s">
        <v>311</v>
      </c>
      <c r="G185" t="s">
        <v>2045</v>
      </c>
      <c r="H185" t="s">
        <v>777</v>
      </c>
      <c r="I185" s="86">
        <v>41484</v>
      </c>
      <c r="J185" s="86">
        <v>41488</v>
      </c>
      <c r="K185">
        <v>2</v>
      </c>
      <c r="L185">
        <v>3</v>
      </c>
      <c r="M185">
        <v>2</v>
      </c>
      <c r="N185" t="s">
        <v>32</v>
      </c>
      <c r="O185">
        <v>2</v>
      </c>
      <c r="P185" t="s">
        <v>2046</v>
      </c>
      <c r="Q185" s="86">
        <v>40123</v>
      </c>
      <c r="R185" t="s">
        <v>32</v>
      </c>
      <c r="S185" t="s">
        <v>32</v>
      </c>
      <c r="T185" t="s">
        <v>32</v>
      </c>
      <c r="U185" t="s">
        <v>32</v>
      </c>
      <c r="V185" t="s">
        <v>32</v>
      </c>
      <c r="W185" t="s">
        <v>32</v>
      </c>
    </row>
    <row r="186" spans="1:23" x14ac:dyDescent="0.2">
      <c r="A186">
        <v>51036</v>
      </c>
      <c r="B186" t="s">
        <v>779</v>
      </c>
      <c r="C186" t="s">
        <v>234</v>
      </c>
      <c r="D186" t="s">
        <v>38</v>
      </c>
      <c r="E186" t="s">
        <v>463</v>
      </c>
      <c r="F186" s="78" t="s">
        <v>132</v>
      </c>
      <c r="G186" t="s">
        <v>780</v>
      </c>
      <c r="H186" t="s">
        <v>512</v>
      </c>
      <c r="I186" s="86">
        <v>41484</v>
      </c>
      <c r="J186" s="86">
        <v>41488</v>
      </c>
      <c r="K186" t="s">
        <v>32</v>
      </c>
      <c r="L186" t="s">
        <v>32</v>
      </c>
      <c r="M186" t="s">
        <v>32</v>
      </c>
      <c r="N186" t="s">
        <v>32</v>
      </c>
      <c r="O186" t="s">
        <v>32</v>
      </c>
      <c r="P186" t="s">
        <v>781</v>
      </c>
      <c r="Q186" s="86">
        <v>40627</v>
      </c>
      <c r="R186" t="s">
        <v>32</v>
      </c>
      <c r="S186" t="s">
        <v>32</v>
      </c>
      <c r="T186" t="s">
        <v>32</v>
      </c>
      <c r="U186" t="s">
        <v>32</v>
      </c>
      <c r="V186" t="s">
        <v>32</v>
      </c>
      <c r="W186" t="s">
        <v>32</v>
      </c>
    </row>
    <row r="187" spans="1:23" x14ac:dyDescent="0.2">
      <c r="A187">
        <v>130634</v>
      </c>
      <c r="B187" t="s">
        <v>2667</v>
      </c>
      <c r="C187" t="s">
        <v>54</v>
      </c>
      <c r="D187" t="s">
        <v>61</v>
      </c>
      <c r="E187" t="s">
        <v>95</v>
      </c>
      <c r="F187" s="78" t="s">
        <v>64</v>
      </c>
      <c r="G187" t="s">
        <v>2668</v>
      </c>
      <c r="H187" t="s">
        <v>2316</v>
      </c>
      <c r="I187" s="86">
        <v>40154</v>
      </c>
      <c r="J187" s="86">
        <v>40158</v>
      </c>
      <c r="K187">
        <v>2</v>
      </c>
      <c r="L187">
        <v>2</v>
      </c>
      <c r="M187">
        <v>2</v>
      </c>
      <c r="N187" t="s">
        <v>32</v>
      </c>
      <c r="O187">
        <v>2</v>
      </c>
      <c r="P187" t="s">
        <v>2669</v>
      </c>
      <c r="Q187" s="86">
        <v>38807</v>
      </c>
      <c r="R187" t="s">
        <v>32</v>
      </c>
      <c r="S187" t="s">
        <v>32</v>
      </c>
      <c r="T187" t="s">
        <v>32</v>
      </c>
      <c r="U187" t="s">
        <v>32</v>
      </c>
      <c r="V187" t="s">
        <v>32</v>
      </c>
      <c r="W187" t="s">
        <v>32</v>
      </c>
    </row>
    <row r="188" spans="1:23" x14ac:dyDescent="0.2">
      <c r="A188">
        <v>130489</v>
      </c>
      <c r="B188" t="s">
        <v>2394</v>
      </c>
      <c r="C188" t="s">
        <v>126</v>
      </c>
      <c r="D188" t="s">
        <v>61</v>
      </c>
      <c r="E188" t="s">
        <v>432</v>
      </c>
      <c r="F188" s="78" t="s">
        <v>64</v>
      </c>
      <c r="G188" t="s">
        <v>2395</v>
      </c>
      <c r="H188" t="s">
        <v>2280</v>
      </c>
      <c r="I188" s="86">
        <v>39266</v>
      </c>
      <c r="J188" s="86">
        <v>39267</v>
      </c>
      <c r="K188">
        <v>1</v>
      </c>
      <c r="L188" t="s">
        <v>70</v>
      </c>
      <c r="M188" t="s">
        <v>70</v>
      </c>
      <c r="N188" t="s">
        <v>32</v>
      </c>
      <c r="O188">
        <v>1</v>
      </c>
      <c r="P188" t="s">
        <v>32</v>
      </c>
      <c r="Q188" s="86" t="s">
        <v>32</v>
      </c>
      <c r="R188" t="s">
        <v>32</v>
      </c>
      <c r="S188" t="s">
        <v>32</v>
      </c>
      <c r="T188" t="s">
        <v>32</v>
      </c>
      <c r="U188" t="s">
        <v>32</v>
      </c>
      <c r="V188" t="s">
        <v>32</v>
      </c>
      <c r="W188" t="s">
        <v>32</v>
      </c>
    </row>
    <row r="189" spans="1:23" x14ac:dyDescent="0.2">
      <c r="A189">
        <v>130455</v>
      </c>
      <c r="B189" t="s">
        <v>2332</v>
      </c>
      <c r="C189" t="s">
        <v>54</v>
      </c>
      <c r="D189" t="s">
        <v>61</v>
      </c>
      <c r="E189" t="s">
        <v>442</v>
      </c>
      <c r="F189" s="78" t="s">
        <v>56</v>
      </c>
      <c r="G189" t="s">
        <v>2333</v>
      </c>
      <c r="H189" t="s">
        <v>96</v>
      </c>
      <c r="I189" s="86">
        <v>41778</v>
      </c>
      <c r="J189" s="86">
        <v>41782</v>
      </c>
      <c r="K189">
        <v>2</v>
      </c>
      <c r="L189">
        <v>2</v>
      </c>
      <c r="M189">
        <v>2</v>
      </c>
      <c r="N189" t="s">
        <v>32</v>
      </c>
      <c r="O189">
        <v>2</v>
      </c>
      <c r="P189" t="s">
        <v>2334</v>
      </c>
      <c r="Q189" s="86">
        <v>40606</v>
      </c>
      <c r="R189" t="s">
        <v>32</v>
      </c>
      <c r="S189" t="s">
        <v>32</v>
      </c>
      <c r="T189" t="s">
        <v>32</v>
      </c>
      <c r="U189" t="s">
        <v>32</v>
      </c>
      <c r="V189" t="s">
        <v>32</v>
      </c>
      <c r="W189" t="s">
        <v>32</v>
      </c>
    </row>
    <row r="190" spans="1:23" x14ac:dyDescent="0.2">
      <c r="A190">
        <v>54215</v>
      </c>
      <c r="B190" t="s">
        <v>200</v>
      </c>
      <c r="C190" t="s">
        <v>30</v>
      </c>
      <c r="D190" t="s">
        <v>38</v>
      </c>
      <c r="E190" t="s">
        <v>160</v>
      </c>
      <c r="F190" s="78" t="s">
        <v>56</v>
      </c>
      <c r="G190">
        <v>10004999</v>
      </c>
      <c r="H190" t="s">
        <v>76</v>
      </c>
      <c r="I190" s="86">
        <v>42318</v>
      </c>
      <c r="J190" s="86">
        <v>42321</v>
      </c>
      <c r="K190">
        <v>2</v>
      </c>
      <c r="L190">
        <v>2</v>
      </c>
      <c r="M190">
        <v>2</v>
      </c>
      <c r="N190">
        <v>2</v>
      </c>
      <c r="O190">
        <v>2</v>
      </c>
      <c r="P190" t="s">
        <v>201</v>
      </c>
      <c r="Q190" s="86">
        <v>41810</v>
      </c>
      <c r="R190" t="s">
        <v>32</v>
      </c>
      <c r="S190" t="s">
        <v>32</v>
      </c>
      <c r="T190" t="s">
        <v>32</v>
      </c>
      <c r="U190" t="s">
        <v>32</v>
      </c>
      <c r="V190" t="s">
        <v>32</v>
      </c>
      <c r="W190" t="s">
        <v>32</v>
      </c>
    </row>
    <row r="191" spans="1:23" x14ac:dyDescent="0.2">
      <c r="A191">
        <v>51090</v>
      </c>
      <c r="B191" t="s">
        <v>785</v>
      </c>
      <c r="C191" t="s">
        <v>30</v>
      </c>
      <c r="D191" t="s">
        <v>38</v>
      </c>
      <c r="E191" t="s">
        <v>324</v>
      </c>
      <c r="F191" s="78" t="s">
        <v>56</v>
      </c>
      <c r="G191" t="s">
        <v>786</v>
      </c>
      <c r="H191" t="s">
        <v>498</v>
      </c>
      <c r="I191" s="86">
        <v>41932</v>
      </c>
      <c r="J191" s="86">
        <v>41935</v>
      </c>
      <c r="K191" t="s">
        <v>32</v>
      </c>
      <c r="L191" t="s">
        <v>32</v>
      </c>
      <c r="M191" t="s">
        <v>32</v>
      </c>
      <c r="N191" t="s">
        <v>32</v>
      </c>
      <c r="O191" t="s">
        <v>32</v>
      </c>
      <c r="P191" t="s">
        <v>787</v>
      </c>
      <c r="Q191" s="86">
        <v>41446</v>
      </c>
      <c r="R191" t="s">
        <v>32</v>
      </c>
      <c r="S191" t="s">
        <v>32</v>
      </c>
      <c r="T191" t="s">
        <v>32</v>
      </c>
      <c r="U191" t="s">
        <v>32</v>
      </c>
      <c r="V191" t="s">
        <v>32</v>
      </c>
      <c r="W191" t="s">
        <v>32</v>
      </c>
    </row>
    <row r="192" spans="1:23" x14ac:dyDescent="0.2">
      <c r="A192">
        <v>130598</v>
      </c>
      <c r="B192" t="s">
        <v>2591</v>
      </c>
      <c r="C192" t="s">
        <v>54</v>
      </c>
      <c r="D192" t="s">
        <v>61</v>
      </c>
      <c r="E192" t="s">
        <v>335</v>
      </c>
      <c r="F192" s="78" t="s">
        <v>75</v>
      </c>
      <c r="G192" t="s">
        <v>2592</v>
      </c>
      <c r="H192" t="s">
        <v>96</v>
      </c>
      <c r="I192" s="86">
        <v>41561</v>
      </c>
      <c r="J192" s="86">
        <v>41565</v>
      </c>
      <c r="K192">
        <v>2</v>
      </c>
      <c r="L192">
        <v>3</v>
      </c>
      <c r="M192">
        <v>2</v>
      </c>
      <c r="N192" t="s">
        <v>32</v>
      </c>
      <c r="O192">
        <v>2</v>
      </c>
      <c r="P192" t="s">
        <v>2593</v>
      </c>
      <c r="Q192" s="86">
        <v>40858</v>
      </c>
      <c r="R192" t="s">
        <v>32</v>
      </c>
      <c r="S192" t="s">
        <v>32</v>
      </c>
      <c r="T192" t="s">
        <v>32</v>
      </c>
      <c r="U192" t="s">
        <v>32</v>
      </c>
      <c r="V192" t="s">
        <v>32</v>
      </c>
      <c r="W192" t="s">
        <v>32</v>
      </c>
    </row>
    <row r="193" spans="1:23" x14ac:dyDescent="0.2">
      <c r="A193">
        <v>130783</v>
      </c>
      <c r="B193" t="s">
        <v>2956</v>
      </c>
      <c r="C193" t="s">
        <v>54</v>
      </c>
      <c r="D193" t="s">
        <v>61</v>
      </c>
      <c r="E193" t="s">
        <v>92</v>
      </c>
      <c r="F193" s="78" t="s">
        <v>33</v>
      </c>
      <c r="G193" t="s">
        <v>2957</v>
      </c>
      <c r="H193" t="s">
        <v>58</v>
      </c>
      <c r="I193" s="86">
        <v>41953</v>
      </c>
      <c r="J193" s="86">
        <v>41957</v>
      </c>
      <c r="K193">
        <v>3</v>
      </c>
      <c r="L193">
        <v>3</v>
      </c>
      <c r="M193">
        <v>3</v>
      </c>
      <c r="N193" t="s">
        <v>32</v>
      </c>
      <c r="O193">
        <v>2</v>
      </c>
      <c r="P193" t="s">
        <v>2958</v>
      </c>
      <c r="Q193" s="86">
        <v>41418</v>
      </c>
      <c r="R193" t="s">
        <v>32</v>
      </c>
      <c r="S193" t="s">
        <v>32</v>
      </c>
      <c r="T193" t="s">
        <v>32</v>
      </c>
      <c r="U193" t="s">
        <v>32</v>
      </c>
      <c r="V193" t="s">
        <v>32</v>
      </c>
      <c r="W193" t="s">
        <v>32</v>
      </c>
    </row>
    <row r="194" spans="1:23" x14ac:dyDescent="0.2">
      <c r="A194">
        <v>129383</v>
      </c>
      <c r="B194" t="s">
        <v>2213</v>
      </c>
      <c r="C194" t="s">
        <v>54</v>
      </c>
      <c r="D194" t="s">
        <v>61</v>
      </c>
      <c r="E194" t="s">
        <v>195</v>
      </c>
      <c r="F194" s="78" t="s">
        <v>57</v>
      </c>
      <c r="G194" t="s">
        <v>2214</v>
      </c>
      <c r="H194" t="s">
        <v>58</v>
      </c>
      <c r="I194" s="86">
        <v>41932</v>
      </c>
      <c r="J194" s="86">
        <v>41936</v>
      </c>
      <c r="K194">
        <v>3</v>
      </c>
      <c r="L194">
        <v>3</v>
      </c>
      <c r="M194">
        <v>3</v>
      </c>
      <c r="N194" t="s">
        <v>32</v>
      </c>
      <c r="O194">
        <v>3</v>
      </c>
      <c r="P194" t="s">
        <v>2215</v>
      </c>
      <c r="Q194" s="86">
        <v>41390</v>
      </c>
      <c r="R194" t="s">
        <v>32</v>
      </c>
      <c r="S194" t="s">
        <v>32</v>
      </c>
      <c r="T194" t="s">
        <v>32</v>
      </c>
      <c r="U194" t="s">
        <v>32</v>
      </c>
      <c r="V194" t="s">
        <v>32</v>
      </c>
      <c r="W194" t="s">
        <v>32</v>
      </c>
    </row>
    <row r="195" spans="1:23" x14ac:dyDescent="0.2">
      <c r="A195">
        <v>51072</v>
      </c>
      <c r="B195" t="s">
        <v>782</v>
      </c>
      <c r="C195" t="s">
        <v>30</v>
      </c>
      <c r="D195" t="s">
        <v>38</v>
      </c>
      <c r="E195" t="s">
        <v>430</v>
      </c>
      <c r="F195" s="78" t="s">
        <v>75</v>
      </c>
      <c r="G195" t="s">
        <v>783</v>
      </c>
      <c r="H195" t="s">
        <v>512</v>
      </c>
      <c r="I195" s="86">
        <v>42065</v>
      </c>
      <c r="J195" s="86">
        <v>42069</v>
      </c>
      <c r="K195" t="s">
        <v>32</v>
      </c>
      <c r="L195" t="s">
        <v>32</v>
      </c>
      <c r="M195" t="s">
        <v>32</v>
      </c>
      <c r="N195" t="s">
        <v>32</v>
      </c>
      <c r="O195" t="s">
        <v>32</v>
      </c>
      <c r="P195" t="s">
        <v>784</v>
      </c>
      <c r="Q195" s="86">
        <v>40326</v>
      </c>
      <c r="R195" t="s">
        <v>32</v>
      </c>
      <c r="S195" t="s">
        <v>32</v>
      </c>
      <c r="T195" t="s">
        <v>32</v>
      </c>
      <c r="U195" t="s">
        <v>32</v>
      </c>
      <c r="V195" t="s">
        <v>32</v>
      </c>
      <c r="W195" t="s">
        <v>32</v>
      </c>
    </row>
    <row r="196" spans="1:23" x14ac:dyDescent="0.2">
      <c r="A196">
        <v>58864</v>
      </c>
      <c r="B196" t="s">
        <v>2032</v>
      </c>
      <c r="C196" t="s">
        <v>774</v>
      </c>
      <c r="D196" t="s">
        <v>775</v>
      </c>
      <c r="E196" t="s">
        <v>359</v>
      </c>
      <c r="F196" s="78" t="s">
        <v>345</v>
      </c>
      <c r="G196" t="s">
        <v>2033</v>
      </c>
      <c r="H196" t="s">
        <v>777</v>
      </c>
      <c r="I196" s="86">
        <v>41533</v>
      </c>
      <c r="J196" s="86">
        <v>41537</v>
      </c>
      <c r="K196">
        <v>2</v>
      </c>
      <c r="L196">
        <v>2</v>
      </c>
      <c r="M196">
        <v>2</v>
      </c>
      <c r="N196" t="s">
        <v>32</v>
      </c>
      <c r="O196">
        <v>1</v>
      </c>
      <c r="P196" t="s">
        <v>2034</v>
      </c>
      <c r="Q196" s="86">
        <v>40228</v>
      </c>
      <c r="R196" t="s">
        <v>32</v>
      </c>
      <c r="S196" t="s">
        <v>32</v>
      </c>
      <c r="T196" t="s">
        <v>32</v>
      </c>
      <c r="U196" t="s">
        <v>32</v>
      </c>
      <c r="V196" t="s">
        <v>32</v>
      </c>
      <c r="W196" t="s">
        <v>32</v>
      </c>
    </row>
    <row r="197" spans="1:23" x14ac:dyDescent="0.2">
      <c r="A197">
        <v>51104</v>
      </c>
      <c r="B197" t="s">
        <v>791</v>
      </c>
      <c r="C197" t="s">
        <v>30</v>
      </c>
      <c r="D197" t="s">
        <v>38</v>
      </c>
      <c r="E197" t="s">
        <v>115</v>
      </c>
      <c r="F197" s="78" t="s">
        <v>311</v>
      </c>
      <c r="G197" t="s">
        <v>792</v>
      </c>
      <c r="H197" t="s">
        <v>498</v>
      </c>
      <c r="I197" s="86">
        <v>42016</v>
      </c>
      <c r="J197" s="86">
        <v>42020</v>
      </c>
      <c r="K197" t="s">
        <v>32</v>
      </c>
      <c r="L197" t="s">
        <v>32</v>
      </c>
      <c r="M197" t="s">
        <v>32</v>
      </c>
      <c r="N197" t="s">
        <v>32</v>
      </c>
      <c r="O197" t="s">
        <v>32</v>
      </c>
      <c r="P197" t="s">
        <v>793</v>
      </c>
      <c r="Q197" s="86">
        <v>41474</v>
      </c>
      <c r="R197" t="s">
        <v>32</v>
      </c>
      <c r="S197" t="s">
        <v>32</v>
      </c>
      <c r="T197" t="s">
        <v>32</v>
      </c>
      <c r="U197" t="s">
        <v>32</v>
      </c>
      <c r="V197" t="s">
        <v>32</v>
      </c>
      <c r="W197" t="s">
        <v>32</v>
      </c>
    </row>
    <row r="198" spans="1:23" x14ac:dyDescent="0.2">
      <c r="A198">
        <v>140940</v>
      </c>
      <c r="B198" t="s">
        <v>3340</v>
      </c>
      <c r="C198" t="s">
        <v>3308</v>
      </c>
      <c r="D198" t="s">
        <v>135</v>
      </c>
      <c r="E198" t="s">
        <v>127</v>
      </c>
      <c r="F198" s="78" t="s">
        <v>311</v>
      </c>
      <c r="G198" t="s">
        <v>32</v>
      </c>
      <c r="H198" t="s">
        <v>32</v>
      </c>
      <c r="I198" s="86" t="s">
        <v>32</v>
      </c>
      <c r="J198" s="86" t="s">
        <v>32</v>
      </c>
      <c r="K198" t="s">
        <v>32</v>
      </c>
      <c r="L198" t="s">
        <v>32</v>
      </c>
      <c r="M198" t="s">
        <v>32</v>
      </c>
      <c r="N198" t="s">
        <v>32</v>
      </c>
      <c r="O198" t="s">
        <v>32</v>
      </c>
      <c r="P198" t="s">
        <v>32</v>
      </c>
      <c r="Q198" s="86" t="s">
        <v>32</v>
      </c>
      <c r="R198" t="s">
        <v>32</v>
      </c>
      <c r="S198" t="s">
        <v>32</v>
      </c>
      <c r="T198" t="s">
        <v>32</v>
      </c>
      <c r="U198" t="s">
        <v>32</v>
      </c>
      <c r="V198" t="s">
        <v>32</v>
      </c>
      <c r="W198" t="s">
        <v>32</v>
      </c>
    </row>
    <row r="199" spans="1:23" x14ac:dyDescent="0.2">
      <c r="A199">
        <v>59181</v>
      </c>
      <c r="B199" t="s">
        <v>2159</v>
      </c>
      <c r="C199" t="s">
        <v>30</v>
      </c>
      <c r="D199" t="s">
        <v>38</v>
      </c>
      <c r="E199" t="s">
        <v>408</v>
      </c>
      <c r="F199" s="78" t="s">
        <v>75</v>
      </c>
      <c r="G199" t="s">
        <v>2160</v>
      </c>
      <c r="H199" t="s">
        <v>502</v>
      </c>
      <c r="I199" s="86">
        <v>42142</v>
      </c>
      <c r="J199" s="86">
        <v>42146</v>
      </c>
      <c r="K199">
        <v>2</v>
      </c>
      <c r="L199">
        <v>2</v>
      </c>
      <c r="M199">
        <v>2</v>
      </c>
      <c r="N199" t="s">
        <v>32</v>
      </c>
      <c r="O199">
        <v>2</v>
      </c>
      <c r="P199" t="s">
        <v>32</v>
      </c>
      <c r="Q199" s="86" t="s">
        <v>32</v>
      </c>
      <c r="R199" t="s">
        <v>32</v>
      </c>
      <c r="S199" t="s">
        <v>32</v>
      </c>
      <c r="T199" t="s">
        <v>32</v>
      </c>
      <c r="U199" t="s">
        <v>32</v>
      </c>
      <c r="V199" t="s">
        <v>32</v>
      </c>
      <c r="W199" t="s">
        <v>32</v>
      </c>
    </row>
    <row r="200" spans="1:23" x14ac:dyDescent="0.2">
      <c r="A200">
        <v>141887</v>
      </c>
      <c r="B200" t="s">
        <v>3358</v>
      </c>
      <c r="C200" t="s">
        <v>67</v>
      </c>
      <c r="D200" t="s">
        <v>72</v>
      </c>
      <c r="E200" t="s">
        <v>418</v>
      </c>
      <c r="F200" s="78" t="s">
        <v>64</v>
      </c>
      <c r="G200" t="s">
        <v>32</v>
      </c>
      <c r="H200" t="s">
        <v>32</v>
      </c>
      <c r="I200" s="86" t="s">
        <v>32</v>
      </c>
      <c r="J200" s="86" t="s">
        <v>32</v>
      </c>
      <c r="K200" t="s">
        <v>32</v>
      </c>
      <c r="L200" t="s">
        <v>32</v>
      </c>
      <c r="M200" t="s">
        <v>32</v>
      </c>
      <c r="N200" t="s">
        <v>32</v>
      </c>
      <c r="O200" t="s">
        <v>32</v>
      </c>
      <c r="P200" t="s">
        <v>32</v>
      </c>
      <c r="Q200" s="86" t="s">
        <v>32</v>
      </c>
      <c r="R200" t="s">
        <v>32</v>
      </c>
      <c r="S200" t="s">
        <v>32</v>
      </c>
      <c r="T200" t="s">
        <v>32</v>
      </c>
      <c r="U200" t="s">
        <v>32</v>
      </c>
      <c r="V200" t="s">
        <v>32</v>
      </c>
      <c r="W200" t="s">
        <v>32</v>
      </c>
    </row>
    <row r="201" spans="1:23" x14ac:dyDescent="0.2">
      <c r="A201">
        <v>130515</v>
      </c>
      <c r="B201" t="s">
        <v>2437</v>
      </c>
      <c r="C201" t="s">
        <v>126</v>
      </c>
      <c r="D201" t="s">
        <v>61</v>
      </c>
      <c r="E201" t="s">
        <v>436</v>
      </c>
      <c r="F201" s="78" t="s">
        <v>64</v>
      </c>
      <c r="G201" t="s">
        <v>2438</v>
      </c>
      <c r="H201" t="s">
        <v>154</v>
      </c>
      <c r="I201" s="86">
        <v>41709</v>
      </c>
      <c r="J201" s="86">
        <v>41712</v>
      </c>
      <c r="K201">
        <v>2</v>
      </c>
      <c r="L201">
        <v>3</v>
      </c>
      <c r="M201">
        <v>2</v>
      </c>
      <c r="N201" t="s">
        <v>32</v>
      </c>
      <c r="O201">
        <v>2</v>
      </c>
      <c r="P201" t="s">
        <v>2439</v>
      </c>
      <c r="Q201" s="86">
        <v>41250</v>
      </c>
      <c r="R201" t="s">
        <v>32</v>
      </c>
      <c r="S201" t="s">
        <v>32</v>
      </c>
      <c r="T201" t="s">
        <v>32</v>
      </c>
      <c r="U201" t="s">
        <v>32</v>
      </c>
      <c r="V201" t="s">
        <v>32</v>
      </c>
      <c r="W201" t="s">
        <v>32</v>
      </c>
    </row>
    <row r="202" spans="1:23" x14ac:dyDescent="0.2">
      <c r="A202">
        <v>130679</v>
      </c>
      <c r="B202" t="s">
        <v>240</v>
      </c>
      <c r="C202" t="s">
        <v>54</v>
      </c>
      <c r="D202" t="s">
        <v>61</v>
      </c>
      <c r="E202" t="s">
        <v>111</v>
      </c>
      <c r="F202" s="78" t="s">
        <v>75</v>
      </c>
      <c r="G202">
        <v>10004741</v>
      </c>
      <c r="H202" t="s">
        <v>58</v>
      </c>
      <c r="I202" s="86">
        <v>42325</v>
      </c>
      <c r="J202" s="86">
        <v>42328</v>
      </c>
      <c r="K202">
        <v>3</v>
      </c>
      <c r="L202">
        <v>3</v>
      </c>
      <c r="M202">
        <v>3</v>
      </c>
      <c r="N202">
        <v>3</v>
      </c>
      <c r="O202">
        <v>3</v>
      </c>
      <c r="P202" t="s">
        <v>241</v>
      </c>
      <c r="Q202" s="86">
        <v>41782</v>
      </c>
      <c r="R202" s="78">
        <v>3</v>
      </c>
      <c r="S202" s="78">
        <v>3</v>
      </c>
      <c r="T202">
        <v>3</v>
      </c>
      <c r="U202" t="s">
        <v>32</v>
      </c>
      <c r="V202">
        <v>3</v>
      </c>
      <c r="W202" t="s">
        <v>50</v>
      </c>
    </row>
    <row r="203" spans="1:23" x14ac:dyDescent="0.2">
      <c r="A203">
        <v>59017</v>
      </c>
      <c r="B203" t="s">
        <v>337</v>
      </c>
      <c r="C203" t="s">
        <v>40</v>
      </c>
      <c r="D203" t="s">
        <v>44</v>
      </c>
      <c r="E203" t="s">
        <v>336</v>
      </c>
      <c r="F203" s="78" t="s">
        <v>64</v>
      </c>
      <c r="G203" t="s">
        <v>2071</v>
      </c>
      <c r="H203" t="s">
        <v>558</v>
      </c>
      <c r="I203" s="86">
        <v>41779</v>
      </c>
      <c r="J203" s="86">
        <v>41782</v>
      </c>
      <c r="K203">
        <v>2</v>
      </c>
      <c r="L203">
        <v>2</v>
      </c>
      <c r="M203">
        <v>2</v>
      </c>
      <c r="N203" t="s">
        <v>32</v>
      </c>
      <c r="O203">
        <v>2</v>
      </c>
      <c r="P203" t="s">
        <v>2072</v>
      </c>
      <c r="Q203" s="86">
        <v>40571</v>
      </c>
      <c r="R203" t="s">
        <v>32</v>
      </c>
      <c r="S203" t="s">
        <v>32</v>
      </c>
      <c r="T203" t="s">
        <v>32</v>
      </c>
      <c r="U203" t="s">
        <v>32</v>
      </c>
      <c r="V203" t="s">
        <v>32</v>
      </c>
      <c r="W203" t="s">
        <v>32</v>
      </c>
    </row>
    <row r="204" spans="1:23" x14ac:dyDescent="0.2">
      <c r="A204">
        <v>58930</v>
      </c>
      <c r="B204" t="s">
        <v>338</v>
      </c>
      <c r="C204" t="s">
        <v>40</v>
      </c>
      <c r="D204" t="s">
        <v>44</v>
      </c>
      <c r="E204" t="s">
        <v>63</v>
      </c>
      <c r="F204" s="78" t="s">
        <v>64</v>
      </c>
      <c r="G204" t="s">
        <v>2055</v>
      </c>
      <c r="H204" t="s">
        <v>558</v>
      </c>
      <c r="I204" s="86">
        <v>42080</v>
      </c>
      <c r="J204" s="86">
        <v>42083</v>
      </c>
      <c r="K204">
        <v>2</v>
      </c>
      <c r="L204">
        <v>2</v>
      </c>
      <c r="M204">
        <v>2</v>
      </c>
      <c r="N204" t="s">
        <v>32</v>
      </c>
      <c r="O204">
        <v>2</v>
      </c>
      <c r="P204" t="s">
        <v>2056</v>
      </c>
      <c r="Q204" s="86">
        <v>40564</v>
      </c>
      <c r="R204" t="s">
        <v>32</v>
      </c>
      <c r="S204" t="s">
        <v>32</v>
      </c>
      <c r="T204" t="s">
        <v>32</v>
      </c>
      <c r="U204" t="s">
        <v>32</v>
      </c>
      <c r="V204" t="s">
        <v>32</v>
      </c>
      <c r="W204" t="s">
        <v>32</v>
      </c>
    </row>
    <row r="205" spans="1:23" x14ac:dyDescent="0.2">
      <c r="A205">
        <v>130638</v>
      </c>
      <c r="B205" t="s">
        <v>2673</v>
      </c>
      <c r="C205" t="s">
        <v>54</v>
      </c>
      <c r="D205" t="s">
        <v>61</v>
      </c>
      <c r="E205" t="s">
        <v>82</v>
      </c>
      <c r="F205" s="78" t="s">
        <v>33</v>
      </c>
      <c r="G205" t="s">
        <v>2674</v>
      </c>
      <c r="H205" t="s">
        <v>96</v>
      </c>
      <c r="I205" s="86">
        <v>41554</v>
      </c>
      <c r="J205" s="86">
        <v>41558</v>
      </c>
      <c r="K205">
        <v>2</v>
      </c>
      <c r="L205">
        <v>2</v>
      </c>
      <c r="M205">
        <v>2</v>
      </c>
      <c r="N205" t="s">
        <v>32</v>
      </c>
      <c r="O205">
        <v>2</v>
      </c>
      <c r="P205" t="s">
        <v>2675</v>
      </c>
      <c r="Q205" s="86">
        <v>39570</v>
      </c>
      <c r="R205" t="s">
        <v>32</v>
      </c>
      <c r="S205" t="s">
        <v>32</v>
      </c>
      <c r="T205" t="s">
        <v>32</v>
      </c>
      <c r="U205" t="s">
        <v>32</v>
      </c>
      <c r="V205" t="s">
        <v>32</v>
      </c>
      <c r="W205" t="s">
        <v>32</v>
      </c>
    </row>
    <row r="206" spans="1:23" x14ac:dyDescent="0.2">
      <c r="A206">
        <v>51142</v>
      </c>
      <c r="B206" t="s">
        <v>794</v>
      </c>
      <c r="C206" t="s">
        <v>30</v>
      </c>
      <c r="D206" t="s">
        <v>38</v>
      </c>
      <c r="E206" t="s">
        <v>795</v>
      </c>
      <c r="F206" s="78" t="s">
        <v>32</v>
      </c>
      <c r="G206" t="s">
        <v>796</v>
      </c>
      <c r="H206" t="s">
        <v>498</v>
      </c>
      <c r="I206" s="86">
        <v>41869</v>
      </c>
      <c r="J206" s="86">
        <v>41873</v>
      </c>
      <c r="K206" t="s">
        <v>32</v>
      </c>
      <c r="L206" t="s">
        <v>32</v>
      </c>
      <c r="M206" t="s">
        <v>32</v>
      </c>
      <c r="N206" t="s">
        <v>32</v>
      </c>
      <c r="O206" t="s">
        <v>32</v>
      </c>
      <c r="P206" t="s">
        <v>797</v>
      </c>
      <c r="Q206" s="86">
        <v>41327</v>
      </c>
      <c r="R206" t="s">
        <v>32</v>
      </c>
      <c r="S206" t="s">
        <v>32</v>
      </c>
      <c r="T206" t="s">
        <v>32</v>
      </c>
      <c r="U206" t="s">
        <v>32</v>
      </c>
      <c r="V206" t="s">
        <v>32</v>
      </c>
      <c r="W206" t="s">
        <v>32</v>
      </c>
    </row>
    <row r="207" spans="1:23" x14ac:dyDescent="0.2">
      <c r="A207">
        <v>130843</v>
      </c>
      <c r="B207" t="s">
        <v>3059</v>
      </c>
      <c r="C207" t="s">
        <v>54</v>
      </c>
      <c r="D207" t="s">
        <v>61</v>
      </c>
      <c r="E207" t="s">
        <v>195</v>
      </c>
      <c r="F207" s="78" t="s">
        <v>57</v>
      </c>
      <c r="G207" t="s">
        <v>3060</v>
      </c>
      <c r="H207" t="s">
        <v>96</v>
      </c>
      <c r="I207" s="86">
        <v>41701</v>
      </c>
      <c r="J207" s="86">
        <v>41705</v>
      </c>
      <c r="K207">
        <v>1</v>
      </c>
      <c r="L207">
        <v>1</v>
      </c>
      <c r="M207">
        <v>1</v>
      </c>
      <c r="N207" t="s">
        <v>32</v>
      </c>
      <c r="O207">
        <v>1</v>
      </c>
      <c r="P207" t="s">
        <v>3061</v>
      </c>
      <c r="Q207" s="86">
        <v>39507</v>
      </c>
      <c r="R207" t="s">
        <v>32</v>
      </c>
      <c r="S207" t="s">
        <v>32</v>
      </c>
      <c r="T207" t="s">
        <v>32</v>
      </c>
      <c r="U207" t="s">
        <v>32</v>
      </c>
      <c r="V207" t="s">
        <v>32</v>
      </c>
      <c r="W207" t="s">
        <v>32</v>
      </c>
    </row>
    <row r="208" spans="1:23" x14ac:dyDescent="0.2">
      <c r="A208">
        <v>51147</v>
      </c>
      <c r="B208" t="s">
        <v>798</v>
      </c>
      <c r="C208" t="s">
        <v>114</v>
      </c>
      <c r="D208" t="s">
        <v>44</v>
      </c>
      <c r="E208" t="s">
        <v>248</v>
      </c>
      <c r="F208" s="78" t="s">
        <v>33</v>
      </c>
      <c r="G208" t="s">
        <v>799</v>
      </c>
      <c r="H208" t="s">
        <v>491</v>
      </c>
      <c r="I208" s="86">
        <v>41093</v>
      </c>
      <c r="J208" s="86">
        <v>41096</v>
      </c>
      <c r="K208" t="s">
        <v>32</v>
      </c>
      <c r="L208" t="s">
        <v>32</v>
      </c>
      <c r="M208" t="s">
        <v>32</v>
      </c>
      <c r="N208" t="s">
        <v>32</v>
      </c>
      <c r="O208" t="s">
        <v>32</v>
      </c>
      <c r="P208" t="s">
        <v>800</v>
      </c>
      <c r="Q208" s="86">
        <v>39535</v>
      </c>
      <c r="R208" t="s">
        <v>32</v>
      </c>
      <c r="S208" t="s">
        <v>32</v>
      </c>
      <c r="T208" t="s">
        <v>32</v>
      </c>
      <c r="U208" t="s">
        <v>32</v>
      </c>
      <c r="V208" t="s">
        <v>32</v>
      </c>
      <c r="W208" t="s">
        <v>32</v>
      </c>
    </row>
    <row r="209" spans="1:23" x14ac:dyDescent="0.2">
      <c r="A209">
        <v>51149</v>
      </c>
      <c r="B209" t="s">
        <v>801</v>
      </c>
      <c r="C209" t="s">
        <v>30</v>
      </c>
      <c r="D209" t="s">
        <v>38</v>
      </c>
      <c r="E209" t="s">
        <v>413</v>
      </c>
      <c r="F209" s="78" t="s">
        <v>57</v>
      </c>
      <c r="G209" t="s">
        <v>802</v>
      </c>
      <c r="H209" t="s">
        <v>512</v>
      </c>
      <c r="I209" s="86">
        <v>40994</v>
      </c>
      <c r="J209" s="86">
        <v>40998</v>
      </c>
      <c r="K209" t="s">
        <v>32</v>
      </c>
      <c r="L209" t="s">
        <v>32</v>
      </c>
      <c r="M209" t="s">
        <v>32</v>
      </c>
      <c r="N209" t="s">
        <v>32</v>
      </c>
      <c r="O209" t="s">
        <v>32</v>
      </c>
      <c r="P209" t="s">
        <v>803</v>
      </c>
      <c r="Q209" s="86">
        <v>39065</v>
      </c>
      <c r="R209" t="s">
        <v>32</v>
      </c>
      <c r="S209" t="s">
        <v>32</v>
      </c>
      <c r="T209" t="s">
        <v>32</v>
      </c>
      <c r="U209" t="s">
        <v>32</v>
      </c>
      <c r="V209" t="s">
        <v>32</v>
      </c>
      <c r="W209" t="s">
        <v>32</v>
      </c>
    </row>
    <row r="210" spans="1:23" x14ac:dyDescent="0.2">
      <c r="A210">
        <v>51152</v>
      </c>
      <c r="B210" t="s">
        <v>804</v>
      </c>
      <c r="C210" t="s">
        <v>114</v>
      </c>
      <c r="D210" t="s">
        <v>44</v>
      </c>
      <c r="E210" t="s">
        <v>55</v>
      </c>
      <c r="F210" s="78" t="s">
        <v>56</v>
      </c>
      <c r="G210" t="s">
        <v>805</v>
      </c>
      <c r="H210" t="s">
        <v>502</v>
      </c>
      <c r="I210" s="86">
        <v>41856</v>
      </c>
      <c r="J210" s="86">
        <v>41859</v>
      </c>
      <c r="K210" t="s">
        <v>32</v>
      </c>
      <c r="L210" t="s">
        <v>32</v>
      </c>
      <c r="M210" t="s">
        <v>32</v>
      </c>
      <c r="N210" t="s">
        <v>32</v>
      </c>
      <c r="O210" t="s">
        <v>32</v>
      </c>
      <c r="P210" t="s">
        <v>806</v>
      </c>
      <c r="Q210" s="86">
        <v>41116</v>
      </c>
      <c r="R210" t="s">
        <v>32</v>
      </c>
      <c r="S210" t="s">
        <v>32</v>
      </c>
      <c r="T210" t="s">
        <v>32</v>
      </c>
      <c r="U210" t="s">
        <v>32</v>
      </c>
      <c r="V210" t="s">
        <v>32</v>
      </c>
      <c r="W210" t="s">
        <v>32</v>
      </c>
    </row>
    <row r="211" spans="1:23" x14ac:dyDescent="0.2">
      <c r="A211">
        <v>130416</v>
      </c>
      <c r="B211" t="s">
        <v>2250</v>
      </c>
      <c r="C211" t="s">
        <v>126</v>
      </c>
      <c r="D211" t="s">
        <v>61</v>
      </c>
      <c r="E211" t="s">
        <v>384</v>
      </c>
      <c r="F211" s="78" t="s">
        <v>56</v>
      </c>
      <c r="G211" t="s">
        <v>2251</v>
      </c>
      <c r="H211" t="s">
        <v>2237</v>
      </c>
      <c r="I211" s="86">
        <v>40309</v>
      </c>
      <c r="J211" s="86">
        <v>40312</v>
      </c>
      <c r="K211">
        <v>2</v>
      </c>
      <c r="L211">
        <v>2</v>
      </c>
      <c r="M211">
        <v>2</v>
      </c>
      <c r="N211" t="s">
        <v>32</v>
      </c>
      <c r="O211">
        <v>1</v>
      </c>
      <c r="P211" t="s">
        <v>2252</v>
      </c>
      <c r="Q211" s="86">
        <v>38674</v>
      </c>
      <c r="R211" t="s">
        <v>32</v>
      </c>
      <c r="S211" t="s">
        <v>32</v>
      </c>
      <c r="T211" t="s">
        <v>32</v>
      </c>
      <c r="U211" t="s">
        <v>32</v>
      </c>
      <c r="V211" t="s">
        <v>32</v>
      </c>
      <c r="W211" t="s">
        <v>32</v>
      </c>
    </row>
    <row r="212" spans="1:23" x14ac:dyDescent="0.2">
      <c r="A212">
        <v>130686</v>
      </c>
      <c r="B212" t="s">
        <v>2752</v>
      </c>
      <c r="C212" t="s">
        <v>54</v>
      </c>
      <c r="D212" t="s">
        <v>61</v>
      </c>
      <c r="E212" t="s">
        <v>360</v>
      </c>
      <c r="F212" s="78" t="s">
        <v>47</v>
      </c>
      <c r="G212" t="s">
        <v>2753</v>
      </c>
      <c r="H212" t="s">
        <v>2231</v>
      </c>
      <c r="I212" s="86">
        <v>39055</v>
      </c>
      <c r="J212" s="86">
        <v>39059</v>
      </c>
      <c r="K212">
        <v>1</v>
      </c>
      <c r="L212" t="s">
        <v>70</v>
      </c>
      <c r="M212" t="s">
        <v>70</v>
      </c>
      <c r="N212" t="s">
        <v>32</v>
      </c>
      <c r="O212">
        <v>1</v>
      </c>
      <c r="P212" t="s">
        <v>32</v>
      </c>
      <c r="Q212" s="86" t="s">
        <v>32</v>
      </c>
      <c r="R212" t="s">
        <v>32</v>
      </c>
      <c r="S212" t="s">
        <v>32</v>
      </c>
      <c r="T212" t="s">
        <v>32</v>
      </c>
      <c r="U212" t="s">
        <v>32</v>
      </c>
      <c r="V212" t="s">
        <v>32</v>
      </c>
      <c r="W212" t="s">
        <v>32</v>
      </c>
    </row>
    <row r="213" spans="1:23" x14ac:dyDescent="0.2">
      <c r="A213">
        <v>58185</v>
      </c>
      <c r="B213" t="s">
        <v>1838</v>
      </c>
      <c r="C213" t="s">
        <v>234</v>
      </c>
      <c r="D213" t="s">
        <v>38</v>
      </c>
      <c r="E213" t="s">
        <v>253</v>
      </c>
      <c r="F213" s="78" t="s">
        <v>132</v>
      </c>
      <c r="G213" t="s">
        <v>1839</v>
      </c>
      <c r="H213" t="s">
        <v>512</v>
      </c>
      <c r="I213" s="86">
        <v>40847</v>
      </c>
      <c r="J213" s="86">
        <v>40851</v>
      </c>
      <c r="K213">
        <v>2</v>
      </c>
      <c r="L213">
        <v>2</v>
      </c>
      <c r="M213">
        <v>2</v>
      </c>
      <c r="N213" t="s">
        <v>32</v>
      </c>
      <c r="O213">
        <v>2</v>
      </c>
      <c r="P213" t="s">
        <v>1840</v>
      </c>
      <c r="Q213" s="86">
        <v>39675</v>
      </c>
      <c r="R213" t="s">
        <v>32</v>
      </c>
      <c r="S213" t="s">
        <v>32</v>
      </c>
      <c r="T213" t="s">
        <v>32</v>
      </c>
      <c r="U213" t="s">
        <v>32</v>
      </c>
      <c r="V213" t="s">
        <v>32</v>
      </c>
      <c r="W213" t="s">
        <v>32</v>
      </c>
    </row>
    <row r="214" spans="1:23" x14ac:dyDescent="0.2">
      <c r="A214">
        <v>130409</v>
      </c>
      <c r="B214" t="s">
        <v>2229</v>
      </c>
      <c r="C214" t="s">
        <v>54</v>
      </c>
      <c r="D214" t="s">
        <v>61</v>
      </c>
      <c r="E214" t="s">
        <v>160</v>
      </c>
      <c r="F214" s="78" t="s">
        <v>56</v>
      </c>
      <c r="G214" t="s">
        <v>2230</v>
      </c>
      <c r="H214" t="s">
        <v>2231</v>
      </c>
      <c r="I214" s="86">
        <v>39568</v>
      </c>
      <c r="J214" s="86">
        <v>39569</v>
      </c>
      <c r="K214">
        <v>1</v>
      </c>
      <c r="L214" t="s">
        <v>70</v>
      </c>
      <c r="M214" t="s">
        <v>70</v>
      </c>
      <c r="N214" t="s">
        <v>32</v>
      </c>
      <c r="O214">
        <v>1</v>
      </c>
      <c r="P214" t="s">
        <v>32</v>
      </c>
      <c r="Q214" s="86" t="s">
        <v>32</v>
      </c>
      <c r="R214" t="s">
        <v>32</v>
      </c>
      <c r="S214" t="s">
        <v>32</v>
      </c>
      <c r="T214" t="s">
        <v>32</v>
      </c>
      <c r="U214" t="s">
        <v>32</v>
      </c>
      <c r="V214" t="s">
        <v>32</v>
      </c>
      <c r="W214" t="s">
        <v>32</v>
      </c>
    </row>
    <row r="215" spans="1:23" x14ac:dyDescent="0.2">
      <c r="A215">
        <v>130663</v>
      </c>
      <c r="B215" t="s">
        <v>2710</v>
      </c>
      <c r="C215" t="s">
        <v>54</v>
      </c>
      <c r="D215" t="s">
        <v>61</v>
      </c>
      <c r="E215" t="s">
        <v>325</v>
      </c>
      <c r="F215" s="78" t="s">
        <v>57</v>
      </c>
      <c r="G215" t="s">
        <v>2711</v>
      </c>
      <c r="H215" t="s">
        <v>2316</v>
      </c>
      <c r="I215" s="86">
        <v>40700</v>
      </c>
      <c r="J215" s="86">
        <v>40704</v>
      </c>
      <c r="K215">
        <v>2</v>
      </c>
      <c r="L215">
        <v>2</v>
      </c>
      <c r="M215">
        <v>2</v>
      </c>
      <c r="N215" t="s">
        <v>32</v>
      </c>
      <c r="O215">
        <v>1</v>
      </c>
      <c r="P215" t="s">
        <v>2712</v>
      </c>
      <c r="Q215" s="86">
        <v>39122</v>
      </c>
      <c r="R215" t="s">
        <v>32</v>
      </c>
      <c r="S215" t="s">
        <v>32</v>
      </c>
      <c r="T215" t="s">
        <v>32</v>
      </c>
      <c r="U215" t="s">
        <v>32</v>
      </c>
      <c r="V215" t="s">
        <v>32</v>
      </c>
      <c r="W215" t="s">
        <v>32</v>
      </c>
    </row>
    <row r="216" spans="1:23" x14ac:dyDescent="0.2">
      <c r="A216">
        <v>130473</v>
      </c>
      <c r="B216" t="s">
        <v>252</v>
      </c>
      <c r="C216" t="s">
        <v>54</v>
      </c>
      <c r="D216" t="s">
        <v>61</v>
      </c>
      <c r="E216" t="s">
        <v>253</v>
      </c>
      <c r="F216" s="78" t="s">
        <v>132</v>
      </c>
      <c r="G216">
        <v>10004687</v>
      </c>
      <c r="H216" t="s">
        <v>58</v>
      </c>
      <c r="I216" s="86">
        <v>42332</v>
      </c>
      <c r="J216" s="86">
        <v>42335</v>
      </c>
      <c r="K216">
        <v>4</v>
      </c>
      <c r="L216">
        <v>4</v>
      </c>
      <c r="M216">
        <v>4</v>
      </c>
      <c r="N216">
        <v>4</v>
      </c>
      <c r="O216">
        <v>4</v>
      </c>
      <c r="P216" t="s">
        <v>254</v>
      </c>
      <c r="Q216" s="86">
        <v>41803</v>
      </c>
      <c r="R216" s="78">
        <v>3</v>
      </c>
      <c r="S216" s="78">
        <v>3</v>
      </c>
      <c r="T216">
        <v>3</v>
      </c>
      <c r="U216" t="s">
        <v>32</v>
      </c>
      <c r="V216">
        <v>3</v>
      </c>
      <c r="W216" t="s">
        <v>60</v>
      </c>
    </row>
    <row r="217" spans="1:23" x14ac:dyDescent="0.2">
      <c r="A217">
        <v>53865</v>
      </c>
      <c r="B217" t="s">
        <v>1370</v>
      </c>
      <c r="C217" t="s">
        <v>40</v>
      </c>
      <c r="D217" t="s">
        <v>44</v>
      </c>
      <c r="E217" t="s">
        <v>408</v>
      </c>
      <c r="F217" s="78" t="s">
        <v>75</v>
      </c>
      <c r="G217" t="s">
        <v>1371</v>
      </c>
      <c r="H217" t="s">
        <v>521</v>
      </c>
      <c r="I217" s="86">
        <v>40826</v>
      </c>
      <c r="J217" s="86">
        <v>40830</v>
      </c>
      <c r="K217">
        <v>2</v>
      </c>
      <c r="L217">
        <v>2</v>
      </c>
      <c r="M217">
        <v>2</v>
      </c>
      <c r="N217" t="s">
        <v>32</v>
      </c>
      <c r="O217">
        <v>2</v>
      </c>
      <c r="P217" t="s">
        <v>1372</v>
      </c>
      <c r="Q217" s="86">
        <v>39486</v>
      </c>
      <c r="R217" t="s">
        <v>32</v>
      </c>
      <c r="S217" t="s">
        <v>32</v>
      </c>
      <c r="T217" t="s">
        <v>32</v>
      </c>
      <c r="U217" t="s">
        <v>32</v>
      </c>
      <c r="V217" t="s">
        <v>32</v>
      </c>
      <c r="W217" t="s">
        <v>32</v>
      </c>
    </row>
    <row r="218" spans="1:23" x14ac:dyDescent="0.2">
      <c r="A218">
        <v>130649</v>
      </c>
      <c r="B218" t="s">
        <v>2684</v>
      </c>
      <c r="C218" t="s">
        <v>54</v>
      </c>
      <c r="D218" t="s">
        <v>61</v>
      </c>
      <c r="E218" t="s">
        <v>409</v>
      </c>
      <c r="F218" s="78" t="s">
        <v>47</v>
      </c>
      <c r="G218" t="s">
        <v>2685</v>
      </c>
      <c r="H218" t="s">
        <v>96</v>
      </c>
      <c r="I218" s="86">
        <v>41183</v>
      </c>
      <c r="J218" s="86">
        <v>41187</v>
      </c>
      <c r="K218">
        <v>2</v>
      </c>
      <c r="L218">
        <v>2</v>
      </c>
      <c r="M218">
        <v>2</v>
      </c>
      <c r="N218" t="s">
        <v>32</v>
      </c>
      <c r="O218">
        <v>2</v>
      </c>
      <c r="P218" t="s">
        <v>2686</v>
      </c>
      <c r="Q218" s="86">
        <v>39724</v>
      </c>
      <c r="R218" t="s">
        <v>32</v>
      </c>
      <c r="S218" t="s">
        <v>32</v>
      </c>
      <c r="T218" t="s">
        <v>32</v>
      </c>
      <c r="U218" t="s">
        <v>32</v>
      </c>
      <c r="V218" t="s">
        <v>32</v>
      </c>
      <c r="W218" t="s">
        <v>32</v>
      </c>
    </row>
    <row r="219" spans="1:23" x14ac:dyDescent="0.2">
      <c r="A219">
        <v>58841</v>
      </c>
      <c r="B219" t="s">
        <v>2026</v>
      </c>
      <c r="C219" t="s">
        <v>114</v>
      </c>
      <c r="D219" t="s">
        <v>44</v>
      </c>
      <c r="E219" t="s">
        <v>448</v>
      </c>
      <c r="F219" s="78" t="s">
        <v>56</v>
      </c>
      <c r="G219" t="s">
        <v>2027</v>
      </c>
      <c r="H219" t="s">
        <v>502</v>
      </c>
      <c r="I219" s="86">
        <v>42079</v>
      </c>
      <c r="J219" s="86">
        <v>42082</v>
      </c>
      <c r="K219">
        <v>2</v>
      </c>
      <c r="L219">
        <v>2</v>
      </c>
      <c r="M219">
        <v>2</v>
      </c>
      <c r="N219" t="s">
        <v>32</v>
      </c>
      <c r="O219">
        <v>2</v>
      </c>
      <c r="P219" t="s">
        <v>2028</v>
      </c>
      <c r="Q219" s="86">
        <v>40515</v>
      </c>
      <c r="R219" t="s">
        <v>32</v>
      </c>
      <c r="S219" t="s">
        <v>32</v>
      </c>
      <c r="T219" t="s">
        <v>32</v>
      </c>
      <c r="U219" t="s">
        <v>32</v>
      </c>
      <c r="V219" t="s">
        <v>32</v>
      </c>
      <c r="W219" t="s">
        <v>32</v>
      </c>
    </row>
    <row r="220" spans="1:23" x14ac:dyDescent="0.2">
      <c r="A220">
        <v>130401</v>
      </c>
      <c r="B220" t="s">
        <v>2216</v>
      </c>
      <c r="C220" t="s">
        <v>2217</v>
      </c>
      <c r="D220" t="s">
        <v>44</v>
      </c>
      <c r="E220" t="s">
        <v>334</v>
      </c>
      <c r="F220" s="78" t="s">
        <v>56</v>
      </c>
      <c r="G220" t="s">
        <v>2218</v>
      </c>
      <c r="H220" t="s">
        <v>521</v>
      </c>
      <c r="I220" s="86">
        <v>40700</v>
      </c>
      <c r="J220" s="86">
        <v>40704</v>
      </c>
      <c r="K220">
        <v>1</v>
      </c>
      <c r="L220">
        <v>2</v>
      </c>
      <c r="M220">
        <v>2</v>
      </c>
      <c r="N220" t="s">
        <v>32</v>
      </c>
      <c r="O220">
        <v>1</v>
      </c>
      <c r="P220" t="s">
        <v>2219</v>
      </c>
      <c r="Q220" s="86">
        <v>39101</v>
      </c>
      <c r="R220" t="s">
        <v>32</v>
      </c>
      <c r="S220" t="s">
        <v>32</v>
      </c>
      <c r="T220" t="s">
        <v>32</v>
      </c>
      <c r="U220" t="s">
        <v>32</v>
      </c>
      <c r="V220" t="s">
        <v>32</v>
      </c>
      <c r="W220" t="s">
        <v>32</v>
      </c>
    </row>
    <row r="221" spans="1:23" x14ac:dyDescent="0.2">
      <c r="A221">
        <v>50806</v>
      </c>
      <c r="B221" t="s">
        <v>721</v>
      </c>
      <c r="C221" t="s">
        <v>40</v>
      </c>
      <c r="D221" t="s">
        <v>44</v>
      </c>
      <c r="E221" t="s">
        <v>323</v>
      </c>
      <c r="F221" s="78" t="s">
        <v>311</v>
      </c>
      <c r="G221" t="s">
        <v>722</v>
      </c>
      <c r="H221" t="s">
        <v>521</v>
      </c>
      <c r="I221" s="86">
        <v>41723</v>
      </c>
      <c r="J221" s="86">
        <v>41725</v>
      </c>
      <c r="K221" t="s">
        <v>32</v>
      </c>
      <c r="L221" t="s">
        <v>32</v>
      </c>
      <c r="M221" t="s">
        <v>32</v>
      </c>
      <c r="N221" t="s">
        <v>32</v>
      </c>
      <c r="O221" t="s">
        <v>32</v>
      </c>
      <c r="P221" t="s">
        <v>723</v>
      </c>
      <c r="Q221" s="86">
        <v>40830</v>
      </c>
      <c r="R221" t="s">
        <v>32</v>
      </c>
      <c r="S221" t="s">
        <v>32</v>
      </c>
      <c r="T221" t="s">
        <v>32</v>
      </c>
      <c r="U221" t="s">
        <v>32</v>
      </c>
      <c r="V221" t="s">
        <v>32</v>
      </c>
      <c r="W221" t="s">
        <v>32</v>
      </c>
    </row>
    <row r="222" spans="1:23" x14ac:dyDescent="0.2">
      <c r="A222">
        <v>131094</v>
      </c>
      <c r="B222" t="s">
        <v>3073</v>
      </c>
      <c r="C222" t="s">
        <v>54</v>
      </c>
      <c r="D222" t="s">
        <v>61</v>
      </c>
      <c r="E222" t="s">
        <v>326</v>
      </c>
      <c r="F222" s="78" t="s">
        <v>47</v>
      </c>
      <c r="G222" t="s">
        <v>3074</v>
      </c>
      <c r="H222" t="s">
        <v>212</v>
      </c>
      <c r="I222" s="86">
        <v>41771</v>
      </c>
      <c r="J222" s="86">
        <v>41775</v>
      </c>
      <c r="K222">
        <v>3</v>
      </c>
      <c r="L222">
        <v>3</v>
      </c>
      <c r="M222">
        <v>3</v>
      </c>
      <c r="N222" t="s">
        <v>32</v>
      </c>
      <c r="O222">
        <v>2</v>
      </c>
      <c r="P222" t="s">
        <v>3075</v>
      </c>
      <c r="Q222" s="86">
        <v>41327</v>
      </c>
      <c r="R222" t="s">
        <v>32</v>
      </c>
      <c r="S222" t="s">
        <v>32</v>
      </c>
      <c r="T222" t="s">
        <v>32</v>
      </c>
      <c r="U222" t="s">
        <v>32</v>
      </c>
      <c r="V222" t="s">
        <v>32</v>
      </c>
      <c r="W222" t="s">
        <v>32</v>
      </c>
    </row>
    <row r="223" spans="1:23" x14ac:dyDescent="0.2">
      <c r="A223">
        <v>51359</v>
      </c>
      <c r="B223" t="s">
        <v>821</v>
      </c>
      <c r="C223" t="s">
        <v>40</v>
      </c>
      <c r="D223" t="s">
        <v>44</v>
      </c>
      <c r="E223" t="s">
        <v>160</v>
      </c>
      <c r="F223" s="78" t="s">
        <v>56</v>
      </c>
      <c r="G223" t="s">
        <v>822</v>
      </c>
      <c r="H223" t="s">
        <v>521</v>
      </c>
      <c r="I223" s="86">
        <v>40351</v>
      </c>
      <c r="J223" s="86">
        <v>40352</v>
      </c>
      <c r="K223" t="s">
        <v>32</v>
      </c>
      <c r="L223" t="s">
        <v>32</v>
      </c>
      <c r="M223" t="s">
        <v>32</v>
      </c>
      <c r="N223" t="s">
        <v>32</v>
      </c>
      <c r="O223" t="s">
        <v>32</v>
      </c>
      <c r="P223" t="s">
        <v>823</v>
      </c>
      <c r="Q223" s="86">
        <v>38995</v>
      </c>
      <c r="R223" t="s">
        <v>32</v>
      </c>
      <c r="S223" t="s">
        <v>32</v>
      </c>
      <c r="T223" t="s">
        <v>32</v>
      </c>
      <c r="U223" t="s">
        <v>32</v>
      </c>
      <c r="V223" t="s">
        <v>32</v>
      </c>
      <c r="W223" t="s">
        <v>32</v>
      </c>
    </row>
    <row r="224" spans="1:23" x14ac:dyDescent="0.2">
      <c r="A224">
        <v>130817</v>
      </c>
      <c r="B224" t="s">
        <v>3011</v>
      </c>
      <c r="C224" t="s">
        <v>126</v>
      </c>
      <c r="D224" t="s">
        <v>61</v>
      </c>
      <c r="E224" t="s">
        <v>438</v>
      </c>
      <c r="F224" s="78" t="s">
        <v>132</v>
      </c>
      <c r="G224" t="s">
        <v>3012</v>
      </c>
      <c r="H224" t="s">
        <v>128</v>
      </c>
      <c r="I224" s="86">
        <v>42115</v>
      </c>
      <c r="J224" s="86">
        <v>42118</v>
      </c>
      <c r="K224">
        <v>2</v>
      </c>
      <c r="L224">
        <v>2</v>
      </c>
      <c r="M224">
        <v>2</v>
      </c>
      <c r="N224" t="s">
        <v>32</v>
      </c>
      <c r="O224">
        <v>2</v>
      </c>
      <c r="P224" t="s">
        <v>3013</v>
      </c>
      <c r="Q224" s="86">
        <v>41656</v>
      </c>
      <c r="R224" t="s">
        <v>32</v>
      </c>
      <c r="S224" t="s">
        <v>32</v>
      </c>
      <c r="T224" t="s">
        <v>32</v>
      </c>
      <c r="U224" t="s">
        <v>32</v>
      </c>
      <c r="V224" t="s">
        <v>32</v>
      </c>
      <c r="W224" t="s">
        <v>32</v>
      </c>
    </row>
    <row r="225" spans="1:23" x14ac:dyDescent="0.2">
      <c r="A225">
        <v>131347</v>
      </c>
      <c r="B225" t="s">
        <v>3079</v>
      </c>
      <c r="C225" t="s">
        <v>54</v>
      </c>
      <c r="D225" t="s">
        <v>61</v>
      </c>
      <c r="E225" t="s">
        <v>184</v>
      </c>
      <c r="F225" s="78" t="s">
        <v>345</v>
      </c>
      <c r="G225" t="s">
        <v>3080</v>
      </c>
      <c r="H225" t="s">
        <v>2231</v>
      </c>
      <c r="I225" s="86">
        <v>40203</v>
      </c>
      <c r="J225" s="86">
        <v>40207</v>
      </c>
      <c r="K225">
        <v>2</v>
      </c>
      <c r="L225">
        <v>2</v>
      </c>
      <c r="M225">
        <v>2</v>
      </c>
      <c r="N225" t="s">
        <v>32</v>
      </c>
      <c r="O225">
        <v>1</v>
      </c>
      <c r="P225" t="s">
        <v>3081</v>
      </c>
      <c r="Q225" s="86">
        <v>38793</v>
      </c>
      <c r="R225" t="s">
        <v>32</v>
      </c>
      <c r="S225" t="s">
        <v>32</v>
      </c>
      <c r="T225" t="s">
        <v>32</v>
      </c>
      <c r="U225" t="s">
        <v>32</v>
      </c>
      <c r="V225" t="s">
        <v>32</v>
      </c>
      <c r="W225" t="s">
        <v>32</v>
      </c>
    </row>
    <row r="226" spans="1:23" x14ac:dyDescent="0.2">
      <c r="A226">
        <v>130423</v>
      </c>
      <c r="B226" t="s">
        <v>2269</v>
      </c>
      <c r="C226" t="s">
        <v>54</v>
      </c>
      <c r="D226" t="s">
        <v>61</v>
      </c>
      <c r="E226" t="s">
        <v>457</v>
      </c>
      <c r="F226" s="78" t="s">
        <v>56</v>
      </c>
      <c r="G226" t="s">
        <v>2270</v>
      </c>
      <c r="H226" t="s">
        <v>96</v>
      </c>
      <c r="I226" s="86">
        <v>41428</v>
      </c>
      <c r="J226" s="86">
        <v>41432</v>
      </c>
      <c r="K226">
        <v>2</v>
      </c>
      <c r="L226">
        <v>3</v>
      </c>
      <c r="M226">
        <v>2</v>
      </c>
      <c r="N226" t="s">
        <v>32</v>
      </c>
      <c r="O226">
        <v>2</v>
      </c>
      <c r="P226" t="s">
        <v>2271</v>
      </c>
      <c r="Q226" s="86">
        <v>40221</v>
      </c>
      <c r="R226" t="s">
        <v>32</v>
      </c>
      <c r="S226" t="s">
        <v>32</v>
      </c>
      <c r="T226" t="s">
        <v>32</v>
      </c>
      <c r="U226" t="s">
        <v>32</v>
      </c>
      <c r="V226" t="s">
        <v>32</v>
      </c>
      <c r="W226" t="s">
        <v>32</v>
      </c>
    </row>
    <row r="227" spans="1:23" x14ac:dyDescent="0.2">
      <c r="A227">
        <v>130484</v>
      </c>
      <c r="B227" t="s">
        <v>2385</v>
      </c>
      <c r="C227" t="s">
        <v>54</v>
      </c>
      <c r="D227" t="s">
        <v>61</v>
      </c>
      <c r="E227" t="s">
        <v>463</v>
      </c>
      <c r="F227" s="78" t="s">
        <v>132</v>
      </c>
      <c r="G227" t="s">
        <v>2386</v>
      </c>
      <c r="H227" t="s">
        <v>58</v>
      </c>
      <c r="I227" s="86">
        <v>41932</v>
      </c>
      <c r="J227" s="86">
        <v>41936</v>
      </c>
      <c r="K227">
        <v>2</v>
      </c>
      <c r="L227">
        <v>3</v>
      </c>
      <c r="M227">
        <v>2</v>
      </c>
      <c r="N227" t="s">
        <v>32</v>
      </c>
      <c r="O227">
        <v>2</v>
      </c>
      <c r="P227" t="s">
        <v>2387</v>
      </c>
      <c r="Q227" s="86">
        <v>41397</v>
      </c>
      <c r="R227" t="s">
        <v>32</v>
      </c>
      <c r="S227" t="s">
        <v>32</v>
      </c>
      <c r="T227" t="s">
        <v>32</v>
      </c>
      <c r="U227" t="s">
        <v>32</v>
      </c>
      <c r="V227" t="s">
        <v>32</v>
      </c>
      <c r="W227" t="s">
        <v>32</v>
      </c>
    </row>
    <row r="228" spans="1:23" x14ac:dyDescent="0.2">
      <c r="A228">
        <v>55476</v>
      </c>
      <c r="B228" t="s">
        <v>467</v>
      </c>
      <c r="C228" t="s">
        <v>40</v>
      </c>
      <c r="D228" t="s">
        <v>44</v>
      </c>
      <c r="E228" t="s">
        <v>466</v>
      </c>
      <c r="F228" s="78" t="s">
        <v>311</v>
      </c>
      <c r="G228" t="s">
        <v>1738</v>
      </c>
      <c r="H228" t="s">
        <v>521</v>
      </c>
      <c r="I228" s="86">
        <v>40700</v>
      </c>
      <c r="J228" s="86">
        <v>40704</v>
      </c>
      <c r="K228">
        <v>2</v>
      </c>
      <c r="L228">
        <v>2</v>
      </c>
      <c r="M228">
        <v>2</v>
      </c>
      <c r="N228" t="s">
        <v>32</v>
      </c>
      <c r="O228">
        <v>2</v>
      </c>
      <c r="P228" t="s">
        <v>1739</v>
      </c>
      <c r="Q228" s="86">
        <v>39038</v>
      </c>
      <c r="R228" t="s">
        <v>32</v>
      </c>
      <c r="S228" t="s">
        <v>32</v>
      </c>
      <c r="T228" t="s">
        <v>32</v>
      </c>
      <c r="U228" t="s">
        <v>32</v>
      </c>
      <c r="V228" t="s">
        <v>32</v>
      </c>
      <c r="W228" t="s">
        <v>32</v>
      </c>
    </row>
    <row r="229" spans="1:23" x14ac:dyDescent="0.2">
      <c r="A229">
        <v>59217</v>
      </c>
      <c r="B229" t="s">
        <v>2193</v>
      </c>
      <c r="C229" t="s">
        <v>30</v>
      </c>
      <c r="D229" t="s">
        <v>38</v>
      </c>
      <c r="E229" t="s">
        <v>360</v>
      </c>
      <c r="F229" s="78" t="s">
        <v>47</v>
      </c>
      <c r="G229" t="s">
        <v>2194</v>
      </c>
      <c r="H229" t="s">
        <v>502</v>
      </c>
      <c r="I229" s="86">
        <v>41597</v>
      </c>
      <c r="J229" s="86">
        <v>41600</v>
      </c>
      <c r="K229">
        <v>2</v>
      </c>
      <c r="L229">
        <v>2</v>
      </c>
      <c r="M229">
        <v>2</v>
      </c>
      <c r="N229" t="s">
        <v>32</v>
      </c>
      <c r="O229">
        <v>3</v>
      </c>
      <c r="P229" t="s">
        <v>2195</v>
      </c>
      <c r="Q229" s="86">
        <v>40158</v>
      </c>
      <c r="R229" t="s">
        <v>32</v>
      </c>
      <c r="S229" t="s">
        <v>32</v>
      </c>
      <c r="T229" t="s">
        <v>32</v>
      </c>
      <c r="U229" t="s">
        <v>32</v>
      </c>
      <c r="V229" t="s">
        <v>32</v>
      </c>
      <c r="W229" t="s">
        <v>32</v>
      </c>
    </row>
    <row r="230" spans="1:23" x14ac:dyDescent="0.2">
      <c r="A230">
        <v>130571</v>
      </c>
      <c r="B230" t="s">
        <v>2539</v>
      </c>
      <c r="C230" t="s">
        <v>2300</v>
      </c>
      <c r="D230" t="s">
        <v>61</v>
      </c>
      <c r="E230" t="s">
        <v>392</v>
      </c>
      <c r="F230" s="78" t="s">
        <v>345</v>
      </c>
      <c r="G230" t="s">
        <v>2540</v>
      </c>
      <c r="H230" t="s">
        <v>2280</v>
      </c>
      <c r="I230" s="86">
        <v>39966</v>
      </c>
      <c r="J230" s="86">
        <v>39967</v>
      </c>
      <c r="K230">
        <v>1</v>
      </c>
      <c r="L230" t="s">
        <v>70</v>
      </c>
      <c r="M230" t="s">
        <v>70</v>
      </c>
      <c r="N230" t="s">
        <v>32</v>
      </c>
      <c r="O230">
        <v>2</v>
      </c>
      <c r="P230" t="s">
        <v>32</v>
      </c>
      <c r="Q230" s="86" t="s">
        <v>32</v>
      </c>
      <c r="R230" t="s">
        <v>32</v>
      </c>
      <c r="S230" t="s">
        <v>32</v>
      </c>
      <c r="T230" t="s">
        <v>32</v>
      </c>
      <c r="U230" t="s">
        <v>32</v>
      </c>
      <c r="V230" t="s">
        <v>32</v>
      </c>
      <c r="W230" t="s">
        <v>32</v>
      </c>
    </row>
    <row r="231" spans="1:23" x14ac:dyDescent="0.2">
      <c r="A231">
        <v>51201</v>
      </c>
      <c r="B231" t="s">
        <v>810</v>
      </c>
      <c r="C231" t="s">
        <v>30</v>
      </c>
      <c r="D231" t="s">
        <v>38</v>
      </c>
      <c r="E231" t="s">
        <v>31</v>
      </c>
      <c r="F231" s="78" t="s">
        <v>311</v>
      </c>
      <c r="G231" t="s">
        <v>811</v>
      </c>
      <c r="H231" t="s">
        <v>491</v>
      </c>
      <c r="I231" s="86">
        <v>39350</v>
      </c>
      <c r="J231" s="86">
        <v>39352</v>
      </c>
      <c r="K231" t="s">
        <v>32</v>
      </c>
      <c r="L231" t="s">
        <v>32</v>
      </c>
      <c r="M231" t="s">
        <v>32</v>
      </c>
      <c r="N231" t="s">
        <v>32</v>
      </c>
      <c r="O231" t="s">
        <v>32</v>
      </c>
      <c r="P231" t="s">
        <v>32</v>
      </c>
      <c r="Q231" s="86" t="s">
        <v>32</v>
      </c>
      <c r="R231" t="s">
        <v>32</v>
      </c>
      <c r="S231" t="s">
        <v>32</v>
      </c>
      <c r="T231" t="s">
        <v>32</v>
      </c>
      <c r="U231" t="s">
        <v>32</v>
      </c>
      <c r="V231" t="s">
        <v>32</v>
      </c>
      <c r="W231" t="s">
        <v>32</v>
      </c>
    </row>
    <row r="232" spans="1:23" x14ac:dyDescent="0.2">
      <c r="A232">
        <v>130674</v>
      </c>
      <c r="B232" t="s">
        <v>2731</v>
      </c>
      <c r="C232" t="s">
        <v>54</v>
      </c>
      <c r="D232" t="s">
        <v>61</v>
      </c>
      <c r="E232" t="s">
        <v>111</v>
      </c>
      <c r="F232" s="78" t="s">
        <v>75</v>
      </c>
      <c r="G232" t="s">
        <v>2732</v>
      </c>
      <c r="H232" t="s">
        <v>96</v>
      </c>
      <c r="I232" s="86">
        <v>41722</v>
      </c>
      <c r="J232" s="86">
        <v>41726</v>
      </c>
      <c r="K232">
        <v>3</v>
      </c>
      <c r="L232">
        <v>3</v>
      </c>
      <c r="M232">
        <v>3</v>
      </c>
      <c r="N232" t="s">
        <v>32</v>
      </c>
      <c r="O232">
        <v>3</v>
      </c>
      <c r="P232" t="s">
        <v>2733</v>
      </c>
      <c r="Q232" s="86">
        <v>40704</v>
      </c>
      <c r="R232" t="s">
        <v>32</v>
      </c>
      <c r="S232" t="s">
        <v>32</v>
      </c>
      <c r="T232" t="s">
        <v>32</v>
      </c>
      <c r="U232" t="s">
        <v>32</v>
      </c>
      <c r="V232" t="s">
        <v>32</v>
      </c>
      <c r="W232" t="s">
        <v>32</v>
      </c>
    </row>
    <row r="233" spans="1:23" x14ac:dyDescent="0.2">
      <c r="A233">
        <v>131869</v>
      </c>
      <c r="B233" t="s">
        <v>3107</v>
      </c>
      <c r="C233" t="s">
        <v>67</v>
      </c>
      <c r="D233" t="s">
        <v>72</v>
      </c>
      <c r="E233" t="s">
        <v>349</v>
      </c>
      <c r="F233" s="78" t="s">
        <v>311</v>
      </c>
      <c r="G233" t="s">
        <v>3108</v>
      </c>
      <c r="H233" t="s">
        <v>170</v>
      </c>
      <c r="I233" s="86">
        <v>41954</v>
      </c>
      <c r="J233" s="86">
        <v>41956</v>
      </c>
      <c r="K233">
        <v>2</v>
      </c>
      <c r="L233">
        <v>2</v>
      </c>
      <c r="M233">
        <v>2</v>
      </c>
      <c r="N233" t="s">
        <v>32</v>
      </c>
      <c r="O233">
        <v>2</v>
      </c>
      <c r="P233" t="s">
        <v>3109</v>
      </c>
      <c r="Q233" s="86">
        <v>39360</v>
      </c>
      <c r="R233" t="s">
        <v>32</v>
      </c>
      <c r="S233" t="s">
        <v>32</v>
      </c>
      <c r="T233" t="s">
        <v>32</v>
      </c>
      <c r="U233" t="s">
        <v>32</v>
      </c>
      <c r="V233" t="s">
        <v>32</v>
      </c>
      <c r="W233" t="s">
        <v>32</v>
      </c>
    </row>
    <row r="234" spans="1:23" x14ac:dyDescent="0.2">
      <c r="A234">
        <v>51097</v>
      </c>
      <c r="B234" t="s">
        <v>788</v>
      </c>
      <c r="C234" t="s">
        <v>114</v>
      </c>
      <c r="D234" t="s">
        <v>44</v>
      </c>
      <c r="E234" t="s">
        <v>248</v>
      </c>
      <c r="F234" s="78" t="s">
        <v>33</v>
      </c>
      <c r="G234" t="s">
        <v>789</v>
      </c>
      <c r="H234" t="s">
        <v>498</v>
      </c>
      <c r="I234" s="86">
        <v>41674</v>
      </c>
      <c r="J234" s="86">
        <v>41677</v>
      </c>
      <c r="K234" t="s">
        <v>32</v>
      </c>
      <c r="L234" t="s">
        <v>32</v>
      </c>
      <c r="M234" t="s">
        <v>32</v>
      </c>
      <c r="N234" t="s">
        <v>32</v>
      </c>
      <c r="O234" t="s">
        <v>32</v>
      </c>
      <c r="P234" t="s">
        <v>790</v>
      </c>
      <c r="Q234" s="86">
        <v>41180</v>
      </c>
      <c r="R234" t="s">
        <v>32</v>
      </c>
      <c r="S234" t="s">
        <v>32</v>
      </c>
      <c r="T234" t="s">
        <v>32</v>
      </c>
      <c r="U234" t="s">
        <v>32</v>
      </c>
      <c r="V234" t="s">
        <v>32</v>
      </c>
      <c r="W234" t="s">
        <v>32</v>
      </c>
    </row>
    <row r="235" spans="1:23" x14ac:dyDescent="0.2">
      <c r="A235">
        <v>51259</v>
      </c>
      <c r="B235" t="s">
        <v>815</v>
      </c>
      <c r="C235" t="s">
        <v>30</v>
      </c>
      <c r="D235" t="s">
        <v>38</v>
      </c>
      <c r="E235" t="s">
        <v>127</v>
      </c>
      <c r="F235" s="78" t="s">
        <v>311</v>
      </c>
      <c r="G235" t="s">
        <v>816</v>
      </c>
      <c r="H235" t="s">
        <v>502</v>
      </c>
      <c r="I235" s="86">
        <v>42016</v>
      </c>
      <c r="J235" s="86">
        <v>42020</v>
      </c>
      <c r="K235" t="s">
        <v>32</v>
      </c>
      <c r="L235" t="s">
        <v>32</v>
      </c>
      <c r="M235" t="s">
        <v>32</v>
      </c>
      <c r="N235" t="s">
        <v>32</v>
      </c>
      <c r="O235" t="s">
        <v>32</v>
      </c>
      <c r="P235" t="s">
        <v>817</v>
      </c>
      <c r="Q235" s="86">
        <v>40564</v>
      </c>
      <c r="R235" t="s">
        <v>32</v>
      </c>
      <c r="S235" t="s">
        <v>32</v>
      </c>
      <c r="T235" t="s">
        <v>32</v>
      </c>
      <c r="U235" t="s">
        <v>32</v>
      </c>
      <c r="V235" t="s">
        <v>32</v>
      </c>
      <c r="W235" t="s">
        <v>32</v>
      </c>
    </row>
    <row r="236" spans="1:23" x14ac:dyDescent="0.2">
      <c r="A236">
        <v>58805</v>
      </c>
      <c r="B236" t="s">
        <v>2009</v>
      </c>
      <c r="C236" t="s">
        <v>234</v>
      </c>
      <c r="D236" t="s">
        <v>38</v>
      </c>
      <c r="E236" t="s">
        <v>32</v>
      </c>
      <c r="F236" s="78" t="s">
        <v>32</v>
      </c>
      <c r="G236" t="s">
        <v>2010</v>
      </c>
      <c r="H236" t="s">
        <v>498</v>
      </c>
      <c r="I236" s="86">
        <v>41953</v>
      </c>
      <c r="J236" s="86">
        <v>41957</v>
      </c>
      <c r="K236">
        <v>2</v>
      </c>
      <c r="L236">
        <v>3</v>
      </c>
      <c r="M236">
        <v>2</v>
      </c>
      <c r="N236" t="s">
        <v>32</v>
      </c>
      <c r="O236">
        <v>2</v>
      </c>
      <c r="P236" t="s">
        <v>2011</v>
      </c>
      <c r="Q236" s="86">
        <v>41432</v>
      </c>
      <c r="R236" t="s">
        <v>32</v>
      </c>
      <c r="S236" t="s">
        <v>32</v>
      </c>
      <c r="T236" t="s">
        <v>32</v>
      </c>
      <c r="U236" t="s">
        <v>32</v>
      </c>
      <c r="V236" t="s">
        <v>32</v>
      </c>
      <c r="W236" t="s">
        <v>32</v>
      </c>
    </row>
    <row r="237" spans="1:23" x14ac:dyDescent="0.2">
      <c r="A237">
        <v>131857</v>
      </c>
      <c r="B237" t="s">
        <v>3086</v>
      </c>
      <c r="C237" t="s">
        <v>67</v>
      </c>
      <c r="D237" t="s">
        <v>72</v>
      </c>
      <c r="E237" t="s">
        <v>422</v>
      </c>
      <c r="F237" s="78" t="s">
        <v>132</v>
      </c>
      <c r="G237" t="s">
        <v>3087</v>
      </c>
      <c r="H237" t="s">
        <v>69</v>
      </c>
      <c r="I237" s="86">
        <v>41717</v>
      </c>
      <c r="J237" s="86">
        <v>41719</v>
      </c>
      <c r="K237">
        <v>2</v>
      </c>
      <c r="L237">
        <v>2</v>
      </c>
      <c r="M237">
        <v>2</v>
      </c>
      <c r="N237" t="s">
        <v>32</v>
      </c>
      <c r="O237">
        <v>2</v>
      </c>
      <c r="P237" t="s">
        <v>3088</v>
      </c>
      <c r="Q237" s="86">
        <v>41200</v>
      </c>
      <c r="R237" t="s">
        <v>32</v>
      </c>
      <c r="S237" t="s">
        <v>32</v>
      </c>
      <c r="T237" t="s">
        <v>32</v>
      </c>
      <c r="U237" t="s">
        <v>32</v>
      </c>
      <c r="V237" t="s">
        <v>32</v>
      </c>
      <c r="W237" t="s">
        <v>32</v>
      </c>
    </row>
    <row r="238" spans="1:23" x14ac:dyDescent="0.2">
      <c r="A238">
        <v>139730</v>
      </c>
      <c r="B238" t="s">
        <v>3329</v>
      </c>
      <c r="C238" t="s">
        <v>3308</v>
      </c>
      <c r="D238" t="s">
        <v>135</v>
      </c>
      <c r="E238" t="s">
        <v>105</v>
      </c>
      <c r="F238" s="78" t="s">
        <v>64</v>
      </c>
      <c r="G238" t="s">
        <v>3330</v>
      </c>
      <c r="H238" t="s">
        <v>3310</v>
      </c>
      <c r="I238" s="86">
        <v>42031</v>
      </c>
      <c r="J238" s="86">
        <v>42034</v>
      </c>
      <c r="K238">
        <v>3</v>
      </c>
      <c r="L238">
        <v>3</v>
      </c>
      <c r="M238">
        <v>3</v>
      </c>
      <c r="N238" t="s">
        <v>32</v>
      </c>
      <c r="O238">
        <v>3</v>
      </c>
      <c r="P238" t="s">
        <v>32</v>
      </c>
      <c r="Q238" s="86" t="s">
        <v>32</v>
      </c>
      <c r="R238" t="s">
        <v>32</v>
      </c>
      <c r="S238" t="s">
        <v>32</v>
      </c>
      <c r="T238" t="s">
        <v>32</v>
      </c>
      <c r="U238" t="s">
        <v>32</v>
      </c>
      <c r="V238" t="s">
        <v>32</v>
      </c>
      <c r="W238" t="s">
        <v>32</v>
      </c>
    </row>
    <row r="239" spans="1:23" x14ac:dyDescent="0.2">
      <c r="A239">
        <v>59083</v>
      </c>
      <c r="B239" t="s">
        <v>2097</v>
      </c>
      <c r="C239" t="s">
        <v>30</v>
      </c>
      <c r="D239" t="s">
        <v>38</v>
      </c>
      <c r="E239" t="s">
        <v>92</v>
      </c>
      <c r="F239" s="78" t="s">
        <v>33</v>
      </c>
      <c r="G239" t="s">
        <v>2098</v>
      </c>
      <c r="H239" t="s">
        <v>502</v>
      </c>
      <c r="I239" s="86">
        <v>41590</v>
      </c>
      <c r="J239" s="86">
        <v>41593</v>
      </c>
      <c r="K239">
        <v>2</v>
      </c>
      <c r="L239">
        <v>2</v>
      </c>
      <c r="M239">
        <v>2</v>
      </c>
      <c r="N239" t="s">
        <v>32</v>
      </c>
      <c r="O239">
        <v>2</v>
      </c>
      <c r="P239" t="s">
        <v>32</v>
      </c>
      <c r="Q239" s="86" t="s">
        <v>32</v>
      </c>
      <c r="R239" t="s">
        <v>32</v>
      </c>
      <c r="S239" t="s">
        <v>32</v>
      </c>
      <c r="T239" t="s">
        <v>32</v>
      </c>
      <c r="U239" t="s">
        <v>32</v>
      </c>
      <c r="V239" t="s">
        <v>32</v>
      </c>
      <c r="W239" t="s">
        <v>32</v>
      </c>
    </row>
    <row r="240" spans="1:23" x14ac:dyDescent="0.2">
      <c r="A240">
        <v>59079</v>
      </c>
      <c r="B240" t="s">
        <v>2093</v>
      </c>
      <c r="C240" t="s">
        <v>30</v>
      </c>
      <c r="D240" t="s">
        <v>38</v>
      </c>
      <c r="E240" t="s">
        <v>140</v>
      </c>
      <c r="F240" s="78" t="s">
        <v>57</v>
      </c>
      <c r="G240" t="s">
        <v>2094</v>
      </c>
      <c r="H240" t="s">
        <v>502</v>
      </c>
      <c r="I240" s="86">
        <v>41534</v>
      </c>
      <c r="J240" s="86">
        <v>41537</v>
      </c>
      <c r="K240">
        <v>2</v>
      </c>
      <c r="L240">
        <v>2</v>
      </c>
      <c r="M240">
        <v>2</v>
      </c>
      <c r="N240" t="s">
        <v>32</v>
      </c>
      <c r="O240">
        <v>3</v>
      </c>
      <c r="P240" t="s">
        <v>32</v>
      </c>
      <c r="Q240" s="86" t="s">
        <v>32</v>
      </c>
      <c r="R240" t="s">
        <v>32</v>
      </c>
      <c r="S240" t="s">
        <v>32</v>
      </c>
      <c r="T240" t="s">
        <v>32</v>
      </c>
      <c r="U240" t="s">
        <v>32</v>
      </c>
      <c r="V240" t="s">
        <v>32</v>
      </c>
      <c r="W240" t="s">
        <v>32</v>
      </c>
    </row>
    <row r="241" spans="1:23" x14ac:dyDescent="0.2">
      <c r="A241">
        <v>130627</v>
      </c>
      <c r="B241" t="s">
        <v>2656</v>
      </c>
      <c r="C241" t="s">
        <v>54</v>
      </c>
      <c r="D241" t="s">
        <v>61</v>
      </c>
      <c r="E241" t="s">
        <v>340</v>
      </c>
      <c r="F241" s="78" t="s">
        <v>47</v>
      </c>
      <c r="G241" t="s">
        <v>2657</v>
      </c>
      <c r="H241" t="s">
        <v>2316</v>
      </c>
      <c r="I241" s="86">
        <v>40308</v>
      </c>
      <c r="J241" s="86">
        <v>40312</v>
      </c>
      <c r="K241">
        <v>2</v>
      </c>
      <c r="L241">
        <v>2</v>
      </c>
      <c r="M241">
        <v>2</v>
      </c>
      <c r="N241" t="s">
        <v>32</v>
      </c>
      <c r="O241">
        <v>2</v>
      </c>
      <c r="P241" t="s">
        <v>2658</v>
      </c>
      <c r="Q241" s="86">
        <v>38849</v>
      </c>
      <c r="R241" t="s">
        <v>32</v>
      </c>
      <c r="S241" t="s">
        <v>32</v>
      </c>
      <c r="T241" t="s">
        <v>32</v>
      </c>
      <c r="U241" t="s">
        <v>32</v>
      </c>
      <c r="V241" t="s">
        <v>32</v>
      </c>
      <c r="W241" t="s">
        <v>32</v>
      </c>
    </row>
    <row r="242" spans="1:23" x14ac:dyDescent="0.2">
      <c r="A242">
        <v>130433</v>
      </c>
      <c r="B242" t="s">
        <v>2293</v>
      </c>
      <c r="C242" t="s">
        <v>126</v>
      </c>
      <c r="D242" t="s">
        <v>61</v>
      </c>
      <c r="E242" t="s">
        <v>342</v>
      </c>
      <c r="F242" s="78" t="s">
        <v>56</v>
      </c>
      <c r="G242" t="s">
        <v>2294</v>
      </c>
      <c r="H242" t="s">
        <v>261</v>
      </c>
      <c r="I242" s="86">
        <v>41695</v>
      </c>
      <c r="J242" s="86">
        <v>41698</v>
      </c>
      <c r="K242">
        <v>2</v>
      </c>
      <c r="L242">
        <v>3</v>
      </c>
      <c r="M242">
        <v>2</v>
      </c>
      <c r="N242" t="s">
        <v>32</v>
      </c>
      <c r="O242">
        <v>2</v>
      </c>
      <c r="P242" t="s">
        <v>2295</v>
      </c>
      <c r="Q242" s="86">
        <v>41292</v>
      </c>
      <c r="R242" t="s">
        <v>32</v>
      </c>
      <c r="S242" t="s">
        <v>32</v>
      </c>
      <c r="T242" t="s">
        <v>32</v>
      </c>
      <c r="U242" t="s">
        <v>32</v>
      </c>
      <c r="V242" t="s">
        <v>32</v>
      </c>
      <c r="W242" t="s">
        <v>32</v>
      </c>
    </row>
    <row r="243" spans="1:23" x14ac:dyDescent="0.2">
      <c r="A243">
        <v>52550</v>
      </c>
      <c r="B243" t="s">
        <v>374</v>
      </c>
      <c r="C243" t="s">
        <v>40</v>
      </c>
      <c r="D243" t="s">
        <v>44</v>
      </c>
      <c r="E243" t="s">
        <v>373</v>
      </c>
      <c r="F243" s="78" t="s">
        <v>47</v>
      </c>
      <c r="G243" t="s">
        <v>1043</v>
      </c>
      <c r="H243" t="s">
        <v>521</v>
      </c>
      <c r="I243" s="86">
        <v>41219</v>
      </c>
      <c r="J243" s="86">
        <v>41222</v>
      </c>
      <c r="K243">
        <v>2</v>
      </c>
      <c r="L243">
        <v>2</v>
      </c>
      <c r="M243">
        <v>2</v>
      </c>
      <c r="N243" t="s">
        <v>32</v>
      </c>
      <c r="O243">
        <v>2</v>
      </c>
      <c r="P243" t="s">
        <v>1044</v>
      </c>
      <c r="Q243" s="86">
        <v>39766</v>
      </c>
      <c r="R243" t="s">
        <v>32</v>
      </c>
      <c r="S243" t="s">
        <v>32</v>
      </c>
      <c r="T243" t="s">
        <v>32</v>
      </c>
      <c r="U243" t="s">
        <v>32</v>
      </c>
      <c r="V243" t="s">
        <v>32</v>
      </c>
      <c r="W243" t="s">
        <v>32</v>
      </c>
    </row>
    <row r="244" spans="1:23" x14ac:dyDescent="0.2">
      <c r="A244">
        <v>51459</v>
      </c>
      <c r="B244" t="s">
        <v>840</v>
      </c>
      <c r="C244" t="s">
        <v>30</v>
      </c>
      <c r="D244" t="s">
        <v>38</v>
      </c>
      <c r="E244" t="s">
        <v>253</v>
      </c>
      <c r="F244" s="78" t="s">
        <v>132</v>
      </c>
      <c r="G244" t="s">
        <v>841</v>
      </c>
      <c r="H244" t="s">
        <v>491</v>
      </c>
      <c r="I244" s="86">
        <v>40119</v>
      </c>
      <c r="J244" s="86">
        <v>40123</v>
      </c>
      <c r="K244" t="s">
        <v>32</v>
      </c>
      <c r="L244" t="s">
        <v>32</v>
      </c>
      <c r="M244" t="s">
        <v>32</v>
      </c>
      <c r="N244" t="s">
        <v>32</v>
      </c>
      <c r="O244" t="s">
        <v>32</v>
      </c>
      <c r="P244" t="s">
        <v>32</v>
      </c>
      <c r="Q244" s="86" t="s">
        <v>32</v>
      </c>
      <c r="R244" t="s">
        <v>32</v>
      </c>
      <c r="S244" t="s">
        <v>32</v>
      </c>
      <c r="T244" t="s">
        <v>32</v>
      </c>
      <c r="U244" t="s">
        <v>32</v>
      </c>
      <c r="V244" t="s">
        <v>32</v>
      </c>
      <c r="W244" t="s">
        <v>32</v>
      </c>
    </row>
    <row r="245" spans="1:23" x14ac:dyDescent="0.2">
      <c r="A245">
        <v>51385</v>
      </c>
      <c r="B245" t="s">
        <v>341</v>
      </c>
      <c r="C245" t="s">
        <v>40</v>
      </c>
      <c r="D245" t="s">
        <v>44</v>
      </c>
      <c r="E245" t="s">
        <v>253</v>
      </c>
      <c r="F245" s="78" t="s">
        <v>132</v>
      </c>
      <c r="G245" t="s">
        <v>824</v>
      </c>
      <c r="H245" t="s">
        <v>521</v>
      </c>
      <c r="I245" s="86">
        <v>41589</v>
      </c>
      <c r="J245" s="86">
        <v>41593</v>
      </c>
      <c r="K245" t="s">
        <v>32</v>
      </c>
      <c r="L245" t="s">
        <v>32</v>
      </c>
      <c r="M245" t="s">
        <v>32</v>
      </c>
      <c r="N245" t="s">
        <v>32</v>
      </c>
      <c r="O245" t="s">
        <v>32</v>
      </c>
      <c r="P245" t="s">
        <v>825</v>
      </c>
      <c r="Q245" s="86">
        <v>39360</v>
      </c>
      <c r="R245" t="s">
        <v>32</v>
      </c>
      <c r="S245" t="s">
        <v>32</v>
      </c>
      <c r="T245" t="s">
        <v>32</v>
      </c>
      <c r="U245" t="s">
        <v>32</v>
      </c>
      <c r="V245" t="s">
        <v>32</v>
      </c>
      <c r="W245" t="s">
        <v>32</v>
      </c>
    </row>
    <row r="246" spans="1:23" x14ac:dyDescent="0.2">
      <c r="A246">
        <v>133808</v>
      </c>
      <c r="B246" t="s">
        <v>3244</v>
      </c>
      <c r="C246" t="s">
        <v>2500</v>
      </c>
      <c r="D246" t="s">
        <v>2501</v>
      </c>
      <c r="E246" t="s">
        <v>453</v>
      </c>
      <c r="F246" s="78" t="s">
        <v>132</v>
      </c>
      <c r="G246" t="s">
        <v>3245</v>
      </c>
      <c r="H246" t="s">
        <v>3225</v>
      </c>
      <c r="I246" s="86">
        <v>41723</v>
      </c>
      <c r="J246" s="86">
        <v>41726</v>
      </c>
      <c r="K246">
        <v>2</v>
      </c>
      <c r="L246">
        <v>2</v>
      </c>
      <c r="M246">
        <v>2</v>
      </c>
      <c r="N246" t="s">
        <v>32</v>
      </c>
      <c r="O246">
        <v>2</v>
      </c>
      <c r="P246" t="s">
        <v>32</v>
      </c>
      <c r="Q246" s="86" t="s">
        <v>32</v>
      </c>
      <c r="R246" t="s">
        <v>32</v>
      </c>
      <c r="S246" t="s">
        <v>32</v>
      </c>
      <c r="T246" t="s">
        <v>32</v>
      </c>
      <c r="U246" t="s">
        <v>32</v>
      </c>
      <c r="V246" t="s">
        <v>32</v>
      </c>
      <c r="W246" t="s">
        <v>32</v>
      </c>
    </row>
    <row r="247" spans="1:23" x14ac:dyDescent="0.2">
      <c r="A247">
        <v>51395</v>
      </c>
      <c r="B247" t="s">
        <v>826</v>
      </c>
      <c r="C247" t="s">
        <v>30</v>
      </c>
      <c r="D247" t="s">
        <v>38</v>
      </c>
      <c r="E247" t="s">
        <v>237</v>
      </c>
      <c r="F247" s="78" t="s">
        <v>132</v>
      </c>
      <c r="G247" t="s">
        <v>827</v>
      </c>
      <c r="H247" t="s">
        <v>491</v>
      </c>
      <c r="I247" s="86">
        <v>40673</v>
      </c>
      <c r="J247" s="86">
        <v>40676</v>
      </c>
      <c r="K247" t="s">
        <v>32</v>
      </c>
      <c r="L247" t="s">
        <v>32</v>
      </c>
      <c r="M247" t="s">
        <v>32</v>
      </c>
      <c r="N247" t="s">
        <v>32</v>
      </c>
      <c r="O247" t="s">
        <v>32</v>
      </c>
      <c r="P247" t="s">
        <v>828</v>
      </c>
      <c r="Q247" s="86">
        <v>39402</v>
      </c>
      <c r="R247" t="s">
        <v>32</v>
      </c>
      <c r="S247" t="s">
        <v>32</v>
      </c>
      <c r="T247" t="s">
        <v>32</v>
      </c>
      <c r="U247" t="s">
        <v>32</v>
      </c>
      <c r="V247" t="s">
        <v>32</v>
      </c>
      <c r="W247" t="s">
        <v>32</v>
      </c>
    </row>
    <row r="248" spans="1:23" x14ac:dyDescent="0.2">
      <c r="A248">
        <v>130591</v>
      </c>
      <c r="B248" t="s">
        <v>2574</v>
      </c>
      <c r="C248" t="s">
        <v>54</v>
      </c>
      <c r="D248" t="s">
        <v>61</v>
      </c>
      <c r="E248" t="s">
        <v>402</v>
      </c>
      <c r="F248" s="78" t="s">
        <v>311</v>
      </c>
      <c r="G248" t="s">
        <v>2575</v>
      </c>
      <c r="H248" t="s">
        <v>2231</v>
      </c>
      <c r="I248" s="86">
        <v>40462</v>
      </c>
      <c r="J248" s="86">
        <v>40466</v>
      </c>
      <c r="K248">
        <v>2</v>
      </c>
      <c r="L248">
        <v>2</v>
      </c>
      <c r="M248">
        <v>2</v>
      </c>
      <c r="N248" t="s">
        <v>32</v>
      </c>
      <c r="O248">
        <v>2</v>
      </c>
      <c r="P248" t="s">
        <v>2576</v>
      </c>
      <c r="Q248" s="86">
        <v>39199</v>
      </c>
      <c r="R248" t="s">
        <v>32</v>
      </c>
      <c r="S248" t="s">
        <v>32</v>
      </c>
      <c r="T248" t="s">
        <v>32</v>
      </c>
      <c r="U248" t="s">
        <v>32</v>
      </c>
      <c r="V248" t="s">
        <v>32</v>
      </c>
      <c r="W248" t="s">
        <v>32</v>
      </c>
    </row>
    <row r="249" spans="1:23" x14ac:dyDescent="0.2">
      <c r="A249">
        <v>59150</v>
      </c>
      <c r="B249" t="s">
        <v>2128</v>
      </c>
      <c r="C249" t="s">
        <v>30</v>
      </c>
      <c r="D249" t="s">
        <v>38</v>
      </c>
      <c r="E249" t="s">
        <v>157</v>
      </c>
      <c r="F249" s="78" t="s">
        <v>56</v>
      </c>
      <c r="G249" t="s">
        <v>2129</v>
      </c>
      <c r="H249" t="s">
        <v>502</v>
      </c>
      <c r="I249" s="86">
        <v>42129</v>
      </c>
      <c r="J249" s="86">
        <v>42132</v>
      </c>
      <c r="K249">
        <v>3</v>
      </c>
      <c r="L249">
        <v>2</v>
      </c>
      <c r="M249">
        <v>3</v>
      </c>
      <c r="N249" t="s">
        <v>32</v>
      </c>
      <c r="O249">
        <v>3</v>
      </c>
      <c r="P249" t="s">
        <v>32</v>
      </c>
      <c r="Q249" s="86" t="s">
        <v>32</v>
      </c>
      <c r="R249" t="s">
        <v>32</v>
      </c>
      <c r="S249" t="s">
        <v>32</v>
      </c>
      <c r="T249" t="s">
        <v>32</v>
      </c>
      <c r="U249" t="s">
        <v>32</v>
      </c>
      <c r="V249" t="s">
        <v>32</v>
      </c>
      <c r="W249" t="s">
        <v>32</v>
      </c>
    </row>
    <row r="250" spans="1:23" x14ac:dyDescent="0.2">
      <c r="A250">
        <v>130432</v>
      </c>
      <c r="B250" t="s">
        <v>2290</v>
      </c>
      <c r="C250" t="s">
        <v>54</v>
      </c>
      <c r="D250" t="s">
        <v>61</v>
      </c>
      <c r="E250" t="s">
        <v>342</v>
      </c>
      <c r="F250" s="78" t="s">
        <v>56</v>
      </c>
      <c r="G250" t="s">
        <v>2291</v>
      </c>
      <c r="H250" t="s">
        <v>58</v>
      </c>
      <c r="I250" s="86">
        <v>41757</v>
      </c>
      <c r="J250" s="86">
        <v>41761</v>
      </c>
      <c r="K250">
        <v>2</v>
      </c>
      <c r="L250">
        <v>3</v>
      </c>
      <c r="M250">
        <v>2</v>
      </c>
      <c r="N250" t="s">
        <v>32</v>
      </c>
      <c r="O250">
        <v>2</v>
      </c>
      <c r="P250" t="s">
        <v>2292</v>
      </c>
      <c r="Q250" s="86">
        <v>41257</v>
      </c>
      <c r="R250" t="s">
        <v>32</v>
      </c>
      <c r="S250" t="s">
        <v>32</v>
      </c>
      <c r="T250" t="s">
        <v>32</v>
      </c>
      <c r="U250" t="s">
        <v>32</v>
      </c>
      <c r="V250" t="s">
        <v>32</v>
      </c>
      <c r="W250" t="s">
        <v>32</v>
      </c>
    </row>
    <row r="251" spans="1:23" x14ac:dyDescent="0.2">
      <c r="A251">
        <v>53112</v>
      </c>
      <c r="B251" t="s">
        <v>1165</v>
      </c>
      <c r="C251" t="s">
        <v>40</v>
      </c>
      <c r="D251" t="s">
        <v>44</v>
      </c>
      <c r="E251" t="s">
        <v>342</v>
      </c>
      <c r="F251" s="78" t="s">
        <v>56</v>
      </c>
      <c r="G251" t="s">
        <v>1166</v>
      </c>
      <c r="H251" t="s">
        <v>521</v>
      </c>
      <c r="I251" s="86">
        <v>40336</v>
      </c>
      <c r="J251" s="86">
        <v>40340</v>
      </c>
      <c r="K251">
        <v>2</v>
      </c>
      <c r="L251">
        <v>3</v>
      </c>
      <c r="M251">
        <v>2</v>
      </c>
      <c r="N251" t="s">
        <v>32</v>
      </c>
      <c r="O251">
        <v>2</v>
      </c>
      <c r="P251" t="s">
        <v>1167</v>
      </c>
      <c r="Q251" s="86">
        <v>38779</v>
      </c>
      <c r="R251" t="s">
        <v>32</v>
      </c>
      <c r="S251" t="s">
        <v>32</v>
      </c>
      <c r="T251" t="s">
        <v>32</v>
      </c>
      <c r="U251" t="s">
        <v>32</v>
      </c>
      <c r="V251" t="s">
        <v>32</v>
      </c>
      <c r="W251" t="s">
        <v>32</v>
      </c>
    </row>
    <row r="252" spans="1:23" x14ac:dyDescent="0.2">
      <c r="A252">
        <v>51433</v>
      </c>
      <c r="B252" t="s">
        <v>829</v>
      </c>
      <c r="C252" t="s">
        <v>30</v>
      </c>
      <c r="D252" t="s">
        <v>38</v>
      </c>
      <c r="E252" t="s">
        <v>146</v>
      </c>
      <c r="F252" s="78" t="s">
        <v>47</v>
      </c>
      <c r="G252" t="s">
        <v>830</v>
      </c>
      <c r="H252" t="s">
        <v>512</v>
      </c>
      <c r="I252" s="86">
        <v>41715</v>
      </c>
      <c r="J252" s="86">
        <v>41719</v>
      </c>
      <c r="K252" t="s">
        <v>32</v>
      </c>
      <c r="L252" t="s">
        <v>32</v>
      </c>
      <c r="M252" t="s">
        <v>32</v>
      </c>
      <c r="N252" t="s">
        <v>32</v>
      </c>
      <c r="O252" t="s">
        <v>32</v>
      </c>
      <c r="P252" t="s">
        <v>831</v>
      </c>
      <c r="Q252" s="86">
        <v>40977</v>
      </c>
      <c r="R252" t="s">
        <v>32</v>
      </c>
      <c r="S252" t="s">
        <v>32</v>
      </c>
      <c r="T252" t="s">
        <v>32</v>
      </c>
      <c r="U252" t="s">
        <v>32</v>
      </c>
      <c r="V252" t="s">
        <v>32</v>
      </c>
      <c r="W252" t="s">
        <v>32</v>
      </c>
    </row>
    <row r="253" spans="1:23" x14ac:dyDescent="0.2">
      <c r="A253">
        <v>51005</v>
      </c>
      <c r="B253" t="s">
        <v>767</v>
      </c>
      <c r="C253" t="s">
        <v>30</v>
      </c>
      <c r="D253" t="s">
        <v>38</v>
      </c>
      <c r="E253" t="s">
        <v>405</v>
      </c>
      <c r="F253" s="78" t="s">
        <v>33</v>
      </c>
      <c r="G253" t="s">
        <v>768</v>
      </c>
      <c r="H253" t="s">
        <v>512</v>
      </c>
      <c r="I253" s="86">
        <v>41722</v>
      </c>
      <c r="J253" s="86">
        <v>41726</v>
      </c>
      <c r="K253" t="s">
        <v>32</v>
      </c>
      <c r="L253" t="s">
        <v>32</v>
      </c>
      <c r="M253" t="s">
        <v>32</v>
      </c>
      <c r="N253" t="s">
        <v>32</v>
      </c>
      <c r="O253" t="s">
        <v>32</v>
      </c>
      <c r="P253" t="s">
        <v>769</v>
      </c>
      <c r="Q253" s="86">
        <v>40963</v>
      </c>
      <c r="R253" t="s">
        <v>32</v>
      </c>
      <c r="S253" t="s">
        <v>32</v>
      </c>
      <c r="T253" t="s">
        <v>32</v>
      </c>
      <c r="U253" t="s">
        <v>32</v>
      </c>
      <c r="V253" t="s">
        <v>32</v>
      </c>
      <c r="W253" t="s">
        <v>32</v>
      </c>
    </row>
    <row r="254" spans="1:23" x14ac:dyDescent="0.2">
      <c r="A254">
        <v>51448</v>
      </c>
      <c r="B254" t="s">
        <v>343</v>
      </c>
      <c r="C254" t="s">
        <v>40</v>
      </c>
      <c r="D254" t="s">
        <v>44</v>
      </c>
      <c r="E254" t="s">
        <v>95</v>
      </c>
      <c r="F254" s="78" t="s">
        <v>64</v>
      </c>
      <c r="G254" t="s">
        <v>838</v>
      </c>
      <c r="H254" t="s">
        <v>521</v>
      </c>
      <c r="I254" s="86">
        <v>40567</v>
      </c>
      <c r="J254" s="86">
        <v>40571</v>
      </c>
      <c r="K254" t="s">
        <v>32</v>
      </c>
      <c r="L254" t="s">
        <v>32</v>
      </c>
      <c r="M254" t="s">
        <v>32</v>
      </c>
      <c r="N254" t="s">
        <v>32</v>
      </c>
      <c r="O254" t="s">
        <v>32</v>
      </c>
      <c r="P254" t="s">
        <v>839</v>
      </c>
      <c r="Q254" s="86">
        <v>39388</v>
      </c>
      <c r="R254" t="s">
        <v>32</v>
      </c>
      <c r="S254" t="s">
        <v>32</v>
      </c>
      <c r="T254" t="s">
        <v>32</v>
      </c>
      <c r="U254" t="s">
        <v>32</v>
      </c>
      <c r="V254" t="s">
        <v>32</v>
      </c>
      <c r="W254" t="s">
        <v>32</v>
      </c>
    </row>
    <row r="255" spans="1:23" x14ac:dyDescent="0.2">
      <c r="A255">
        <v>59220</v>
      </c>
      <c r="B255" t="s">
        <v>2196</v>
      </c>
      <c r="C255" t="s">
        <v>114</v>
      </c>
      <c r="D255" t="s">
        <v>44</v>
      </c>
      <c r="E255" t="s">
        <v>376</v>
      </c>
      <c r="F255" s="78" t="s">
        <v>57</v>
      </c>
      <c r="G255" t="s">
        <v>32</v>
      </c>
      <c r="H255" t="s">
        <v>32</v>
      </c>
      <c r="I255" s="86" t="s">
        <v>32</v>
      </c>
      <c r="J255" s="86" t="s">
        <v>32</v>
      </c>
      <c r="K255" t="s">
        <v>32</v>
      </c>
      <c r="L255" t="s">
        <v>32</v>
      </c>
      <c r="M255" t="s">
        <v>32</v>
      </c>
      <c r="N255" t="s">
        <v>32</v>
      </c>
      <c r="O255" t="s">
        <v>32</v>
      </c>
      <c r="P255" t="s">
        <v>32</v>
      </c>
      <c r="Q255" s="86" t="s">
        <v>32</v>
      </c>
      <c r="R255" t="s">
        <v>32</v>
      </c>
      <c r="S255" t="s">
        <v>32</v>
      </c>
      <c r="T255" t="s">
        <v>32</v>
      </c>
      <c r="U255" t="s">
        <v>32</v>
      </c>
      <c r="V255" t="s">
        <v>32</v>
      </c>
      <c r="W255" t="s">
        <v>32</v>
      </c>
    </row>
    <row r="256" spans="1:23" x14ac:dyDescent="0.2">
      <c r="A256">
        <v>51572</v>
      </c>
      <c r="B256" t="s">
        <v>864</v>
      </c>
      <c r="C256" t="s">
        <v>30</v>
      </c>
      <c r="D256" t="s">
        <v>38</v>
      </c>
      <c r="E256" t="s">
        <v>340</v>
      </c>
      <c r="F256" s="78" t="s">
        <v>47</v>
      </c>
      <c r="G256" t="s">
        <v>865</v>
      </c>
      <c r="H256" t="s">
        <v>502</v>
      </c>
      <c r="I256" s="86">
        <v>41184</v>
      </c>
      <c r="J256" s="86">
        <v>41187</v>
      </c>
      <c r="K256" t="s">
        <v>32</v>
      </c>
      <c r="L256" t="s">
        <v>32</v>
      </c>
      <c r="M256" t="s">
        <v>32</v>
      </c>
      <c r="N256" t="s">
        <v>32</v>
      </c>
      <c r="O256" t="s">
        <v>32</v>
      </c>
      <c r="P256" t="s">
        <v>866</v>
      </c>
      <c r="Q256" s="86">
        <v>40158</v>
      </c>
      <c r="R256" t="s">
        <v>32</v>
      </c>
      <c r="S256" t="s">
        <v>32</v>
      </c>
      <c r="T256" t="s">
        <v>32</v>
      </c>
      <c r="U256" t="s">
        <v>32</v>
      </c>
      <c r="V256" t="s">
        <v>32</v>
      </c>
      <c r="W256" t="s">
        <v>32</v>
      </c>
    </row>
    <row r="257" spans="1:23" x14ac:dyDescent="0.2">
      <c r="A257">
        <v>51469</v>
      </c>
      <c r="B257" t="s">
        <v>842</v>
      </c>
      <c r="C257" t="s">
        <v>30</v>
      </c>
      <c r="D257" t="s">
        <v>38</v>
      </c>
      <c r="E257" t="s">
        <v>436</v>
      </c>
      <c r="F257" s="78" t="s">
        <v>64</v>
      </c>
      <c r="G257" t="s">
        <v>843</v>
      </c>
      <c r="H257" t="s">
        <v>512</v>
      </c>
      <c r="I257" s="86">
        <v>41120</v>
      </c>
      <c r="J257" s="86">
        <v>41124</v>
      </c>
      <c r="K257" t="s">
        <v>32</v>
      </c>
      <c r="L257" t="s">
        <v>32</v>
      </c>
      <c r="M257" t="s">
        <v>32</v>
      </c>
      <c r="N257" t="s">
        <v>32</v>
      </c>
      <c r="O257" t="s">
        <v>32</v>
      </c>
      <c r="P257" t="s">
        <v>844</v>
      </c>
      <c r="Q257" s="86">
        <v>38898</v>
      </c>
      <c r="R257" t="s">
        <v>32</v>
      </c>
      <c r="S257" t="s">
        <v>32</v>
      </c>
      <c r="T257" t="s">
        <v>32</v>
      </c>
      <c r="U257" t="s">
        <v>32</v>
      </c>
      <c r="V257" t="s">
        <v>32</v>
      </c>
      <c r="W257" t="s">
        <v>32</v>
      </c>
    </row>
    <row r="258" spans="1:23" x14ac:dyDescent="0.2">
      <c r="A258">
        <v>51474</v>
      </c>
      <c r="B258" t="s">
        <v>346</v>
      </c>
      <c r="C258" t="s">
        <v>40</v>
      </c>
      <c r="D258" t="s">
        <v>44</v>
      </c>
      <c r="E258" t="s">
        <v>344</v>
      </c>
      <c r="F258" s="78" t="s">
        <v>345</v>
      </c>
      <c r="G258" t="s">
        <v>845</v>
      </c>
      <c r="H258" t="s">
        <v>521</v>
      </c>
      <c r="I258" s="86">
        <v>40924</v>
      </c>
      <c r="J258" s="86">
        <v>40928</v>
      </c>
      <c r="K258" t="s">
        <v>32</v>
      </c>
      <c r="L258" t="s">
        <v>32</v>
      </c>
      <c r="M258" t="s">
        <v>32</v>
      </c>
      <c r="N258" t="s">
        <v>32</v>
      </c>
      <c r="O258" t="s">
        <v>32</v>
      </c>
      <c r="P258" t="s">
        <v>846</v>
      </c>
      <c r="Q258" s="86">
        <v>39423</v>
      </c>
      <c r="R258" t="s">
        <v>32</v>
      </c>
      <c r="S258" t="s">
        <v>32</v>
      </c>
      <c r="T258" t="s">
        <v>32</v>
      </c>
      <c r="U258" t="s">
        <v>32</v>
      </c>
      <c r="V258" t="s">
        <v>32</v>
      </c>
      <c r="W258" t="s">
        <v>32</v>
      </c>
    </row>
    <row r="259" spans="1:23" x14ac:dyDescent="0.2">
      <c r="A259">
        <v>130656</v>
      </c>
      <c r="B259" t="s">
        <v>2696</v>
      </c>
      <c r="C259" t="s">
        <v>54</v>
      </c>
      <c r="D259" t="s">
        <v>61</v>
      </c>
      <c r="E259" t="s">
        <v>344</v>
      </c>
      <c r="F259" s="78" t="s">
        <v>345</v>
      </c>
      <c r="G259" t="s">
        <v>2697</v>
      </c>
      <c r="H259" t="s">
        <v>96</v>
      </c>
      <c r="I259" s="86">
        <v>42044</v>
      </c>
      <c r="J259" s="86">
        <v>42048</v>
      </c>
      <c r="K259">
        <v>4</v>
      </c>
      <c r="L259">
        <v>4</v>
      </c>
      <c r="M259">
        <v>4</v>
      </c>
      <c r="N259" t="s">
        <v>32</v>
      </c>
      <c r="O259">
        <v>4</v>
      </c>
      <c r="P259" t="s">
        <v>2698</v>
      </c>
      <c r="Q259" s="86">
        <v>39878</v>
      </c>
      <c r="R259" t="s">
        <v>32</v>
      </c>
      <c r="S259" t="s">
        <v>32</v>
      </c>
      <c r="T259" t="s">
        <v>32</v>
      </c>
      <c r="U259" t="s">
        <v>32</v>
      </c>
      <c r="V259" t="s">
        <v>32</v>
      </c>
      <c r="W259" t="s">
        <v>32</v>
      </c>
    </row>
    <row r="260" spans="1:23" x14ac:dyDescent="0.2">
      <c r="A260">
        <v>51468</v>
      </c>
      <c r="B260" t="s">
        <v>81</v>
      </c>
      <c r="C260" t="s">
        <v>30</v>
      </c>
      <c r="D260" t="s">
        <v>38</v>
      </c>
      <c r="E260" t="s">
        <v>82</v>
      </c>
      <c r="F260" s="78" t="s">
        <v>33</v>
      </c>
      <c r="G260">
        <v>10004907</v>
      </c>
      <c r="H260" t="s">
        <v>52</v>
      </c>
      <c r="I260" s="86">
        <v>42283</v>
      </c>
      <c r="J260" s="86">
        <v>42286</v>
      </c>
      <c r="K260" t="s">
        <v>32</v>
      </c>
      <c r="L260" t="s">
        <v>32</v>
      </c>
      <c r="M260" t="s">
        <v>32</v>
      </c>
      <c r="N260" t="s">
        <v>32</v>
      </c>
      <c r="O260" t="s">
        <v>32</v>
      </c>
      <c r="P260" t="s">
        <v>83</v>
      </c>
      <c r="Q260" s="86">
        <v>40606</v>
      </c>
      <c r="R260" t="s">
        <v>32</v>
      </c>
      <c r="S260" t="s">
        <v>32</v>
      </c>
      <c r="T260" t="s">
        <v>32</v>
      </c>
      <c r="U260" t="s">
        <v>32</v>
      </c>
      <c r="V260" t="s">
        <v>32</v>
      </c>
      <c r="W260" t="s">
        <v>32</v>
      </c>
    </row>
    <row r="261" spans="1:23" x14ac:dyDescent="0.2">
      <c r="A261">
        <v>51492</v>
      </c>
      <c r="B261" t="s">
        <v>847</v>
      </c>
      <c r="C261" t="s">
        <v>30</v>
      </c>
      <c r="D261" t="s">
        <v>38</v>
      </c>
      <c r="E261" t="s">
        <v>376</v>
      </c>
      <c r="F261" s="78" t="s">
        <v>57</v>
      </c>
      <c r="G261" t="s">
        <v>848</v>
      </c>
      <c r="H261" t="s">
        <v>491</v>
      </c>
      <c r="I261" s="86">
        <v>40099</v>
      </c>
      <c r="J261" s="86">
        <v>40102</v>
      </c>
      <c r="K261" t="s">
        <v>32</v>
      </c>
      <c r="L261" t="s">
        <v>32</v>
      </c>
      <c r="M261" t="s">
        <v>32</v>
      </c>
      <c r="N261" t="s">
        <v>32</v>
      </c>
      <c r="O261" t="s">
        <v>32</v>
      </c>
      <c r="P261" t="s">
        <v>32</v>
      </c>
      <c r="Q261" s="86" t="s">
        <v>32</v>
      </c>
      <c r="R261" t="s">
        <v>32</v>
      </c>
      <c r="S261" t="s">
        <v>32</v>
      </c>
      <c r="T261" t="s">
        <v>32</v>
      </c>
      <c r="U261" t="s">
        <v>32</v>
      </c>
      <c r="V261" t="s">
        <v>32</v>
      </c>
      <c r="W261" t="s">
        <v>32</v>
      </c>
    </row>
    <row r="262" spans="1:23" x14ac:dyDescent="0.2">
      <c r="A262">
        <v>59167</v>
      </c>
      <c r="B262" t="s">
        <v>2146</v>
      </c>
      <c r="C262" t="s">
        <v>30</v>
      </c>
      <c r="D262" t="s">
        <v>38</v>
      </c>
      <c r="E262" t="s">
        <v>347</v>
      </c>
      <c r="F262" s="78" t="s">
        <v>33</v>
      </c>
      <c r="G262" t="s">
        <v>2147</v>
      </c>
      <c r="H262" t="s">
        <v>502</v>
      </c>
      <c r="I262" s="86">
        <v>42031</v>
      </c>
      <c r="J262" s="86">
        <v>42033</v>
      </c>
      <c r="K262">
        <v>3</v>
      </c>
      <c r="L262">
        <v>3</v>
      </c>
      <c r="M262">
        <v>3</v>
      </c>
      <c r="N262" t="s">
        <v>32</v>
      </c>
      <c r="O262">
        <v>2</v>
      </c>
      <c r="P262" t="s">
        <v>32</v>
      </c>
      <c r="Q262" s="86" t="s">
        <v>32</v>
      </c>
      <c r="R262" t="s">
        <v>32</v>
      </c>
      <c r="S262" t="s">
        <v>32</v>
      </c>
      <c r="T262" t="s">
        <v>32</v>
      </c>
      <c r="U262" t="s">
        <v>32</v>
      </c>
      <c r="V262" t="s">
        <v>32</v>
      </c>
      <c r="W262" t="s">
        <v>32</v>
      </c>
    </row>
    <row r="263" spans="1:23" x14ac:dyDescent="0.2">
      <c r="A263">
        <v>133833</v>
      </c>
      <c r="B263" t="s">
        <v>3258</v>
      </c>
      <c r="C263" t="s">
        <v>2500</v>
      </c>
      <c r="D263" t="s">
        <v>2501</v>
      </c>
      <c r="E263" t="s">
        <v>381</v>
      </c>
      <c r="F263" s="78" t="s">
        <v>33</v>
      </c>
      <c r="G263" t="s">
        <v>3259</v>
      </c>
      <c r="H263" t="s">
        <v>3225</v>
      </c>
      <c r="I263" s="86">
        <v>41589</v>
      </c>
      <c r="J263" s="86">
        <v>41592</v>
      </c>
      <c r="K263">
        <v>2</v>
      </c>
      <c r="L263">
        <v>2</v>
      </c>
      <c r="M263">
        <v>2</v>
      </c>
      <c r="N263" t="s">
        <v>32</v>
      </c>
      <c r="O263">
        <v>3</v>
      </c>
      <c r="P263" t="s">
        <v>32</v>
      </c>
      <c r="Q263" s="86" t="s">
        <v>32</v>
      </c>
      <c r="R263" t="s">
        <v>32</v>
      </c>
      <c r="S263" t="s">
        <v>32</v>
      </c>
      <c r="T263" t="s">
        <v>32</v>
      </c>
      <c r="U263" t="s">
        <v>32</v>
      </c>
      <c r="V263" t="s">
        <v>32</v>
      </c>
      <c r="W263" t="s">
        <v>32</v>
      </c>
    </row>
    <row r="264" spans="1:23" x14ac:dyDescent="0.2">
      <c r="A264">
        <v>130529</v>
      </c>
      <c r="B264" t="s">
        <v>2470</v>
      </c>
      <c r="C264" t="s">
        <v>54</v>
      </c>
      <c r="D264" t="s">
        <v>61</v>
      </c>
      <c r="E264" t="s">
        <v>415</v>
      </c>
      <c r="F264" s="78" t="s">
        <v>311</v>
      </c>
      <c r="G264" t="s">
        <v>2471</v>
      </c>
      <c r="H264" t="s">
        <v>96</v>
      </c>
      <c r="I264" s="86">
        <v>41653</v>
      </c>
      <c r="J264" s="86">
        <v>41656</v>
      </c>
      <c r="K264">
        <v>2</v>
      </c>
      <c r="L264">
        <v>2</v>
      </c>
      <c r="M264">
        <v>2</v>
      </c>
      <c r="N264" t="s">
        <v>32</v>
      </c>
      <c r="O264">
        <v>2</v>
      </c>
      <c r="P264" t="s">
        <v>2472</v>
      </c>
      <c r="Q264" s="86">
        <v>40634</v>
      </c>
      <c r="R264" t="s">
        <v>32</v>
      </c>
      <c r="S264" t="s">
        <v>32</v>
      </c>
      <c r="T264" t="s">
        <v>32</v>
      </c>
      <c r="U264" t="s">
        <v>32</v>
      </c>
      <c r="V264" t="s">
        <v>32</v>
      </c>
      <c r="W264" t="s">
        <v>32</v>
      </c>
    </row>
    <row r="265" spans="1:23" x14ac:dyDescent="0.2">
      <c r="A265">
        <v>51510</v>
      </c>
      <c r="B265" t="s">
        <v>849</v>
      </c>
      <c r="C265" t="s">
        <v>234</v>
      </c>
      <c r="D265" t="s">
        <v>38</v>
      </c>
      <c r="E265" t="s">
        <v>363</v>
      </c>
      <c r="F265" s="78" t="s">
        <v>57</v>
      </c>
      <c r="G265" t="s">
        <v>850</v>
      </c>
      <c r="H265" t="s">
        <v>502</v>
      </c>
      <c r="I265" s="86">
        <v>41232</v>
      </c>
      <c r="J265" s="86">
        <v>41235</v>
      </c>
      <c r="K265" t="s">
        <v>32</v>
      </c>
      <c r="L265" t="s">
        <v>32</v>
      </c>
      <c r="M265" t="s">
        <v>32</v>
      </c>
      <c r="N265" t="s">
        <v>32</v>
      </c>
      <c r="O265" t="s">
        <v>32</v>
      </c>
      <c r="P265" t="s">
        <v>851</v>
      </c>
      <c r="Q265" s="86">
        <v>40074</v>
      </c>
      <c r="R265" t="s">
        <v>32</v>
      </c>
      <c r="S265" t="s">
        <v>32</v>
      </c>
      <c r="T265" t="s">
        <v>32</v>
      </c>
      <c r="U265" t="s">
        <v>32</v>
      </c>
      <c r="V265" t="s">
        <v>32</v>
      </c>
      <c r="W265" t="s">
        <v>32</v>
      </c>
    </row>
    <row r="266" spans="1:23" x14ac:dyDescent="0.2">
      <c r="A266">
        <v>50216</v>
      </c>
      <c r="B266" t="s">
        <v>348</v>
      </c>
      <c r="C266" t="s">
        <v>40</v>
      </c>
      <c r="D266" t="s">
        <v>44</v>
      </c>
      <c r="E266" t="s">
        <v>347</v>
      </c>
      <c r="F266" s="78" t="s">
        <v>33</v>
      </c>
      <c r="G266" t="s">
        <v>585</v>
      </c>
      <c r="H266" t="s">
        <v>521</v>
      </c>
      <c r="I266" s="86">
        <v>40581</v>
      </c>
      <c r="J266" s="86">
        <v>40585</v>
      </c>
      <c r="K266" t="s">
        <v>32</v>
      </c>
      <c r="L266" t="s">
        <v>32</v>
      </c>
      <c r="M266" t="s">
        <v>32</v>
      </c>
      <c r="N266" t="s">
        <v>32</v>
      </c>
      <c r="O266" t="s">
        <v>32</v>
      </c>
      <c r="P266" t="s">
        <v>586</v>
      </c>
      <c r="Q266" s="86">
        <v>39206</v>
      </c>
      <c r="R266" t="s">
        <v>32</v>
      </c>
      <c r="S266" t="s">
        <v>32</v>
      </c>
      <c r="T266" t="s">
        <v>32</v>
      </c>
      <c r="U266" t="s">
        <v>32</v>
      </c>
      <c r="V266" t="s">
        <v>32</v>
      </c>
      <c r="W266" t="s">
        <v>32</v>
      </c>
    </row>
    <row r="267" spans="1:23" x14ac:dyDescent="0.2">
      <c r="A267">
        <v>133585</v>
      </c>
      <c r="B267" t="s">
        <v>3226</v>
      </c>
      <c r="C267" t="s">
        <v>54</v>
      </c>
      <c r="D267" t="s">
        <v>61</v>
      </c>
      <c r="E267" t="s">
        <v>347</v>
      </c>
      <c r="F267" s="78" t="s">
        <v>33</v>
      </c>
      <c r="G267" t="s">
        <v>3227</v>
      </c>
      <c r="H267" t="s">
        <v>96</v>
      </c>
      <c r="I267" s="86">
        <v>41771</v>
      </c>
      <c r="J267" s="86">
        <v>41775</v>
      </c>
      <c r="K267">
        <v>3</v>
      </c>
      <c r="L267">
        <v>3</v>
      </c>
      <c r="M267">
        <v>3</v>
      </c>
      <c r="N267" t="s">
        <v>32</v>
      </c>
      <c r="O267">
        <v>3</v>
      </c>
      <c r="P267" t="s">
        <v>3228</v>
      </c>
      <c r="Q267" s="86">
        <v>40998</v>
      </c>
      <c r="R267" t="s">
        <v>32</v>
      </c>
      <c r="S267" t="s">
        <v>32</v>
      </c>
      <c r="T267" t="s">
        <v>32</v>
      </c>
      <c r="U267" t="s">
        <v>32</v>
      </c>
      <c r="V267" t="s">
        <v>32</v>
      </c>
      <c r="W267" t="s">
        <v>32</v>
      </c>
    </row>
    <row r="268" spans="1:23" x14ac:dyDescent="0.2">
      <c r="A268">
        <v>51525</v>
      </c>
      <c r="B268" t="s">
        <v>852</v>
      </c>
      <c r="C268" t="s">
        <v>114</v>
      </c>
      <c r="D268" t="s">
        <v>44</v>
      </c>
      <c r="E268" t="s">
        <v>347</v>
      </c>
      <c r="F268" s="78" t="s">
        <v>33</v>
      </c>
      <c r="G268" t="s">
        <v>853</v>
      </c>
      <c r="H268" t="s">
        <v>498</v>
      </c>
      <c r="I268" s="86">
        <v>42080</v>
      </c>
      <c r="J268" s="86">
        <v>42082</v>
      </c>
      <c r="K268" t="s">
        <v>32</v>
      </c>
      <c r="L268" t="s">
        <v>32</v>
      </c>
      <c r="M268" t="s">
        <v>32</v>
      </c>
      <c r="N268" t="s">
        <v>32</v>
      </c>
      <c r="O268" t="s">
        <v>32</v>
      </c>
      <c r="P268" t="s">
        <v>854</v>
      </c>
      <c r="Q268" s="86">
        <v>41572</v>
      </c>
      <c r="R268" t="s">
        <v>32</v>
      </c>
      <c r="S268" t="s">
        <v>32</v>
      </c>
      <c r="T268" t="s">
        <v>32</v>
      </c>
      <c r="U268" t="s">
        <v>32</v>
      </c>
      <c r="V268" t="s">
        <v>32</v>
      </c>
      <c r="W268" t="s">
        <v>32</v>
      </c>
    </row>
    <row r="269" spans="1:23" x14ac:dyDescent="0.2">
      <c r="A269">
        <v>50217</v>
      </c>
      <c r="B269" t="s">
        <v>587</v>
      </c>
      <c r="C269" t="s">
        <v>40</v>
      </c>
      <c r="D269" t="s">
        <v>44</v>
      </c>
      <c r="E269" t="s">
        <v>82</v>
      </c>
      <c r="F269" s="78" t="s">
        <v>33</v>
      </c>
      <c r="G269" t="s">
        <v>588</v>
      </c>
      <c r="H269" t="s">
        <v>558</v>
      </c>
      <c r="I269" s="86">
        <v>41050</v>
      </c>
      <c r="J269" s="86">
        <v>41054</v>
      </c>
      <c r="K269" t="s">
        <v>32</v>
      </c>
      <c r="L269" t="s">
        <v>32</v>
      </c>
      <c r="M269" t="s">
        <v>32</v>
      </c>
      <c r="N269" t="s">
        <v>32</v>
      </c>
      <c r="O269" t="s">
        <v>32</v>
      </c>
      <c r="P269" t="s">
        <v>589</v>
      </c>
      <c r="Q269" s="86">
        <v>39206</v>
      </c>
      <c r="R269" t="s">
        <v>32</v>
      </c>
      <c r="S269" t="s">
        <v>32</v>
      </c>
      <c r="T269" t="s">
        <v>32</v>
      </c>
      <c r="U269" t="s">
        <v>32</v>
      </c>
      <c r="V269" t="s">
        <v>32</v>
      </c>
      <c r="W269" t="s">
        <v>32</v>
      </c>
    </row>
    <row r="270" spans="1:23" x14ac:dyDescent="0.2">
      <c r="A270">
        <v>50116</v>
      </c>
      <c r="B270" t="s">
        <v>517</v>
      </c>
      <c r="C270" t="s">
        <v>30</v>
      </c>
      <c r="D270" t="s">
        <v>38</v>
      </c>
      <c r="E270" t="s">
        <v>82</v>
      </c>
      <c r="F270" s="78" t="s">
        <v>33</v>
      </c>
      <c r="G270" t="s">
        <v>518</v>
      </c>
      <c r="H270" t="s">
        <v>512</v>
      </c>
      <c r="I270" s="86">
        <v>41869</v>
      </c>
      <c r="J270" s="86">
        <v>41873</v>
      </c>
      <c r="K270" t="s">
        <v>32</v>
      </c>
      <c r="L270" t="s">
        <v>32</v>
      </c>
      <c r="M270" t="s">
        <v>32</v>
      </c>
      <c r="N270" t="s">
        <v>32</v>
      </c>
      <c r="O270" t="s">
        <v>32</v>
      </c>
      <c r="P270" t="s">
        <v>519</v>
      </c>
      <c r="Q270" s="86">
        <v>40613</v>
      </c>
      <c r="R270" t="s">
        <v>32</v>
      </c>
      <c r="S270" t="s">
        <v>32</v>
      </c>
      <c r="T270" t="s">
        <v>32</v>
      </c>
      <c r="U270" t="s">
        <v>32</v>
      </c>
      <c r="V270" t="s">
        <v>32</v>
      </c>
      <c r="W270" t="s">
        <v>32</v>
      </c>
    </row>
    <row r="271" spans="1:23" x14ac:dyDescent="0.2">
      <c r="A271">
        <v>133173</v>
      </c>
      <c r="B271" t="s">
        <v>3220</v>
      </c>
      <c r="C271" t="s">
        <v>67</v>
      </c>
      <c r="D271" t="s">
        <v>72</v>
      </c>
      <c r="E271" t="s">
        <v>422</v>
      </c>
      <c r="F271" s="78" t="s">
        <v>132</v>
      </c>
      <c r="G271" t="s">
        <v>3221</v>
      </c>
      <c r="H271" t="s">
        <v>3151</v>
      </c>
      <c r="I271" s="86">
        <v>40968</v>
      </c>
      <c r="J271" s="86">
        <v>40970</v>
      </c>
      <c r="K271">
        <v>1</v>
      </c>
      <c r="L271">
        <v>1</v>
      </c>
      <c r="M271">
        <v>2</v>
      </c>
      <c r="N271" t="s">
        <v>32</v>
      </c>
      <c r="O271">
        <v>1</v>
      </c>
      <c r="P271" t="s">
        <v>3222</v>
      </c>
      <c r="Q271" s="86">
        <v>38849</v>
      </c>
      <c r="R271" t="s">
        <v>32</v>
      </c>
      <c r="S271" t="s">
        <v>32</v>
      </c>
      <c r="T271" t="s">
        <v>32</v>
      </c>
      <c r="U271" t="s">
        <v>32</v>
      </c>
      <c r="V271" t="s">
        <v>32</v>
      </c>
      <c r="W271" t="s">
        <v>32</v>
      </c>
    </row>
    <row r="272" spans="1:23" x14ac:dyDescent="0.2">
      <c r="A272">
        <v>130658</v>
      </c>
      <c r="B272" t="s">
        <v>2702</v>
      </c>
      <c r="C272" t="s">
        <v>54</v>
      </c>
      <c r="D272" t="s">
        <v>61</v>
      </c>
      <c r="E272" t="s">
        <v>353</v>
      </c>
      <c r="F272" s="78" t="s">
        <v>345</v>
      </c>
      <c r="G272" t="s">
        <v>2703</v>
      </c>
      <c r="H272" t="s">
        <v>2231</v>
      </c>
      <c r="I272" s="86">
        <v>40987</v>
      </c>
      <c r="J272" s="86">
        <v>40991</v>
      </c>
      <c r="K272">
        <v>2</v>
      </c>
      <c r="L272">
        <v>2</v>
      </c>
      <c r="M272">
        <v>2</v>
      </c>
      <c r="N272" t="s">
        <v>32</v>
      </c>
      <c r="O272">
        <v>2</v>
      </c>
      <c r="P272" t="s">
        <v>2704</v>
      </c>
      <c r="Q272" s="86">
        <v>39717</v>
      </c>
      <c r="R272" t="s">
        <v>32</v>
      </c>
      <c r="S272" t="s">
        <v>32</v>
      </c>
      <c r="T272" t="s">
        <v>32</v>
      </c>
      <c r="U272" t="s">
        <v>32</v>
      </c>
      <c r="V272" t="s">
        <v>32</v>
      </c>
      <c r="W272" t="s">
        <v>32</v>
      </c>
    </row>
    <row r="273" spans="1:23" x14ac:dyDescent="0.2">
      <c r="A273">
        <v>51535</v>
      </c>
      <c r="B273" t="s">
        <v>855</v>
      </c>
      <c r="C273" t="s">
        <v>114</v>
      </c>
      <c r="D273" t="s">
        <v>44</v>
      </c>
      <c r="E273" t="s">
        <v>353</v>
      </c>
      <c r="F273" s="78" t="s">
        <v>345</v>
      </c>
      <c r="G273" t="s">
        <v>856</v>
      </c>
      <c r="H273" t="s">
        <v>502</v>
      </c>
      <c r="I273" s="86">
        <v>41702</v>
      </c>
      <c r="J273" s="86">
        <v>41705</v>
      </c>
      <c r="K273" t="s">
        <v>32</v>
      </c>
      <c r="L273" t="s">
        <v>32</v>
      </c>
      <c r="M273" t="s">
        <v>32</v>
      </c>
      <c r="N273" t="s">
        <v>32</v>
      </c>
      <c r="O273" t="s">
        <v>32</v>
      </c>
      <c r="P273" t="s">
        <v>857</v>
      </c>
      <c r="Q273" s="86">
        <v>40823</v>
      </c>
      <c r="R273" t="s">
        <v>32</v>
      </c>
      <c r="S273" t="s">
        <v>32</v>
      </c>
      <c r="T273" t="s">
        <v>32</v>
      </c>
      <c r="U273" t="s">
        <v>32</v>
      </c>
      <c r="V273" t="s">
        <v>32</v>
      </c>
      <c r="W273" t="s">
        <v>32</v>
      </c>
    </row>
    <row r="274" spans="1:23" x14ac:dyDescent="0.2">
      <c r="A274">
        <v>51540</v>
      </c>
      <c r="B274" t="s">
        <v>858</v>
      </c>
      <c r="C274" t="s">
        <v>40</v>
      </c>
      <c r="D274" t="s">
        <v>44</v>
      </c>
      <c r="E274" t="s">
        <v>68</v>
      </c>
      <c r="F274" s="78" t="s">
        <v>47</v>
      </c>
      <c r="G274" t="s">
        <v>859</v>
      </c>
      <c r="H274" t="s">
        <v>521</v>
      </c>
      <c r="I274" s="86">
        <v>41386</v>
      </c>
      <c r="J274" s="86">
        <v>41390</v>
      </c>
      <c r="K274" t="s">
        <v>32</v>
      </c>
      <c r="L274" t="s">
        <v>32</v>
      </c>
      <c r="M274" t="s">
        <v>32</v>
      </c>
      <c r="N274" t="s">
        <v>32</v>
      </c>
      <c r="O274" t="s">
        <v>32</v>
      </c>
      <c r="P274" t="s">
        <v>860</v>
      </c>
      <c r="Q274" s="86">
        <v>40683</v>
      </c>
      <c r="R274" t="s">
        <v>32</v>
      </c>
      <c r="S274" t="s">
        <v>32</v>
      </c>
      <c r="T274" t="s">
        <v>32</v>
      </c>
      <c r="U274" t="s">
        <v>32</v>
      </c>
      <c r="V274" t="s">
        <v>32</v>
      </c>
      <c r="W274" t="s">
        <v>32</v>
      </c>
    </row>
    <row r="275" spans="1:23" x14ac:dyDescent="0.2">
      <c r="A275">
        <v>58534</v>
      </c>
      <c r="B275" t="s">
        <v>1944</v>
      </c>
      <c r="C275" t="s">
        <v>30</v>
      </c>
      <c r="D275" t="s">
        <v>38</v>
      </c>
      <c r="E275" t="s">
        <v>63</v>
      </c>
      <c r="F275" s="78" t="s">
        <v>64</v>
      </c>
      <c r="G275" t="s">
        <v>1945</v>
      </c>
      <c r="H275" t="s">
        <v>1119</v>
      </c>
      <c r="I275" s="86">
        <v>40477</v>
      </c>
      <c r="J275" s="86">
        <v>40480</v>
      </c>
      <c r="K275">
        <v>1</v>
      </c>
      <c r="L275">
        <v>1</v>
      </c>
      <c r="M275">
        <v>1</v>
      </c>
      <c r="N275" t="s">
        <v>32</v>
      </c>
      <c r="O275">
        <v>1</v>
      </c>
      <c r="P275" t="s">
        <v>32</v>
      </c>
      <c r="Q275" s="86" t="s">
        <v>32</v>
      </c>
      <c r="R275" t="s">
        <v>32</v>
      </c>
      <c r="S275" t="s">
        <v>32</v>
      </c>
      <c r="T275" t="s">
        <v>32</v>
      </c>
      <c r="U275" t="s">
        <v>32</v>
      </c>
      <c r="V275" t="s">
        <v>32</v>
      </c>
      <c r="W275" t="s">
        <v>32</v>
      </c>
    </row>
    <row r="276" spans="1:23" x14ac:dyDescent="0.2">
      <c r="A276">
        <v>58782</v>
      </c>
      <c r="B276" t="s">
        <v>2002</v>
      </c>
      <c r="C276" t="s">
        <v>234</v>
      </c>
      <c r="D276" t="s">
        <v>38</v>
      </c>
      <c r="E276" t="s">
        <v>32</v>
      </c>
      <c r="F276" s="78" t="s">
        <v>32</v>
      </c>
      <c r="G276" t="s">
        <v>2003</v>
      </c>
      <c r="H276" t="s">
        <v>512</v>
      </c>
      <c r="I276" s="86">
        <v>41232</v>
      </c>
      <c r="J276" s="86">
        <v>41236</v>
      </c>
      <c r="K276">
        <v>2</v>
      </c>
      <c r="L276">
        <v>2</v>
      </c>
      <c r="M276">
        <v>2</v>
      </c>
      <c r="N276" t="s">
        <v>32</v>
      </c>
      <c r="O276">
        <v>2</v>
      </c>
      <c r="P276" t="s">
        <v>32</v>
      </c>
      <c r="Q276" s="86" t="s">
        <v>32</v>
      </c>
      <c r="R276" t="s">
        <v>32</v>
      </c>
      <c r="S276" t="s">
        <v>32</v>
      </c>
      <c r="T276" t="s">
        <v>32</v>
      </c>
      <c r="U276" t="s">
        <v>32</v>
      </c>
      <c r="V276" t="s">
        <v>32</v>
      </c>
      <c r="W276" t="s">
        <v>32</v>
      </c>
    </row>
    <row r="277" spans="1:23" x14ac:dyDescent="0.2">
      <c r="A277">
        <v>51550</v>
      </c>
      <c r="B277" t="s">
        <v>861</v>
      </c>
      <c r="C277" t="s">
        <v>30</v>
      </c>
      <c r="D277" t="s">
        <v>38</v>
      </c>
      <c r="E277" t="s">
        <v>326</v>
      </c>
      <c r="F277" s="78" t="s">
        <v>47</v>
      </c>
      <c r="G277" t="s">
        <v>862</v>
      </c>
      <c r="H277" t="s">
        <v>512</v>
      </c>
      <c r="I277" s="86">
        <v>42073</v>
      </c>
      <c r="J277" s="86">
        <v>42076</v>
      </c>
      <c r="K277" t="s">
        <v>32</v>
      </c>
      <c r="L277" t="s">
        <v>32</v>
      </c>
      <c r="M277" t="s">
        <v>32</v>
      </c>
      <c r="N277" t="s">
        <v>32</v>
      </c>
      <c r="O277" t="s">
        <v>32</v>
      </c>
      <c r="P277" t="s">
        <v>863</v>
      </c>
      <c r="Q277" s="86">
        <v>41074</v>
      </c>
      <c r="R277" t="s">
        <v>32</v>
      </c>
      <c r="S277" t="s">
        <v>32</v>
      </c>
      <c r="T277" t="s">
        <v>32</v>
      </c>
      <c r="U277" t="s">
        <v>32</v>
      </c>
      <c r="V277" t="s">
        <v>32</v>
      </c>
      <c r="W277" t="s">
        <v>32</v>
      </c>
    </row>
    <row r="278" spans="1:23" x14ac:dyDescent="0.2">
      <c r="A278">
        <v>51551</v>
      </c>
      <c r="B278" t="s">
        <v>29</v>
      </c>
      <c r="C278" t="s">
        <v>30</v>
      </c>
      <c r="D278" t="s">
        <v>38</v>
      </c>
      <c r="E278" t="s">
        <v>31</v>
      </c>
      <c r="F278" s="78" t="s">
        <v>311</v>
      </c>
      <c r="G278">
        <v>10004910</v>
      </c>
      <c r="H278" t="s">
        <v>34</v>
      </c>
      <c r="I278" s="86">
        <v>42269</v>
      </c>
      <c r="J278" s="86">
        <v>42272</v>
      </c>
      <c r="K278" t="s">
        <v>32</v>
      </c>
      <c r="L278" t="s">
        <v>32</v>
      </c>
      <c r="M278" t="s">
        <v>32</v>
      </c>
      <c r="N278" t="s">
        <v>32</v>
      </c>
      <c r="O278" t="s">
        <v>32</v>
      </c>
      <c r="P278" t="s">
        <v>36</v>
      </c>
      <c r="Q278" s="86">
        <v>41726</v>
      </c>
      <c r="R278" t="s">
        <v>32</v>
      </c>
      <c r="S278" t="s">
        <v>32</v>
      </c>
      <c r="T278" t="s">
        <v>32</v>
      </c>
      <c r="U278" t="s">
        <v>32</v>
      </c>
      <c r="V278" t="s">
        <v>32</v>
      </c>
      <c r="W278" t="s">
        <v>32</v>
      </c>
    </row>
    <row r="279" spans="1:23" x14ac:dyDescent="0.2">
      <c r="A279">
        <v>130526</v>
      </c>
      <c r="B279" t="s">
        <v>2464</v>
      </c>
      <c r="C279" t="s">
        <v>54</v>
      </c>
      <c r="D279" t="s">
        <v>61</v>
      </c>
      <c r="E279" t="s">
        <v>349</v>
      </c>
      <c r="F279" s="78" t="s">
        <v>311</v>
      </c>
      <c r="G279" t="s">
        <v>2465</v>
      </c>
      <c r="H279" t="s">
        <v>96</v>
      </c>
      <c r="I279" s="86">
        <v>41393</v>
      </c>
      <c r="J279" s="86">
        <v>41397</v>
      </c>
      <c r="K279">
        <v>2</v>
      </c>
      <c r="L279">
        <v>2</v>
      </c>
      <c r="M279">
        <v>2</v>
      </c>
      <c r="N279" t="s">
        <v>32</v>
      </c>
      <c r="O279">
        <v>2</v>
      </c>
      <c r="P279" t="s">
        <v>2466</v>
      </c>
      <c r="Q279" s="86">
        <v>39759</v>
      </c>
      <c r="R279" t="s">
        <v>32</v>
      </c>
      <c r="S279" t="s">
        <v>32</v>
      </c>
      <c r="T279" t="s">
        <v>32</v>
      </c>
      <c r="U279" t="s">
        <v>32</v>
      </c>
      <c r="V279" t="s">
        <v>32</v>
      </c>
      <c r="W279" t="s">
        <v>32</v>
      </c>
    </row>
    <row r="280" spans="1:23" x14ac:dyDescent="0.2">
      <c r="A280">
        <v>51578</v>
      </c>
      <c r="B280" t="s">
        <v>350</v>
      </c>
      <c r="C280" t="s">
        <v>40</v>
      </c>
      <c r="D280" t="s">
        <v>44</v>
      </c>
      <c r="E280" t="s">
        <v>349</v>
      </c>
      <c r="F280" s="78" t="s">
        <v>311</v>
      </c>
      <c r="G280" t="s">
        <v>870</v>
      </c>
      <c r="H280" t="s">
        <v>521</v>
      </c>
      <c r="I280" s="86">
        <v>42143</v>
      </c>
      <c r="J280" s="86">
        <v>42146</v>
      </c>
      <c r="K280" t="s">
        <v>32</v>
      </c>
      <c r="L280" t="s">
        <v>32</v>
      </c>
      <c r="M280" t="s">
        <v>32</v>
      </c>
      <c r="N280" t="s">
        <v>32</v>
      </c>
      <c r="O280" t="s">
        <v>32</v>
      </c>
      <c r="P280" t="s">
        <v>871</v>
      </c>
      <c r="Q280" s="86">
        <v>41201</v>
      </c>
      <c r="R280" t="s">
        <v>32</v>
      </c>
      <c r="S280" t="s">
        <v>32</v>
      </c>
      <c r="T280" t="s">
        <v>32</v>
      </c>
      <c r="U280" t="s">
        <v>32</v>
      </c>
      <c r="V280" t="s">
        <v>32</v>
      </c>
      <c r="W280" t="s">
        <v>32</v>
      </c>
    </row>
    <row r="281" spans="1:23" x14ac:dyDescent="0.2">
      <c r="A281">
        <v>51579</v>
      </c>
      <c r="B281" t="s">
        <v>872</v>
      </c>
      <c r="C281" t="s">
        <v>114</v>
      </c>
      <c r="D281" t="s">
        <v>44</v>
      </c>
      <c r="E281" t="s">
        <v>349</v>
      </c>
      <c r="F281" s="78" t="s">
        <v>311</v>
      </c>
      <c r="G281" t="s">
        <v>873</v>
      </c>
      <c r="H281" t="s">
        <v>491</v>
      </c>
      <c r="I281" s="86">
        <v>40673</v>
      </c>
      <c r="J281" s="86">
        <v>40676</v>
      </c>
      <c r="K281" t="s">
        <v>32</v>
      </c>
      <c r="L281" t="s">
        <v>32</v>
      </c>
      <c r="M281" t="s">
        <v>32</v>
      </c>
      <c r="N281" t="s">
        <v>32</v>
      </c>
      <c r="O281" t="s">
        <v>32</v>
      </c>
      <c r="P281" t="s">
        <v>874</v>
      </c>
      <c r="Q281" s="86">
        <v>39388</v>
      </c>
      <c r="R281" t="s">
        <v>32</v>
      </c>
      <c r="S281" t="s">
        <v>32</v>
      </c>
      <c r="T281" t="s">
        <v>32</v>
      </c>
      <c r="U281" t="s">
        <v>32</v>
      </c>
      <c r="V281" t="s">
        <v>32</v>
      </c>
      <c r="W281" t="s">
        <v>32</v>
      </c>
    </row>
    <row r="282" spans="1:23" x14ac:dyDescent="0.2">
      <c r="A282">
        <v>53404</v>
      </c>
      <c r="B282" t="s">
        <v>1268</v>
      </c>
      <c r="C282" t="s">
        <v>234</v>
      </c>
      <c r="D282" t="s">
        <v>38</v>
      </c>
      <c r="E282" t="s">
        <v>419</v>
      </c>
      <c r="F282" s="78" t="s">
        <v>132</v>
      </c>
      <c r="G282" t="s">
        <v>1269</v>
      </c>
      <c r="H282" t="s">
        <v>491</v>
      </c>
      <c r="I282" s="86">
        <v>41142</v>
      </c>
      <c r="J282" s="86">
        <v>41145</v>
      </c>
      <c r="K282">
        <v>2</v>
      </c>
      <c r="L282">
        <v>2</v>
      </c>
      <c r="M282">
        <v>2</v>
      </c>
      <c r="N282" t="s">
        <v>32</v>
      </c>
      <c r="O282">
        <v>2</v>
      </c>
      <c r="P282" t="s">
        <v>1270</v>
      </c>
      <c r="Q282" s="86">
        <v>39346</v>
      </c>
      <c r="R282" t="s">
        <v>32</v>
      </c>
      <c r="S282" t="s">
        <v>32</v>
      </c>
      <c r="T282" t="s">
        <v>32</v>
      </c>
      <c r="U282" t="s">
        <v>32</v>
      </c>
      <c r="V282" t="s">
        <v>32</v>
      </c>
      <c r="W282" t="s">
        <v>32</v>
      </c>
    </row>
    <row r="283" spans="1:23" x14ac:dyDescent="0.2">
      <c r="A283">
        <v>50701</v>
      </c>
      <c r="B283" t="s">
        <v>697</v>
      </c>
      <c r="C283" t="s">
        <v>99</v>
      </c>
      <c r="D283" t="s">
        <v>103</v>
      </c>
      <c r="E283" t="s">
        <v>315</v>
      </c>
      <c r="F283" s="78" t="s">
        <v>56</v>
      </c>
      <c r="G283" t="s">
        <v>698</v>
      </c>
      <c r="H283" t="s">
        <v>101</v>
      </c>
      <c r="I283" s="86">
        <v>41030</v>
      </c>
      <c r="J283" s="86">
        <v>41031</v>
      </c>
      <c r="K283" t="s">
        <v>32</v>
      </c>
      <c r="L283" t="s">
        <v>32</v>
      </c>
      <c r="M283" t="s">
        <v>32</v>
      </c>
      <c r="N283" t="s">
        <v>32</v>
      </c>
      <c r="O283" t="s">
        <v>32</v>
      </c>
      <c r="P283" t="s">
        <v>32</v>
      </c>
      <c r="Q283" s="86" t="s">
        <v>32</v>
      </c>
      <c r="R283" t="s">
        <v>32</v>
      </c>
      <c r="S283" t="s">
        <v>32</v>
      </c>
      <c r="T283" t="s">
        <v>32</v>
      </c>
      <c r="U283" t="s">
        <v>32</v>
      </c>
      <c r="V283" t="s">
        <v>32</v>
      </c>
      <c r="W283" t="s">
        <v>32</v>
      </c>
    </row>
    <row r="284" spans="1:23" x14ac:dyDescent="0.2">
      <c r="A284">
        <v>133001</v>
      </c>
      <c r="B284" s="78" t="s">
        <v>3377</v>
      </c>
      <c r="C284" s="78" t="s">
        <v>67</v>
      </c>
      <c r="D284" s="78" t="s">
        <v>72</v>
      </c>
      <c r="E284" s="78" t="s">
        <v>166</v>
      </c>
      <c r="F284" s="78" t="s">
        <v>56</v>
      </c>
      <c r="G284" t="s">
        <v>3378</v>
      </c>
      <c r="H284" t="s">
        <v>3379</v>
      </c>
      <c r="I284" s="86">
        <v>40925</v>
      </c>
      <c r="J284" s="86">
        <v>40927</v>
      </c>
      <c r="K284">
        <v>3</v>
      </c>
      <c r="L284">
        <v>3</v>
      </c>
      <c r="M284">
        <v>3</v>
      </c>
      <c r="N284" t="s">
        <v>32</v>
      </c>
      <c r="O284">
        <v>3</v>
      </c>
      <c r="P284" t="s">
        <v>3380</v>
      </c>
      <c r="Q284" s="86">
        <v>40473</v>
      </c>
      <c r="R284">
        <v>4</v>
      </c>
      <c r="S284">
        <v>4</v>
      </c>
      <c r="T284">
        <v>4</v>
      </c>
      <c r="U284" t="s">
        <v>32</v>
      </c>
      <c r="V284">
        <v>4</v>
      </c>
      <c r="W284" t="s">
        <v>37</v>
      </c>
    </row>
    <row r="285" spans="1:23" x14ac:dyDescent="0.2">
      <c r="A285">
        <v>130475</v>
      </c>
      <c r="B285" t="s">
        <v>2365</v>
      </c>
      <c r="C285" t="s">
        <v>54</v>
      </c>
      <c r="D285" t="s">
        <v>61</v>
      </c>
      <c r="E285" t="s">
        <v>351</v>
      </c>
      <c r="F285" s="78" t="s">
        <v>132</v>
      </c>
      <c r="G285" t="s">
        <v>2366</v>
      </c>
      <c r="H285" t="s">
        <v>96</v>
      </c>
      <c r="I285" s="86">
        <v>41330</v>
      </c>
      <c r="J285" s="86">
        <v>41334</v>
      </c>
      <c r="K285">
        <v>2</v>
      </c>
      <c r="L285">
        <v>2</v>
      </c>
      <c r="M285">
        <v>2</v>
      </c>
      <c r="N285" t="s">
        <v>32</v>
      </c>
      <c r="O285">
        <v>2</v>
      </c>
      <c r="P285" t="s">
        <v>2367</v>
      </c>
      <c r="Q285" s="86">
        <v>39591</v>
      </c>
      <c r="R285" t="s">
        <v>32</v>
      </c>
      <c r="S285" t="s">
        <v>32</v>
      </c>
      <c r="T285" t="s">
        <v>32</v>
      </c>
      <c r="U285" t="s">
        <v>32</v>
      </c>
      <c r="V285" t="s">
        <v>32</v>
      </c>
      <c r="W285" t="s">
        <v>32</v>
      </c>
    </row>
    <row r="286" spans="1:23" x14ac:dyDescent="0.2">
      <c r="A286">
        <v>50218</v>
      </c>
      <c r="B286" t="s">
        <v>352</v>
      </c>
      <c r="C286" t="s">
        <v>40</v>
      </c>
      <c r="D286" t="s">
        <v>44</v>
      </c>
      <c r="E286" t="s">
        <v>351</v>
      </c>
      <c r="F286" s="78" t="s">
        <v>132</v>
      </c>
      <c r="G286" t="s">
        <v>590</v>
      </c>
      <c r="H286" t="s">
        <v>521</v>
      </c>
      <c r="I286" s="86">
        <v>40973</v>
      </c>
      <c r="J286" s="86">
        <v>40977</v>
      </c>
      <c r="K286" t="s">
        <v>32</v>
      </c>
      <c r="L286" t="s">
        <v>32</v>
      </c>
      <c r="M286" t="s">
        <v>32</v>
      </c>
      <c r="N286" t="s">
        <v>32</v>
      </c>
      <c r="O286" t="s">
        <v>32</v>
      </c>
      <c r="P286" t="s">
        <v>591</v>
      </c>
      <c r="Q286" s="86">
        <v>39402</v>
      </c>
      <c r="R286" t="s">
        <v>32</v>
      </c>
      <c r="S286" t="s">
        <v>32</v>
      </c>
      <c r="T286" t="s">
        <v>32</v>
      </c>
      <c r="U286" t="s">
        <v>32</v>
      </c>
      <c r="V286" t="s">
        <v>32</v>
      </c>
      <c r="W286" t="s">
        <v>32</v>
      </c>
    </row>
    <row r="287" spans="1:23" x14ac:dyDescent="0.2">
      <c r="A287">
        <v>50219</v>
      </c>
      <c r="B287" t="s">
        <v>354</v>
      </c>
      <c r="C287" t="s">
        <v>40</v>
      </c>
      <c r="D287" t="s">
        <v>44</v>
      </c>
      <c r="E287" t="s">
        <v>353</v>
      </c>
      <c r="F287" s="78" t="s">
        <v>345</v>
      </c>
      <c r="G287" t="s">
        <v>592</v>
      </c>
      <c r="H287" t="s">
        <v>593</v>
      </c>
      <c r="I287" s="86">
        <v>42023</v>
      </c>
      <c r="J287" s="86">
        <v>42027</v>
      </c>
      <c r="K287" t="s">
        <v>32</v>
      </c>
      <c r="L287" t="s">
        <v>32</v>
      </c>
      <c r="M287" t="s">
        <v>32</v>
      </c>
      <c r="N287" t="s">
        <v>32</v>
      </c>
      <c r="O287" t="s">
        <v>32</v>
      </c>
      <c r="P287" t="s">
        <v>594</v>
      </c>
      <c r="Q287" s="86">
        <v>41558</v>
      </c>
      <c r="R287" t="s">
        <v>32</v>
      </c>
      <c r="S287" t="s">
        <v>32</v>
      </c>
      <c r="T287" t="s">
        <v>32</v>
      </c>
      <c r="U287" t="s">
        <v>32</v>
      </c>
      <c r="V287" t="s">
        <v>32</v>
      </c>
      <c r="W287" t="s">
        <v>32</v>
      </c>
    </row>
    <row r="288" spans="1:23" x14ac:dyDescent="0.2">
      <c r="A288">
        <v>59191</v>
      </c>
      <c r="B288" t="s">
        <v>2175</v>
      </c>
      <c r="C288" t="s">
        <v>30</v>
      </c>
      <c r="D288" t="s">
        <v>38</v>
      </c>
      <c r="E288" t="s">
        <v>325</v>
      </c>
      <c r="F288" s="78" t="s">
        <v>57</v>
      </c>
      <c r="G288" t="s">
        <v>2176</v>
      </c>
      <c r="H288" t="s">
        <v>502</v>
      </c>
      <c r="I288" s="86">
        <v>42115</v>
      </c>
      <c r="J288" s="86">
        <v>42118</v>
      </c>
      <c r="K288">
        <v>3</v>
      </c>
      <c r="L288">
        <v>3</v>
      </c>
      <c r="M288">
        <v>3</v>
      </c>
      <c r="N288" t="s">
        <v>32</v>
      </c>
      <c r="O288">
        <v>3</v>
      </c>
      <c r="P288" t="s">
        <v>32</v>
      </c>
      <c r="Q288" s="86" t="s">
        <v>32</v>
      </c>
      <c r="R288" t="s">
        <v>32</v>
      </c>
      <c r="S288" t="s">
        <v>32</v>
      </c>
      <c r="T288" t="s">
        <v>32</v>
      </c>
      <c r="U288" t="s">
        <v>32</v>
      </c>
      <c r="V288" t="s">
        <v>32</v>
      </c>
      <c r="W288" t="s">
        <v>32</v>
      </c>
    </row>
    <row r="289" spans="1:23" x14ac:dyDescent="0.2">
      <c r="A289">
        <v>51779</v>
      </c>
      <c r="B289" t="s">
        <v>898</v>
      </c>
      <c r="C289" t="s">
        <v>30</v>
      </c>
      <c r="D289" t="s">
        <v>38</v>
      </c>
      <c r="E289" t="s">
        <v>166</v>
      </c>
      <c r="F289" s="78" t="s">
        <v>56</v>
      </c>
      <c r="G289" t="s">
        <v>899</v>
      </c>
      <c r="H289" t="s">
        <v>502</v>
      </c>
      <c r="I289" s="86">
        <v>41821</v>
      </c>
      <c r="J289" s="86">
        <v>41824</v>
      </c>
      <c r="K289">
        <v>2</v>
      </c>
      <c r="L289">
        <v>1</v>
      </c>
      <c r="M289">
        <v>2</v>
      </c>
      <c r="N289" t="s">
        <v>32</v>
      </c>
      <c r="O289">
        <v>2</v>
      </c>
      <c r="P289" t="s">
        <v>32</v>
      </c>
      <c r="Q289" s="86" t="s">
        <v>32</v>
      </c>
      <c r="R289" t="s">
        <v>32</v>
      </c>
      <c r="S289" t="s">
        <v>32</v>
      </c>
      <c r="T289" t="s">
        <v>32</v>
      </c>
      <c r="U289" t="s">
        <v>32</v>
      </c>
      <c r="V289" t="s">
        <v>32</v>
      </c>
      <c r="W289" t="s">
        <v>32</v>
      </c>
    </row>
    <row r="290" spans="1:23" x14ac:dyDescent="0.2">
      <c r="A290">
        <v>58731</v>
      </c>
      <c r="B290" t="s">
        <v>1991</v>
      </c>
      <c r="C290" t="s">
        <v>234</v>
      </c>
      <c r="D290" t="s">
        <v>38</v>
      </c>
      <c r="E290" t="s">
        <v>92</v>
      </c>
      <c r="F290" s="78" t="s">
        <v>33</v>
      </c>
      <c r="G290" t="s">
        <v>1992</v>
      </c>
      <c r="H290" t="s">
        <v>502</v>
      </c>
      <c r="I290" s="86">
        <v>42024</v>
      </c>
      <c r="J290" s="86">
        <v>42027</v>
      </c>
      <c r="K290">
        <v>3</v>
      </c>
      <c r="L290">
        <v>3</v>
      </c>
      <c r="M290">
        <v>3</v>
      </c>
      <c r="N290" t="s">
        <v>32</v>
      </c>
      <c r="O290">
        <v>3</v>
      </c>
      <c r="P290" t="s">
        <v>1993</v>
      </c>
      <c r="Q290" s="86">
        <v>40886</v>
      </c>
      <c r="R290" t="s">
        <v>32</v>
      </c>
      <c r="S290" t="s">
        <v>32</v>
      </c>
      <c r="T290" t="s">
        <v>32</v>
      </c>
      <c r="U290" t="s">
        <v>32</v>
      </c>
      <c r="V290" t="s">
        <v>32</v>
      </c>
      <c r="W290" t="s">
        <v>32</v>
      </c>
    </row>
    <row r="291" spans="1:23" x14ac:dyDescent="0.2">
      <c r="A291">
        <v>51623</v>
      </c>
      <c r="B291" t="s">
        <v>878</v>
      </c>
      <c r="C291" t="s">
        <v>30</v>
      </c>
      <c r="D291" t="s">
        <v>38</v>
      </c>
      <c r="E291" t="s">
        <v>434</v>
      </c>
      <c r="F291" s="78" t="s">
        <v>132</v>
      </c>
      <c r="G291" t="s">
        <v>879</v>
      </c>
      <c r="H291" t="s">
        <v>502</v>
      </c>
      <c r="I291" s="86">
        <v>41443</v>
      </c>
      <c r="J291" s="86">
        <v>41446</v>
      </c>
      <c r="K291" t="s">
        <v>32</v>
      </c>
      <c r="L291" t="s">
        <v>32</v>
      </c>
      <c r="M291" t="s">
        <v>32</v>
      </c>
      <c r="N291" t="s">
        <v>32</v>
      </c>
      <c r="O291" t="s">
        <v>32</v>
      </c>
      <c r="P291" t="s">
        <v>880</v>
      </c>
      <c r="Q291" s="86">
        <v>40388</v>
      </c>
      <c r="R291" t="s">
        <v>32</v>
      </c>
      <c r="S291" t="s">
        <v>32</v>
      </c>
      <c r="T291" t="s">
        <v>32</v>
      </c>
      <c r="U291" t="s">
        <v>32</v>
      </c>
      <c r="V291" t="s">
        <v>32</v>
      </c>
      <c r="W291" t="s">
        <v>32</v>
      </c>
    </row>
    <row r="292" spans="1:23" x14ac:dyDescent="0.2">
      <c r="A292">
        <v>50162</v>
      </c>
      <c r="B292" t="s">
        <v>543</v>
      </c>
      <c r="C292" t="s">
        <v>40</v>
      </c>
      <c r="D292" t="s">
        <v>44</v>
      </c>
      <c r="E292" t="s">
        <v>355</v>
      </c>
      <c r="F292" s="78" t="s">
        <v>56</v>
      </c>
      <c r="G292" t="s">
        <v>544</v>
      </c>
      <c r="H292" t="s">
        <v>521</v>
      </c>
      <c r="I292" s="86">
        <v>40322</v>
      </c>
      <c r="J292" s="86">
        <v>40326</v>
      </c>
      <c r="K292" t="s">
        <v>32</v>
      </c>
      <c r="L292" t="s">
        <v>32</v>
      </c>
      <c r="M292" t="s">
        <v>32</v>
      </c>
      <c r="N292" t="s">
        <v>32</v>
      </c>
      <c r="O292" t="s">
        <v>32</v>
      </c>
      <c r="P292" t="s">
        <v>545</v>
      </c>
      <c r="Q292" s="86">
        <v>39198</v>
      </c>
      <c r="R292" t="s">
        <v>32</v>
      </c>
      <c r="S292" t="s">
        <v>32</v>
      </c>
      <c r="T292" t="s">
        <v>32</v>
      </c>
      <c r="U292" t="s">
        <v>32</v>
      </c>
      <c r="V292" t="s">
        <v>32</v>
      </c>
      <c r="W292" t="s">
        <v>32</v>
      </c>
    </row>
    <row r="293" spans="1:23" x14ac:dyDescent="0.2">
      <c r="A293">
        <v>130408</v>
      </c>
      <c r="B293" t="s">
        <v>118</v>
      </c>
      <c r="C293" t="s">
        <v>54</v>
      </c>
      <c r="D293" t="s">
        <v>61</v>
      </c>
      <c r="E293" t="s">
        <v>119</v>
      </c>
      <c r="F293" s="78" t="s">
        <v>56</v>
      </c>
      <c r="G293">
        <v>10004663</v>
      </c>
      <c r="H293" t="s">
        <v>58</v>
      </c>
      <c r="I293" s="86">
        <v>42290</v>
      </c>
      <c r="J293" s="86">
        <v>42293</v>
      </c>
      <c r="K293">
        <v>4</v>
      </c>
      <c r="L293">
        <v>4</v>
      </c>
      <c r="M293">
        <v>3</v>
      </c>
      <c r="N293">
        <v>3</v>
      </c>
      <c r="O293">
        <v>3</v>
      </c>
      <c r="P293" t="s">
        <v>120</v>
      </c>
      <c r="Q293" s="86">
        <v>41775</v>
      </c>
      <c r="R293" s="78">
        <v>3</v>
      </c>
      <c r="S293" s="78">
        <v>3</v>
      </c>
      <c r="T293">
        <v>3</v>
      </c>
      <c r="U293" t="s">
        <v>32</v>
      </c>
      <c r="V293">
        <v>3</v>
      </c>
      <c r="W293" t="s">
        <v>60</v>
      </c>
    </row>
    <row r="294" spans="1:23" x14ac:dyDescent="0.2">
      <c r="A294">
        <v>130604</v>
      </c>
      <c r="B294" t="s">
        <v>2605</v>
      </c>
      <c r="C294" t="s">
        <v>54</v>
      </c>
      <c r="D294" t="s">
        <v>61</v>
      </c>
      <c r="E294" t="s">
        <v>423</v>
      </c>
      <c r="F294" s="78" t="s">
        <v>57</v>
      </c>
      <c r="G294" t="s">
        <v>2606</v>
      </c>
      <c r="H294" t="s">
        <v>96</v>
      </c>
      <c r="I294" s="86">
        <v>41330</v>
      </c>
      <c r="J294" s="86">
        <v>41334</v>
      </c>
      <c r="K294">
        <v>2</v>
      </c>
      <c r="L294">
        <v>2</v>
      </c>
      <c r="M294">
        <v>2</v>
      </c>
      <c r="N294" t="s">
        <v>32</v>
      </c>
      <c r="O294">
        <v>2</v>
      </c>
      <c r="P294" t="s">
        <v>2607</v>
      </c>
      <c r="Q294" s="86">
        <v>39948</v>
      </c>
      <c r="R294" t="s">
        <v>32</v>
      </c>
      <c r="S294" t="s">
        <v>32</v>
      </c>
      <c r="T294" t="s">
        <v>32</v>
      </c>
      <c r="U294" t="s">
        <v>32</v>
      </c>
      <c r="V294" t="s">
        <v>32</v>
      </c>
      <c r="W294" t="s">
        <v>32</v>
      </c>
    </row>
    <row r="295" spans="1:23" x14ac:dyDescent="0.2">
      <c r="A295">
        <v>131859</v>
      </c>
      <c r="B295" t="s">
        <v>3089</v>
      </c>
      <c r="C295" t="s">
        <v>54</v>
      </c>
      <c r="D295" t="s">
        <v>61</v>
      </c>
      <c r="E295" t="s">
        <v>353</v>
      </c>
      <c r="F295" s="78" t="s">
        <v>345</v>
      </c>
      <c r="G295" t="s">
        <v>3090</v>
      </c>
      <c r="H295" t="s">
        <v>96</v>
      </c>
      <c r="I295" s="86">
        <v>41694</v>
      </c>
      <c r="J295" s="86">
        <v>41698</v>
      </c>
      <c r="K295">
        <v>2</v>
      </c>
      <c r="L295">
        <v>2</v>
      </c>
      <c r="M295">
        <v>2</v>
      </c>
      <c r="N295" t="s">
        <v>32</v>
      </c>
      <c r="O295">
        <v>2</v>
      </c>
      <c r="P295" t="s">
        <v>3091</v>
      </c>
      <c r="Q295" s="86">
        <v>39605</v>
      </c>
      <c r="R295" t="s">
        <v>32</v>
      </c>
      <c r="S295" t="s">
        <v>32</v>
      </c>
      <c r="T295" t="s">
        <v>32</v>
      </c>
      <c r="U295" t="s">
        <v>32</v>
      </c>
      <c r="V295" t="s">
        <v>32</v>
      </c>
      <c r="W295" t="s">
        <v>32</v>
      </c>
    </row>
    <row r="296" spans="1:23" x14ac:dyDescent="0.2">
      <c r="A296">
        <v>130728</v>
      </c>
      <c r="B296" t="s">
        <v>2850</v>
      </c>
      <c r="C296" t="s">
        <v>54</v>
      </c>
      <c r="D296" t="s">
        <v>61</v>
      </c>
      <c r="E296" t="s">
        <v>376</v>
      </c>
      <c r="F296" s="78" t="s">
        <v>57</v>
      </c>
      <c r="G296" t="s">
        <v>2851</v>
      </c>
      <c r="H296" t="s">
        <v>96</v>
      </c>
      <c r="I296" s="86">
        <v>41337</v>
      </c>
      <c r="J296" s="86">
        <v>41341</v>
      </c>
      <c r="K296">
        <v>2</v>
      </c>
      <c r="L296">
        <v>2</v>
      </c>
      <c r="M296">
        <v>2</v>
      </c>
      <c r="N296" t="s">
        <v>32</v>
      </c>
      <c r="O296">
        <v>1</v>
      </c>
      <c r="P296" t="s">
        <v>2852</v>
      </c>
      <c r="Q296" s="86">
        <v>40466</v>
      </c>
      <c r="R296" t="s">
        <v>32</v>
      </c>
      <c r="S296" t="s">
        <v>32</v>
      </c>
      <c r="T296" t="s">
        <v>32</v>
      </c>
      <c r="U296" t="s">
        <v>32</v>
      </c>
      <c r="V296" t="s">
        <v>32</v>
      </c>
      <c r="W296" t="s">
        <v>32</v>
      </c>
    </row>
    <row r="297" spans="1:23" x14ac:dyDescent="0.2">
      <c r="A297">
        <v>51646</v>
      </c>
      <c r="B297" t="s">
        <v>881</v>
      </c>
      <c r="C297" t="s">
        <v>114</v>
      </c>
      <c r="D297" t="s">
        <v>44</v>
      </c>
      <c r="E297" t="s">
        <v>79</v>
      </c>
      <c r="F297" s="78" t="s">
        <v>56</v>
      </c>
      <c r="G297" t="s">
        <v>882</v>
      </c>
      <c r="H297" t="s">
        <v>521</v>
      </c>
      <c r="I297" s="86">
        <v>42018</v>
      </c>
      <c r="J297" s="86">
        <v>42020</v>
      </c>
      <c r="K297" t="s">
        <v>32</v>
      </c>
      <c r="L297" t="s">
        <v>32</v>
      </c>
      <c r="M297" t="s">
        <v>32</v>
      </c>
      <c r="N297" t="s">
        <v>32</v>
      </c>
      <c r="O297" t="s">
        <v>32</v>
      </c>
      <c r="P297" t="s">
        <v>883</v>
      </c>
      <c r="Q297" s="86">
        <v>39927</v>
      </c>
      <c r="R297" t="s">
        <v>32</v>
      </c>
      <c r="S297" t="s">
        <v>32</v>
      </c>
      <c r="T297" t="s">
        <v>32</v>
      </c>
      <c r="U297" t="s">
        <v>32</v>
      </c>
      <c r="V297" t="s">
        <v>32</v>
      </c>
      <c r="W297" t="s">
        <v>32</v>
      </c>
    </row>
    <row r="298" spans="1:23" x14ac:dyDescent="0.2">
      <c r="A298">
        <v>141095</v>
      </c>
      <c r="B298" t="s">
        <v>3345</v>
      </c>
      <c r="C298" t="s">
        <v>3308</v>
      </c>
      <c r="D298" t="s">
        <v>135</v>
      </c>
      <c r="E298" t="s">
        <v>448</v>
      </c>
      <c r="F298" s="78" t="s">
        <v>56</v>
      </c>
      <c r="G298" t="s">
        <v>32</v>
      </c>
      <c r="H298" t="s">
        <v>32</v>
      </c>
      <c r="I298" s="86" t="s">
        <v>32</v>
      </c>
      <c r="J298" s="86" t="s">
        <v>32</v>
      </c>
      <c r="K298" t="s">
        <v>32</v>
      </c>
      <c r="L298" t="s">
        <v>32</v>
      </c>
      <c r="M298" t="s">
        <v>32</v>
      </c>
      <c r="N298" t="s">
        <v>32</v>
      </c>
      <c r="O298" t="s">
        <v>32</v>
      </c>
      <c r="P298" t="s">
        <v>32</v>
      </c>
      <c r="Q298" s="86" t="s">
        <v>32</v>
      </c>
      <c r="R298" t="s">
        <v>32</v>
      </c>
      <c r="S298" t="s">
        <v>32</v>
      </c>
      <c r="T298" t="s">
        <v>32</v>
      </c>
      <c r="U298" t="s">
        <v>32</v>
      </c>
      <c r="V298" t="s">
        <v>32</v>
      </c>
      <c r="W298" t="s">
        <v>32</v>
      </c>
    </row>
    <row r="299" spans="1:23" x14ac:dyDescent="0.2">
      <c r="A299">
        <v>130767</v>
      </c>
      <c r="B299" t="s">
        <v>2929</v>
      </c>
      <c r="C299" t="s">
        <v>126</v>
      </c>
      <c r="D299" t="s">
        <v>61</v>
      </c>
      <c r="E299" t="s">
        <v>396</v>
      </c>
      <c r="F299" s="78" t="s">
        <v>75</v>
      </c>
      <c r="G299" t="s">
        <v>2930</v>
      </c>
      <c r="H299" t="s">
        <v>2267</v>
      </c>
      <c r="I299" s="86">
        <v>41534</v>
      </c>
      <c r="J299" s="86">
        <v>41537</v>
      </c>
      <c r="K299">
        <v>2</v>
      </c>
      <c r="L299">
        <v>3</v>
      </c>
      <c r="M299">
        <v>2</v>
      </c>
      <c r="N299" t="s">
        <v>32</v>
      </c>
      <c r="O299">
        <v>2</v>
      </c>
      <c r="P299" t="s">
        <v>2931</v>
      </c>
      <c r="Q299" s="86">
        <v>40298</v>
      </c>
      <c r="R299" t="s">
        <v>32</v>
      </c>
      <c r="S299" t="s">
        <v>32</v>
      </c>
      <c r="T299" t="s">
        <v>32</v>
      </c>
      <c r="U299" t="s">
        <v>32</v>
      </c>
      <c r="V299" t="s">
        <v>32</v>
      </c>
      <c r="W299" t="s">
        <v>32</v>
      </c>
    </row>
    <row r="300" spans="1:23" x14ac:dyDescent="0.2">
      <c r="A300">
        <v>130582</v>
      </c>
      <c r="B300" t="s">
        <v>2556</v>
      </c>
      <c r="C300" t="s">
        <v>54</v>
      </c>
      <c r="D300" t="s">
        <v>61</v>
      </c>
      <c r="E300" t="s">
        <v>41</v>
      </c>
      <c r="F300" s="78" t="s">
        <v>311</v>
      </c>
      <c r="G300" t="s">
        <v>2557</v>
      </c>
      <c r="H300" t="s">
        <v>2231</v>
      </c>
      <c r="I300" s="86">
        <v>40588</v>
      </c>
      <c r="J300" s="86">
        <v>40592</v>
      </c>
      <c r="K300">
        <v>2</v>
      </c>
      <c r="L300">
        <v>2</v>
      </c>
      <c r="M300">
        <v>2</v>
      </c>
      <c r="N300" t="s">
        <v>32</v>
      </c>
      <c r="O300">
        <v>1</v>
      </c>
      <c r="P300" t="s">
        <v>2558</v>
      </c>
      <c r="Q300" s="86">
        <v>39241</v>
      </c>
      <c r="R300" t="s">
        <v>32</v>
      </c>
      <c r="S300" t="s">
        <v>32</v>
      </c>
      <c r="T300" t="s">
        <v>32</v>
      </c>
      <c r="U300" t="s">
        <v>32</v>
      </c>
      <c r="V300" t="s">
        <v>32</v>
      </c>
      <c r="W300" t="s">
        <v>32</v>
      </c>
    </row>
    <row r="301" spans="1:23" x14ac:dyDescent="0.2">
      <c r="A301">
        <v>51653</v>
      </c>
      <c r="B301" t="s">
        <v>39</v>
      </c>
      <c r="C301" t="s">
        <v>40</v>
      </c>
      <c r="D301" t="s">
        <v>44</v>
      </c>
      <c r="E301" t="s">
        <v>41</v>
      </c>
      <c r="F301" s="78" t="s">
        <v>311</v>
      </c>
      <c r="G301">
        <v>10004911</v>
      </c>
      <c r="H301" t="s">
        <v>42</v>
      </c>
      <c r="I301" s="86">
        <v>42269</v>
      </c>
      <c r="J301" s="86">
        <v>42272</v>
      </c>
      <c r="K301" t="s">
        <v>32</v>
      </c>
      <c r="L301" t="s">
        <v>32</v>
      </c>
      <c r="M301" t="s">
        <v>32</v>
      </c>
      <c r="N301" t="s">
        <v>32</v>
      </c>
      <c r="O301" t="s">
        <v>32</v>
      </c>
      <c r="P301" t="s">
        <v>43</v>
      </c>
      <c r="Q301" s="86">
        <v>41761</v>
      </c>
      <c r="R301" t="s">
        <v>32</v>
      </c>
      <c r="S301" t="s">
        <v>32</v>
      </c>
      <c r="T301" t="s">
        <v>32</v>
      </c>
      <c r="U301" t="s">
        <v>32</v>
      </c>
      <c r="V301" t="s">
        <v>32</v>
      </c>
      <c r="W301" t="s">
        <v>32</v>
      </c>
    </row>
    <row r="302" spans="1:23" x14ac:dyDescent="0.2">
      <c r="A302">
        <v>130824</v>
      </c>
      <c r="B302" t="s">
        <v>3026</v>
      </c>
      <c r="C302" t="s">
        <v>54</v>
      </c>
      <c r="D302" t="s">
        <v>61</v>
      </c>
      <c r="E302" t="s">
        <v>440</v>
      </c>
      <c r="F302" s="78" t="s">
        <v>57</v>
      </c>
      <c r="G302" t="s">
        <v>3027</v>
      </c>
      <c r="H302" t="s">
        <v>96</v>
      </c>
      <c r="I302" s="86">
        <v>41982</v>
      </c>
      <c r="J302" s="86">
        <v>41985</v>
      </c>
      <c r="K302">
        <v>2</v>
      </c>
      <c r="L302">
        <v>2</v>
      </c>
      <c r="M302">
        <v>2</v>
      </c>
      <c r="N302" t="s">
        <v>32</v>
      </c>
      <c r="O302">
        <v>2</v>
      </c>
      <c r="P302" t="s">
        <v>3028</v>
      </c>
      <c r="Q302" s="86">
        <v>39829</v>
      </c>
      <c r="R302" t="s">
        <v>32</v>
      </c>
      <c r="S302" t="s">
        <v>32</v>
      </c>
      <c r="T302" t="s">
        <v>32</v>
      </c>
      <c r="U302" t="s">
        <v>32</v>
      </c>
      <c r="V302" t="s">
        <v>32</v>
      </c>
      <c r="W302" t="s">
        <v>32</v>
      </c>
    </row>
    <row r="303" spans="1:23" x14ac:dyDescent="0.2">
      <c r="A303">
        <v>50120</v>
      </c>
      <c r="B303" t="s">
        <v>356</v>
      </c>
      <c r="C303" t="s">
        <v>40</v>
      </c>
      <c r="D303" t="s">
        <v>44</v>
      </c>
      <c r="E303" t="s">
        <v>190</v>
      </c>
      <c r="F303" s="78" t="s">
        <v>57</v>
      </c>
      <c r="G303" t="s">
        <v>520</v>
      </c>
      <c r="H303" t="s">
        <v>521</v>
      </c>
      <c r="I303" s="86">
        <v>40336</v>
      </c>
      <c r="J303" s="86">
        <v>40340</v>
      </c>
      <c r="K303" t="s">
        <v>32</v>
      </c>
      <c r="L303" t="s">
        <v>32</v>
      </c>
      <c r="M303" t="s">
        <v>32</v>
      </c>
      <c r="N303" t="s">
        <v>32</v>
      </c>
      <c r="O303" t="s">
        <v>32</v>
      </c>
      <c r="P303" t="s">
        <v>522</v>
      </c>
      <c r="Q303" s="86">
        <v>39219</v>
      </c>
      <c r="R303" t="s">
        <v>32</v>
      </c>
      <c r="S303" t="s">
        <v>32</v>
      </c>
      <c r="T303" t="s">
        <v>32</v>
      </c>
      <c r="U303" t="s">
        <v>32</v>
      </c>
      <c r="V303" t="s">
        <v>32</v>
      </c>
      <c r="W303" t="s">
        <v>32</v>
      </c>
    </row>
    <row r="304" spans="1:23" x14ac:dyDescent="0.2">
      <c r="A304">
        <v>130692</v>
      </c>
      <c r="B304" t="s">
        <v>2768</v>
      </c>
      <c r="C304" t="s">
        <v>54</v>
      </c>
      <c r="D304" t="s">
        <v>61</v>
      </c>
      <c r="E304" t="s">
        <v>363</v>
      </c>
      <c r="F304" s="78" t="s">
        <v>57</v>
      </c>
      <c r="G304" t="s">
        <v>2769</v>
      </c>
      <c r="H304" t="s">
        <v>2231</v>
      </c>
      <c r="I304" s="86">
        <v>41050</v>
      </c>
      <c r="J304" s="86">
        <v>41054</v>
      </c>
      <c r="K304">
        <v>1</v>
      </c>
      <c r="L304">
        <v>1</v>
      </c>
      <c r="M304">
        <v>2</v>
      </c>
      <c r="N304" t="s">
        <v>32</v>
      </c>
      <c r="O304">
        <v>1</v>
      </c>
      <c r="P304" t="s">
        <v>2770</v>
      </c>
      <c r="Q304" s="86">
        <v>38856</v>
      </c>
      <c r="R304" t="s">
        <v>32</v>
      </c>
      <c r="S304" t="s">
        <v>32</v>
      </c>
      <c r="T304" t="s">
        <v>32</v>
      </c>
      <c r="U304" t="s">
        <v>32</v>
      </c>
      <c r="V304" t="s">
        <v>32</v>
      </c>
      <c r="W304" t="s">
        <v>32</v>
      </c>
    </row>
    <row r="305" spans="1:23" x14ac:dyDescent="0.2">
      <c r="A305">
        <v>138670</v>
      </c>
      <c r="B305" t="s">
        <v>3311</v>
      </c>
      <c r="C305" t="s">
        <v>54</v>
      </c>
      <c r="D305" t="s">
        <v>61</v>
      </c>
      <c r="E305" t="s">
        <v>396</v>
      </c>
      <c r="F305" s="78" t="s">
        <v>75</v>
      </c>
      <c r="G305" t="s">
        <v>3312</v>
      </c>
      <c r="H305" t="s">
        <v>96</v>
      </c>
      <c r="I305" s="86">
        <v>41603</v>
      </c>
      <c r="J305" s="86">
        <v>41607</v>
      </c>
      <c r="K305">
        <v>2</v>
      </c>
      <c r="L305">
        <v>2</v>
      </c>
      <c r="M305">
        <v>2</v>
      </c>
      <c r="N305" t="s">
        <v>32</v>
      </c>
      <c r="O305">
        <v>2</v>
      </c>
      <c r="P305" t="s">
        <v>32</v>
      </c>
      <c r="Q305" s="86" t="s">
        <v>32</v>
      </c>
      <c r="R305" t="s">
        <v>32</v>
      </c>
      <c r="S305" t="s">
        <v>32</v>
      </c>
      <c r="T305" t="s">
        <v>32</v>
      </c>
      <c r="U305" t="s">
        <v>32</v>
      </c>
      <c r="V305" t="s">
        <v>32</v>
      </c>
      <c r="W305" t="s">
        <v>32</v>
      </c>
    </row>
    <row r="306" spans="1:23" x14ac:dyDescent="0.2">
      <c r="A306">
        <v>53232</v>
      </c>
      <c r="B306" t="s">
        <v>1228</v>
      </c>
      <c r="C306" t="s">
        <v>774</v>
      </c>
      <c r="D306" t="s">
        <v>775</v>
      </c>
      <c r="E306" t="s">
        <v>105</v>
      </c>
      <c r="F306" s="78" t="s">
        <v>64</v>
      </c>
      <c r="G306" t="s">
        <v>1229</v>
      </c>
      <c r="H306" t="s">
        <v>777</v>
      </c>
      <c r="I306" s="86">
        <v>41533</v>
      </c>
      <c r="J306" s="86">
        <v>41537</v>
      </c>
      <c r="K306">
        <v>2</v>
      </c>
      <c r="L306">
        <v>3</v>
      </c>
      <c r="M306">
        <v>2</v>
      </c>
      <c r="N306" t="s">
        <v>32</v>
      </c>
      <c r="O306">
        <v>2</v>
      </c>
      <c r="P306" t="s">
        <v>1230</v>
      </c>
      <c r="Q306" s="86">
        <v>40158</v>
      </c>
      <c r="R306" t="s">
        <v>32</v>
      </c>
      <c r="S306" t="s">
        <v>32</v>
      </c>
      <c r="T306" t="s">
        <v>32</v>
      </c>
      <c r="U306" t="s">
        <v>32</v>
      </c>
      <c r="V306" t="s">
        <v>32</v>
      </c>
      <c r="W306" t="s">
        <v>32</v>
      </c>
    </row>
    <row r="307" spans="1:23" x14ac:dyDescent="0.2">
      <c r="A307">
        <v>53233</v>
      </c>
      <c r="B307" t="s">
        <v>1231</v>
      </c>
      <c r="C307" t="s">
        <v>30</v>
      </c>
      <c r="D307" t="s">
        <v>38</v>
      </c>
      <c r="E307" t="s">
        <v>105</v>
      </c>
      <c r="F307" s="78" t="s">
        <v>64</v>
      </c>
      <c r="G307" t="s">
        <v>1232</v>
      </c>
      <c r="H307" t="s">
        <v>512</v>
      </c>
      <c r="I307" s="86">
        <v>41967</v>
      </c>
      <c r="J307" s="86">
        <v>41971</v>
      </c>
      <c r="K307">
        <v>3</v>
      </c>
      <c r="L307">
        <v>3</v>
      </c>
      <c r="M307">
        <v>3</v>
      </c>
      <c r="N307" t="s">
        <v>32</v>
      </c>
      <c r="O307">
        <v>3</v>
      </c>
      <c r="P307" t="s">
        <v>1233</v>
      </c>
      <c r="Q307" s="86">
        <v>41089</v>
      </c>
      <c r="R307" t="s">
        <v>32</v>
      </c>
      <c r="S307" t="s">
        <v>32</v>
      </c>
      <c r="T307" t="s">
        <v>32</v>
      </c>
      <c r="U307" t="s">
        <v>32</v>
      </c>
      <c r="V307" t="s">
        <v>32</v>
      </c>
      <c r="W307" t="s">
        <v>32</v>
      </c>
    </row>
    <row r="308" spans="1:23" x14ac:dyDescent="0.2">
      <c r="A308">
        <v>59182</v>
      </c>
      <c r="B308" t="s">
        <v>2161</v>
      </c>
      <c r="C308" t="s">
        <v>30</v>
      </c>
      <c r="D308" t="s">
        <v>38</v>
      </c>
      <c r="E308" t="s">
        <v>310</v>
      </c>
      <c r="F308" s="78" t="s">
        <v>311</v>
      </c>
      <c r="G308" t="s">
        <v>2162</v>
      </c>
      <c r="H308" t="s">
        <v>502</v>
      </c>
      <c r="I308" s="86">
        <v>42157</v>
      </c>
      <c r="J308" s="86">
        <v>42160</v>
      </c>
      <c r="K308">
        <v>2</v>
      </c>
      <c r="L308">
        <v>2</v>
      </c>
      <c r="M308">
        <v>2</v>
      </c>
      <c r="N308" t="s">
        <v>32</v>
      </c>
      <c r="O308">
        <v>2</v>
      </c>
      <c r="P308" t="s">
        <v>32</v>
      </c>
      <c r="Q308" s="86" t="s">
        <v>32</v>
      </c>
      <c r="R308" t="s">
        <v>32</v>
      </c>
      <c r="S308" t="s">
        <v>32</v>
      </c>
      <c r="T308" t="s">
        <v>32</v>
      </c>
      <c r="U308" t="s">
        <v>32</v>
      </c>
      <c r="V308" t="s">
        <v>32</v>
      </c>
      <c r="W308" t="s">
        <v>32</v>
      </c>
    </row>
    <row r="309" spans="1:23" x14ac:dyDescent="0.2">
      <c r="A309">
        <v>51687</v>
      </c>
      <c r="B309" t="s">
        <v>73</v>
      </c>
      <c r="C309" t="s">
        <v>30</v>
      </c>
      <c r="D309" t="s">
        <v>38</v>
      </c>
      <c r="E309" t="s">
        <v>74</v>
      </c>
      <c r="F309" s="78" t="s">
        <v>75</v>
      </c>
      <c r="G309">
        <v>10004912</v>
      </c>
      <c r="H309" t="s">
        <v>76</v>
      </c>
      <c r="I309" s="86">
        <v>42276</v>
      </c>
      <c r="J309" s="86">
        <v>42279</v>
      </c>
      <c r="K309">
        <v>4</v>
      </c>
      <c r="L309">
        <v>4</v>
      </c>
      <c r="M309">
        <v>4</v>
      </c>
      <c r="N309">
        <v>3</v>
      </c>
      <c r="O309">
        <v>4</v>
      </c>
      <c r="P309" t="s">
        <v>77</v>
      </c>
      <c r="Q309" s="86">
        <v>41817</v>
      </c>
      <c r="R309" s="78" t="s">
        <v>32</v>
      </c>
      <c r="S309" s="78" t="s">
        <v>32</v>
      </c>
      <c r="T309" t="s">
        <v>32</v>
      </c>
      <c r="U309" t="s">
        <v>32</v>
      </c>
      <c r="V309" t="s">
        <v>32</v>
      </c>
      <c r="W309" t="s">
        <v>32</v>
      </c>
    </row>
    <row r="310" spans="1:23" x14ac:dyDescent="0.2">
      <c r="A310">
        <v>131872</v>
      </c>
      <c r="B310" t="s">
        <v>3110</v>
      </c>
      <c r="C310" t="s">
        <v>67</v>
      </c>
      <c r="D310" t="s">
        <v>72</v>
      </c>
      <c r="E310" t="s">
        <v>184</v>
      </c>
      <c r="F310" s="78" t="s">
        <v>345</v>
      </c>
      <c r="G310" t="s">
        <v>3111</v>
      </c>
      <c r="H310" t="s">
        <v>3084</v>
      </c>
      <c r="I310" s="86">
        <v>40197</v>
      </c>
      <c r="J310" s="86">
        <v>40200</v>
      </c>
      <c r="K310">
        <v>2</v>
      </c>
      <c r="L310">
        <v>2</v>
      </c>
      <c r="M310">
        <v>2</v>
      </c>
      <c r="N310" t="s">
        <v>32</v>
      </c>
      <c r="O310">
        <v>2</v>
      </c>
      <c r="P310" t="s">
        <v>3112</v>
      </c>
      <c r="Q310" s="86">
        <v>38639</v>
      </c>
      <c r="R310" t="s">
        <v>32</v>
      </c>
      <c r="S310" t="s">
        <v>32</v>
      </c>
      <c r="T310" t="s">
        <v>32</v>
      </c>
      <c r="U310" t="s">
        <v>32</v>
      </c>
      <c r="V310" t="s">
        <v>32</v>
      </c>
      <c r="W310" t="s">
        <v>32</v>
      </c>
    </row>
    <row r="311" spans="1:23" x14ac:dyDescent="0.2">
      <c r="A311">
        <v>51688</v>
      </c>
      <c r="B311" t="s">
        <v>887</v>
      </c>
      <c r="C311" t="s">
        <v>114</v>
      </c>
      <c r="D311" t="s">
        <v>44</v>
      </c>
      <c r="E311" t="s">
        <v>68</v>
      </c>
      <c r="F311" s="78" t="s">
        <v>47</v>
      </c>
      <c r="G311" t="s">
        <v>888</v>
      </c>
      <c r="H311" t="s">
        <v>491</v>
      </c>
      <c r="I311" s="86">
        <v>41085</v>
      </c>
      <c r="J311" s="86">
        <v>41089</v>
      </c>
      <c r="K311" t="s">
        <v>32</v>
      </c>
      <c r="L311" t="s">
        <v>32</v>
      </c>
      <c r="M311" t="s">
        <v>32</v>
      </c>
      <c r="N311" t="s">
        <v>32</v>
      </c>
      <c r="O311" t="s">
        <v>32</v>
      </c>
      <c r="P311" t="s">
        <v>889</v>
      </c>
      <c r="Q311" s="86">
        <v>39052</v>
      </c>
      <c r="R311" t="s">
        <v>32</v>
      </c>
      <c r="S311" t="s">
        <v>32</v>
      </c>
      <c r="T311" t="s">
        <v>32</v>
      </c>
      <c r="U311" t="s">
        <v>32</v>
      </c>
      <c r="V311" t="s">
        <v>32</v>
      </c>
      <c r="W311" t="s">
        <v>32</v>
      </c>
    </row>
    <row r="312" spans="1:23" x14ac:dyDescent="0.2">
      <c r="A312">
        <v>51693</v>
      </c>
      <c r="B312" t="s">
        <v>890</v>
      </c>
      <c r="C312" t="s">
        <v>30</v>
      </c>
      <c r="D312" t="s">
        <v>38</v>
      </c>
      <c r="E312" t="s">
        <v>237</v>
      </c>
      <c r="F312" s="78" t="s">
        <v>132</v>
      </c>
      <c r="G312" t="s">
        <v>891</v>
      </c>
      <c r="H312" t="s">
        <v>491</v>
      </c>
      <c r="I312" s="86">
        <v>40183</v>
      </c>
      <c r="J312" s="86">
        <v>40186</v>
      </c>
      <c r="K312" t="s">
        <v>32</v>
      </c>
      <c r="L312" t="s">
        <v>32</v>
      </c>
      <c r="M312" t="s">
        <v>32</v>
      </c>
      <c r="N312" t="s">
        <v>32</v>
      </c>
      <c r="O312" t="s">
        <v>32</v>
      </c>
      <c r="P312" t="s">
        <v>892</v>
      </c>
      <c r="Q312" s="86">
        <v>38639</v>
      </c>
      <c r="R312" t="s">
        <v>32</v>
      </c>
      <c r="S312" t="s">
        <v>32</v>
      </c>
      <c r="T312" t="s">
        <v>32</v>
      </c>
      <c r="U312" t="s">
        <v>32</v>
      </c>
      <c r="V312" t="s">
        <v>32</v>
      </c>
      <c r="W312" t="s">
        <v>32</v>
      </c>
    </row>
    <row r="313" spans="1:23" x14ac:dyDescent="0.2">
      <c r="A313">
        <v>51701</v>
      </c>
      <c r="B313" t="s">
        <v>893</v>
      </c>
      <c r="C313" t="s">
        <v>30</v>
      </c>
      <c r="D313" t="s">
        <v>38</v>
      </c>
      <c r="E313" t="s">
        <v>334</v>
      </c>
      <c r="F313" s="78" t="s">
        <v>56</v>
      </c>
      <c r="G313" t="s">
        <v>894</v>
      </c>
      <c r="H313" t="s">
        <v>521</v>
      </c>
      <c r="I313" s="86">
        <v>40505</v>
      </c>
      <c r="J313" s="86">
        <v>40508</v>
      </c>
      <c r="K313" t="s">
        <v>32</v>
      </c>
      <c r="L313" t="s">
        <v>32</v>
      </c>
      <c r="M313" t="s">
        <v>32</v>
      </c>
      <c r="N313" t="s">
        <v>32</v>
      </c>
      <c r="O313" t="s">
        <v>32</v>
      </c>
      <c r="P313" t="s">
        <v>895</v>
      </c>
      <c r="Q313" s="86">
        <v>39030</v>
      </c>
      <c r="R313" t="s">
        <v>32</v>
      </c>
      <c r="S313" t="s">
        <v>32</v>
      </c>
      <c r="T313" t="s">
        <v>32</v>
      </c>
      <c r="U313" t="s">
        <v>32</v>
      </c>
      <c r="V313" t="s">
        <v>32</v>
      </c>
      <c r="W313" t="s">
        <v>32</v>
      </c>
    </row>
    <row r="314" spans="1:23" x14ac:dyDescent="0.2">
      <c r="A314">
        <v>50032</v>
      </c>
      <c r="B314" t="s">
        <v>242</v>
      </c>
      <c r="C314" t="s">
        <v>99</v>
      </c>
      <c r="D314" t="s">
        <v>103</v>
      </c>
      <c r="E314" t="s">
        <v>237</v>
      </c>
      <c r="F314" s="78" t="s">
        <v>132</v>
      </c>
      <c r="G314">
        <v>10004849</v>
      </c>
      <c r="H314" t="s">
        <v>101</v>
      </c>
      <c r="I314" s="86">
        <v>42326</v>
      </c>
      <c r="J314" s="86">
        <v>42327</v>
      </c>
      <c r="K314">
        <v>1</v>
      </c>
      <c r="L314">
        <v>1</v>
      </c>
      <c r="M314">
        <v>1</v>
      </c>
      <c r="N314">
        <v>1</v>
      </c>
      <c r="O314">
        <v>1</v>
      </c>
      <c r="P314" t="s">
        <v>243</v>
      </c>
      <c r="Q314" s="86">
        <v>40688</v>
      </c>
      <c r="R314" s="78" t="s">
        <v>32</v>
      </c>
      <c r="S314" s="78" t="s">
        <v>32</v>
      </c>
      <c r="T314" t="s">
        <v>32</v>
      </c>
      <c r="U314" t="s">
        <v>32</v>
      </c>
      <c r="V314" t="s">
        <v>32</v>
      </c>
      <c r="W314" t="s">
        <v>32</v>
      </c>
    </row>
    <row r="315" spans="1:23" x14ac:dyDescent="0.2">
      <c r="A315">
        <v>53774</v>
      </c>
      <c r="B315" t="s">
        <v>1361</v>
      </c>
      <c r="C315" t="s">
        <v>30</v>
      </c>
      <c r="D315" t="s">
        <v>38</v>
      </c>
      <c r="E315" t="s">
        <v>140</v>
      </c>
      <c r="F315" s="78" t="s">
        <v>57</v>
      </c>
      <c r="G315" t="s">
        <v>1362</v>
      </c>
      <c r="H315" t="s">
        <v>502</v>
      </c>
      <c r="I315" s="86">
        <v>41619</v>
      </c>
      <c r="J315" s="86">
        <v>41621</v>
      </c>
      <c r="K315">
        <v>2</v>
      </c>
      <c r="L315">
        <v>2</v>
      </c>
      <c r="M315">
        <v>2</v>
      </c>
      <c r="N315" t="s">
        <v>32</v>
      </c>
      <c r="O315">
        <v>2</v>
      </c>
      <c r="P315" t="s">
        <v>1363</v>
      </c>
      <c r="Q315" s="86">
        <v>39906</v>
      </c>
      <c r="R315" t="s">
        <v>32</v>
      </c>
      <c r="S315" t="s">
        <v>32</v>
      </c>
      <c r="T315" t="s">
        <v>32</v>
      </c>
      <c r="U315" t="s">
        <v>32</v>
      </c>
      <c r="V315" t="s">
        <v>32</v>
      </c>
      <c r="W315" t="s">
        <v>32</v>
      </c>
    </row>
    <row r="316" spans="1:23" x14ac:dyDescent="0.2">
      <c r="A316">
        <v>53116</v>
      </c>
      <c r="B316" t="s">
        <v>1168</v>
      </c>
      <c r="C316" t="s">
        <v>40</v>
      </c>
      <c r="D316" t="s">
        <v>44</v>
      </c>
      <c r="E316" t="s">
        <v>357</v>
      </c>
      <c r="F316" s="78" t="s">
        <v>56</v>
      </c>
      <c r="G316" t="s">
        <v>1169</v>
      </c>
      <c r="H316" t="s">
        <v>558</v>
      </c>
      <c r="I316" s="86">
        <v>42087</v>
      </c>
      <c r="J316" s="86">
        <v>42090</v>
      </c>
      <c r="K316">
        <v>2</v>
      </c>
      <c r="L316">
        <v>2</v>
      </c>
      <c r="M316">
        <v>2</v>
      </c>
      <c r="N316" t="s">
        <v>32</v>
      </c>
      <c r="O316">
        <v>2</v>
      </c>
      <c r="P316" t="s">
        <v>1170</v>
      </c>
      <c r="Q316" s="86">
        <v>40634</v>
      </c>
      <c r="R316" t="s">
        <v>32</v>
      </c>
      <c r="S316" t="s">
        <v>32</v>
      </c>
      <c r="T316" t="s">
        <v>32</v>
      </c>
      <c r="U316" t="s">
        <v>32</v>
      </c>
      <c r="V316" t="s">
        <v>32</v>
      </c>
      <c r="W316" t="s">
        <v>32</v>
      </c>
    </row>
    <row r="317" spans="1:23" x14ac:dyDescent="0.2">
      <c r="A317">
        <v>52540</v>
      </c>
      <c r="B317" t="s">
        <v>1037</v>
      </c>
      <c r="C317" t="s">
        <v>30</v>
      </c>
      <c r="D317" t="s">
        <v>38</v>
      </c>
      <c r="E317" t="s">
        <v>140</v>
      </c>
      <c r="F317" s="78" t="s">
        <v>57</v>
      </c>
      <c r="G317" t="s">
        <v>1038</v>
      </c>
      <c r="H317" t="s">
        <v>491</v>
      </c>
      <c r="I317" s="86">
        <v>40239</v>
      </c>
      <c r="J317" s="86">
        <v>40242</v>
      </c>
      <c r="K317">
        <v>2</v>
      </c>
      <c r="L317">
        <v>2</v>
      </c>
      <c r="M317">
        <v>2</v>
      </c>
      <c r="N317" t="s">
        <v>32</v>
      </c>
      <c r="O317">
        <v>2</v>
      </c>
      <c r="P317" t="s">
        <v>1039</v>
      </c>
      <c r="Q317" s="86">
        <v>38597</v>
      </c>
      <c r="R317" t="s">
        <v>32</v>
      </c>
      <c r="S317" t="s">
        <v>32</v>
      </c>
      <c r="T317" t="s">
        <v>32</v>
      </c>
      <c r="U317" t="s">
        <v>32</v>
      </c>
      <c r="V317" t="s">
        <v>32</v>
      </c>
      <c r="W317" t="s">
        <v>32</v>
      </c>
    </row>
    <row r="318" spans="1:23" x14ac:dyDescent="0.2">
      <c r="A318">
        <v>58178</v>
      </c>
      <c r="B318" t="s">
        <v>1823</v>
      </c>
      <c r="C318" t="s">
        <v>30</v>
      </c>
      <c r="D318" t="s">
        <v>38</v>
      </c>
      <c r="E318" t="s">
        <v>457</v>
      </c>
      <c r="F318" s="78" t="s">
        <v>56</v>
      </c>
      <c r="G318" t="s">
        <v>1824</v>
      </c>
      <c r="H318" t="s">
        <v>512</v>
      </c>
      <c r="I318" s="86">
        <v>40505</v>
      </c>
      <c r="J318" s="86">
        <v>40508</v>
      </c>
      <c r="K318">
        <v>2</v>
      </c>
      <c r="L318">
        <v>2</v>
      </c>
      <c r="M318">
        <v>3</v>
      </c>
      <c r="N318" t="s">
        <v>32</v>
      </c>
      <c r="O318">
        <v>2</v>
      </c>
      <c r="P318" t="s">
        <v>1825</v>
      </c>
      <c r="Q318" s="86">
        <v>39556</v>
      </c>
      <c r="R318" t="s">
        <v>32</v>
      </c>
      <c r="S318" t="s">
        <v>32</v>
      </c>
      <c r="T318" t="s">
        <v>32</v>
      </c>
      <c r="U318" t="s">
        <v>32</v>
      </c>
      <c r="V318" t="s">
        <v>32</v>
      </c>
      <c r="W318" t="s">
        <v>32</v>
      </c>
    </row>
    <row r="319" spans="1:23" x14ac:dyDescent="0.2">
      <c r="A319">
        <v>51731</v>
      </c>
      <c r="B319" t="s">
        <v>896</v>
      </c>
      <c r="C319" t="s">
        <v>99</v>
      </c>
      <c r="D319" t="s">
        <v>103</v>
      </c>
      <c r="E319" t="s">
        <v>375</v>
      </c>
      <c r="F319" s="78" t="s">
        <v>56</v>
      </c>
      <c r="G319" t="s">
        <v>897</v>
      </c>
      <c r="H319" t="s">
        <v>101</v>
      </c>
      <c r="I319" s="86">
        <v>41059</v>
      </c>
      <c r="J319" s="86">
        <v>41060</v>
      </c>
      <c r="K319" t="s">
        <v>32</v>
      </c>
      <c r="L319" t="s">
        <v>32</v>
      </c>
      <c r="M319" t="s">
        <v>32</v>
      </c>
      <c r="N319" t="s">
        <v>32</v>
      </c>
      <c r="O319" t="s">
        <v>32</v>
      </c>
      <c r="P319" t="s">
        <v>32</v>
      </c>
      <c r="Q319" s="86" t="s">
        <v>32</v>
      </c>
      <c r="R319" t="s">
        <v>32</v>
      </c>
      <c r="S319" t="s">
        <v>32</v>
      </c>
      <c r="T319" t="s">
        <v>32</v>
      </c>
      <c r="U319" t="s">
        <v>32</v>
      </c>
      <c r="V319" t="s">
        <v>32</v>
      </c>
      <c r="W319" t="s">
        <v>32</v>
      </c>
    </row>
    <row r="320" spans="1:23" x14ac:dyDescent="0.2">
      <c r="A320">
        <v>50124</v>
      </c>
      <c r="B320" t="s">
        <v>523</v>
      </c>
      <c r="C320" t="s">
        <v>114</v>
      </c>
      <c r="D320" t="s">
        <v>44</v>
      </c>
      <c r="E320" t="s">
        <v>363</v>
      </c>
      <c r="F320" s="78" t="s">
        <v>57</v>
      </c>
      <c r="G320" t="s">
        <v>524</v>
      </c>
      <c r="H320" t="s">
        <v>498</v>
      </c>
      <c r="I320" s="86">
        <v>41828</v>
      </c>
      <c r="J320" s="86">
        <v>41831</v>
      </c>
      <c r="K320" t="s">
        <v>32</v>
      </c>
      <c r="L320" t="s">
        <v>32</v>
      </c>
      <c r="M320" t="s">
        <v>32</v>
      </c>
      <c r="N320" t="s">
        <v>32</v>
      </c>
      <c r="O320" t="s">
        <v>32</v>
      </c>
      <c r="P320" t="s">
        <v>525</v>
      </c>
      <c r="Q320" s="86">
        <v>41292</v>
      </c>
      <c r="R320" t="s">
        <v>32</v>
      </c>
      <c r="S320" t="s">
        <v>32</v>
      </c>
      <c r="T320" t="s">
        <v>32</v>
      </c>
      <c r="U320" t="s">
        <v>32</v>
      </c>
      <c r="V320" t="s">
        <v>32</v>
      </c>
      <c r="W320" t="s">
        <v>32</v>
      </c>
    </row>
    <row r="321" spans="1:23" x14ac:dyDescent="0.2">
      <c r="A321">
        <v>130677</v>
      </c>
      <c r="B321" t="s">
        <v>2737</v>
      </c>
      <c r="C321" t="s">
        <v>54</v>
      </c>
      <c r="D321" t="s">
        <v>61</v>
      </c>
      <c r="E321" t="s">
        <v>111</v>
      </c>
      <c r="F321" s="78" t="s">
        <v>75</v>
      </c>
      <c r="G321" t="s">
        <v>2738</v>
      </c>
      <c r="H321" t="s">
        <v>58</v>
      </c>
      <c r="I321" s="86">
        <v>41932</v>
      </c>
      <c r="J321" s="86">
        <v>41936</v>
      </c>
      <c r="K321">
        <v>3</v>
      </c>
      <c r="L321">
        <v>3</v>
      </c>
      <c r="M321">
        <v>3</v>
      </c>
      <c r="N321" t="s">
        <v>32</v>
      </c>
      <c r="O321">
        <v>2</v>
      </c>
      <c r="P321" t="s">
        <v>2739</v>
      </c>
      <c r="Q321" s="86">
        <v>41411</v>
      </c>
      <c r="R321" t="s">
        <v>32</v>
      </c>
      <c r="S321" t="s">
        <v>32</v>
      </c>
      <c r="T321" t="s">
        <v>32</v>
      </c>
      <c r="U321" t="s">
        <v>32</v>
      </c>
      <c r="V321" t="s">
        <v>32</v>
      </c>
      <c r="W321" t="s">
        <v>32</v>
      </c>
    </row>
    <row r="322" spans="1:23" x14ac:dyDescent="0.2">
      <c r="A322">
        <v>59196</v>
      </c>
      <c r="B322" t="s">
        <v>2183</v>
      </c>
      <c r="C322" t="s">
        <v>30</v>
      </c>
      <c r="D322" t="s">
        <v>38</v>
      </c>
      <c r="E322" t="s">
        <v>361</v>
      </c>
      <c r="F322" s="78" t="s">
        <v>64</v>
      </c>
      <c r="G322" t="s">
        <v>2184</v>
      </c>
      <c r="H322" t="s">
        <v>512</v>
      </c>
      <c r="I322" s="86">
        <v>42184</v>
      </c>
      <c r="J322" s="86">
        <v>42188</v>
      </c>
      <c r="K322">
        <v>3</v>
      </c>
      <c r="L322">
        <v>3</v>
      </c>
      <c r="M322">
        <v>3</v>
      </c>
      <c r="N322" t="s">
        <v>32</v>
      </c>
      <c r="O322">
        <v>3</v>
      </c>
      <c r="P322" t="s">
        <v>32</v>
      </c>
      <c r="Q322" s="86" t="s">
        <v>32</v>
      </c>
      <c r="R322" t="s">
        <v>32</v>
      </c>
      <c r="S322" t="s">
        <v>32</v>
      </c>
      <c r="T322" t="s">
        <v>32</v>
      </c>
      <c r="U322" t="s">
        <v>32</v>
      </c>
      <c r="V322" t="s">
        <v>32</v>
      </c>
      <c r="W322" t="s">
        <v>32</v>
      </c>
    </row>
    <row r="323" spans="1:23" x14ac:dyDescent="0.2">
      <c r="A323">
        <v>59094</v>
      </c>
      <c r="B323" t="s">
        <v>2101</v>
      </c>
      <c r="C323" t="s">
        <v>30</v>
      </c>
      <c r="D323" t="s">
        <v>38</v>
      </c>
      <c r="E323" t="s">
        <v>127</v>
      </c>
      <c r="F323" s="78" t="s">
        <v>311</v>
      </c>
      <c r="G323" t="s">
        <v>2102</v>
      </c>
      <c r="H323" t="s">
        <v>502</v>
      </c>
      <c r="I323" s="86">
        <v>41617</v>
      </c>
      <c r="J323" s="86">
        <v>41621</v>
      </c>
      <c r="K323">
        <v>2</v>
      </c>
      <c r="L323">
        <v>3</v>
      </c>
      <c r="M323">
        <v>2</v>
      </c>
      <c r="N323" t="s">
        <v>32</v>
      </c>
      <c r="O323">
        <v>2</v>
      </c>
      <c r="P323" t="s">
        <v>32</v>
      </c>
      <c r="Q323" s="86" t="s">
        <v>32</v>
      </c>
      <c r="R323" t="s">
        <v>32</v>
      </c>
      <c r="S323" t="s">
        <v>32</v>
      </c>
      <c r="T323" t="s">
        <v>32</v>
      </c>
      <c r="U323" t="s">
        <v>32</v>
      </c>
      <c r="V323" t="s">
        <v>32</v>
      </c>
      <c r="W323" t="s">
        <v>32</v>
      </c>
    </row>
    <row r="324" spans="1:23" x14ac:dyDescent="0.2">
      <c r="A324">
        <v>130830</v>
      </c>
      <c r="B324" t="s">
        <v>3036</v>
      </c>
      <c r="C324" t="s">
        <v>126</v>
      </c>
      <c r="D324" t="s">
        <v>61</v>
      </c>
      <c r="E324" t="s">
        <v>440</v>
      </c>
      <c r="F324" s="78" t="s">
        <v>57</v>
      </c>
      <c r="G324" t="s">
        <v>3037</v>
      </c>
      <c r="H324" t="s">
        <v>2231</v>
      </c>
      <c r="I324" s="86">
        <v>39575</v>
      </c>
      <c r="J324" s="86">
        <v>39576</v>
      </c>
      <c r="K324">
        <v>1</v>
      </c>
      <c r="L324" t="s">
        <v>70</v>
      </c>
      <c r="M324" t="s">
        <v>70</v>
      </c>
      <c r="N324" t="s">
        <v>32</v>
      </c>
      <c r="O324">
        <v>1</v>
      </c>
      <c r="P324" t="s">
        <v>32</v>
      </c>
      <c r="Q324" s="86" t="s">
        <v>32</v>
      </c>
      <c r="R324" t="s">
        <v>32</v>
      </c>
      <c r="S324" t="s">
        <v>32</v>
      </c>
      <c r="T324" t="s">
        <v>32</v>
      </c>
      <c r="U324" t="s">
        <v>32</v>
      </c>
      <c r="V324" t="s">
        <v>32</v>
      </c>
      <c r="W324" t="s">
        <v>32</v>
      </c>
    </row>
    <row r="325" spans="1:23" x14ac:dyDescent="0.2">
      <c r="A325">
        <v>51766</v>
      </c>
      <c r="B325" s="78" t="s">
        <v>358</v>
      </c>
      <c r="C325" s="78" t="s">
        <v>40</v>
      </c>
      <c r="D325" s="78" t="s">
        <v>44</v>
      </c>
      <c r="E325" s="78" t="s">
        <v>111</v>
      </c>
      <c r="F325" s="78" t="s">
        <v>75</v>
      </c>
      <c r="G325" t="s">
        <v>3368</v>
      </c>
      <c r="H325" t="s">
        <v>521</v>
      </c>
      <c r="I325" s="86">
        <v>41953</v>
      </c>
      <c r="J325" s="86">
        <v>41957</v>
      </c>
      <c r="K325">
        <v>3</v>
      </c>
      <c r="L325">
        <v>3</v>
      </c>
      <c r="M325">
        <v>3</v>
      </c>
      <c r="N325" t="s">
        <v>32</v>
      </c>
      <c r="O325">
        <v>3</v>
      </c>
      <c r="P325" t="s">
        <v>3369</v>
      </c>
      <c r="Q325" s="86">
        <v>39969</v>
      </c>
      <c r="R325">
        <v>1</v>
      </c>
      <c r="S325">
        <v>2</v>
      </c>
      <c r="T325">
        <v>2</v>
      </c>
      <c r="U325" t="s">
        <v>32</v>
      </c>
      <c r="V325">
        <v>1</v>
      </c>
      <c r="W325" t="s">
        <v>60</v>
      </c>
    </row>
    <row r="326" spans="1:23" x14ac:dyDescent="0.2">
      <c r="A326">
        <v>58504</v>
      </c>
      <c r="B326" t="s">
        <v>1928</v>
      </c>
      <c r="C326" t="s">
        <v>30</v>
      </c>
      <c r="D326" t="s">
        <v>38</v>
      </c>
      <c r="E326" t="s">
        <v>225</v>
      </c>
      <c r="F326" s="78" t="s">
        <v>56</v>
      </c>
      <c r="G326" t="s">
        <v>1929</v>
      </c>
      <c r="H326" t="s">
        <v>512</v>
      </c>
      <c r="I326" s="86">
        <v>41813</v>
      </c>
      <c r="J326" s="86">
        <v>41817</v>
      </c>
      <c r="K326">
        <v>3</v>
      </c>
      <c r="L326">
        <v>3</v>
      </c>
      <c r="M326">
        <v>3</v>
      </c>
      <c r="N326" t="s">
        <v>32</v>
      </c>
      <c r="O326">
        <v>3</v>
      </c>
      <c r="P326" t="s">
        <v>32</v>
      </c>
      <c r="Q326" t="s">
        <v>32</v>
      </c>
      <c r="R326" t="s">
        <v>32</v>
      </c>
      <c r="S326" t="s">
        <v>32</v>
      </c>
      <c r="T326" t="s">
        <v>32</v>
      </c>
      <c r="U326" t="s">
        <v>32</v>
      </c>
      <c r="V326" t="s">
        <v>32</v>
      </c>
      <c r="W326" t="s">
        <v>32</v>
      </c>
    </row>
    <row r="327" spans="1:23" x14ac:dyDescent="0.2">
      <c r="A327">
        <v>130645</v>
      </c>
      <c r="B327" t="s">
        <v>2676</v>
      </c>
      <c r="C327" t="s">
        <v>54</v>
      </c>
      <c r="D327" t="s">
        <v>61</v>
      </c>
      <c r="E327" t="s">
        <v>68</v>
      </c>
      <c r="F327" s="78" t="s">
        <v>47</v>
      </c>
      <c r="G327" t="s">
        <v>2677</v>
      </c>
      <c r="H327" t="s">
        <v>96</v>
      </c>
      <c r="I327" s="86">
        <v>41659</v>
      </c>
      <c r="J327" s="86">
        <v>41663</v>
      </c>
      <c r="K327">
        <v>1</v>
      </c>
      <c r="L327">
        <v>1</v>
      </c>
      <c r="M327">
        <v>1</v>
      </c>
      <c r="N327" t="s">
        <v>32</v>
      </c>
      <c r="O327">
        <v>1</v>
      </c>
      <c r="P327" t="s">
        <v>2678</v>
      </c>
      <c r="Q327" s="86">
        <v>39521</v>
      </c>
      <c r="R327" t="s">
        <v>32</v>
      </c>
      <c r="S327" t="s">
        <v>32</v>
      </c>
      <c r="T327" t="s">
        <v>32</v>
      </c>
      <c r="U327" t="s">
        <v>32</v>
      </c>
      <c r="V327" t="s">
        <v>32</v>
      </c>
      <c r="W327" t="s">
        <v>32</v>
      </c>
    </row>
    <row r="328" spans="1:23" x14ac:dyDescent="0.2">
      <c r="A328">
        <v>140971</v>
      </c>
      <c r="B328" t="s">
        <v>3341</v>
      </c>
      <c r="C328" t="s">
        <v>3308</v>
      </c>
      <c r="D328" t="s">
        <v>135</v>
      </c>
      <c r="E328" t="s">
        <v>68</v>
      </c>
      <c r="F328" s="78" t="s">
        <v>47</v>
      </c>
      <c r="G328" t="s">
        <v>32</v>
      </c>
      <c r="H328" t="s">
        <v>32</v>
      </c>
      <c r="I328" s="86" t="s">
        <v>32</v>
      </c>
      <c r="J328" s="86" t="s">
        <v>32</v>
      </c>
      <c r="K328" t="s">
        <v>32</v>
      </c>
      <c r="L328" t="s">
        <v>32</v>
      </c>
      <c r="M328" t="s">
        <v>32</v>
      </c>
      <c r="N328" t="s">
        <v>32</v>
      </c>
      <c r="O328" t="s">
        <v>32</v>
      </c>
      <c r="P328" t="s">
        <v>32</v>
      </c>
      <c r="Q328" s="86" t="s">
        <v>32</v>
      </c>
      <c r="R328" t="s">
        <v>32</v>
      </c>
      <c r="S328" t="s">
        <v>32</v>
      </c>
      <c r="T328" t="s">
        <v>32</v>
      </c>
      <c r="U328" t="s">
        <v>32</v>
      </c>
      <c r="V328" t="s">
        <v>32</v>
      </c>
      <c r="W328" t="s">
        <v>32</v>
      </c>
    </row>
    <row r="329" spans="1:23" x14ac:dyDescent="0.2">
      <c r="A329">
        <v>132001</v>
      </c>
      <c r="B329" t="s">
        <v>3170</v>
      </c>
      <c r="C329" t="s">
        <v>67</v>
      </c>
      <c r="D329" t="s">
        <v>72</v>
      </c>
      <c r="E329" t="s">
        <v>68</v>
      </c>
      <c r="F329" s="78" t="s">
        <v>47</v>
      </c>
      <c r="G329" t="s">
        <v>3171</v>
      </c>
      <c r="H329" t="s">
        <v>170</v>
      </c>
      <c r="I329" s="86">
        <v>41773</v>
      </c>
      <c r="J329" s="86">
        <v>41775</v>
      </c>
      <c r="K329">
        <v>2</v>
      </c>
      <c r="L329">
        <v>2</v>
      </c>
      <c r="M329">
        <v>2</v>
      </c>
      <c r="N329" t="s">
        <v>32</v>
      </c>
      <c r="O329">
        <v>2</v>
      </c>
      <c r="P329" t="s">
        <v>3172</v>
      </c>
      <c r="Q329" s="86">
        <v>40983</v>
      </c>
      <c r="R329" t="s">
        <v>32</v>
      </c>
      <c r="S329" t="s">
        <v>32</v>
      </c>
      <c r="T329" t="s">
        <v>32</v>
      </c>
      <c r="U329" t="s">
        <v>32</v>
      </c>
      <c r="V329" t="s">
        <v>32</v>
      </c>
      <c r="W329" t="s">
        <v>32</v>
      </c>
    </row>
    <row r="330" spans="1:23" x14ac:dyDescent="0.2">
      <c r="A330" s="78">
        <v>58160</v>
      </c>
      <c r="B330" s="78" t="s">
        <v>1804</v>
      </c>
      <c r="C330" s="78" t="s">
        <v>30</v>
      </c>
      <c r="D330" s="78" t="s">
        <v>38</v>
      </c>
      <c r="E330" s="78" t="s">
        <v>220</v>
      </c>
      <c r="F330" s="78" t="s">
        <v>56</v>
      </c>
      <c r="G330" s="78" t="s">
        <v>1805</v>
      </c>
      <c r="H330" s="78" t="s">
        <v>512</v>
      </c>
      <c r="I330" s="87">
        <v>40988</v>
      </c>
      <c r="J330" s="87">
        <v>40991</v>
      </c>
      <c r="K330" s="78">
        <v>2</v>
      </c>
      <c r="L330" s="78">
        <v>2</v>
      </c>
      <c r="M330" s="78">
        <v>3</v>
      </c>
      <c r="N330" s="78" t="s">
        <v>32</v>
      </c>
      <c r="O330" s="78">
        <v>2</v>
      </c>
      <c r="P330" s="78" t="s">
        <v>1806</v>
      </c>
      <c r="Q330" s="87">
        <v>39793</v>
      </c>
      <c r="R330" s="78" t="s">
        <v>32</v>
      </c>
      <c r="S330" s="78" t="s">
        <v>32</v>
      </c>
      <c r="T330" s="78" t="s">
        <v>32</v>
      </c>
      <c r="U330" s="78" t="s">
        <v>32</v>
      </c>
      <c r="V330" s="78" t="s">
        <v>32</v>
      </c>
      <c r="W330" s="78" t="s">
        <v>32</v>
      </c>
    </row>
    <row r="331" spans="1:23" x14ac:dyDescent="0.2">
      <c r="A331">
        <v>51800</v>
      </c>
      <c r="B331" t="s">
        <v>900</v>
      </c>
      <c r="C331" t="s">
        <v>30</v>
      </c>
      <c r="D331" t="s">
        <v>38</v>
      </c>
      <c r="E331" t="s">
        <v>427</v>
      </c>
      <c r="F331" s="78" t="s">
        <v>345</v>
      </c>
      <c r="G331" t="s">
        <v>901</v>
      </c>
      <c r="H331" t="s">
        <v>498</v>
      </c>
      <c r="I331" s="86">
        <v>41975</v>
      </c>
      <c r="J331" s="86">
        <v>41978</v>
      </c>
      <c r="K331">
        <v>3</v>
      </c>
      <c r="L331">
        <v>2</v>
      </c>
      <c r="M331">
        <v>2</v>
      </c>
      <c r="N331" t="s">
        <v>32</v>
      </c>
      <c r="O331">
        <v>3</v>
      </c>
      <c r="P331" t="s">
        <v>902</v>
      </c>
      <c r="Q331" s="86">
        <v>41439</v>
      </c>
      <c r="R331" t="s">
        <v>32</v>
      </c>
      <c r="S331" t="s">
        <v>32</v>
      </c>
      <c r="T331" t="s">
        <v>32</v>
      </c>
      <c r="U331" t="s">
        <v>32</v>
      </c>
      <c r="V331" t="s">
        <v>32</v>
      </c>
      <c r="W331" t="s">
        <v>32</v>
      </c>
    </row>
    <row r="332" spans="1:23" x14ac:dyDescent="0.2">
      <c r="A332">
        <v>131875</v>
      </c>
      <c r="B332" t="s">
        <v>168</v>
      </c>
      <c r="C332" t="s">
        <v>67</v>
      </c>
      <c r="D332" t="s">
        <v>72</v>
      </c>
      <c r="E332" t="s">
        <v>169</v>
      </c>
      <c r="F332" s="78" t="s">
        <v>47</v>
      </c>
      <c r="G332">
        <v>10004790</v>
      </c>
      <c r="H332" t="s">
        <v>170</v>
      </c>
      <c r="I332" s="86">
        <v>42298</v>
      </c>
      <c r="J332" s="86">
        <v>42300</v>
      </c>
      <c r="K332">
        <v>2</v>
      </c>
      <c r="L332">
        <v>2</v>
      </c>
      <c r="M332">
        <v>2</v>
      </c>
      <c r="N332">
        <v>2</v>
      </c>
      <c r="O332">
        <v>2</v>
      </c>
      <c r="P332" t="s">
        <v>171</v>
      </c>
      <c r="Q332" s="86">
        <v>40514</v>
      </c>
      <c r="R332" s="78">
        <v>2</v>
      </c>
      <c r="S332" s="78">
        <v>2</v>
      </c>
      <c r="T332">
        <v>2</v>
      </c>
      <c r="U332" t="s">
        <v>32</v>
      </c>
      <c r="V332">
        <v>2</v>
      </c>
      <c r="W332" t="s">
        <v>50</v>
      </c>
    </row>
    <row r="333" spans="1:23" x14ac:dyDescent="0.2">
      <c r="A333">
        <v>133250</v>
      </c>
      <c r="B333" t="s">
        <v>3223</v>
      </c>
      <c r="C333" t="s">
        <v>2500</v>
      </c>
      <c r="D333" t="s">
        <v>2501</v>
      </c>
      <c r="E333" t="s">
        <v>340</v>
      </c>
      <c r="F333" s="78" t="s">
        <v>47</v>
      </c>
      <c r="G333" t="s">
        <v>3224</v>
      </c>
      <c r="H333" t="s">
        <v>3225</v>
      </c>
      <c r="I333" s="86">
        <v>41331</v>
      </c>
      <c r="J333" s="86">
        <v>41334</v>
      </c>
      <c r="K333">
        <v>2</v>
      </c>
      <c r="L333">
        <v>2</v>
      </c>
      <c r="M333">
        <v>2</v>
      </c>
      <c r="N333" t="s">
        <v>32</v>
      </c>
      <c r="O333">
        <v>2</v>
      </c>
      <c r="P333" t="s">
        <v>32</v>
      </c>
      <c r="Q333" s="86" t="s">
        <v>32</v>
      </c>
      <c r="R333" t="s">
        <v>32</v>
      </c>
      <c r="S333" t="s">
        <v>32</v>
      </c>
      <c r="T333" t="s">
        <v>32</v>
      </c>
      <c r="U333" t="s">
        <v>32</v>
      </c>
      <c r="V333" t="s">
        <v>32</v>
      </c>
      <c r="W333" t="s">
        <v>32</v>
      </c>
    </row>
    <row r="334" spans="1:23" x14ac:dyDescent="0.2">
      <c r="A334">
        <v>130693</v>
      </c>
      <c r="B334" t="s">
        <v>2771</v>
      </c>
      <c r="C334" t="s">
        <v>54</v>
      </c>
      <c r="D334" t="s">
        <v>61</v>
      </c>
      <c r="E334" t="s">
        <v>363</v>
      </c>
      <c r="F334" s="78" t="s">
        <v>57</v>
      </c>
      <c r="G334" t="s">
        <v>2772</v>
      </c>
      <c r="H334" t="s">
        <v>96</v>
      </c>
      <c r="I334" s="86">
        <v>41393</v>
      </c>
      <c r="J334" s="86">
        <v>41397</v>
      </c>
      <c r="K334">
        <v>2</v>
      </c>
      <c r="L334">
        <v>2</v>
      </c>
      <c r="M334">
        <v>2</v>
      </c>
      <c r="N334" t="s">
        <v>32</v>
      </c>
      <c r="O334">
        <v>2</v>
      </c>
      <c r="P334" t="s">
        <v>2773</v>
      </c>
      <c r="Q334" s="86">
        <v>40690</v>
      </c>
      <c r="R334" t="s">
        <v>32</v>
      </c>
      <c r="S334" t="s">
        <v>32</v>
      </c>
      <c r="T334" t="s">
        <v>32</v>
      </c>
      <c r="U334" t="s">
        <v>32</v>
      </c>
      <c r="V334" t="s">
        <v>32</v>
      </c>
      <c r="W334" t="s">
        <v>32</v>
      </c>
    </row>
    <row r="335" spans="1:23" x14ac:dyDescent="0.2">
      <c r="A335">
        <v>51815</v>
      </c>
      <c r="B335" t="s">
        <v>903</v>
      </c>
      <c r="C335" t="s">
        <v>30</v>
      </c>
      <c r="D335" t="s">
        <v>38</v>
      </c>
      <c r="E335" t="s">
        <v>363</v>
      </c>
      <c r="F335" s="78" t="s">
        <v>57</v>
      </c>
      <c r="G335" t="s">
        <v>904</v>
      </c>
      <c r="H335" t="s">
        <v>491</v>
      </c>
      <c r="I335" s="86">
        <v>40728</v>
      </c>
      <c r="J335" s="86">
        <v>40732</v>
      </c>
      <c r="K335">
        <v>1</v>
      </c>
      <c r="L335">
        <v>2</v>
      </c>
      <c r="M335">
        <v>1</v>
      </c>
      <c r="N335" t="s">
        <v>32</v>
      </c>
      <c r="O335">
        <v>1</v>
      </c>
      <c r="P335" t="s">
        <v>32</v>
      </c>
      <c r="Q335" s="86" t="s">
        <v>32</v>
      </c>
      <c r="R335" t="s">
        <v>32</v>
      </c>
      <c r="S335" t="s">
        <v>32</v>
      </c>
      <c r="T335" t="s">
        <v>32</v>
      </c>
      <c r="U335" t="s">
        <v>32</v>
      </c>
      <c r="V335" t="s">
        <v>32</v>
      </c>
      <c r="W335" t="s">
        <v>32</v>
      </c>
    </row>
    <row r="336" spans="1:23" x14ac:dyDescent="0.2">
      <c r="A336">
        <v>131878</v>
      </c>
      <c r="B336" t="s">
        <v>3113</v>
      </c>
      <c r="C336" t="s">
        <v>67</v>
      </c>
      <c r="D336" t="s">
        <v>72</v>
      </c>
      <c r="E336" t="s">
        <v>146</v>
      </c>
      <c r="F336" s="78" t="s">
        <v>47</v>
      </c>
      <c r="G336" t="s">
        <v>3114</v>
      </c>
      <c r="H336" t="s">
        <v>170</v>
      </c>
      <c r="I336" s="86">
        <v>41345</v>
      </c>
      <c r="J336" s="86">
        <v>41347</v>
      </c>
      <c r="K336">
        <v>2</v>
      </c>
      <c r="L336">
        <v>2</v>
      </c>
      <c r="M336">
        <v>2</v>
      </c>
      <c r="N336" t="s">
        <v>32</v>
      </c>
      <c r="O336">
        <v>3</v>
      </c>
      <c r="P336" t="s">
        <v>3115</v>
      </c>
      <c r="Q336" s="86">
        <v>39247</v>
      </c>
      <c r="R336" t="s">
        <v>32</v>
      </c>
      <c r="S336" t="s">
        <v>32</v>
      </c>
      <c r="T336" t="s">
        <v>32</v>
      </c>
      <c r="U336" t="s">
        <v>32</v>
      </c>
      <c r="V336" t="s">
        <v>32</v>
      </c>
      <c r="W336" t="s">
        <v>32</v>
      </c>
    </row>
    <row r="337" spans="1:23" x14ac:dyDescent="0.2">
      <c r="A337">
        <v>130689</v>
      </c>
      <c r="B337" t="s">
        <v>2760</v>
      </c>
      <c r="C337" t="s">
        <v>54</v>
      </c>
      <c r="D337" t="s">
        <v>61</v>
      </c>
      <c r="E337" t="s">
        <v>363</v>
      </c>
      <c r="F337" s="78" t="s">
        <v>57</v>
      </c>
      <c r="G337" t="s">
        <v>2761</v>
      </c>
      <c r="H337" t="s">
        <v>2316</v>
      </c>
      <c r="I337" s="86">
        <v>40861</v>
      </c>
      <c r="J337" s="86">
        <v>40865</v>
      </c>
      <c r="K337">
        <v>1</v>
      </c>
      <c r="L337">
        <v>1</v>
      </c>
      <c r="M337">
        <v>2</v>
      </c>
      <c r="N337" t="s">
        <v>32</v>
      </c>
      <c r="O337">
        <v>1</v>
      </c>
      <c r="P337" t="s">
        <v>2762</v>
      </c>
      <c r="Q337" s="86">
        <v>39416</v>
      </c>
      <c r="R337" t="s">
        <v>32</v>
      </c>
      <c r="S337" t="s">
        <v>32</v>
      </c>
      <c r="T337" t="s">
        <v>32</v>
      </c>
      <c r="U337" t="s">
        <v>32</v>
      </c>
      <c r="V337" t="s">
        <v>32</v>
      </c>
      <c r="W337" t="s">
        <v>32</v>
      </c>
    </row>
    <row r="338" spans="1:23" x14ac:dyDescent="0.2">
      <c r="A338">
        <v>57839</v>
      </c>
      <c r="B338" t="s">
        <v>1770</v>
      </c>
      <c r="C338" t="s">
        <v>30</v>
      </c>
      <c r="D338" t="s">
        <v>38</v>
      </c>
      <c r="E338" t="s">
        <v>457</v>
      </c>
      <c r="F338" s="78" t="s">
        <v>56</v>
      </c>
      <c r="G338" t="s">
        <v>1771</v>
      </c>
      <c r="H338" t="s">
        <v>521</v>
      </c>
      <c r="I338" s="86">
        <v>40155</v>
      </c>
      <c r="J338" s="86">
        <v>40158</v>
      </c>
      <c r="K338">
        <v>2</v>
      </c>
      <c r="L338">
        <v>2</v>
      </c>
      <c r="M338">
        <v>2</v>
      </c>
      <c r="N338" t="s">
        <v>32</v>
      </c>
      <c r="O338">
        <v>3</v>
      </c>
      <c r="P338" t="s">
        <v>32</v>
      </c>
      <c r="Q338" s="86" t="s">
        <v>32</v>
      </c>
      <c r="R338" t="s">
        <v>32</v>
      </c>
      <c r="S338" t="s">
        <v>32</v>
      </c>
      <c r="T338" t="s">
        <v>32</v>
      </c>
      <c r="U338" t="s">
        <v>32</v>
      </c>
      <c r="V338" t="s">
        <v>32</v>
      </c>
      <c r="W338" t="s">
        <v>32</v>
      </c>
    </row>
    <row r="339" spans="1:23" x14ac:dyDescent="0.2">
      <c r="A339">
        <v>58186</v>
      </c>
      <c r="B339" t="s">
        <v>1841</v>
      </c>
      <c r="C339" t="s">
        <v>234</v>
      </c>
      <c r="D339" t="s">
        <v>38</v>
      </c>
      <c r="E339" t="s">
        <v>146</v>
      </c>
      <c r="F339" s="78" t="s">
        <v>47</v>
      </c>
      <c r="G339" t="s">
        <v>1842</v>
      </c>
      <c r="H339" t="s">
        <v>512</v>
      </c>
      <c r="I339" s="86">
        <v>40000</v>
      </c>
      <c r="J339" s="86">
        <v>40003</v>
      </c>
      <c r="K339">
        <v>1</v>
      </c>
      <c r="L339">
        <v>1</v>
      </c>
      <c r="M339" t="s">
        <v>70</v>
      </c>
      <c r="N339" t="s">
        <v>32</v>
      </c>
      <c r="O339">
        <v>2</v>
      </c>
      <c r="P339" t="s">
        <v>32</v>
      </c>
      <c r="Q339" s="86" t="s">
        <v>32</v>
      </c>
      <c r="R339" t="s">
        <v>32</v>
      </c>
      <c r="S339" t="s">
        <v>32</v>
      </c>
      <c r="T339" t="s">
        <v>32</v>
      </c>
      <c r="U339" t="s">
        <v>32</v>
      </c>
      <c r="V339" t="s">
        <v>32</v>
      </c>
      <c r="W339" t="s">
        <v>32</v>
      </c>
    </row>
    <row r="340" spans="1:23" x14ac:dyDescent="0.2">
      <c r="A340">
        <v>51835</v>
      </c>
      <c r="B340" t="s">
        <v>905</v>
      </c>
      <c r="C340" t="s">
        <v>234</v>
      </c>
      <c r="D340" t="s">
        <v>38</v>
      </c>
      <c r="E340" t="s">
        <v>434</v>
      </c>
      <c r="F340" s="78" t="s">
        <v>132</v>
      </c>
      <c r="G340" t="s">
        <v>906</v>
      </c>
      <c r="H340" t="s">
        <v>562</v>
      </c>
      <c r="I340" s="86">
        <v>40519</v>
      </c>
      <c r="J340" s="86">
        <v>40522</v>
      </c>
      <c r="K340">
        <v>1</v>
      </c>
      <c r="L340">
        <v>1</v>
      </c>
      <c r="M340">
        <v>1</v>
      </c>
      <c r="N340" t="s">
        <v>32</v>
      </c>
      <c r="O340">
        <v>1</v>
      </c>
      <c r="P340" t="s">
        <v>907</v>
      </c>
      <c r="Q340" s="86">
        <v>40074</v>
      </c>
      <c r="R340" t="s">
        <v>32</v>
      </c>
      <c r="S340" t="s">
        <v>32</v>
      </c>
      <c r="T340" t="s">
        <v>32</v>
      </c>
      <c r="U340" t="s">
        <v>32</v>
      </c>
      <c r="V340" t="s">
        <v>32</v>
      </c>
      <c r="W340" t="s">
        <v>32</v>
      </c>
    </row>
    <row r="341" spans="1:23" x14ac:dyDescent="0.2">
      <c r="A341">
        <v>130467</v>
      </c>
      <c r="B341" t="s">
        <v>2350</v>
      </c>
      <c r="C341" t="s">
        <v>2217</v>
      </c>
      <c r="D341" t="s">
        <v>44</v>
      </c>
      <c r="E341" t="s">
        <v>237</v>
      </c>
      <c r="F341" s="78" t="s">
        <v>132</v>
      </c>
      <c r="G341" t="s">
        <v>2351</v>
      </c>
      <c r="H341" t="s">
        <v>521</v>
      </c>
      <c r="I341" s="86">
        <v>41757</v>
      </c>
      <c r="J341" s="86">
        <v>41760</v>
      </c>
      <c r="K341">
        <v>2</v>
      </c>
      <c r="L341">
        <v>2</v>
      </c>
      <c r="M341">
        <v>2</v>
      </c>
      <c r="N341" t="s">
        <v>32</v>
      </c>
      <c r="O341">
        <v>2</v>
      </c>
      <c r="P341" t="s">
        <v>2352</v>
      </c>
      <c r="Q341" s="86">
        <v>39408</v>
      </c>
      <c r="R341" t="s">
        <v>32</v>
      </c>
      <c r="S341" t="s">
        <v>32</v>
      </c>
      <c r="T341" t="s">
        <v>32</v>
      </c>
      <c r="U341" t="s">
        <v>32</v>
      </c>
      <c r="V341" t="s">
        <v>32</v>
      </c>
      <c r="W341" t="s">
        <v>32</v>
      </c>
    </row>
    <row r="342" spans="1:23" x14ac:dyDescent="0.2">
      <c r="A342">
        <v>58719</v>
      </c>
      <c r="B342" t="s">
        <v>1984</v>
      </c>
      <c r="C342" t="s">
        <v>30</v>
      </c>
      <c r="D342" t="s">
        <v>38</v>
      </c>
      <c r="E342" t="s">
        <v>443</v>
      </c>
      <c r="F342" s="78" t="s">
        <v>47</v>
      </c>
      <c r="G342" t="s">
        <v>1985</v>
      </c>
      <c r="H342" t="s">
        <v>1119</v>
      </c>
      <c r="I342" s="86">
        <v>40519</v>
      </c>
      <c r="J342" s="86">
        <v>40522</v>
      </c>
      <c r="K342">
        <v>2</v>
      </c>
      <c r="L342">
        <v>2</v>
      </c>
      <c r="M342">
        <v>2</v>
      </c>
      <c r="N342" t="s">
        <v>32</v>
      </c>
      <c r="O342">
        <v>2</v>
      </c>
      <c r="P342" t="s">
        <v>32</v>
      </c>
      <c r="Q342" s="86" t="s">
        <v>32</v>
      </c>
      <c r="R342" t="s">
        <v>32</v>
      </c>
      <c r="S342" t="s">
        <v>32</v>
      </c>
      <c r="T342" t="s">
        <v>32</v>
      </c>
      <c r="U342" t="s">
        <v>32</v>
      </c>
      <c r="V342" t="s">
        <v>32</v>
      </c>
      <c r="W342" t="s">
        <v>32</v>
      </c>
    </row>
    <row r="343" spans="1:23" x14ac:dyDescent="0.2">
      <c r="A343">
        <v>51841</v>
      </c>
      <c r="B343" t="s">
        <v>908</v>
      </c>
      <c r="C343" t="s">
        <v>114</v>
      </c>
      <c r="D343" t="s">
        <v>44</v>
      </c>
      <c r="E343" t="s">
        <v>248</v>
      </c>
      <c r="F343" s="78" t="s">
        <v>33</v>
      </c>
      <c r="G343" t="s">
        <v>909</v>
      </c>
      <c r="H343" t="s">
        <v>491</v>
      </c>
      <c r="I343" s="86">
        <v>40253</v>
      </c>
      <c r="J343" s="86">
        <v>40256</v>
      </c>
      <c r="K343">
        <v>2</v>
      </c>
      <c r="L343">
        <v>2</v>
      </c>
      <c r="M343">
        <v>1</v>
      </c>
      <c r="N343" t="s">
        <v>32</v>
      </c>
      <c r="O343">
        <v>2</v>
      </c>
      <c r="P343" t="s">
        <v>910</v>
      </c>
      <c r="Q343" s="86">
        <v>38667</v>
      </c>
      <c r="R343" t="s">
        <v>32</v>
      </c>
      <c r="S343" t="s">
        <v>32</v>
      </c>
      <c r="T343" t="s">
        <v>32</v>
      </c>
      <c r="U343" t="s">
        <v>32</v>
      </c>
      <c r="V343" t="s">
        <v>32</v>
      </c>
      <c r="W343" t="s">
        <v>32</v>
      </c>
    </row>
    <row r="344" spans="1:23" x14ac:dyDescent="0.2">
      <c r="A344">
        <v>51850</v>
      </c>
      <c r="B344" t="s">
        <v>911</v>
      </c>
      <c r="C344" t="s">
        <v>114</v>
      </c>
      <c r="D344" t="s">
        <v>44</v>
      </c>
      <c r="E344" t="s">
        <v>357</v>
      </c>
      <c r="F344" s="78" t="s">
        <v>56</v>
      </c>
      <c r="G344" t="s">
        <v>912</v>
      </c>
      <c r="H344" t="s">
        <v>502</v>
      </c>
      <c r="I344" s="86">
        <v>41582</v>
      </c>
      <c r="J344" s="86">
        <v>41586</v>
      </c>
      <c r="K344">
        <v>2</v>
      </c>
      <c r="L344">
        <v>2</v>
      </c>
      <c r="M344">
        <v>2</v>
      </c>
      <c r="N344" t="s">
        <v>32</v>
      </c>
      <c r="O344">
        <v>2</v>
      </c>
      <c r="P344" t="s">
        <v>913</v>
      </c>
      <c r="Q344" s="86">
        <v>40186</v>
      </c>
      <c r="R344" t="s">
        <v>32</v>
      </c>
      <c r="S344" t="s">
        <v>32</v>
      </c>
      <c r="T344" t="s">
        <v>32</v>
      </c>
      <c r="U344" t="s">
        <v>32</v>
      </c>
      <c r="V344" t="s">
        <v>32</v>
      </c>
      <c r="W344" t="s">
        <v>32</v>
      </c>
    </row>
    <row r="345" spans="1:23" x14ac:dyDescent="0.2">
      <c r="A345">
        <v>59142</v>
      </c>
      <c r="B345" t="s">
        <v>2123</v>
      </c>
      <c r="C345" t="s">
        <v>30</v>
      </c>
      <c r="D345" t="s">
        <v>38</v>
      </c>
      <c r="E345" t="s">
        <v>208</v>
      </c>
      <c r="F345" s="78" t="s">
        <v>64</v>
      </c>
      <c r="G345" t="s">
        <v>2124</v>
      </c>
      <c r="H345" t="s">
        <v>512</v>
      </c>
      <c r="I345" s="86">
        <v>42142</v>
      </c>
      <c r="J345" s="86">
        <v>42146</v>
      </c>
      <c r="K345">
        <v>3</v>
      </c>
      <c r="L345">
        <v>3</v>
      </c>
      <c r="M345">
        <v>3</v>
      </c>
      <c r="N345" t="s">
        <v>32</v>
      </c>
      <c r="O345">
        <v>3</v>
      </c>
      <c r="P345" t="s">
        <v>32</v>
      </c>
      <c r="Q345" s="86" t="s">
        <v>32</v>
      </c>
      <c r="R345" t="s">
        <v>32</v>
      </c>
      <c r="S345" t="s">
        <v>32</v>
      </c>
      <c r="T345" t="s">
        <v>32</v>
      </c>
      <c r="U345" t="s">
        <v>32</v>
      </c>
      <c r="V345" t="s">
        <v>32</v>
      </c>
      <c r="W345" t="s">
        <v>32</v>
      </c>
    </row>
    <row r="346" spans="1:23" x14ac:dyDescent="0.2">
      <c r="A346">
        <v>51862</v>
      </c>
      <c r="B346" t="s">
        <v>920</v>
      </c>
      <c r="C346" t="s">
        <v>30</v>
      </c>
      <c r="D346" t="s">
        <v>38</v>
      </c>
      <c r="E346" t="s">
        <v>363</v>
      </c>
      <c r="F346" s="78" t="s">
        <v>57</v>
      </c>
      <c r="G346" t="s">
        <v>921</v>
      </c>
      <c r="H346" t="s">
        <v>491</v>
      </c>
      <c r="I346" s="86">
        <v>40833</v>
      </c>
      <c r="J346" s="86">
        <v>40837</v>
      </c>
      <c r="K346">
        <v>2</v>
      </c>
      <c r="L346">
        <v>2</v>
      </c>
      <c r="M346">
        <v>2</v>
      </c>
      <c r="N346" t="s">
        <v>32</v>
      </c>
      <c r="O346">
        <v>2</v>
      </c>
      <c r="P346" t="s">
        <v>922</v>
      </c>
      <c r="Q346" s="86">
        <v>38695</v>
      </c>
      <c r="R346" t="s">
        <v>32</v>
      </c>
      <c r="S346" t="s">
        <v>32</v>
      </c>
      <c r="T346" t="s">
        <v>32</v>
      </c>
      <c r="U346" t="s">
        <v>32</v>
      </c>
      <c r="V346" t="s">
        <v>32</v>
      </c>
      <c r="W346" t="s">
        <v>32</v>
      </c>
    </row>
    <row r="347" spans="1:23" x14ac:dyDescent="0.2">
      <c r="A347">
        <v>58519</v>
      </c>
      <c r="B347" t="s">
        <v>1941</v>
      </c>
      <c r="C347" t="s">
        <v>30</v>
      </c>
      <c r="D347" t="s">
        <v>38</v>
      </c>
      <c r="E347" t="s">
        <v>344</v>
      </c>
      <c r="F347" s="78" t="s">
        <v>345</v>
      </c>
      <c r="G347" t="s">
        <v>1942</v>
      </c>
      <c r="H347" t="s">
        <v>512</v>
      </c>
      <c r="I347" s="86">
        <v>41561</v>
      </c>
      <c r="J347" s="86">
        <v>41565</v>
      </c>
      <c r="K347">
        <v>2</v>
      </c>
      <c r="L347">
        <v>2</v>
      </c>
      <c r="M347">
        <v>2</v>
      </c>
      <c r="N347" t="s">
        <v>32</v>
      </c>
      <c r="O347">
        <v>2</v>
      </c>
      <c r="P347" t="s">
        <v>1943</v>
      </c>
      <c r="Q347" s="86">
        <v>40452</v>
      </c>
      <c r="R347" t="s">
        <v>32</v>
      </c>
      <c r="S347" t="s">
        <v>32</v>
      </c>
      <c r="T347" t="s">
        <v>32</v>
      </c>
      <c r="U347" t="s">
        <v>32</v>
      </c>
      <c r="V347" t="s">
        <v>32</v>
      </c>
      <c r="W347" t="s">
        <v>32</v>
      </c>
    </row>
    <row r="348" spans="1:23" x14ac:dyDescent="0.2">
      <c r="A348">
        <v>50126</v>
      </c>
      <c r="B348" t="s">
        <v>526</v>
      </c>
      <c r="C348" t="s">
        <v>30</v>
      </c>
      <c r="D348" t="s">
        <v>38</v>
      </c>
      <c r="E348" t="s">
        <v>409</v>
      </c>
      <c r="F348" s="78" t="s">
        <v>47</v>
      </c>
      <c r="G348" t="s">
        <v>527</v>
      </c>
      <c r="H348" t="s">
        <v>502</v>
      </c>
      <c r="I348" s="86">
        <v>42079</v>
      </c>
      <c r="J348" s="86">
        <v>42083</v>
      </c>
      <c r="K348" t="s">
        <v>32</v>
      </c>
      <c r="L348" t="s">
        <v>32</v>
      </c>
      <c r="M348" t="s">
        <v>32</v>
      </c>
      <c r="N348" t="s">
        <v>32</v>
      </c>
      <c r="O348" t="s">
        <v>32</v>
      </c>
      <c r="P348" t="s">
        <v>528</v>
      </c>
      <c r="Q348" s="86">
        <v>40816</v>
      </c>
      <c r="R348" t="s">
        <v>32</v>
      </c>
      <c r="S348" t="s">
        <v>32</v>
      </c>
      <c r="T348" t="s">
        <v>32</v>
      </c>
      <c r="U348" t="s">
        <v>32</v>
      </c>
      <c r="V348" t="s">
        <v>32</v>
      </c>
      <c r="W348" t="s">
        <v>32</v>
      </c>
    </row>
    <row r="349" spans="1:23" x14ac:dyDescent="0.2">
      <c r="A349">
        <v>50215</v>
      </c>
      <c r="B349" t="s">
        <v>582</v>
      </c>
      <c r="C349" t="s">
        <v>114</v>
      </c>
      <c r="D349" t="s">
        <v>44</v>
      </c>
      <c r="E349" t="s">
        <v>323</v>
      </c>
      <c r="F349" s="78" t="s">
        <v>311</v>
      </c>
      <c r="G349" t="s">
        <v>583</v>
      </c>
      <c r="H349" t="s">
        <v>521</v>
      </c>
      <c r="I349" s="86">
        <v>41674</v>
      </c>
      <c r="J349" s="86">
        <v>41677</v>
      </c>
      <c r="K349" t="s">
        <v>32</v>
      </c>
      <c r="L349" t="s">
        <v>32</v>
      </c>
      <c r="M349" t="s">
        <v>32</v>
      </c>
      <c r="N349" t="s">
        <v>32</v>
      </c>
      <c r="O349" t="s">
        <v>32</v>
      </c>
      <c r="P349" t="s">
        <v>584</v>
      </c>
      <c r="Q349" s="86">
        <v>40683</v>
      </c>
      <c r="R349" t="s">
        <v>32</v>
      </c>
      <c r="S349" t="s">
        <v>32</v>
      </c>
      <c r="T349" t="s">
        <v>32</v>
      </c>
      <c r="U349" t="s">
        <v>32</v>
      </c>
      <c r="V349" t="s">
        <v>32</v>
      </c>
      <c r="W349" t="s">
        <v>32</v>
      </c>
    </row>
    <row r="350" spans="1:23" x14ac:dyDescent="0.2">
      <c r="A350">
        <v>131892</v>
      </c>
      <c r="B350" t="s">
        <v>3122</v>
      </c>
      <c r="C350" t="s">
        <v>67</v>
      </c>
      <c r="D350" t="s">
        <v>72</v>
      </c>
      <c r="E350" t="s">
        <v>146</v>
      </c>
      <c r="F350" s="78" t="s">
        <v>47</v>
      </c>
      <c r="G350" t="s">
        <v>3123</v>
      </c>
      <c r="H350" t="s">
        <v>170</v>
      </c>
      <c r="I350" s="86">
        <v>41408</v>
      </c>
      <c r="J350" s="86">
        <v>41410</v>
      </c>
      <c r="K350">
        <v>1</v>
      </c>
      <c r="L350">
        <v>1</v>
      </c>
      <c r="M350">
        <v>1</v>
      </c>
      <c r="N350" t="s">
        <v>32</v>
      </c>
      <c r="O350">
        <v>1</v>
      </c>
      <c r="P350" t="s">
        <v>3124</v>
      </c>
      <c r="Q350" s="86">
        <v>38995</v>
      </c>
      <c r="R350" t="s">
        <v>32</v>
      </c>
      <c r="S350" t="s">
        <v>32</v>
      </c>
      <c r="T350" t="s">
        <v>32</v>
      </c>
      <c r="U350" t="s">
        <v>32</v>
      </c>
      <c r="V350" t="s">
        <v>32</v>
      </c>
      <c r="W350" t="s">
        <v>32</v>
      </c>
    </row>
    <row r="351" spans="1:23" x14ac:dyDescent="0.2">
      <c r="A351">
        <v>51895</v>
      </c>
      <c r="B351" t="s">
        <v>923</v>
      </c>
      <c r="C351" t="s">
        <v>30</v>
      </c>
      <c r="D351" t="s">
        <v>38</v>
      </c>
      <c r="E351" t="s">
        <v>434</v>
      </c>
      <c r="F351" s="78" t="s">
        <v>132</v>
      </c>
      <c r="G351" t="s">
        <v>924</v>
      </c>
      <c r="H351" t="s">
        <v>512</v>
      </c>
      <c r="I351" s="86">
        <v>41099</v>
      </c>
      <c r="J351" s="86">
        <v>41102</v>
      </c>
      <c r="K351">
        <v>2</v>
      </c>
      <c r="L351">
        <v>1</v>
      </c>
      <c r="M351">
        <v>2</v>
      </c>
      <c r="N351" t="s">
        <v>32</v>
      </c>
      <c r="O351">
        <v>3</v>
      </c>
      <c r="P351" t="s">
        <v>925</v>
      </c>
      <c r="Q351" s="86">
        <v>38967</v>
      </c>
      <c r="R351" t="s">
        <v>32</v>
      </c>
      <c r="S351" t="s">
        <v>32</v>
      </c>
      <c r="T351" t="s">
        <v>32</v>
      </c>
      <c r="U351" t="s">
        <v>32</v>
      </c>
      <c r="V351" t="s">
        <v>32</v>
      </c>
      <c r="W351" t="s">
        <v>32</v>
      </c>
    </row>
    <row r="352" spans="1:23" x14ac:dyDescent="0.2">
      <c r="A352">
        <v>130586</v>
      </c>
      <c r="B352" t="s">
        <v>2565</v>
      </c>
      <c r="C352" t="s">
        <v>126</v>
      </c>
      <c r="D352" t="s">
        <v>61</v>
      </c>
      <c r="E352" t="s">
        <v>397</v>
      </c>
      <c r="F352" s="78" t="s">
        <v>311</v>
      </c>
      <c r="G352" t="s">
        <v>2566</v>
      </c>
      <c r="H352" t="s">
        <v>261</v>
      </c>
      <c r="I352" s="86">
        <v>41387</v>
      </c>
      <c r="J352" s="86">
        <v>41390</v>
      </c>
      <c r="K352">
        <v>2</v>
      </c>
      <c r="L352">
        <v>2</v>
      </c>
      <c r="M352">
        <v>2</v>
      </c>
      <c r="N352" t="s">
        <v>32</v>
      </c>
      <c r="O352">
        <v>2</v>
      </c>
      <c r="P352" t="s">
        <v>2567</v>
      </c>
      <c r="Q352" s="86">
        <v>40963</v>
      </c>
      <c r="R352" t="s">
        <v>32</v>
      </c>
      <c r="S352" t="s">
        <v>32</v>
      </c>
      <c r="T352" t="s">
        <v>32</v>
      </c>
      <c r="U352" t="s">
        <v>32</v>
      </c>
      <c r="V352" t="s">
        <v>32</v>
      </c>
      <c r="W352" t="s">
        <v>32</v>
      </c>
    </row>
    <row r="353" spans="1:23" x14ac:dyDescent="0.2">
      <c r="A353">
        <v>132002</v>
      </c>
      <c r="B353" t="s">
        <v>3173</v>
      </c>
      <c r="C353" t="s">
        <v>67</v>
      </c>
      <c r="D353" t="s">
        <v>72</v>
      </c>
      <c r="E353" t="s">
        <v>127</v>
      </c>
      <c r="F353" s="78" t="s">
        <v>311</v>
      </c>
      <c r="G353" t="s">
        <v>3174</v>
      </c>
      <c r="H353" t="s">
        <v>3084</v>
      </c>
      <c r="I353" s="86">
        <v>40316</v>
      </c>
      <c r="J353" s="86">
        <v>40318</v>
      </c>
      <c r="K353">
        <v>2</v>
      </c>
      <c r="L353">
        <v>2</v>
      </c>
      <c r="M353">
        <v>3</v>
      </c>
      <c r="N353" t="s">
        <v>32</v>
      </c>
      <c r="O353">
        <v>2</v>
      </c>
      <c r="P353" t="s">
        <v>3175</v>
      </c>
      <c r="Q353" s="86">
        <v>38863</v>
      </c>
      <c r="R353" t="s">
        <v>32</v>
      </c>
      <c r="S353" t="s">
        <v>32</v>
      </c>
      <c r="T353" t="s">
        <v>32</v>
      </c>
      <c r="U353" t="s">
        <v>32</v>
      </c>
      <c r="V353" t="s">
        <v>32</v>
      </c>
      <c r="W353" t="s">
        <v>32</v>
      </c>
    </row>
    <row r="354" spans="1:23" x14ac:dyDescent="0.2">
      <c r="A354">
        <v>51905</v>
      </c>
      <c r="B354" t="s">
        <v>926</v>
      </c>
      <c r="C354" t="s">
        <v>114</v>
      </c>
      <c r="D354" t="s">
        <v>44</v>
      </c>
      <c r="E354" t="s">
        <v>325</v>
      </c>
      <c r="F354" s="78" t="s">
        <v>57</v>
      </c>
      <c r="G354" t="s">
        <v>927</v>
      </c>
      <c r="H354" t="s">
        <v>593</v>
      </c>
      <c r="I354" s="86">
        <v>42165</v>
      </c>
      <c r="J354" s="86">
        <v>42167</v>
      </c>
      <c r="K354">
        <v>3</v>
      </c>
      <c r="L354">
        <v>3</v>
      </c>
      <c r="M354">
        <v>3</v>
      </c>
      <c r="N354" t="s">
        <v>32</v>
      </c>
      <c r="O354">
        <v>3</v>
      </c>
      <c r="P354" t="s">
        <v>928</v>
      </c>
      <c r="Q354" s="86">
        <v>41656</v>
      </c>
      <c r="R354" t="s">
        <v>32</v>
      </c>
      <c r="S354" t="s">
        <v>32</v>
      </c>
      <c r="T354" t="s">
        <v>32</v>
      </c>
      <c r="U354" t="s">
        <v>32</v>
      </c>
      <c r="V354" t="s">
        <v>32</v>
      </c>
      <c r="W354" t="s">
        <v>32</v>
      </c>
    </row>
    <row r="355" spans="1:23" x14ac:dyDescent="0.2">
      <c r="A355">
        <v>130633</v>
      </c>
      <c r="B355" t="s">
        <v>2664</v>
      </c>
      <c r="C355" t="s">
        <v>54</v>
      </c>
      <c r="D355" t="s">
        <v>61</v>
      </c>
      <c r="E355" t="s">
        <v>95</v>
      </c>
      <c r="F355" s="78" t="s">
        <v>64</v>
      </c>
      <c r="G355" t="s">
        <v>2665</v>
      </c>
      <c r="H355" t="s">
        <v>96</v>
      </c>
      <c r="I355" s="86">
        <v>42087</v>
      </c>
      <c r="J355" s="86">
        <v>42090</v>
      </c>
      <c r="K355">
        <v>2</v>
      </c>
      <c r="L355">
        <v>2</v>
      </c>
      <c r="M355">
        <v>2</v>
      </c>
      <c r="N355" t="s">
        <v>32</v>
      </c>
      <c r="O355">
        <v>2</v>
      </c>
      <c r="P355" t="s">
        <v>2666</v>
      </c>
      <c r="Q355" s="86">
        <v>40522</v>
      </c>
      <c r="R355" t="s">
        <v>32</v>
      </c>
      <c r="S355" t="s">
        <v>32</v>
      </c>
      <c r="T355" t="s">
        <v>32</v>
      </c>
      <c r="U355" t="s">
        <v>32</v>
      </c>
      <c r="V355" t="s">
        <v>32</v>
      </c>
      <c r="W355" t="s">
        <v>32</v>
      </c>
    </row>
    <row r="356" spans="1:23" x14ac:dyDescent="0.2">
      <c r="A356">
        <v>51917</v>
      </c>
      <c r="B356" t="s">
        <v>929</v>
      </c>
      <c r="C356" t="s">
        <v>30</v>
      </c>
      <c r="D356" t="s">
        <v>38</v>
      </c>
      <c r="E356" t="s">
        <v>310</v>
      </c>
      <c r="F356" s="78" t="s">
        <v>311</v>
      </c>
      <c r="G356" t="s">
        <v>930</v>
      </c>
      <c r="H356" t="s">
        <v>491</v>
      </c>
      <c r="I356" s="86">
        <v>40092</v>
      </c>
      <c r="J356" s="86">
        <v>40095</v>
      </c>
      <c r="K356">
        <v>2</v>
      </c>
      <c r="L356">
        <v>2</v>
      </c>
      <c r="M356">
        <v>2</v>
      </c>
      <c r="N356" t="s">
        <v>32</v>
      </c>
      <c r="O356">
        <v>2</v>
      </c>
      <c r="P356" t="s">
        <v>32</v>
      </c>
      <c r="Q356" s="86" t="s">
        <v>32</v>
      </c>
      <c r="R356" t="s">
        <v>32</v>
      </c>
      <c r="S356" t="s">
        <v>32</v>
      </c>
      <c r="T356" t="s">
        <v>32</v>
      </c>
      <c r="U356" t="s">
        <v>32</v>
      </c>
      <c r="V356" t="s">
        <v>32</v>
      </c>
      <c r="W356" t="s">
        <v>32</v>
      </c>
    </row>
    <row r="357" spans="1:23" x14ac:dyDescent="0.2">
      <c r="A357">
        <v>51944</v>
      </c>
      <c r="B357" t="s">
        <v>934</v>
      </c>
      <c r="C357" t="s">
        <v>30</v>
      </c>
      <c r="D357" t="s">
        <v>38</v>
      </c>
      <c r="E357" t="s">
        <v>237</v>
      </c>
      <c r="F357" s="78" t="s">
        <v>132</v>
      </c>
      <c r="G357" t="s">
        <v>935</v>
      </c>
      <c r="H357" t="s">
        <v>502</v>
      </c>
      <c r="I357" s="86">
        <v>42023</v>
      </c>
      <c r="J357" s="86">
        <v>42027</v>
      </c>
      <c r="K357">
        <v>2</v>
      </c>
      <c r="L357">
        <v>2</v>
      </c>
      <c r="M357">
        <v>2</v>
      </c>
      <c r="N357" t="s">
        <v>32</v>
      </c>
      <c r="O357">
        <v>2</v>
      </c>
      <c r="P357" t="s">
        <v>936</v>
      </c>
      <c r="Q357" s="86">
        <v>38967</v>
      </c>
      <c r="R357" t="s">
        <v>32</v>
      </c>
      <c r="S357" t="s">
        <v>32</v>
      </c>
      <c r="T357" t="s">
        <v>32</v>
      </c>
      <c r="U357" t="s">
        <v>32</v>
      </c>
      <c r="V357" t="s">
        <v>32</v>
      </c>
      <c r="W357" t="s">
        <v>32</v>
      </c>
    </row>
    <row r="358" spans="1:23" x14ac:dyDescent="0.2">
      <c r="A358">
        <v>52004</v>
      </c>
      <c r="B358" t="s">
        <v>945</v>
      </c>
      <c r="C358" t="s">
        <v>234</v>
      </c>
      <c r="D358" t="s">
        <v>38</v>
      </c>
      <c r="E358" t="s">
        <v>149</v>
      </c>
      <c r="F358" s="78" t="s">
        <v>64</v>
      </c>
      <c r="G358" t="s">
        <v>946</v>
      </c>
      <c r="H358" t="s">
        <v>512</v>
      </c>
      <c r="I358" s="86">
        <v>41471</v>
      </c>
      <c r="J358" s="86">
        <v>41474</v>
      </c>
      <c r="K358">
        <v>2</v>
      </c>
      <c r="L358">
        <v>1</v>
      </c>
      <c r="M358">
        <v>2</v>
      </c>
      <c r="N358" t="s">
        <v>32</v>
      </c>
      <c r="O358">
        <v>2</v>
      </c>
      <c r="P358" t="s">
        <v>947</v>
      </c>
      <c r="Q358" s="86">
        <v>39619</v>
      </c>
      <c r="R358" t="s">
        <v>32</v>
      </c>
      <c r="S358" t="s">
        <v>32</v>
      </c>
      <c r="T358" t="s">
        <v>32</v>
      </c>
      <c r="U358" t="s">
        <v>32</v>
      </c>
      <c r="V358" t="s">
        <v>32</v>
      </c>
      <c r="W358" t="s">
        <v>32</v>
      </c>
    </row>
    <row r="359" spans="1:23" x14ac:dyDescent="0.2">
      <c r="A359">
        <v>130551</v>
      </c>
      <c r="B359" t="s">
        <v>2512</v>
      </c>
      <c r="C359" t="s">
        <v>54</v>
      </c>
      <c r="D359" t="s">
        <v>61</v>
      </c>
      <c r="E359" t="s">
        <v>359</v>
      </c>
      <c r="F359" s="78" t="s">
        <v>345</v>
      </c>
      <c r="G359" t="s">
        <v>2513</v>
      </c>
      <c r="H359" t="s">
        <v>58</v>
      </c>
      <c r="I359" s="86">
        <v>42163</v>
      </c>
      <c r="J359" s="86">
        <v>42167</v>
      </c>
      <c r="K359">
        <v>1</v>
      </c>
      <c r="L359">
        <v>1</v>
      </c>
      <c r="M359">
        <v>1</v>
      </c>
      <c r="N359" t="s">
        <v>32</v>
      </c>
      <c r="O359">
        <v>1</v>
      </c>
      <c r="P359" t="s">
        <v>2514</v>
      </c>
      <c r="Q359" s="86">
        <v>41677</v>
      </c>
      <c r="R359" t="s">
        <v>32</v>
      </c>
      <c r="S359" t="s">
        <v>32</v>
      </c>
      <c r="T359" t="s">
        <v>32</v>
      </c>
      <c r="U359" t="s">
        <v>32</v>
      </c>
      <c r="V359" t="s">
        <v>32</v>
      </c>
      <c r="W359" t="s">
        <v>32</v>
      </c>
    </row>
    <row r="360" spans="1:23" x14ac:dyDescent="0.2">
      <c r="A360">
        <v>51938</v>
      </c>
      <c r="B360" t="s">
        <v>931</v>
      </c>
      <c r="C360" t="s">
        <v>40</v>
      </c>
      <c r="D360" t="s">
        <v>44</v>
      </c>
      <c r="E360" t="s">
        <v>359</v>
      </c>
      <c r="F360" s="78" t="s">
        <v>345</v>
      </c>
      <c r="G360" t="s">
        <v>932</v>
      </c>
      <c r="H360" t="s">
        <v>521</v>
      </c>
      <c r="I360" s="86">
        <v>40469</v>
      </c>
      <c r="J360" s="86">
        <v>40473</v>
      </c>
      <c r="K360">
        <v>2</v>
      </c>
      <c r="L360">
        <v>2</v>
      </c>
      <c r="M360">
        <v>3</v>
      </c>
      <c r="N360" t="s">
        <v>32</v>
      </c>
      <c r="O360">
        <v>2</v>
      </c>
      <c r="P360" t="s">
        <v>933</v>
      </c>
      <c r="Q360" s="86">
        <v>39052</v>
      </c>
      <c r="R360" t="s">
        <v>32</v>
      </c>
      <c r="S360" t="s">
        <v>32</v>
      </c>
      <c r="T360" t="s">
        <v>32</v>
      </c>
      <c r="U360" t="s">
        <v>32</v>
      </c>
      <c r="V360" t="s">
        <v>32</v>
      </c>
      <c r="W360" t="s">
        <v>32</v>
      </c>
    </row>
    <row r="361" spans="1:23" x14ac:dyDescent="0.2">
      <c r="A361">
        <v>130755</v>
      </c>
      <c r="B361" t="s">
        <v>2900</v>
      </c>
      <c r="C361" t="s">
        <v>126</v>
      </c>
      <c r="D361" t="s">
        <v>61</v>
      </c>
      <c r="E361" t="s">
        <v>381</v>
      </c>
      <c r="F361" s="78" t="s">
        <v>33</v>
      </c>
      <c r="G361" t="s">
        <v>2901</v>
      </c>
      <c r="H361" t="s">
        <v>154</v>
      </c>
      <c r="I361" s="86">
        <v>41667</v>
      </c>
      <c r="J361" s="86">
        <v>41670</v>
      </c>
      <c r="K361">
        <v>2</v>
      </c>
      <c r="L361">
        <v>2</v>
      </c>
      <c r="M361">
        <v>2</v>
      </c>
      <c r="N361" t="s">
        <v>32</v>
      </c>
      <c r="O361">
        <v>2</v>
      </c>
      <c r="P361" t="s">
        <v>2902</v>
      </c>
      <c r="Q361" s="86">
        <v>41180</v>
      </c>
      <c r="R361" t="s">
        <v>32</v>
      </c>
      <c r="S361" t="s">
        <v>32</v>
      </c>
      <c r="T361" t="s">
        <v>32</v>
      </c>
      <c r="U361" t="s">
        <v>32</v>
      </c>
      <c r="V361" t="s">
        <v>32</v>
      </c>
      <c r="W361" t="s">
        <v>32</v>
      </c>
    </row>
    <row r="362" spans="1:23" x14ac:dyDescent="0.2">
      <c r="A362">
        <v>51952</v>
      </c>
      <c r="B362" t="s">
        <v>937</v>
      </c>
      <c r="C362" t="s">
        <v>30</v>
      </c>
      <c r="D362" t="s">
        <v>38</v>
      </c>
      <c r="E362" t="s">
        <v>95</v>
      </c>
      <c r="F362" s="78" t="s">
        <v>64</v>
      </c>
      <c r="G362" t="s">
        <v>938</v>
      </c>
      <c r="H362" t="s">
        <v>491</v>
      </c>
      <c r="I362" s="86">
        <v>40595</v>
      </c>
      <c r="J362" s="86">
        <v>40599</v>
      </c>
      <c r="K362">
        <v>1</v>
      </c>
      <c r="L362">
        <v>1</v>
      </c>
      <c r="M362">
        <v>1</v>
      </c>
      <c r="N362" t="s">
        <v>32</v>
      </c>
      <c r="O362">
        <v>1</v>
      </c>
      <c r="P362" t="s">
        <v>32</v>
      </c>
      <c r="Q362" s="86" t="s">
        <v>32</v>
      </c>
      <c r="R362" t="s">
        <v>32</v>
      </c>
      <c r="S362" t="s">
        <v>32</v>
      </c>
      <c r="T362" t="s">
        <v>32</v>
      </c>
      <c r="U362" t="s">
        <v>32</v>
      </c>
      <c r="V362" t="s">
        <v>32</v>
      </c>
      <c r="W362" t="s">
        <v>32</v>
      </c>
    </row>
    <row r="363" spans="1:23" x14ac:dyDescent="0.2">
      <c r="A363">
        <v>51961</v>
      </c>
      <c r="B363" t="s">
        <v>942</v>
      </c>
      <c r="C363" t="s">
        <v>30</v>
      </c>
      <c r="D363" t="s">
        <v>38</v>
      </c>
      <c r="E363" t="s">
        <v>409</v>
      </c>
      <c r="F363" s="78" t="s">
        <v>47</v>
      </c>
      <c r="G363" t="s">
        <v>943</v>
      </c>
      <c r="H363" t="s">
        <v>502</v>
      </c>
      <c r="I363" s="86">
        <v>41960</v>
      </c>
      <c r="J363" s="86">
        <v>41963</v>
      </c>
      <c r="K363">
        <v>2</v>
      </c>
      <c r="L363">
        <v>2</v>
      </c>
      <c r="M363">
        <v>2</v>
      </c>
      <c r="N363" t="s">
        <v>32</v>
      </c>
      <c r="O363">
        <v>2</v>
      </c>
      <c r="P363" t="s">
        <v>944</v>
      </c>
      <c r="Q363" s="86">
        <v>40872</v>
      </c>
      <c r="R363" t="s">
        <v>32</v>
      </c>
      <c r="S363" t="s">
        <v>32</v>
      </c>
      <c r="T363" t="s">
        <v>32</v>
      </c>
      <c r="U363" t="s">
        <v>32</v>
      </c>
      <c r="V363" t="s">
        <v>32</v>
      </c>
      <c r="W363" t="s">
        <v>32</v>
      </c>
    </row>
    <row r="364" spans="1:23" x14ac:dyDescent="0.2">
      <c r="A364">
        <v>59190</v>
      </c>
      <c r="B364" t="s">
        <v>2173</v>
      </c>
      <c r="C364" t="s">
        <v>234</v>
      </c>
      <c r="D364" t="s">
        <v>38</v>
      </c>
      <c r="E364" t="s">
        <v>82</v>
      </c>
      <c r="F364" s="78" t="s">
        <v>33</v>
      </c>
      <c r="G364" t="s">
        <v>2174</v>
      </c>
      <c r="H364" t="s">
        <v>502</v>
      </c>
      <c r="I364" s="86">
        <v>42017</v>
      </c>
      <c r="J364" s="86">
        <v>42020</v>
      </c>
      <c r="K364">
        <v>3</v>
      </c>
      <c r="L364">
        <v>3</v>
      </c>
      <c r="M364">
        <v>3</v>
      </c>
      <c r="N364" t="s">
        <v>32</v>
      </c>
      <c r="O364">
        <v>3</v>
      </c>
      <c r="P364" t="s">
        <v>32</v>
      </c>
      <c r="Q364" s="86" t="s">
        <v>32</v>
      </c>
      <c r="R364" t="s">
        <v>32</v>
      </c>
      <c r="S364" t="s">
        <v>32</v>
      </c>
      <c r="T364" t="s">
        <v>32</v>
      </c>
      <c r="U364" t="s">
        <v>32</v>
      </c>
      <c r="V364" t="s">
        <v>32</v>
      </c>
      <c r="W364" t="s">
        <v>32</v>
      </c>
    </row>
    <row r="365" spans="1:23" x14ac:dyDescent="0.2">
      <c r="A365">
        <v>58551</v>
      </c>
      <c r="B365" t="s">
        <v>1949</v>
      </c>
      <c r="C365" t="s">
        <v>30</v>
      </c>
      <c r="D365" t="s">
        <v>38</v>
      </c>
      <c r="E365" t="s">
        <v>458</v>
      </c>
      <c r="F365" s="78" t="s">
        <v>64</v>
      </c>
      <c r="G365" t="s">
        <v>1950</v>
      </c>
      <c r="H365" t="s">
        <v>491</v>
      </c>
      <c r="I365" s="86">
        <v>40385</v>
      </c>
      <c r="J365" s="86">
        <v>40388</v>
      </c>
      <c r="K365">
        <v>2</v>
      </c>
      <c r="L365">
        <v>2</v>
      </c>
      <c r="M365">
        <v>2</v>
      </c>
      <c r="N365" t="s">
        <v>32</v>
      </c>
      <c r="O365">
        <v>2</v>
      </c>
      <c r="P365" t="s">
        <v>32</v>
      </c>
      <c r="Q365" s="86" t="s">
        <v>32</v>
      </c>
      <c r="R365" t="s">
        <v>32</v>
      </c>
      <c r="S365" t="s">
        <v>32</v>
      </c>
      <c r="T365" t="s">
        <v>32</v>
      </c>
      <c r="U365" t="s">
        <v>32</v>
      </c>
      <c r="V365" t="s">
        <v>32</v>
      </c>
      <c r="W365" t="s">
        <v>32</v>
      </c>
    </row>
    <row r="366" spans="1:23" x14ac:dyDescent="0.2">
      <c r="A366">
        <v>132004</v>
      </c>
      <c r="B366" t="s">
        <v>3176</v>
      </c>
      <c r="C366" t="s">
        <v>67</v>
      </c>
      <c r="D366" t="s">
        <v>72</v>
      </c>
      <c r="E366" t="s">
        <v>351</v>
      </c>
      <c r="F366" s="78" t="s">
        <v>132</v>
      </c>
      <c r="G366" t="s">
        <v>3177</v>
      </c>
      <c r="H366" t="s">
        <v>3084</v>
      </c>
      <c r="I366" s="86">
        <v>40141</v>
      </c>
      <c r="J366" s="86">
        <v>40144</v>
      </c>
      <c r="K366">
        <v>2</v>
      </c>
      <c r="L366">
        <v>2</v>
      </c>
      <c r="M366">
        <v>2</v>
      </c>
      <c r="N366" t="s">
        <v>32</v>
      </c>
      <c r="O366">
        <v>2</v>
      </c>
      <c r="P366" t="s">
        <v>3178</v>
      </c>
      <c r="Q366" s="86">
        <v>38660</v>
      </c>
      <c r="R366" t="s">
        <v>32</v>
      </c>
      <c r="S366" t="s">
        <v>32</v>
      </c>
      <c r="T366" t="s">
        <v>32</v>
      </c>
      <c r="U366" t="s">
        <v>32</v>
      </c>
      <c r="V366" t="s">
        <v>32</v>
      </c>
      <c r="W366" t="s">
        <v>32</v>
      </c>
    </row>
    <row r="367" spans="1:23" x14ac:dyDescent="0.2">
      <c r="A367">
        <v>130683</v>
      </c>
      <c r="B367" t="s">
        <v>2749</v>
      </c>
      <c r="C367" t="s">
        <v>54</v>
      </c>
      <c r="D367" t="s">
        <v>61</v>
      </c>
      <c r="E367" t="s">
        <v>360</v>
      </c>
      <c r="F367" s="78" t="s">
        <v>47</v>
      </c>
      <c r="G367" t="s">
        <v>2750</v>
      </c>
      <c r="H367" t="s">
        <v>96</v>
      </c>
      <c r="I367" s="86">
        <v>41351</v>
      </c>
      <c r="J367" s="86">
        <v>41355</v>
      </c>
      <c r="K367">
        <v>2</v>
      </c>
      <c r="L367">
        <v>2</v>
      </c>
      <c r="M367">
        <v>2</v>
      </c>
      <c r="N367" t="s">
        <v>32</v>
      </c>
      <c r="O367">
        <v>2</v>
      </c>
      <c r="P367" t="s">
        <v>2751</v>
      </c>
      <c r="Q367" s="86">
        <v>39570</v>
      </c>
      <c r="R367" t="s">
        <v>32</v>
      </c>
      <c r="S367" t="s">
        <v>32</v>
      </c>
      <c r="T367" t="s">
        <v>32</v>
      </c>
      <c r="U367" t="s">
        <v>32</v>
      </c>
      <c r="V367" t="s">
        <v>32</v>
      </c>
      <c r="W367" t="s">
        <v>32</v>
      </c>
    </row>
    <row r="368" spans="1:23" x14ac:dyDescent="0.2">
      <c r="A368">
        <v>50129</v>
      </c>
      <c r="B368" t="s">
        <v>532</v>
      </c>
      <c r="C368" t="s">
        <v>114</v>
      </c>
      <c r="D368" t="s">
        <v>44</v>
      </c>
      <c r="E368" t="s">
        <v>360</v>
      </c>
      <c r="F368" s="78" t="s">
        <v>47</v>
      </c>
      <c r="G368" t="s">
        <v>533</v>
      </c>
      <c r="H368" t="s">
        <v>491</v>
      </c>
      <c r="I368" s="86">
        <v>40715</v>
      </c>
      <c r="J368" s="86">
        <v>40718</v>
      </c>
      <c r="K368" t="s">
        <v>32</v>
      </c>
      <c r="L368" t="s">
        <v>32</v>
      </c>
      <c r="M368" t="s">
        <v>32</v>
      </c>
      <c r="N368" t="s">
        <v>32</v>
      </c>
      <c r="O368" t="s">
        <v>32</v>
      </c>
      <c r="P368" t="s">
        <v>534</v>
      </c>
      <c r="Q368" s="86">
        <v>39268</v>
      </c>
      <c r="R368" t="s">
        <v>32</v>
      </c>
      <c r="S368" t="s">
        <v>32</v>
      </c>
      <c r="T368" t="s">
        <v>32</v>
      </c>
      <c r="U368" t="s">
        <v>32</v>
      </c>
      <c r="V368" t="s">
        <v>32</v>
      </c>
      <c r="W368" t="s">
        <v>32</v>
      </c>
    </row>
    <row r="369" spans="1:23" x14ac:dyDescent="0.2">
      <c r="A369">
        <v>58865</v>
      </c>
      <c r="B369" t="s">
        <v>2035</v>
      </c>
      <c r="C369" t="s">
        <v>774</v>
      </c>
      <c r="D369" t="s">
        <v>775</v>
      </c>
      <c r="E369" t="s">
        <v>208</v>
      </c>
      <c r="F369" s="78" t="s">
        <v>64</v>
      </c>
      <c r="G369" t="s">
        <v>2036</v>
      </c>
      <c r="H369" t="s">
        <v>777</v>
      </c>
      <c r="I369" s="86">
        <v>41456</v>
      </c>
      <c r="J369" s="86">
        <v>41460</v>
      </c>
      <c r="K369">
        <v>2</v>
      </c>
      <c r="L369">
        <v>3</v>
      </c>
      <c r="M369">
        <v>2</v>
      </c>
      <c r="N369" t="s">
        <v>32</v>
      </c>
      <c r="O369">
        <v>2</v>
      </c>
      <c r="P369" t="s">
        <v>2037</v>
      </c>
      <c r="Q369" s="86">
        <v>40144</v>
      </c>
      <c r="R369" t="s">
        <v>32</v>
      </c>
      <c r="S369" t="s">
        <v>32</v>
      </c>
      <c r="T369" t="s">
        <v>32</v>
      </c>
      <c r="U369" t="s">
        <v>32</v>
      </c>
      <c r="V369" t="s">
        <v>32</v>
      </c>
      <c r="W369" t="s">
        <v>32</v>
      </c>
    </row>
    <row r="370" spans="1:23" x14ac:dyDescent="0.2">
      <c r="A370">
        <v>130828</v>
      </c>
      <c r="B370" t="s">
        <v>3032</v>
      </c>
      <c r="C370" t="s">
        <v>126</v>
      </c>
      <c r="D370" t="s">
        <v>61</v>
      </c>
      <c r="E370" t="s">
        <v>440</v>
      </c>
      <c r="F370" s="78" t="s">
        <v>57</v>
      </c>
      <c r="G370" t="s">
        <v>3033</v>
      </c>
      <c r="H370" t="s">
        <v>2231</v>
      </c>
      <c r="I370" s="86">
        <v>39589</v>
      </c>
      <c r="J370" s="86">
        <v>39590</v>
      </c>
      <c r="K370">
        <v>1</v>
      </c>
      <c r="L370" t="s">
        <v>70</v>
      </c>
      <c r="M370" t="s">
        <v>70</v>
      </c>
      <c r="N370" t="s">
        <v>32</v>
      </c>
      <c r="O370">
        <v>1</v>
      </c>
      <c r="P370" t="s">
        <v>32</v>
      </c>
      <c r="Q370" s="86" t="s">
        <v>32</v>
      </c>
      <c r="R370" t="s">
        <v>32</v>
      </c>
      <c r="S370" t="s">
        <v>32</v>
      </c>
      <c r="T370" t="s">
        <v>32</v>
      </c>
      <c r="U370" t="s">
        <v>32</v>
      </c>
      <c r="V370" t="s">
        <v>32</v>
      </c>
      <c r="W370" t="s">
        <v>32</v>
      </c>
    </row>
    <row r="371" spans="1:23" x14ac:dyDescent="0.2">
      <c r="A371">
        <v>59227</v>
      </c>
      <c r="B371" t="s">
        <v>2200</v>
      </c>
      <c r="C371" t="s">
        <v>30</v>
      </c>
      <c r="D371" t="s">
        <v>38</v>
      </c>
      <c r="E371" t="s">
        <v>237</v>
      </c>
      <c r="F371" s="78" t="s">
        <v>132</v>
      </c>
      <c r="G371" t="s">
        <v>2201</v>
      </c>
      <c r="H371" t="s">
        <v>512</v>
      </c>
      <c r="I371" s="86">
        <v>41708</v>
      </c>
      <c r="J371" s="86">
        <v>41712</v>
      </c>
      <c r="K371">
        <v>2</v>
      </c>
      <c r="L371">
        <v>2</v>
      </c>
      <c r="M371">
        <v>2</v>
      </c>
      <c r="N371" t="s">
        <v>32</v>
      </c>
      <c r="O371">
        <v>2</v>
      </c>
      <c r="P371" t="s">
        <v>2202</v>
      </c>
      <c r="Q371" s="86">
        <v>40837</v>
      </c>
      <c r="R371" t="s">
        <v>32</v>
      </c>
      <c r="S371" t="s">
        <v>32</v>
      </c>
      <c r="T371" t="s">
        <v>32</v>
      </c>
      <c r="U371" t="s">
        <v>32</v>
      </c>
      <c r="V371" t="s">
        <v>32</v>
      </c>
      <c r="W371" t="s">
        <v>32</v>
      </c>
    </row>
    <row r="372" spans="1:23" x14ac:dyDescent="0.2">
      <c r="A372">
        <v>51954</v>
      </c>
      <c r="B372" t="s">
        <v>939</v>
      </c>
      <c r="C372" t="s">
        <v>30</v>
      </c>
      <c r="D372" t="s">
        <v>38</v>
      </c>
      <c r="E372" t="s">
        <v>436</v>
      </c>
      <c r="F372" s="78" t="s">
        <v>64</v>
      </c>
      <c r="G372" t="s">
        <v>940</v>
      </c>
      <c r="H372" t="s">
        <v>512</v>
      </c>
      <c r="I372" s="86">
        <v>41113</v>
      </c>
      <c r="J372" s="86">
        <v>41117</v>
      </c>
      <c r="K372">
        <v>2</v>
      </c>
      <c r="L372">
        <v>2</v>
      </c>
      <c r="M372">
        <v>1</v>
      </c>
      <c r="N372" t="s">
        <v>32</v>
      </c>
      <c r="O372">
        <v>1</v>
      </c>
      <c r="P372" t="s">
        <v>941</v>
      </c>
      <c r="Q372" s="86">
        <v>38919</v>
      </c>
      <c r="R372" t="s">
        <v>32</v>
      </c>
      <c r="S372" t="s">
        <v>32</v>
      </c>
      <c r="T372" t="s">
        <v>32</v>
      </c>
      <c r="U372" t="s">
        <v>32</v>
      </c>
      <c r="V372" t="s">
        <v>32</v>
      </c>
      <c r="W372" t="s">
        <v>32</v>
      </c>
    </row>
    <row r="373" spans="1:23" x14ac:dyDescent="0.2">
      <c r="A373">
        <v>130759</v>
      </c>
      <c r="B373" t="s">
        <v>2908</v>
      </c>
      <c r="C373" t="s">
        <v>54</v>
      </c>
      <c r="D373" t="s">
        <v>61</v>
      </c>
      <c r="E373" t="s">
        <v>248</v>
      </c>
      <c r="F373" s="78" t="s">
        <v>33</v>
      </c>
      <c r="G373" t="s">
        <v>2909</v>
      </c>
      <c r="H373" t="s">
        <v>2316</v>
      </c>
      <c r="I373" s="86">
        <v>40203</v>
      </c>
      <c r="J373" s="86">
        <v>40207</v>
      </c>
      <c r="K373">
        <v>2</v>
      </c>
      <c r="L373">
        <v>2</v>
      </c>
      <c r="M373">
        <v>2</v>
      </c>
      <c r="N373" t="s">
        <v>32</v>
      </c>
      <c r="O373">
        <v>2</v>
      </c>
      <c r="P373" t="s">
        <v>2910</v>
      </c>
      <c r="Q373" s="86">
        <v>39122</v>
      </c>
      <c r="R373" t="s">
        <v>32</v>
      </c>
      <c r="S373" t="s">
        <v>32</v>
      </c>
      <c r="T373" t="s">
        <v>32</v>
      </c>
      <c r="U373" t="s">
        <v>32</v>
      </c>
      <c r="V373" t="s">
        <v>32</v>
      </c>
      <c r="W373" t="s">
        <v>32</v>
      </c>
    </row>
    <row r="374" spans="1:23" x14ac:dyDescent="0.2">
      <c r="A374">
        <v>130765</v>
      </c>
      <c r="B374" t="s">
        <v>2926</v>
      </c>
      <c r="C374" t="s">
        <v>54</v>
      </c>
      <c r="D374" t="s">
        <v>61</v>
      </c>
      <c r="E374" t="s">
        <v>396</v>
      </c>
      <c r="F374" s="78" t="s">
        <v>75</v>
      </c>
      <c r="G374" t="s">
        <v>2927</v>
      </c>
      <c r="H374" t="s">
        <v>96</v>
      </c>
      <c r="I374" s="86">
        <v>41548</v>
      </c>
      <c r="J374" s="86">
        <v>41551</v>
      </c>
      <c r="K374">
        <v>2</v>
      </c>
      <c r="L374">
        <v>2</v>
      </c>
      <c r="M374">
        <v>2</v>
      </c>
      <c r="N374" t="s">
        <v>32</v>
      </c>
      <c r="O374">
        <v>2</v>
      </c>
      <c r="P374" t="s">
        <v>2928</v>
      </c>
      <c r="Q374" s="86">
        <v>40984</v>
      </c>
      <c r="R374" t="s">
        <v>32</v>
      </c>
      <c r="S374" t="s">
        <v>32</v>
      </c>
      <c r="T374" t="s">
        <v>32</v>
      </c>
      <c r="U374" t="s">
        <v>32</v>
      </c>
      <c r="V374" t="s">
        <v>32</v>
      </c>
      <c r="W374" t="s">
        <v>32</v>
      </c>
    </row>
    <row r="375" spans="1:23" x14ac:dyDescent="0.2">
      <c r="A375">
        <v>58818</v>
      </c>
      <c r="B375" t="s">
        <v>2018</v>
      </c>
      <c r="C375" t="s">
        <v>30</v>
      </c>
      <c r="D375" t="s">
        <v>38</v>
      </c>
      <c r="E375" t="s">
        <v>208</v>
      </c>
      <c r="F375" s="78" t="s">
        <v>64</v>
      </c>
      <c r="G375" t="s">
        <v>2019</v>
      </c>
      <c r="H375" t="s">
        <v>502</v>
      </c>
      <c r="I375" s="86">
        <v>41372</v>
      </c>
      <c r="J375" s="86">
        <v>41376</v>
      </c>
      <c r="K375">
        <v>2</v>
      </c>
      <c r="L375">
        <v>2</v>
      </c>
      <c r="M375">
        <v>2</v>
      </c>
      <c r="N375" t="s">
        <v>32</v>
      </c>
      <c r="O375">
        <v>2</v>
      </c>
      <c r="P375" t="s">
        <v>2020</v>
      </c>
      <c r="Q375" s="86">
        <v>40094</v>
      </c>
      <c r="R375" t="s">
        <v>32</v>
      </c>
      <c r="S375" t="s">
        <v>32</v>
      </c>
      <c r="T375" t="s">
        <v>32</v>
      </c>
      <c r="U375" t="s">
        <v>32</v>
      </c>
      <c r="V375" t="s">
        <v>32</v>
      </c>
      <c r="W375" t="s">
        <v>32</v>
      </c>
    </row>
    <row r="376" spans="1:23" x14ac:dyDescent="0.2">
      <c r="A376">
        <v>59222</v>
      </c>
      <c r="B376" t="s">
        <v>2198</v>
      </c>
      <c r="C376" t="s">
        <v>30</v>
      </c>
      <c r="D376" t="s">
        <v>38</v>
      </c>
      <c r="E376" t="s">
        <v>169</v>
      </c>
      <c r="F376" s="78" t="s">
        <v>47</v>
      </c>
      <c r="G376" t="s">
        <v>32</v>
      </c>
      <c r="H376" t="s">
        <v>32</v>
      </c>
      <c r="I376" s="86" t="s">
        <v>32</v>
      </c>
      <c r="J376" s="86" t="s">
        <v>32</v>
      </c>
      <c r="K376" t="s">
        <v>32</v>
      </c>
      <c r="L376" t="s">
        <v>32</v>
      </c>
      <c r="M376" t="s">
        <v>32</v>
      </c>
      <c r="N376" t="s">
        <v>32</v>
      </c>
      <c r="O376" t="s">
        <v>32</v>
      </c>
      <c r="P376" t="s">
        <v>32</v>
      </c>
      <c r="Q376" s="86" t="s">
        <v>32</v>
      </c>
      <c r="R376" t="s">
        <v>32</v>
      </c>
      <c r="S376" t="s">
        <v>32</v>
      </c>
      <c r="T376" t="s">
        <v>32</v>
      </c>
      <c r="U376" t="s">
        <v>32</v>
      </c>
      <c r="V376" t="s">
        <v>32</v>
      </c>
      <c r="W376" t="s">
        <v>32</v>
      </c>
    </row>
    <row r="377" spans="1:23" x14ac:dyDescent="0.2">
      <c r="A377">
        <v>52037</v>
      </c>
      <c r="B377" t="s">
        <v>948</v>
      </c>
      <c r="C377" t="s">
        <v>114</v>
      </c>
      <c r="D377" t="s">
        <v>44</v>
      </c>
      <c r="E377" t="s">
        <v>208</v>
      </c>
      <c r="F377" s="78" t="s">
        <v>64</v>
      </c>
      <c r="G377" t="s">
        <v>949</v>
      </c>
      <c r="H377" t="s">
        <v>521</v>
      </c>
      <c r="I377" s="86">
        <v>41072</v>
      </c>
      <c r="J377" s="86">
        <v>41075</v>
      </c>
      <c r="K377">
        <v>2</v>
      </c>
      <c r="L377">
        <v>2</v>
      </c>
      <c r="M377">
        <v>2</v>
      </c>
      <c r="N377" t="s">
        <v>32</v>
      </c>
      <c r="O377">
        <v>2</v>
      </c>
      <c r="P377" t="s">
        <v>950</v>
      </c>
      <c r="Q377" s="86">
        <v>39997</v>
      </c>
      <c r="R377" t="s">
        <v>32</v>
      </c>
      <c r="S377" t="s">
        <v>32</v>
      </c>
      <c r="T377" t="s">
        <v>32</v>
      </c>
      <c r="U377" t="s">
        <v>32</v>
      </c>
      <c r="V377" t="s">
        <v>32</v>
      </c>
      <c r="W377" t="s">
        <v>32</v>
      </c>
    </row>
    <row r="378" spans="1:23" x14ac:dyDescent="0.2">
      <c r="A378">
        <v>58951</v>
      </c>
      <c r="B378" t="s">
        <v>2066</v>
      </c>
      <c r="C378" t="s">
        <v>30</v>
      </c>
      <c r="D378" t="s">
        <v>38</v>
      </c>
      <c r="E378" t="s">
        <v>63</v>
      </c>
      <c r="F378" s="78" t="s">
        <v>64</v>
      </c>
      <c r="G378" t="s">
        <v>2067</v>
      </c>
      <c r="H378" t="s">
        <v>502</v>
      </c>
      <c r="I378" s="86">
        <v>41435</v>
      </c>
      <c r="J378" s="86">
        <v>41439</v>
      </c>
      <c r="K378">
        <v>2</v>
      </c>
      <c r="L378">
        <v>2</v>
      </c>
      <c r="M378">
        <v>2</v>
      </c>
      <c r="N378" t="s">
        <v>32</v>
      </c>
      <c r="O378">
        <v>2</v>
      </c>
      <c r="P378" t="s">
        <v>32</v>
      </c>
      <c r="Q378" s="86" t="s">
        <v>32</v>
      </c>
      <c r="R378" t="s">
        <v>32</v>
      </c>
      <c r="S378" t="s">
        <v>32</v>
      </c>
      <c r="T378" t="s">
        <v>32</v>
      </c>
      <c r="U378" t="s">
        <v>32</v>
      </c>
      <c r="V378" t="s">
        <v>32</v>
      </c>
      <c r="W378" t="s">
        <v>32</v>
      </c>
    </row>
    <row r="379" spans="1:23" x14ac:dyDescent="0.2">
      <c r="A379">
        <v>130538</v>
      </c>
      <c r="B379" t="s">
        <v>2491</v>
      </c>
      <c r="C379" t="s">
        <v>126</v>
      </c>
      <c r="D379" t="s">
        <v>61</v>
      </c>
      <c r="E379" t="s">
        <v>31</v>
      </c>
      <c r="F379" s="78" t="s">
        <v>311</v>
      </c>
      <c r="G379" t="s">
        <v>2492</v>
      </c>
      <c r="H379" t="s">
        <v>2237</v>
      </c>
      <c r="I379" s="86">
        <v>39407</v>
      </c>
      <c r="J379" s="86">
        <v>39408</v>
      </c>
      <c r="K379">
        <v>1</v>
      </c>
      <c r="L379" t="s">
        <v>70</v>
      </c>
      <c r="M379" t="s">
        <v>70</v>
      </c>
      <c r="N379" t="s">
        <v>32</v>
      </c>
      <c r="O379">
        <v>1</v>
      </c>
      <c r="P379" t="s">
        <v>32</v>
      </c>
      <c r="Q379" s="86" t="s">
        <v>32</v>
      </c>
      <c r="R379" t="s">
        <v>32</v>
      </c>
      <c r="S379" t="s">
        <v>32</v>
      </c>
      <c r="T379" t="s">
        <v>32</v>
      </c>
      <c r="U379" t="s">
        <v>32</v>
      </c>
      <c r="V379" t="s">
        <v>32</v>
      </c>
      <c r="W379" t="s">
        <v>32</v>
      </c>
    </row>
    <row r="380" spans="1:23" x14ac:dyDescent="0.2">
      <c r="A380">
        <v>130405</v>
      </c>
      <c r="B380" t="s">
        <v>2226</v>
      </c>
      <c r="C380" t="s">
        <v>54</v>
      </c>
      <c r="D380" t="s">
        <v>61</v>
      </c>
      <c r="E380" t="s">
        <v>157</v>
      </c>
      <c r="F380" s="78" t="s">
        <v>56</v>
      </c>
      <c r="G380" t="s">
        <v>2227</v>
      </c>
      <c r="H380" t="s">
        <v>58</v>
      </c>
      <c r="I380" s="86">
        <v>41953</v>
      </c>
      <c r="J380" s="86">
        <v>41957</v>
      </c>
      <c r="K380">
        <v>4</v>
      </c>
      <c r="L380">
        <v>4</v>
      </c>
      <c r="M380">
        <v>4</v>
      </c>
      <c r="N380" t="s">
        <v>32</v>
      </c>
      <c r="O380">
        <v>4</v>
      </c>
      <c r="P380" t="s">
        <v>2228</v>
      </c>
      <c r="Q380" s="86">
        <v>41418</v>
      </c>
      <c r="R380" t="s">
        <v>32</v>
      </c>
      <c r="S380" t="s">
        <v>32</v>
      </c>
      <c r="T380" t="s">
        <v>32</v>
      </c>
      <c r="U380" t="s">
        <v>32</v>
      </c>
      <c r="V380" t="s">
        <v>32</v>
      </c>
      <c r="W380" t="s">
        <v>32</v>
      </c>
    </row>
    <row r="381" spans="1:23" x14ac:dyDescent="0.2">
      <c r="A381">
        <v>130585</v>
      </c>
      <c r="B381" t="s">
        <v>2562</v>
      </c>
      <c r="C381" t="s">
        <v>54</v>
      </c>
      <c r="D381" t="s">
        <v>61</v>
      </c>
      <c r="E381" t="s">
        <v>397</v>
      </c>
      <c r="F381" s="78" t="s">
        <v>311</v>
      </c>
      <c r="G381" t="s">
        <v>2563</v>
      </c>
      <c r="H381" t="s">
        <v>96</v>
      </c>
      <c r="I381" s="86">
        <v>41596</v>
      </c>
      <c r="J381" s="86">
        <v>41600</v>
      </c>
      <c r="K381">
        <v>2</v>
      </c>
      <c r="L381">
        <v>2</v>
      </c>
      <c r="M381">
        <v>2</v>
      </c>
      <c r="N381" t="s">
        <v>32</v>
      </c>
      <c r="O381">
        <v>2</v>
      </c>
      <c r="P381" t="s">
        <v>2564</v>
      </c>
      <c r="Q381" s="86">
        <v>39416</v>
      </c>
      <c r="R381" t="s">
        <v>32</v>
      </c>
      <c r="S381" t="s">
        <v>32</v>
      </c>
      <c r="T381" t="s">
        <v>32</v>
      </c>
      <c r="U381" t="s">
        <v>32</v>
      </c>
      <c r="V381" t="s">
        <v>32</v>
      </c>
      <c r="W381" t="s">
        <v>32</v>
      </c>
    </row>
    <row r="382" spans="1:23" x14ac:dyDescent="0.2">
      <c r="A382">
        <v>130823</v>
      </c>
      <c r="B382" t="s">
        <v>3023</v>
      </c>
      <c r="C382" t="s">
        <v>54</v>
      </c>
      <c r="D382" t="s">
        <v>61</v>
      </c>
      <c r="E382" t="s">
        <v>440</v>
      </c>
      <c r="F382" s="78" t="s">
        <v>57</v>
      </c>
      <c r="G382" t="s">
        <v>3024</v>
      </c>
      <c r="H382" t="s">
        <v>96</v>
      </c>
      <c r="I382" s="86">
        <v>42156</v>
      </c>
      <c r="J382" s="86">
        <v>42160</v>
      </c>
      <c r="K382">
        <v>3</v>
      </c>
      <c r="L382">
        <v>3</v>
      </c>
      <c r="M382">
        <v>3</v>
      </c>
      <c r="N382" t="s">
        <v>32</v>
      </c>
      <c r="O382">
        <v>3</v>
      </c>
      <c r="P382" t="s">
        <v>3025</v>
      </c>
      <c r="Q382" s="86">
        <v>39948</v>
      </c>
      <c r="R382" t="s">
        <v>32</v>
      </c>
      <c r="S382" t="s">
        <v>32</v>
      </c>
      <c r="T382" t="s">
        <v>32</v>
      </c>
      <c r="U382" t="s">
        <v>32</v>
      </c>
      <c r="V382" t="s">
        <v>32</v>
      </c>
      <c r="W382" t="s">
        <v>32</v>
      </c>
    </row>
    <row r="383" spans="1:23" x14ac:dyDescent="0.2">
      <c r="A383">
        <v>130407</v>
      </c>
      <c r="B383" t="s">
        <v>78</v>
      </c>
      <c r="C383" t="s">
        <v>54</v>
      </c>
      <c r="D383" t="s">
        <v>61</v>
      </c>
      <c r="E383" t="s">
        <v>79</v>
      </c>
      <c r="F383" s="78" t="s">
        <v>56</v>
      </c>
      <c r="G383">
        <v>10004662</v>
      </c>
      <c r="H383" t="s">
        <v>58</v>
      </c>
      <c r="I383" s="86">
        <v>42276</v>
      </c>
      <c r="J383" s="86">
        <v>42279</v>
      </c>
      <c r="K383">
        <v>2</v>
      </c>
      <c r="L383">
        <v>2</v>
      </c>
      <c r="M383">
        <v>2</v>
      </c>
      <c r="N383">
        <v>2</v>
      </c>
      <c r="O383">
        <v>2</v>
      </c>
      <c r="P383" t="s">
        <v>80</v>
      </c>
      <c r="Q383" s="86">
        <v>41705</v>
      </c>
      <c r="R383" t="s">
        <v>32</v>
      </c>
      <c r="S383" t="s">
        <v>32</v>
      </c>
      <c r="T383" t="s">
        <v>32</v>
      </c>
      <c r="U383" t="s">
        <v>32</v>
      </c>
      <c r="V383" t="s">
        <v>32</v>
      </c>
      <c r="W383" t="s">
        <v>32</v>
      </c>
    </row>
    <row r="384" spans="1:23" x14ac:dyDescent="0.2">
      <c r="A384">
        <v>59204</v>
      </c>
      <c r="B384" t="s">
        <v>2190</v>
      </c>
      <c r="C384" t="s">
        <v>40</v>
      </c>
      <c r="D384" t="s">
        <v>44</v>
      </c>
      <c r="E384" t="s">
        <v>79</v>
      </c>
      <c r="F384" s="78" t="s">
        <v>56</v>
      </c>
      <c r="G384" t="s">
        <v>32</v>
      </c>
      <c r="H384" t="s">
        <v>32</v>
      </c>
      <c r="I384" s="86" t="s">
        <v>32</v>
      </c>
      <c r="J384" s="86" t="s">
        <v>32</v>
      </c>
      <c r="K384" t="s">
        <v>32</v>
      </c>
      <c r="L384" t="s">
        <v>32</v>
      </c>
      <c r="M384" t="s">
        <v>32</v>
      </c>
      <c r="N384" t="s">
        <v>32</v>
      </c>
      <c r="O384" t="s">
        <v>32</v>
      </c>
      <c r="P384" t="s">
        <v>32</v>
      </c>
      <c r="Q384" s="86" t="s">
        <v>32</v>
      </c>
      <c r="R384" t="s">
        <v>32</v>
      </c>
      <c r="S384" t="s">
        <v>32</v>
      </c>
      <c r="T384" t="s">
        <v>32</v>
      </c>
      <c r="U384" t="s">
        <v>32</v>
      </c>
      <c r="V384" t="s">
        <v>32</v>
      </c>
      <c r="W384" t="s">
        <v>32</v>
      </c>
    </row>
    <row r="385" spans="1:23" x14ac:dyDescent="0.2">
      <c r="A385">
        <v>52093</v>
      </c>
      <c r="B385" t="s">
        <v>951</v>
      </c>
      <c r="C385" t="s">
        <v>30</v>
      </c>
      <c r="D385" t="s">
        <v>38</v>
      </c>
      <c r="E385" t="s">
        <v>169</v>
      </c>
      <c r="F385" s="78" t="s">
        <v>47</v>
      </c>
      <c r="G385" t="s">
        <v>952</v>
      </c>
      <c r="H385" t="s">
        <v>491</v>
      </c>
      <c r="I385" s="86">
        <v>40701</v>
      </c>
      <c r="J385" s="86">
        <v>40704</v>
      </c>
      <c r="K385">
        <v>1</v>
      </c>
      <c r="L385">
        <v>1</v>
      </c>
      <c r="M385">
        <v>1</v>
      </c>
      <c r="N385" t="s">
        <v>32</v>
      </c>
      <c r="O385">
        <v>1</v>
      </c>
      <c r="P385" t="s">
        <v>32</v>
      </c>
      <c r="Q385" s="86" t="s">
        <v>32</v>
      </c>
      <c r="R385" t="s">
        <v>32</v>
      </c>
      <c r="S385" t="s">
        <v>32</v>
      </c>
      <c r="T385" t="s">
        <v>32</v>
      </c>
      <c r="U385" t="s">
        <v>32</v>
      </c>
      <c r="V385" t="s">
        <v>32</v>
      </c>
      <c r="W385" t="s">
        <v>32</v>
      </c>
    </row>
    <row r="386" spans="1:23" x14ac:dyDescent="0.2">
      <c r="A386">
        <v>130733</v>
      </c>
      <c r="B386" t="s">
        <v>2856</v>
      </c>
      <c r="C386" t="s">
        <v>2300</v>
      </c>
      <c r="D386" t="s">
        <v>61</v>
      </c>
      <c r="E386" t="s">
        <v>376</v>
      </c>
      <c r="F386" s="78" t="s">
        <v>57</v>
      </c>
      <c r="G386" t="s">
        <v>2857</v>
      </c>
      <c r="H386" t="s">
        <v>2231</v>
      </c>
      <c r="I386" s="86">
        <v>40336</v>
      </c>
      <c r="J386" s="86">
        <v>40340</v>
      </c>
      <c r="K386">
        <v>1</v>
      </c>
      <c r="L386">
        <v>1</v>
      </c>
      <c r="M386">
        <v>2</v>
      </c>
      <c r="N386" t="s">
        <v>32</v>
      </c>
      <c r="O386">
        <v>1</v>
      </c>
      <c r="P386" t="s">
        <v>2858</v>
      </c>
      <c r="Q386" s="86">
        <v>38695</v>
      </c>
      <c r="R386" t="s">
        <v>32</v>
      </c>
      <c r="S386" t="s">
        <v>32</v>
      </c>
      <c r="T386" t="s">
        <v>32</v>
      </c>
      <c r="U386" t="s">
        <v>32</v>
      </c>
      <c r="V386" t="s">
        <v>32</v>
      </c>
      <c r="W386" t="s">
        <v>32</v>
      </c>
    </row>
    <row r="387" spans="1:23" x14ac:dyDescent="0.2">
      <c r="A387">
        <v>52095</v>
      </c>
      <c r="B387" t="s">
        <v>956</v>
      </c>
      <c r="C387" t="s">
        <v>30</v>
      </c>
      <c r="D387" t="s">
        <v>38</v>
      </c>
      <c r="E387" t="s">
        <v>146</v>
      </c>
      <c r="F387" s="78" t="s">
        <v>47</v>
      </c>
      <c r="G387" t="s">
        <v>957</v>
      </c>
      <c r="H387" t="s">
        <v>491</v>
      </c>
      <c r="I387" s="86">
        <v>40504</v>
      </c>
      <c r="J387" s="86">
        <v>40507</v>
      </c>
      <c r="K387">
        <v>2</v>
      </c>
      <c r="L387">
        <v>2</v>
      </c>
      <c r="M387">
        <v>2</v>
      </c>
      <c r="N387" t="s">
        <v>32</v>
      </c>
      <c r="O387">
        <v>2</v>
      </c>
      <c r="P387" t="s">
        <v>958</v>
      </c>
      <c r="Q387" s="86">
        <v>39114</v>
      </c>
      <c r="R387" t="s">
        <v>32</v>
      </c>
      <c r="S387" t="s">
        <v>32</v>
      </c>
      <c r="T387" t="s">
        <v>32</v>
      </c>
      <c r="U387" t="s">
        <v>32</v>
      </c>
      <c r="V387" t="s">
        <v>32</v>
      </c>
      <c r="W387" t="s">
        <v>32</v>
      </c>
    </row>
    <row r="388" spans="1:23" x14ac:dyDescent="0.2">
      <c r="A388">
        <v>52094</v>
      </c>
      <c r="B388" t="s">
        <v>953</v>
      </c>
      <c r="C388" t="s">
        <v>30</v>
      </c>
      <c r="D388" t="s">
        <v>38</v>
      </c>
      <c r="E388" t="s">
        <v>353</v>
      </c>
      <c r="F388" s="78" t="s">
        <v>345</v>
      </c>
      <c r="G388" t="s">
        <v>954</v>
      </c>
      <c r="H388" t="s">
        <v>512</v>
      </c>
      <c r="I388" s="86">
        <v>41589</v>
      </c>
      <c r="J388" s="86">
        <v>41592</v>
      </c>
      <c r="K388">
        <v>2</v>
      </c>
      <c r="L388">
        <v>2</v>
      </c>
      <c r="M388">
        <v>2</v>
      </c>
      <c r="N388" t="s">
        <v>32</v>
      </c>
      <c r="O388">
        <v>2</v>
      </c>
      <c r="P388" t="s">
        <v>955</v>
      </c>
      <c r="Q388" s="86">
        <v>39681</v>
      </c>
      <c r="R388" t="s">
        <v>32</v>
      </c>
      <c r="S388" t="s">
        <v>32</v>
      </c>
      <c r="T388" t="s">
        <v>32</v>
      </c>
      <c r="U388" t="s">
        <v>32</v>
      </c>
      <c r="V388" t="s">
        <v>32</v>
      </c>
      <c r="W388" t="s">
        <v>32</v>
      </c>
    </row>
    <row r="389" spans="1:23" x14ac:dyDescent="0.2">
      <c r="A389">
        <v>130476</v>
      </c>
      <c r="B389" t="s">
        <v>2368</v>
      </c>
      <c r="C389" t="s">
        <v>54</v>
      </c>
      <c r="D389" t="s">
        <v>61</v>
      </c>
      <c r="E389" t="s">
        <v>351</v>
      </c>
      <c r="F389" s="78" t="s">
        <v>132</v>
      </c>
      <c r="G389" t="s">
        <v>2369</v>
      </c>
      <c r="H389" t="s">
        <v>96</v>
      </c>
      <c r="I389" s="86">
        <v>41428</v>
      </c>
      <c r="J389" s="86">
        <v>41432</v>
      </c>
      <c r="K389">
        <v>2</v>
      </c>
      <c r="L389">
        <v>2</v>
      </c>
      <c r="M389">
        <v>2</v>
      </c>
      <c r="N389" t="s">
        <v>32</v>
      </c>
      <c r="O389">
        <v>2</v>
      </c>
      <c r="P389" t="s">
        <v>2370</v>
      </c>
      <c r="Q389" s="86">
        <v>39948</v>
      </c>
      <c r="R389" t="s">
        <v>32</v>
      </c>
      <c r="S389" t="s">
        <v>32</v>
      </c>
      <c r="T389" t="s">
        <v>32</v>
      </c>
      <c r="U389" t="s">
        <v>32</v>
      </c>
      <c r="V389" t="s">
        <v>32</v>
      </c>
      <c r="W389" t="s">
        <v>32</v>
      </c>
    </row>
    <row r="390" spans="1:23" x14ac:dyDescent="0.2">
      <c r="A390">
        <v>59232</v>
      </c>
      <c r="B390" t="s">
        <v>2204</v>
      </c>
      <c r="C390" t="s">
        <v>234</v>
      </c>
      <c r="D390" t="s">
        <v>38</v>
      </c>
      <c r="E390" t="s">
        <v>464</v>
      </c>
      <c r="F390" s="78" t="s">
        <v>132</v>
      </c>
      <c r="G390" t="s">
        <v>32</v>
      </c>
      <c r="H390" t="s">
        <v>32</v>
      </c>
      <c r="I390" s="86" t="s">
        <v>32</v>
      </c>
      <c r="J390" s="86" t="s">
        <v>32</v>
      </c>
      <c r="K390" t="s">
        <v>32</v>
      </c>
      <c r="L390" t="s">
        <v>32</v>
      </c>
      <c r="M390" t="s">
        <v>32</v>
      </c>
      <c r="N390" t="s">
        <v>32</v>
      </c>
      <c r="O390" t="s">
        <v>32</v>
      </c>
      <c r="P390" t="s">
        <v>32</v>
      </c>
      <c r="Q390" s="86" t="s">
        <v>32</v>
      </c>
      <c r="R390" t="s">
        <v>32</v>
      </c>
      <c r="S390" t="s">
        <v>32</v>
      </c>
      <c r="T390" t="s">
        <v>32</v>
      </c>
      <c r="U390" t="s">
        <v>32</v>
      </c>
      <c r="V390" t="s">
        <v>32</v>
      </c>
      <c r="W390" t="s">
        <v>32</v>
      </c>
    </row>
    <row r="391" spans="1:23" x14ac:dyDescent="0.2">
      <c r="A391">
        <v>52104</v>
      </c>
      <c r="B391" t="s">
        <v>362</v>
      </c>
      <c r="C391" t="s">
        <v>40</v>
      </c>
      <c r="D391" t="s">
        <v>44</v>
      </c>
      <c r="E391" t="s">
        <v>361</v>
      </c>
      <c r="F391" s="78" t="s">
        <v>64</v>
      </c>
      <c r="G391" t="s">
        <v>959</v>
      </c>
      <c r="H391" t="s">
        <v>521</v>
      </c>
      <c r="I391" s="86">
        <v>41387</v>
      </c>
      <c r="J391" s="86">
        <v>41390</v>
      </c>
      <c r="K391">
        <v>2</v>
      </c>
      <c r="L391">
        <v>1</v>
      </c>
      <c r="M391">
        <v>2</v>
      </c>
      <c r="N391" t="s">
        <v>32</v>
      </c>
      <c r="O391">
        <v>1</v>
      </c>
      <c r="P391" t="s">
        <v>960</v>
      </c>
      <c r="Q391" s="86">
        <v>39969</v>
      </c>
      <c r="R391" t="s">
        <v>32</v>
      </c>
      <c r="S391" t="s">
        <v>32</v>
      </c>
      <c r="T391" t="s">
        <v>32</v>
      </c>
      <c r="U391" t="s">
        <v>32</v>
      </c>
      <c r="V391" t="s">
        <v>32</v>
      </c>
      <c r="W391" t="s">
        <v>32</v>
      </c>
    </row>
    <row r="392" spans="1:23" x14ac:dyDescent="0.2">
      <c r="A392">
        <v>53121</v>
      </c>
      <c r="B392" t="s">
        <v>1174</v>
      </c>
      <c r="C392" t="s">
        <v>40</v>
      </c>
      <c r="D392" t="s">
        <v>44</v>
      </c>
      <c r="E392" t="s">
        <v>119</v>
      </c>
      <c r="F392" s="78" t="s">
        <v>56</v>
      </c>
      <c r="G392" t="s">
        <v>1175</v>
      </c>
      <c r="H392" t="s">
        <v>521</v>
      </c>
      <c r="I392" s="86">
        <v>40350</v>
      </c>
      <c r="J392" s="86">
        <v>40354</v>
      </c>
      <c r="K392">
        <v>2</v>
      </c>
      <c r="L392">
        <v>2</v>
      </c>
      <c r="M392">
        <v>2</v>
      </c>
      <c r="N392" t="s">
        <v>32</v>
      </c>
      <c r="O392">
        <v>1</v>
      </c>
      <c r="P392" t="s">
        <v>1176</v>
      </c>
      <c r="Q392" s="86">
        <v>38786</v>
      </c>
      <c r="R392" t="s">
        <v>32</v>
      </c>
      <c r="S392" t="s">
        <v>32</v>
      </c>
      <c r="T392" t="s">
        <v>32</v>
      </c>
      <c r="U392" t="s">
        <v>32</v>
      </c>
      <c r="V392" t="s">
        <v>32</v>
      </c>
      <c r="W392" t="s">
        <v>32</v>
      </c>
    </row>
    <row r="393" spans="1:23" x14ac:dyDescent="0.2">
      <c r="A393">
        <v>52116</v>
      </c>
      <c r="B393" t="s">
        <v>364</v>
      </c>
      <c r="C393" t="s">
        <v>40</v>
      </c>
      <c r="D393" t="s">
        <v>44</v>
      </c>
      <c r="E393" t="s">
        <v>363</v>
      </c>
      <c r="F393" s="78" t="s">
        <v>57</v>
      </c>
      <c r="G393" t="s">
        <v>961</v>
      </c>
      <c r="H393" t="s">
        <v>521</v>
      </c>
      <c r="I393" s="86">
        <v>40350</v>
      </c>
      <c r="J393" s="86">
        <v>40354</v>
      </c>
      <c r="K393">
        <v>2</v>
      </c>
      <c r="L393">
        <v>2</v>
      </c>
      <c r="M393">
        <v>2</v>
      </c>
      <c r="N393" t="s">
        <v>32</v>
      </c>
      <c r="O393">
        <v>2</v>
      </c>
      <c r="P393" t="s">
        <v>962</v>
      </c>
      <c r="Q393" s="86">
        <v>38772</v>
      </c>
      <c r="R393" t="s">
        <v>32</v>
      </c>
      <c r="S393" t="s">
        <v>32</v>
      </c>
      <c r="T393" t="s">
        <v>32</v>
      </c>
      <c r="U393" t="s">
        <v>32</v>
      </c>
      <c r="V393" t="s">
        <v>32</v>
      </c>
      <c r="W393" t="s">
        <v>32</v>
      </c>
    </row>
    <row r="394" spans="1:23" x14ac:dyDescent="0.2">
      <c r="A394">
        <v>53124</v>
      </c>
      <c r="B394" t="s">
        <v>1177</v>
      </c>
      <c r="C394" t="s">
        <v>40</v>
      </c>
      <c r="D394" t="s">
        <v>44</v>
      </c>
      <c r="E394" t="s">
        <v>100</v>
      </c>
      <c r="F394" s="78" t="s">
        <v>56</v>
      </c>
      <c r="G394" t="s">
        <v>1178</v>
      </c>
      <c r="H394" t="s">
        <v>593</v>
      </c>
      <c r="I394" s="86">
        <v>41953</v>
      </c>
      <c r="J394" s="86">
        <v>41957</v>
      </c>
      <c r="K394">
        <v>3</v>
      </c>
      <c r="L394">
        <v>3</v>
      </c>
      <c r="M394">
        <v>3</v>
      </c>
      <c r="N394" t="s">
        <v>32</v>
      </c>
      <c r="O394">
        <v>3</v>
      </c>
      <c r="P394" t="s">
        <v>1179</v>
      </c>
      <c r="Q394" s="86">
        <v>41411</v>
      </c>
      <c r="R394" t="s">
        <v>32</v>
      </c>
      <c r="S394" t="s">
        <v>32</v>
      </c>
      <c r="T394" t="s">
        <v>32</v>
      </c>
      <c r="U394" t="s">
        <v>32</v>
      </c>
      <c r="V394" t="s">
        <v>32</v>
      </c>
      <c r="W394" t="s">
        <v>32</v>
      </c>
    </row>
    <row r="395" spans="1:23" x14ac:dyDescent="0.2">
      <c r="A395">
        <v>139363</v>
      </c>
      <c r="B395" t="s">
        <v>130</v>
      </c>
      <c r="C395" t="s">
        <v>131</v>
      </c>
      <c r="D395" t="s">
        <v>135</v>
      </c>
      <c r="E395" t="s">
        <v>100</v>
      </c>
      <c r="F395" s="78" t="s">
        <v>56</v>
      </c>
      <c r="G395">
        <v>10004822</v>
      </c>
      <c r="H395" t="s">
        <v>133</v>
      </c>
      <c r="I395" s="86">
        <v>42290</v>
      </c>
      <c r="J395" s="86">
        <v>42292</v>
      </c>
      <c r="K395">
        <v>2</v>
      </c>
      <c r="L395">
        <v>2</v>
      </c>
      <c r="M395">
        <v>2</v>
      </c>
      <c r="N395">
        <v>2</v>
      </c>
      <c r="O395">
        <v>2</v>
      </c>
      <c r="P395" t="s">
        <v>134</v>
      </c>
      <c r="Q395" s="86">
        <v>41726</v>
      </c>
      <c r="R395" t="s">
        <v>32</v>
      </c>
      <c r="S395" t="s">
        <v>32</v>
      </c>
      <c r="T395" t="s">
        <v>32</v>
      </c>
      <c r="U395" t="s">
        <v>32</v>
      </c>
      <c r="V395" t="s">
        <v>32</v>
      </c>
      <c r="W395" t="s">
        <v>32</v>
      </c>
    </row>
    <row r="396" spans="1:23" x14ac:dyDescent="0.2">
      <c r="A396">
        <v>54860</v>
      </c>
      <c r="B396" t="s">
        <v>178</v>
      </c>
      <c r="C396" t="s">
        <v>114</v>
      </c>
      <c r="D396" t="s">
        <v>44</v>
      </c>
      <c r="E396" t="s">
        <v>100</v>
      </c>
      <c r="F396" s="78" t="s">
        <v>56</v>
      </c>
      <c r="G396">
        <v>10005021</v>
      </c>
      <c r="H396" t="s">
        <v>150</v>
      </c>
      <c r="I396" s="86">
        <v>42311</v>
      </c>
      <c r="J396" s="86">
        <v>42313</v>
      </c>
      <c r="K396">
        <v>3</v>
      </c>
      <c r="L396">
        <v>3</v>
      </c>
      <c r="M396">
        <v>3</v>
      </c>
      <c r="N396">
        <v>2</v>
      </c>
      <c r="O396">
        <v>3</v>
      </c>
      <c r="P396" t="s">
        <v>179</v>
      </c>
      <c r="Q396" s="86">
        <v>41047</v>
      </c>
      <c r="R396" s="78">
        <v>2</v>
      </c>
      <c r="S396" s="78">
        <v>1</v>
      </c>
      <c r="T396">
        <v>2</v>
      </c>
      <c r="U396" t="s">
        <v>32</v>
      </c>
      <c r="V396">
        <v>2</v>
      </c>
      <c r="W396" t="s">
        <v>60</v>
      </c>
    </row>
    <row r="397" spans="1:23" x14ac:dyDescent="0.2">
      <c r="A397">
        <v>130676</v>
      </c>
      <c r="B397" t="s">
        <v>2734</v>
      </c>
      <c r="C397" t="s">
        <v>54</v>
      </c>
      <c r="D397" t="s">
        <v>61</v>
      </c>
      <c r="E397" t="s">
        <v>111</v>
      </c>
      <c r="F397" s="78" t="s">
        <v>75</v>
      </c>
      <c r="G397" t="s">
        <v>2735</v>
      </c>
      <c r="H397" t="s">
        <v>2316</v>
      </c>
      <c r="I397" s="86">
        <v>40504</v>
      </c>
      <c r="J397" s="86">
        <v>40508</v>
      </c>
      <c r="K397">
        <v>2</v>
      </c>
      <c r="L397">
        <v>1</v>
      </c>
      <c r="M397">
        <v>2</v>
      </c>
      <c r="N397" t="s">
        <v>32</v>
      </c>
      <c r="O397">
        <v>2</v>
      </c>
      <c r="P397" t="s">
        <v>2736</v>
      </c>
      <c r="Q397" s="86">
        <v>39115</v>
      </c>
      <c r="R397" t="s">
        <v>32</v>
      </c>
      <c r="S397" t="s">
        <v>32</v>
      </c>
      <c r="T397" t="s">
        <v>32</v>
      </c>
      <c r="U397" t="s">
        <v>32</v>
      </c>
      <c r="V397" t="s">
        <v>32</v>
      </c>
      <c r="W397" t="s">
        <v>32</v>
      </c>
    </row>
    <row r="398" spans="1:23" x14ac:dyDescent="0.2">
      <c r="A398">
        <v>140939</v>
      </c>
      <c r="B398" t="s">
        <v>3339</v>
      </c>
      <c r="C398" t="s">
        <v>3308</v>
      </c>
      <c r="D398" t="s">
        <v>135</v>
      </c>
      <c r="E398" t="s">
        <v>457</v>
      </c>
      <c r="F398" s="78" t="s">
        <v>56</v>
      </c>
      <c r="G398" t="s">
        <v>32</v>
      </c>
      <c r="H398" t="s">
        <v>32</v>
      </c>
      <c r="I398" s="86" t="s">
        <v>32</v>
      </c>
      <c r="J398" s="86" t="s">
        <v>32</v>
      </c>
      <c r="K398" t="s">
        <v>32</v>
      </c>
      <c r="L398" t="s">
        <v>32</v>
      </c>
      <c r="M398" t="s">
        <v>32</v>
      </c>
      <c r="N398" t="s">
        <v>32</v>
      </c>
      <c r="O398" t="s">
        <v>32</v>
      </c>
      <c r="P398" t="s">
        <v>32</v>
      </c>
      <c r="Q398" s="86" t="s">
        <v>32</v>
      </c>
      <c r="R398" t="s">
        <v>32</v>
      </c>
      <c r="S398" t="s">
        <v>32</v>
      </c>
      <c r="T398" t="s">
        <v>32</v>
      </c>
      <c r="U398" t="s">
        <v>32</v>
      </c>
      <c r="V398" t="s">
        <v>32</v>
      </c>
      <c r="W398" t="s">
        <v>32</v>
      </c>
    </row>
    <row r="399" spans="1:23" x14ac:dyDescent="0.2">
      <c r="A399">
        <v>52135</v>
      </c>
      <c r="B399" t="s">
        <v>963</v>
      </c>
      <c r="C399" t="s">
        <v>30</v>
      </c>
      <c r="D399" t="s">
        <v>38</v>
      </c>
      <c r="E399" t="s">
        <v>402</v>
      </c>
      <c r="F399" s="78" t="s">
        <v>311</v>
      </c>
      <c r="G399" t="s">
        <v>964</v>
      </c>
      <c r="H399" t="s">
        <v>502</v>
      </c>
      <c r="I399" s="86">
        <v>41724</v>
      </c>
      <c r="J399" s="86">
        <v>41725</v>
      </c>
      <c r="K399">
        <v>2</v>
      </c>
      <c r="L399">
        <v>2</v>
      </c>
      <c r="M399">
        <v>2</v>
      </c>
      <c r="N399" t="s">
        <v>32</v>
      </c>
      <c r="O399">
        <v>2</v>
      </c>
      <c r="P399" t="s">
        <v>965</v>
      </c>
      <c r="Q399" s="86">
        <v>40382</v>
      </c>
      <c r="R399" t="s">
        <v>32</v>
      </c>
      <c r="S399" t="s">
        <v>32</v>
      </c>
      <c r="T399" t="s">
        <v>32</v>
      </c>
      <c r="U399" t="s">
        <v>32</v>
      </c>
      <c r="V399" t="s">
        <v>32</v>
      </c>
      <c r="W399" t="s">
        <v>32</v>
      </c>
    </row>
    <row r="400" spans="1:23" x14ac:dyDescent="0.2">
      <c r="A400">
        <v>131864</v>
      </c>
      <c r="B400" t="s">
        <v>3098</v>
      </c>
      <c r="C400" t="s">
        <v>54</v>
      </c>
      <c r="D400" t="s">
        <v>61</v>
      </c>
      <c r="E400" t="s">
        <v>55</v>
      </c>
      <c r="F400" s="78" t="s">
        <v>56</v>
      </c>
      <c r="G400" t="s">
        <v>3099</v>
      </c>
      <c r="H400" t="s">
        <v>96</v>
      </c>
      <c r="I400" s="86">
        <v>41386</v>
      </c>
      <c r="J400" s="86">
        <v>41390</v>
      </c>
      <c r="K400">
        <v>2</v>
      </c>
      <c r="L400">
        <v>2</v>
      </c>
      <c r="M400">
        <v>2</v>
      </c>
      <c r="N400" t="s">
        <v>32</v>
      </c>
      <c r="O400">
        <v>2</v>
      </c>
      <c r="P400" t="s">
        <v>3100</v>
      </c>
      <c r="Q400" s="86">
        <v>40095</v>
      </c>
      <c r="R400" t="s">
        <v>32</v>
      </c>
      <c r="S400" t="s">
        <v>32</v>
      </c>
      <c r="T400" t="s">
        <v>32</v>
      </c>
      <c r="U400" t="s">
        <v>32</v>
      </c>
      <c r="V400" t="s">
        <v>32</v>
      </c>
      <c r="W400" t="s">
        <v>32</v>
      </c>
    </row>
    <row r="401" spans="1:23" x14ac:dyDescent="0.2">
      <c r="A401">
        <v>50227</v>
      </c>
      <c r="B401" t="s">
        <v>597</v>
      </c>
      <c r="C401" t="s">
        <v>40</v>
      </c>
      <c r="D401" t="s">
        <v>44</v>
      </c>
      <c r="E401" t="s">
        <v>55</v>
      </c>
      <c r="F401" s="78" t="s">
        <v>56</v>
      </c>
      <c r="G401" t="s">
        <v>598</v>
      </c>
      <c r="H401" t="s">
        <v>521</v>
      </c>
      <c r="I401" s="86">
        <v>41562</v>
      </c>
      <c r="J401" s="86">
        <v>41565</v>
      </c>
      <c r="K401" t="s">
        <v>32</v>
      </c>
      <c r="L401" t="s">
        <v>32</v>
      </c>
      <c r="M401" t="s">
        <v>32</v>
      </c>
      <c r="N401" t="s">
        <v>32</v>
      </c>
      <c r="O401" t="s">
        <v>32</v>
      </c>
      <c r="P401" t="s">
        <v>599</v>
      </c>
      <c r="Q401" s="86">
        <v>39388</v>
      </c>
      <c r="R401" t="s">
        <v>32</v>
      </c>
      <c r="S401" t="s">
        <v>32</v>
      </c>
      <c r="T401" t="s">
        <v>32</v>
      </c>
      <c r="U401" t="s">
        <v>32</v>
      </c>
      <c r="V401" t="s">
        <v>32</v>
      </c>
      <c r="W401" t="s">
        <v>32</v>
      </c>
    </row>
    <row r="402" spans="1:23" x14ac:dyDescent="0.2">
      <c r="A402">
        <v>52137</v>
      </c>
      <c r="B402" t="s">
        <v>366</v>
      </c>
      <c r="C402" t="s">
        <v>40</v>
      </c>
      <c r="D402" t="s">
        <v>44</v>
      </c>
      <c r="E402" t="s">
        <v>365</v>
      </c>
      <c r="F402" s="78" t="s">
        <v>345</v>
      </c>
      <c r="G402" t="s">
        <v>966</v>
      </c>
      <c r="H402" t="s">
        <v>521</v>
      </c>
      <c r="I402" s="86">
        <v>41611</v>
      </c>
      <c r="J402" s="86">
        <v>41614</v>
      </c>
      <c r="K402">
        <v>2</v>
      </c>
      <c r="L402">
        <v>2</v>
      </c>
      <c r="M402">
        <v>2</v>
      </c>
      <c r="N402" t="s">
        <v>32</v>
      </c>
      <c r="O402">
        <v>2</v>
      </c>
      <c r="P402" t="s">
        <v>967</v>
      </c>
      <c r="Q402" s="86">
        <v>39423</v>
      </c>
      <c r="R402" t="s">
        <v>32</v>
      </c>
      <c r="S402" t="s">
        <v>32</v>
      </c>
      <c r="T402" t="s">
        <v>32</v>
      </c>
      <c r="U402" t="s">
        <v>32</v>
      </c>
      <c r="V402" t="s">
        <v>32</v>
      </c>
      <c r="W402" t="s">
        <v>32</v>
      </c>
    </row>
    <row r="403" spans="1:23" x14ac:dyDescent="0.2">
      <c r="A403">
        <v>130567</v>
      </c>
      <c r="B403" t="s">
        <v>2530</v>
      </c>
      <c r="C403" t="s">
        <v>54</v>
      </c>
      <c r="D403" t="s">
        <v>61</v>
      </c>
      <c r="E403" t="s">
        <v>365</v>
      </c>
      <c r="F403" s="78" t="s">
        <v>345</v>
      </c>
      <c r="G403" t="s">
        <v>2531</v>
      </c>
      <c r="H403" t="s">
        <v>58</v>
      </c>
      <c r="I403" s="86">
        <v>41757</v>
      </c>
      <c r="J403" s="86">
        <v>41761</v>
      </c>
      <c r="K403">
        <v>2</v>
      </c>
      <c r="L403">
        <v>3</v>
      </c>
      <c r="M403">
        <v>2</v>
      </c>
      <c r="N403" t="s">
        <v>32</v>
      </c>
      <c r="O403">
        <v>2</v>
      </c>
      <c r="P403" t="s">
        <v>2532</v>
      </c>
      <c r="Q403" s="86">
        <v>41334</v>
      </c>
      <c r="R403" t="s">
        <v>32</v>
      </c>
      <c r="S403" t="s">
        <v>32</v>
      </c>
      <c r="T403" t="s">
        <v>32</v>
      </c>
      <c r="U403" t="s">
        <v>32</v>
      </c>
      <c r="V403" t="s">
        <v>32</v>
      </c>
      <c r="W403" t="s">
        <v>32</v>
      </c>
    </row>
    <row r="404" spans="1:23" x14ac:dyDescent="0.2">
      <c r="A404">
        <v>130568</v>
      </c>
      <c r="B404" t="s">
        <v>2533</v>
      </c>
      <c r="C404" t="s">
        <v>126</v>
      </c>
      <c r="D404" t="s">
        <v>61</v>
      </c>
      <c r="E404" t="s">
        <v>365</v>
      </c>
      <c r="F404" s="78" t="s">
        <v>345</v>
      </c>
      <c r="G404" t="s">
        <v>2534</v>
      </c>
      <c r="H404" t="s">
        <v>2267</v>
      </c>
      <c r="I404" s="86">
        <v>41905</v>
      </c>
      <c r="J404" s="86">
        <v>41908</v>
      </c>
      <c r="K404">
        <v>4</v>
      </c>
      <c r="L404">
        <v>4</v>
      </c>
      <c r="M404">
        <v>3</v>
      </c>
      <c r="N404" t="s">
        <v>32</v>
      </c>
      <c r="O404">
        <v>4</v>
      </c>
      <c r="P404" t="s">
        <v>2535</v>
      </c>
      <c r="Q404" s="86">
        <v>40319</v>
      </c>
      <c r="R404" t="s">
        <v>32</v>
      </c>
      <c r="S404" t="s">
        <v>32</v>
      </c>
      <c r="T404" t="s">
        <v>32</v>
      </c>
      <c r="U404" t="s">
        <v>32</v>
      </c>
      <c r="V404" t="s">
        <v>32</v>
      </c>
      <c r="W404" t="s">
        <v>32</v>
      </c>
    </row>
    <row r="405" spans="1:23" x14ac:dyDescent="0.2">
      <c r="A405">
        <v>130687</v>
      </c>
      <c r="B405" t="s">
        <v>2754</v>
      </c>
      <c r="C405" t="s">
        <v>2300</v>
      </c>
      <c r="D405" t="s">
        <v>61</v>
      </c>
      <c r="E405" t="s">
        <v>360</v>
      </c>
      <c r="F405" s="78" t="s">
        <v>47</v>
      </c>
      <c r="G405" t="s">
        <v>2755</v>
      </c>
      <c r="H405" t="s">
        <v>96</v>
      </c>
      <c r="I405" s="86">
        <v>42080</v>
      </c>
      <c r="J405" s="86">
        <v>42083</v>
      </c>
      <c r="K405">
        <v>2</v>
      </c>
      <c r="L405">
        <v>2</v>
      </c>
      <c r="M405">
        <v>2</v>
      </c>
      <c r="N405" t="s">
        <v>32</v>
      </c>
      <c r="O405">
        <v>2</v>
      </c>
      <c r="P405" t="s">
        <v>2756</v>
      </c>
      <c r="Q405" s="86">
        <v>40144</v>
      </c>
      <c r="R405" t="s">
        <v>32</v>
      </c>
      <c r="S405" t="s">
        <v>32</v>
      </c>
      <c r="T405" t="s">
        <v>32</v>
      </c>
      <c r="U405" t="s">
        <v>32</v>
      </c>
      <c r="V405" t="s">
        <v>32</v>
      </c>
      <c r="W405" t="s">
        <v>32</v>
      </c>
    </row>
    <row r="406" spans="1:23" x14ac:dyDescent="0.2">
      <c r="A406">
        <v>130702</v>
      </c>
      <c r="B406" t="s">
        <v>2791</v>
      </c>
      <c r="C406" t="s">
        <v>126</v>
      </c>
      <c r="D406" t="s">
        <v>61</v>
      </c>
      <c r="E406" t="s">
        <v>363</v>
      </c>
      <c r="F406" s="78" t="s">
        <v>57</v>
      </c>
      <c r="G406" t="s">
        <v>2792</v>
      </c>
      <c r="H406" t="s">
        <v>2267</v>
      </c>
      <c r="I406" s="86">
        <v>41338</v>
      </c>
      <c r="J406" s="86">
        <v>41341</v>
      </c>
      <c r="K406">
        <v>2</v>
      </c>
      <c r="L406">
        <v>2</v>
      </c>
      <c r="M406">
        <v>2</v>
      </c>
      <c r="N406" t="s">
        <v>32</v>
      </c>
      <c r="O406">
        <v>2</v>
      </c>
      <c r="P406" t="s">
        <v>2793</v>
      </c>
      <c r="Q406" s="86">
        <v>40676</v>
      </c>
      <c r="R406" t="s">
        <v>32</v>
      </c>
      <c r="S406" t="s">
        <v>32</v>
      </c>
      <c r="T406" t="s">
        <v>32</v>
      </c>
      <c r="U406" t="s">
        <v>32</v>
      </c>
      <c r="V406" t="s">
        <v>32</v>
      </c>
      <c r="W406" t="s">
        <v>32</v>
      </c>
    </row>
    <row r="407" spans="1:23" x14ac:dyDescent="0.2">
      <c r="A407">
        <v>130444</v>
      </c>
      <c r="B407" t="s">
        <v>2308</v>
      </c>
      <c r="C407" t="s">
        <v>54</v>
      </c>
      <c r="D407" t="s">
        <v>61</v>
      </c>
      <c r="E407" t="s">
        <v>367</v>
      </c>
      <c r="F407" s="78" t="s">
        <v>56</v>
      </c>
      <c r="G407" t="s">
        <v>2309</v>
      </c>
      <c r="H407" t="s">
        <v>2231</v>
      </c>
      <c r="I407" s="86">
        <v>40581</v>
      </c>
      <c r="J407" s="86">
        <v>40585</v>
      </c>
      <c r="K407">
        <v>2</v>
      </c>
      <c r="L407">
        <v>3</v>
      </c>
      <c r="M407">
        <v>2</v>
      </c>
      <c r="N407" t="s">
        <v>32</v>
      </c>
      <c r="O407">
        <v>2</v>
      </c>
      <c r="P407" t="s">
        <v>2310</v>
      </c>
      <c r="Q407" s="86">
        <v>39199</v>
      </c>
      <c r="R407" t="s">
        <v>32</v>
      </c>
      <c r="S407" t="s">
        <v>32</v>
      </c>
      <c r="T407" t="s">
        <v>32</v>
      </c>
      <c r="U407" t="s">
        <v>32</v>
      </c>
      <c r="V407" t="s">
        <v>32</v>
      </c>
      <c r="W407" t="s">
        <v>32</v>
      </c>
    </row>
    <row r="408" spans="1:23" x14ac:dyDescent="0.2">
      <c r="A408">
        <v>53127</v>
      </c>
      <c r="B408" t="s">
        <v>1180</v>
      </c>
      <c r="C408" t="s">
        <v>40</v>
      </c>
      <c r="D408" t="s">
        <v>44</v>
      </c>
      <c r="E408" t="s">
        <v>367</v>
      </c>
      <c r="F408" s="78" t="s">
        <v>56</v>
      </c>
      <c r="G408" t="s">
        <v>1181</v>
      </c>
      <c r="H408" t="s">
        <v>558</v>
      </c>
      <c r="I408" s="86">
        <v>41925</v>
      </c>
      <c r="J408" s="86">
        <v>41929</v>
      </c>
      <c r="K408">
        <v>2</v>
      </c>
      <c r="L408">
        <v>2</v>
      </c>
      <c r="M408">
        <v>2</v>
      </c>
      <c r="N408" t="s">
        <v>32</v>
      </c>
      <c r="O408">
        <v>2</v>
      </c>
      <c r="P408" t="s">
        <v>1182</v>
      </c>
      <c r="Q408" s="86">
        <v>41033</v>
      </c>
      <c r="R408" t="s">
        <v>32</v>
      </c>
      <c r="S408" t="s">
        <v>32</v>
      </c>
      <c r="T408" t="s">
        <v>32</v>
      </c>
      <c r="U408" t="s">
        <v>32</v>
      </c>
      <c r="V408" t="s">
        <v>32</v>
      </c>
      <c r="W408" t="s">
        <v>32</v>
      </c>
    </row>
    <row r="409" spans="1:23" x14ac:dyDescent="0.2">
      <c r="A409">
        <v>130445</v>
      </c>
      <c r="B409" t="s">
        <v>2311</v>
      </c>
      <c r="C409" t="s">
        <v>126</v>
      </c>
      <c r="D409" t="s">
        <v>61</v>
      </c>
      <c r="E409" t="s">
        <v>367</v>
      </c>
      <c r="F409" s="78" t="s">
        <v>56</v>
      </c>
      <c r="G409" t="s">
        <v>2312</v>
      </c>
      <c r="H409" t="s">
        <v>154</v>
      </c>
      <c r="I409" s="86">
        <v>41730</v>
      </c>
      <c r="J409" s="86">
        <v>41733</v>
      </c>
      <c r="K409">
        <v>2</v>
      </c>
      <c r="L409">
        <v>3</v>
      </c>
      <c r="M409">
        <v>2</v>
      </c>
      <c r="N409" t="s">
        <v>32</v>
      </c>
      <c r="O409">
        <v>2</v>
      </c>
      <c r="P409" t="s">
        <v>2313</v>
      </c>
      <c r="Q409" s="86">
        <v>41320</v>
      </c>
      <c r="R409" t="s">
        <v>32</v>
      </c>
      <c r="S409" t="s">
        <v>32</v>
      </c>
      <c r="T409" t="s">
        <v>32</v>
      </c>
      <c r="U409" t="s">
        <v>32</v>
      </c>
      <c r="V409" t="s">
        <v>32</v>
      </c>
      <c r="W409" t="s">
        <v>32</v>
      </c>
    </row>
    <row r="410" spans="1:23" x14ac:dyDescent="0.2">
      <c r="A410">
        <v>52147</v>
      </c>
      <c r="B410" t="s">
        <v>968</v>
      </c>
      <c r="C410" t="s">
        <v>30</v>
      </c>
      <c r="D410" t="s">
        <v>38</v>
      </c>
      <c r="E410" t="s">
        <v>547</v>
      </c>
      <c r="F410" s="78" t="s">
        <v>56</v>
      </c>
      <c r="G410" t="s">
        <v>969</v>
      </c>
      <c r="H410" t="s">
        <v>512</v>
      </c>
      <c r="I410" s="86">
        <v>41540</v>
      </c>
      <c r="J410" s="86">
        <v>41544</v>
      </c>
      <c r="K410">
        <v>1</v>
      </c>
      <c r="L410">
        <v>2</v>
      </c>
      <c r="M410">
        <v>1</v>
      </c>
      <c r="N410" t="s">
        <v>32</v>
      </c>
      <c r="O410">
        <v>1</v>
      </c>
      <c r="P410" t="s">
        <v>970</v>
      </c>
      <c r="Q410" s="86">
        <v>39675</v>
      </c>
      <c r="R410" t="s">
        <v>32</v>
      </c>
      <c r="S410" t="s">
        <v>32</v>
      </c>
      <c r="T410" t="s">
        <v>32</v>
      </c>
      <c r="U410" t="s">
        <v>32</v>
      </c>
      <c r="V410" t="s">
        <v>32</v>
      </c>
      <c r="W410" t="s">
        <v>32</v>
      </c>
    </row>
    <row r="411" spans="1:23" x14ac:dyDescent="0.2">
      <c r="A411">
        <v>52150</v>
      </c>
      <c r="B411" t="s">
        <v>971</v>
      </c>
      <c r="C411" t="s">
        <v>30</v>
      </c>
      <c r="D411" t="s">
        <v>38</v>
      </c>
      <c r="E411" t="s">
        <v>173</v>
      </c>
      <c r="F411" s="78" t="s">
        <v>57</v>
      </c>
      <c r="G411" t="s">
        <v>972</v>
      </c>
      <c r="H411" t="s">
        <v>512</v>
      </c>
      <c r="I411" s="86">
        <v>41450</v>
      </c>
      <c r="J411" s="86">
        <v>41452</v>
      </c>
      <c r="K411">
        <v>2</v>
      </c>
      <c r="L411">
        <v>2</v>
      </c>
      <c r="M411">
        <v>2</v>
      </c>
      <c r="N411" t="s">
        <v>32</v>
      </c>
      <c r="O411">
        <v>2</v>
      </c>
      <c r="P411" t="s">
        <v>973</v>
      </c>
      <c r="Q411" s="86">
        <v>40389</v>
      </c>
      <c r="R411" t="s">
        <v>32</v>
      </c>
      <c r="S411" t="s">
        <v>32</v>
      </c>
      <c r="T411" t="s">
        <v>32</v>
      </c>
      <c r="U411" t="s">
        <v>32</v>
      </c>
      <c r="V411" t="s">
        <v>32</v>
      </c>
      <c r="W411" t="s">
        <v>32</v>
      </c>
    </row>
    <row r="412" spans="1:23" x14ac:dyDescent="0.2">
      <c r="A412">
        <v>59066</v>
      </c>
      <c r="B412" t="s">
        <v>2083</v>
      </c>
      <c r="C412" t="s">
        <v>30</v>
      </c>
      <c r="D412" t="s">
        <v>38</v>
      </c>
      <c r="E412" t="s">
        <v>184</v>
      </c>
      <c r="F412" s="78" t="s">
        <v>345</v>
      </c>
      <c r="G412" t="s">
        <v>2084</v>
      </c>
      <c r="H412" t="s">
        <v>502</v>
      </c>
      <c r="I412" s="86">
        <v>41177</v>
      </c>
      <c r="J412" s="86">
        <v>41180</v>
      </c>
      <c r="K412">
        <v>2</v>
      </c>
      <c r="L412">
        <v>1</v>
      </c>
      <c r="M412">
        <v>2</v>
      </c>
      <c r="N412" t="s">
        <v>32</v>
      </c>
      <c r="O412">
        <v>2</v>
      </c>
      <c r="P412" t="s">
        <v>32</v>
      </c>
      <c r="Q412" s="86" t="s">
        <v>32</v>
      </c>
      <c r="R412" t="s">
        <v>32</v>
      </c>
      <c r="S412" t="s">
        <v>32</v>
      </c>
      <c r="T412" t="s">
        <v>32</v>
      </c>
      <c r="U412" t="s">
        <v>32</v>
      </c>
      <c r="V412" t="s">
        <v>32</v>
      </c>
      <c r="W412" t="s">
        <v>32</v>
      </c>
    </row>
    <row r="413" spans="1:23" x14ac:dyDescent="0.2">
      <c r="A413">
        <v>58219</v>
      </c>
      <c r="B413" t="s">
        <v>1855</v>
      </c>
      <c r="C413" t="s">
        <v>30</v>
      </c>
      <c r="D413" t="s">
        <v>38</v>
      </c>
      <c r="E413" t="s">
        <v>258</v>
      </c>
      <c r="F413" s="78" t="s">
        <v>345</v>
      </c>
      <c r="G413" t="s">
        <v>1856</v>
      </c>
      <c r="H413" t="s">
        <v>502</v>
      </c>
      <c r="I413" s="86">
        <v>41450</v>
      </c>
      <c r="J413" s="86">
        <v>41453</v>
      </c>
      <c r="K413">
        <v>2</v>
      </c>
      <c r="L413">
        <v>2</v>
      </c>
      <c r="M413">
        <v>2</v>
      </c>
      <c r="N413" t="s">
        <v>32</v>
      </c>
      <c r="O413">
        <v>2</v>
      </c>
      <c r="P413" t="s">
        <v>1857</v>
      </c>
      <c r="Q413" s="86">
        <v>39871</v>
      </c>
      <c r="R413" t="s">
        <v>32</v>
      </c>
      <c r="S413" t="s">
        <v>32</v>
      </c>
      <c r="T413" t="s">
        <v>32</v>
      </c>
      <c r="U413" t="s">
        <v>32</v>
      </c>
      <c r="V413" t="s">
        <v>32</v>
      </c>
      <c r="W413" t="s">
        <v>32</v>
      </c>
    </row>
    <row r="414" spans="1:23" x14ac:dyDescent="0.2">
      <c r="A414">
        <v>59195</v>
      </c>
      <c r="B414" t="s">
        <v>2181</v>
      </c>
      <c r="C414" t="s">
        <v>30</v>
      </c>
      <c r="D414" t="s">
        <v>38</v>
      </c>
      <c r="E414" t="s">
        <v>394</v>
      </c>
      <c r="F414" s="78" t="s">
        <v>345</v>
      </c>
      <c r="G414" t="s">
        <v>2182</v>
      </c>
      <c r="H414" t="s">
        <v>502</v>
      </c>
      <c r="I414" s="86">
        <v>42079</v>
      </c>
      <c r="J414" s="86">
        <v>42082</v>
      </c>
      <c r="K414">
        <v>2</v>
      </c>
      <c r="L414">
        <v>2</v>
      </c>
      <c r="M414">
        <v>2</v>
      </c>
      <c r="N414" t="s">
        <v>32</v>
      </c>
      <c r="O414">
        <v>2</v>
      </c>
      <c r="P414" t="s">
        <v>32</v>
      </c>
      <c r="Q414" s="86" t="s">
        <v>32</v>
      </c>
      <c r="R414" t="s">
        <v>32</v>
      </c>
      <c r="S414" t="s">
        <v>32</v>
      </c>
      <c r="T414" t="s">
        <v>32</v>
      </c>
      <c r="U414" t="s">
        <v>32</v>
      </c>
      <c r="V414" t="s">
        <v>32</v>
      </c>
      <c r="W414" t="s">
        <v>32</v>
      </c>
    </row>
    <row r="415" spans="1:23" x14ac:dyDescent="0.2">
      <c r="A415">
        <v>52163</v>
      </c>
      <c r="B415" t="s">
        <v>977</v>
      </c>
      <c r="C415" t="s">
        <v>30</v>
      </c>
      <c r="D415" t="s">
        <v>38</v>
      </c>
      <c r="E415" t="s">
        <v>453</v>
      </c>
      <c r="F415" s="78" t="s">
        <v>132</v>
      </c>
      <c r="G415" t="s">
        <v>978</v>
      </c>
      <c r="H415" t="s">
        <v>491</v>
      </c>
      <c r="I415" s="86">
        <v>40462</v>
      </c>
      <c r="J415" s="86">
        <v>40466</v>
      </c>
      <c r="K415">
        <v>1</v>
      </c>
      <c r="L415">
        <v>1</v>
      </c>
      <c r="M415">
        <v>2</v>
      </c>
      <c r="N415" t="s">
        <v>32</v>
      </c>
      <c r="O415">
        <v>1</v>
      </c>
      <c r="P415" t="s">
        <v>32</v>
      </c>
      <c r="Q415" s="86" t="s">
        <v>32</v>
      </c>
      <c r="R415" t="s">
        <v>32</v>
      </c>
      <c r="S415" t="s">
        <v>32</v>
      </c>
      <c r="T415" t="s">
        <v>32</v>
      </c>
      <c r="U415" t="s">
        <v>32</v>
      </c>
      <c r="V415" t="s">
        <v>32</v>
      </c>
      <c r="W415" t="s">
        <v>32</v>
      </c>
    </row>
    <row r="416" spans="1:23" x14ac:dyDescent="0.2">
      <c r="A416">
        <v>130713</v>
      </c>
      <c r="B416" t="s">
        <v>2816</v>
      </c>
      <c r="C416" t="s">
        <v>54</v>
      </c>
      <c r="D416" t="s">
        <v>61</v>
      </c>
      <c r="E416" t="s">
        <v>464</v>
      </c>
      <c r="F416" s="78" t="s">
        <v>132</v>
      </c>
      <c r="G416" t="s">
        <v>2817</v>
      </c>
      <c r="H416" t="s">
        <v>96</v>
      </c>
      <c r="I416" s="86">
        <v>41435</v>
      </c>
      <c r="J416" s="86">
        <v>41439</v>
      </c>
      <c r="K416">
        <v>3</v>
      </c>
      <c r="L416">
        <v>3</v>
      </c>
      <c r="M416">
        <v>3</v>
      </c>
      <c r="N416" t="s">
        <v>32</v>
      </c>
      <c r="O416">
        <v>3</v>
      </c>
      <c r="P416" t="s">
        <v>2818</v>
      </c>
      <c r="Q416" s="86">
        <v>40340</v>
      </c>
      <c r="R416" t="s">
        <v>32</v>
      </c>
      <c r="S416" t="s">
        <v>32</v>
      </c>
      <c r="T416" t="s">
        <v>32</v>
      </c>
      <c r="U416" t="s">
        <v>32</v>
      </c>
      <c r="V416" t="s">
        <v>32</v>
      </c>
      <c r="W416" t="s">
        <v>32</v>
      </c>
    </row>
    <row r="417" spans="1:23" x14ac:dyDescent="0.2">
      <c r="A417">
        <v>52165</v>
      </c>
      <c r="B417" t="s">
        <v>979</v>
      </c>
      <c r="C417" t="s">
        <v>30</v>
      </c>
      <c r="D417" t="s">
        <v>38</v>
      </c>
      <c r="E417" t="s">
        <v>190</v>
      </c>
      <c r="F417" s="78" t="s">
        <v>57</v>
      </c>
      <c r="G417" t="s">
        <v>980</v>
      </c>
      <c r="H417" t="s">
        <v>562</v>
      </c>
      <c r="I417" s="86">
        <v>41176</v>
      </c>
      <c r="J417" s="86">
        <v>41180</v>
      </c>
      <c r="K417">
        <v>2</v>
      </c>
      <c r="L417">
        <v>2</v>
      </c>
      <c r="M417">
        <v>2</v>
      </c>
      <c r="N417" t="s">
        <v>32</v>
      </c>
      <c r="O417">
        <v>2</v>
      </c>
      <c r="P417" t="s">
        <v>981</v>
      </c>
      <c r="Q417" s="86">
        <v>40718</v>
      </c>
      <c r="R417" t="s">
        <v>32</v>
      </c>
      <c r="S417" t="s">
        <v>32</v>
      </c>
      <c r="T417" t="s">
        <v>32</v>
      </c>
      <c r="U417" t="s">
        <v>32</v>
      </c>
      <c r="V417" t="s">
        <v>32</v>
      </c>
      <c r="W417" t="s">
        <v>32</v>
      </c>
    </row>
    <row r="418" spans="1:23" x14ac:dyDescent="0.2">
      <c r="A418">
        <v>130472</v>
      </c>
      <c r="B418" t="s">
        <v>2359</v>
      </c>
      <c r="C418" t="s">
        <v>54</v>
      </c>
      <c r="D418" t="s">
        <v>61</v>
      </c>
      <c r="E418" t="s">
        <v>253</v>
      </c>
      <c r="F418" s="78" t="s">
        <v>132</v>
      </c>
      <c r="G418" t="s">
        <v>2360</v>
      </c>
      <c r="H418" t="s">
        <v>96</v>
      </c>
      <c r="I418" s="86">
        <v>41659</v>
      </c>
      <c r="J418" s="86">
        <v>41663</v>
      </c>
      <c r="K418">
        <v>2</v>
      </c>
      <c r="L418">
        <v>2</v>
      </c>
      <c r="M418">
        <v>2</v>
      </c>
      <c r="N418" t="s">
        <v>32</v>
      </c>
      <c r="O418">
        <v>2</v>
      </c>
      <c r="P418" t="s">
        <v>2361</v>
      </c>
      <c r="Q418" s="86">
        <v>40522</v>
      </c>
      <c r="R418" t="s">
        <v>32</v>
      </c>
      <c r="S418" t="s">
        <v>32</v>
      </c>
      <c r="T418" t="s">
        <v>32</v>
      </c>
      <c r="U418" t="s">
        <v>32</v>
      </c>
      <c r="V418" t="s">
        <v>32</v>
      </c>
      <c r="W418" t="s">
        <v>32</v>
      </c>
    </row>
    <row r="419" spans="1:23" x14ac:dyDescent="0.2">
      <c r="A419">
        <v>121777</v>
      </c>
      <c r="B419" t="s">
        <v>2210</v>
      </c>
      <c r="C419" t="s">
        <v>67</v>
      </c>
      <c r="D419" t="s">
        <v>72</v>
      </c>
      <c r="E419" t="s">
        <v>402</v>
      </c>
      <c r="F419" s="78" t="s">
        <v>311</v>
      </c>
      <c r="G419" t="s">
        <v>2211</v>
      </c>
      <c r="H419" t="s">
        <v>170</v>
      </c>
      <c r="I419" s="86">
        <v>42136</v>
      </c>
      <c r="J419" s="86">
        <v>42138</v>
      </c>
      <c r="K419">
        <v>3</v>
      </c>
      <c r="L419">
        <v>3</v>
      </c>
      <c r="M419">
        <v>3</v>
      </c>
      <c r="N419" t="s">
        <v>32</v>
      </c>
      <c r="O419">
        <v>3</v>
      </c>
      <c r="P419" t="s">
        <v>2212</v>
      </c>
      <c r="Q419" s="86">
        <v>40872</v>
      </c>
      <c r="R419" t="s">
        <v>32</v>
      </c>
      <c r="S419" t="s">
        <v>32</v>
      </c>
      <c r="T419" t="s">
        <v>32</v>
      </c>
      <c r="U419" t="s">
        <v>32</v>
      </c>
      <c r="V419" t="s">
        <v>32</v>
      </c>
      <c r="W419" t="s">
        <v>32</v>
      </c>
    </row>
    <row r="420" spans="1:23" x14ac:dyDescent="0.2">
      <c r="A420">
        <v>130714</v>
      </c>
      <c r="B420" t="s">
        <v>2819</v>
      </c>
      <c r="C420" t="s">
        <v>2300</v>
      </c>
      <c r="D420" t="s">
        <v>61</v>
      </c>
      <c r="E420" t="s">
        <v>368</v>
      </c>
      <c r="F420" s="78" t="s">
        <v>132</v>
      </c>
      <c r="G420" t="s">
        <v>2820</v>
      </c>
      <c r="H420" t="s">
        <v>96</v>
      </c>
      <c r="I420" s="86">
        <v>41548</v>
      </c>
      <c r="J420" s="86">
        <v>41551</v>
      </c>
      <c r="K420">
        <v>2</v>
      </c>
      <c r="L420">
        <v>2</v>
      </c>
      <c r="M420">
        <v>2</v>
      </c>
      <c r="N420" t="s">
        <v>32</v>
      </c>
      <c r="O420">
        <v>1</v>
      </c>
      <c r="P420" t="s">
        <v>2821</v>
      </c>
      <c r="Q420" s="86">
        <v>41047</v>
      </c>
      <c r="R420" t="s">
        <v>32</v>
      </c>
      <c r="S420" t="s">
        <v>32</v>
      </c>
      <c r="T420" t="s">
        <v>32</v>
      </c>
      <c r="U420" t="s">
        <v>32</v>
      </c>
      <c r="V420" t="s">
        <v>32</v>
      </c>
      <c r="W420" t="s">
        <v>32</v>
      </c>
    </row>
    <row r="421" spans="1:23" x14ac:dyDescent="0.2">
      <c r="A421">
        <v>130718</v>
      </c>
      <c r="B421" t="s">
        <v>2822</v>
      </c>
      <c r="C421" t="s">
        <v>126</v>
      </c>
      <c r="D421" t="s">
        <v>61</v>
      </c>
      <c r="E421" t="s">
        <v>368</v>
      </c>
      <c r="F421" s="78" t="s">
        <v>132</v>
      </c>
      <c r="G421" t="s">
        <v>2823</v>
      </c>
      <c r="H421" t="s">
        <v>2237</v>
      </c>
      <c r="I421" s="86">
        <v>39553</v>
      </c>
      <c r="J421" s="86">
        <v>39554</v>
      </c>
      <c r="K421">
        <v>1</v>
      </c>
      <c r="L421" t="s">
        <v>70</v>
      </c>
      <c r="M421" t="s">
        <v>70</v>
      </c>
      <c r="N421" t="s">
        <v>32</v>
      </c>
      <c r="O421">
        <v>1</v>
      </c>
      <c r="P421" t="s">
        <v>32</v>
      </c>
      <c r="Q421" s="86" t="s">
        <v>32</v>
      </c>
      <c r="R421" t="s">
        <v>32</v>
      </c>
      <c r="S421" t="s">
        <v>32</v>
      </c>
      <c r="T421" t="s">
        <v>32</v>
      </c>
      <c r="U421" t="s">
        <v>32</v>
      </c>
      <c r="V421" t="s">
        <v>32</v>
      </c>
      <c r="W421" t="s">
        <v>32</v>
      </c>
    </row>
    <row r="422" spans="1:23" x14ac:dyDescent="0.2">
      <c r="A422">
        <v>130710</v>
      </c>
      <c r="B422" t="s">
        <v>2813</v>
      </c>
      <c r="C422" t="s">
        <v>54</v>
      </c>
      <c r="D422" t="s">
        <v>61</v>
      </c>
      <c r="E422" t="s">
        <v>368</v>
      </c>
      <c r="F422" s="78" t="s">
        <v>132</v>
      </c>
      <c r="G422" t="s">
        <v>2814</v>
      </c>
      <c r="H422" t="s">
        <v>2231</v>
      </c>
      <c r="I422" s="86">
        <v>40315</v>
      </c>
      <c r="J422" s="86">
        <v>40319</v>
      </c>
      <c r="K422">
        <v>2</v>
      </c>
      <c r="L422">
        <v>2</v>
      </c>
      <c r="M422">
        <v>2</v>
      </c>
      <c r="N422" t="s">
        <v>32</v>
      </c>
      <c r="O422">
        <v>2</v>
      </c>
      <c r="P422" t="s">
        <v>2815</v>
      </c>
      <c r="Q422" s="86">
        <v>38856</v>
      </c>
      <c r="R422" t="s">
        <v>32</v>
      </c>
      <c r="S422" t="s">
        <v>32</v>
      </c>
      <c r="T422" t="s">
        <v>32</v>
      </c>
      <c r="U422" t="s">
        <v>32</v>
      </c>
      <c r="V422" t="s">
        <v>32</v>
      </c>
      <c r="W422" t="s">
        <v>32</v>
      </c>
    </row>
    <row r="423" spans="1:23" x14ac:dyDescent="0.2">
      <c r="A423">
        <v>50221</v>
      </c>
      <c r="B423" t="s">
        <v>369</v>
      </c>
      <c r="C423" t="s">
        <v>40</v>
      </c>
      <c r="D423" t="s">
        <v>44</v>
      </c>
      <c r="E423" t="s">
        <v>368</v>
      </c>
      <c r="F423" s="78" t="s">
        <v>132</v>
      </c>
      <c r="G423" t="s">
        <v>595</v>
      </c>
      <c r="H423" t="s">
        <v>521</v>
      </c>
      <c r="I423" s="86">
        <v>41071</v>
      </c>
      <c r="J423" s="86">
        <v>41075</v>
      </c>
      <c r="K423" t="s">
        <v>32</v>
      </c>
      <c r="L423" t="s">
        <v>32</v>
      </c>
      <c r="M423" t="s">
        <v>32</v>
      </c>
      <c r="N423" t="s">
        <v>32</v>
      </c>
      <c r="O423" t="s">
        <v>32</v>
      </c>
      <c r="P423" t="s">
        <v>596</v>
      </c>
      <c r="Q423" s="86">
        <v>39206</v>
      </c>
      <c r="R423" t="s">
        <v>32</v>
      </c>
      <c r="S423" t="s">
        <v>32</v>
      </c>
      <c r="T423" t="s">
        <v>32</v>
      </c>
      <c r="U423" t="s">
        <v>32</v>
      </c>
      <c r="V423" t="s">
        <v>32</v>
      </c>
      <c r="W423" t="s">
        <v>32</v>
      </c>
    </row>
    <row r="424" spans="1:23" x14ac:dyDescent="0.2">
      <c r="A424">
        <v>52179</v>
      </c>
      <c r="B424" t="s">
        <v>982</v>
      </c>
      <c r="C424" t="s">
        <v>114</v>
      </c>
      <c r="D424" t="s">
        <v>44</v>
      </c>
      <c r="E424" t="s">
        <v>368</v>
      </c>
      <c r="F424" s="78" t="s">
        <v>132</v>
      </c>
      <c r="G424" t="s">
        <v>983</v>
      </c>
      <c r="H424" t="s">
        <v>491</v>
      </c>
      <c r="I424" s="86">
        <v>40099</v>
      </c>
      <c r="J424" s="86">
        <v>40102</v>
      </c>
      <c r="K424">
        <v>2</v>
      </c>
      <c r="L424">
        <v>2</v>
      </c>
      <c r="M424">
        <v>2</v>
      </c>
      <c r="N424" t="s">
        <v>32</v>
      </c>
      <c r="O424">
        <v>2</v>
      </c>
      <c r="P424" t="s">
        <v>32</v>
      </c>
      <c r="Q424" s="86" t="s">
        <v>32</v>
      </c>
      <c r="R424" t="s">
        <v>32</v>
      </c>
      <c r="S424" t="s">
        <v>32</v>
      </c>
      <c r="T424" t="s">
        <v>32</v>
      </c>
      <c r="U424" t="s">
        <v>32</v>
      </c>
      <c r="V424" t="s">
        <v>32</v>
      </c>
      <c r="W424" t="s">
        <v>32</v>
      </c>
    </row>
    <row r="425" spans="1:23" x14ac:dyDescent="0.2">
      <c r="A425">
        <v>130474</v>
      </c>
      <c r="B425" t="s">
        <v>2362</v>
      </c>
      <c r="C425" t="s">
        <v>54</v>
      </c>
      <c r="D425" t="s">
        <v>61</v>
      </c>
      <c r="E425" t="s">
        <v>253</v>
      </c>
      <c r="F425" s="78" t="s">
        <v>132</v>
      </c>
      <c r="G425" t="s">
        <v>2363</v>
      </c>
      <c r="H425" t="s">
        <v>58</v>
      </c>
      <c r="I425" s="86">
        <v>42031</v>
      </c>
      <c r="J425" s="86">
        <v>42034</v>
      </c>
      <c r="K425">
        <v>2</v>
      </c>
      <c r="L425">
        <v>3</v>
      </c>
      <c r="M425">
        <v>2</v>
      </c>
      <c r="N425" t="s">
        <v>32</v>
      </c>
      <c r="O425">
        <v>2</v>
      </c>
      <c r="P425" t="s">
        <v>2364</v>
      </c>
      <c r="Q425" s="86">
        <v>41536</v>
      </c>
      <c r="R425" t="s">
        <v>32</v>
      </c>
      <c r="S425" t="s">
        <v>32</v>
      </c>
      <c r="T425" t="s">
        <v>32</v>
      </c>
      <c r="U425" t="s">
        <v>32</v>
      </c>
      <c r="V425" t="s">
        <v>32</v>
      </c>
      <c r="W425" t="s">
        <v>32</v>
      </c>
    </row>
    <row r="426" spans="1:23" x14ac:dyDescent="0.2">
      <c r="A426">
        <v>130722</v>
      </c>
      <c r="B426" t="s">
        <v>2833</v>
      </c>
      <c r="C426" t="s">
        <v>54</v>
      </c>
      <c r="D426" t="s">
        <v>61</v>
      </c>
      <c r="E426" t="s">
        <v>74</v>
      </c>
      <c r="F426" s="78" t="s">
        <v>75</v>
      </c>
      <c r="G426" t="s">
        <v>2834</v>
      </c>
      <c r="H426" t="s">
        <v>96</v>
      </c>
      <c r="I426" s="86">
        <v>41393</v>
      </c>
      <c r="J426" s="86">
        <v>41397</v>
      </c>
      <c r="K426">
        <v>2</v>
      </c>
      <c r="L426">
        <v>3</v>
      </c>
      <c r="M426">
        <v>2</v>
      </c>
      <c r="N426" t="s">
        <v>32</v>
      </c>
      <c r="O426">
        <v>2</v>
      </c>
      <c r="P426" t="s">
        <v>2835</v>
      </c>
      <c r="Q426" s="86">
        <v>39871</v>
      </c>
      <c r="R426" t="s">
        <v>32</v>
      </c>
      <c r="S426" t="s">
        <v>32</v>
      </c>
      <c r="T426" t="s">
        <v>32</v>
      </c>
      <c r="U426" t="s">
        <v>32</v>
      </c>
      <c r="V426" t="s">
        <v>32</v>
      </c>
      <c r="W426" t="s">
        <v>32</v>
      </c>
    </row>
    <row r="427" spans="1:23" x14ac:dyDescent="0.2">
      <c r="A427">
        <v>50133</v>
      </c>
      <c r="B427" t="s">
        <v>370</v>
      </c>
      <c r="C427" t="s">
        <v>40</v>
      </c>
      <c r="D427" t="s">
        <v>44</v>
      </c>
      <c r="E427" t="s">
        <v>74</v>
      </c>
      <c r="F427" s="78" t="s">
        <v>75</v>
      </c>
      <c r="G427" t="s">
        <v>535</v>
      </c>
      <c r="H427" t="s">
        <v>521</v>
      </c>
      <c r="I427" s="86">
        <v>41057</v>
      </c>
      <c r="J427" s="86">
        <v>41061</v>
      </c>
      <c r="K427" t="s">
        <v>32</v>
      </c>
      <c r="L427" t="s">
        <v>32</v>
      </c>
      <c r="M427" t="s">
        <v>32</v>
      </c>
      <c r="N427" t="s">
        <v>32</v>
      </c>
      <c r="O427" t="s">
        <v>32</v>
      </c>
      <c r="P427" t="s">
        <v>536</v>
      </c>
      <c r="Q427" s="86">
        <v>39780</v>
      </c>
      <c r="R427" t="s">
        <v>32</v>
      </c>
      <c r="S427" t="s">
        <v>32</v>
      </c>
      <c r="T427" t="s">
        <v>32</v>
      </c>
      <c r="U427" t="s">
        <v>32</v>
      </c>
      <c r="V427" t="s">
        <v>32</v>
      </c>
      <c r="W427" t="s">
        <v>32</v>
      </c>
    </row>
    <row r="428" spans="1:23" x14ac:dyDescent="0.2">
      <c r="A428">
        <v>130697</v>
      </c>
      <c r="B428" t="s">
        <v>2779</v>
      </c>
      <c r="C428" t="s">
        <v>54</v>
      </c>
      <c r="D428" t="s">
        <v>61</v>
      </c>
      <c r="E428" t="s">
        <v>411</v>
      </c>
      <c r="F428" s="78" t="s">
        <v>57</v>
      </c>
      <c r="G428" t="s">
        <v>2780</v>
      </c>
      <c r="H428" t="s">
        <v>2231</v>
      </c>
      <c r="I428" s="86">
        <v>40672</v>
      </c>
      <c r="J428" s="86">
        <v>40676</v>
      </c>
      <c r="K428">
        <v>1</v>
      </c>
      <c r="L428">
        <v>1</v>
      </c>
      <c r="M428">
        <v>2</v>
      </c>
      <c r="N428" t="s">
        <v>32</v>
      </c>
      <c r="O428">
        <v>1</v>
      </c>
      <c r="P428" t="s">
        <v>2781</v>
      </c>
      <c r="Q428" s="86">
        <v>39206</v>
      </c>
      <c r="R428" t="s">
        <v>32</v>
      </c>
      <c r="S428" t="s">
        <v>32</v>
      </c>
      <c r="T428" t="s">
        <v>32</v>
      </c>
      <c r="U428" t="s">
        <v>32</v>
      </c>
      <c r="V428" t="s">
        <v>32</v>
      </c>
      <c r="W428" t="s">
        <v>32</v>
      </c>
    </row>
    <row r="429" spans="1:23" x14ac:dyDescent="0.2">
      <c r="A429">
        <v>52210</v>
      </c>
      <c r="B429" t="s">
        <v>984</v>
      </c>
      <c r="C429" t="s">
        <v>30</v>
      </c>
      <c r="D429" t="s">
        <v>38</v>
      </c>
      <c r="E429" t="s">
        <v>248</v>
      </c>
      <c r="F429" s="78" t="s">
        <v>33</v>
      </c>
      <c r="G429" t="s">
        <v>985</v>
      </c>
      <c r="H429" t="s">
        <v>498</v>
      </c>
      <c r="I429" s="86">
        <v>41807</v>
      </c>
      <c r="J429" s="86">
        <v>41810</v>
      </c>
      <c r="K429">
        <v>2</v>
      </c>
      <c r="L429">
        <v>2</v>
      </c>
      <c r="M429">
        <v>2</v>
      </c>
      <c r="N429" t="s">
        <v>32</v>
      </c>
      <c r="O429">
        <v>2</v>
      </c>
      <c r="P429" t="s">
        <v>986</v>
      </c>
      <c r="Q429" s="86">
        <v>41340</v>
      </c>
      <c r="R429" t="s">
        <v>32</v>
      </c>
      <c r="S429" t="s">
        <v>32</v>
      </c>
      <c r="T429" t="s">
        <v>32</v>
      </c>
      <c r="U429" t="s">
        <v>32</v>
      </c>
      <c r="V429" t="s">
        <v>32</v>
      </c>
      <c r="W429" t="s">
        <v>32</v>
      </c>
    </row>
    <row r="430" spans="1:23" x14ac:dyDescent="0.2">
      <c r="A430">
        <v>133053</v>
      </c>
      <c r="B430" t="s">
        <v>3213</v>
      </c>
      <c r="C430" t="s">
        <v>2217</v>
      </c>
      <c r="D430" t="s">
        <v>44</v>
      </c>
      <c r="E430" t="s">
        <v>377</v>
      </c>
      <c r="F430" s="78" t="s">
        <v>56</v>
      </c>
      <c r="G430" t="s">
        <v>3214</v>
      </c>
      <c r="H430" t="s">
        <v>3215</v>
      </c>
      <c r="I430" s="86">
        <v>41667</v>
      </c>
      <c r="J430" s="86">
        <v>41670</v>
      </c>
      <c r="K430">
        <v>2</v>
      </c>
      <c r="L430">
        <v>2</v>
      </c>
      <c r="M430">
        <v>2</v>
      </c>
      <c r="N430" t="s">
        <v>32</v>
      </c>
      <c r="O430">
        <v>2</v>
      </c>
      <c r="P430" t="s">
        <v>3216</v>
      </c>
      <c r="Q430" s="86">
        <v>41260</v>
      </c>
      <c r="R430" t="s">
        <v>32</v>
      </c>
      <c r="S430" t="s">
        <v>32</v>
      </c>
      <c r="T430" t="s">
        <v>32</v>
      </c>
      <c r="U430" t="s">
        <v>32</v>
      </c>
      <c r="V430" t="s">
        <v>32</v>
      </c>
      <c r="W430" t="s">
        <v>32</v>
      </c>
    </row>
    <row r="431" spans="1:23" x14ac:dyDescent="0.2">
      <c r="A431">
        <v>53129</v>
      </c>
      <c r="B431" t="s">
        <v>1183</v>
      </c>
      <c r="C431" t="s">
        <v>40</v>
      </c>
      <c r="D431" t="s">
        <v>44</v>
      </c>
      <c r="E431" t="s">
        <v>371</v>
      </c>
      <c r="F431" s="78" t="s">
        <v>56</v>
      </c>
      <c r="G431" t="s">
        <v>1184</v>
      </c>
      <c r="H431" t="s">
        <v>521</v>
      </c>
      <c r="I431" s="86">
        <v>40588</v>
      </c>
      <c r="J431" s="86">
        <v>40592</v>
      </c>
      <c r="K431">
        <v>2</v>
      </c>
      <c r="L431">
        <v>2</v>
      </c>
      <c r="M431">
        <v>2</v>
      </c>
      <c r="N431" t="s">
        <v>32</v>
      </c>
      <c r="O431">
        <v>2</v>
      </c>
      <c r="P431" t="s">
        <v>1185</v>
      </c>
      <c r="Q431" s="86">
        <v>39220</v>
      </c>
      <c r="R431" t="s">
        <v>32</v>
      </c>
      <c r="S431" t="s">
        <v>32</v>
      </c>
      <c r="T431" t="s">
        <v>32</v>
      </c>
      <c r="U431" t="s">
        <v>32</v>
      </c>
      <c r="V431" t="s">
        <v>32</v>
      </c>
      <c r="W431" t="s">
        <v>32</v>
      </c>
    </row>
    <row r="432" spans="1:23" x14ac:dyDescent="0.2">
      <c r="A432">
        <v>52212</v>
      </c>
      <c r="B432" t="s">
        <v>987</v>
      </c>
      <c r="C432" t="s">
        <v>30</v>
      </c>
      <c r="D432" t="s">
        <v>38</v>
      </c>
      <c r="E432" t="s">
        <v>371</v>
      </c>
      <c r="F432" s="78" t="s">
        <v>56</v>
      </c>
      <c r="G432" t="s">
        <v>988</v>
      </c>
      <c r="H432" t="s">
        <v>491</v>
      </c>
      <c r="I432" s="86">
        <v>41149</v>
      </c>
      <c r="J432" s="86">
        <v>41152</v>
      </c>
      <c r="K432">
        <v>1</v>
      </c>
      <c r="L432">
        <v>1</v>
      </c>
      <c r="M432">
        <v>2</v>
      </c>
      <c r="N432" t="s">
        <v>32</v>
      </c>
      <c r="O432">
        <v>1</v>
      </c>
      <c r="P432" t="s">
        <v>989</v>
      </c>
      <c r="Q432" s="86">
        <v>39681</v>
      </c>
      <c r="R432" t="s">
        <v>32</v>
      </c>
      <c r="S432" t="s">
        <v>32</v>
      </c>
      <c r="T432" t="s">
        <v>32</v>
      </c>
      <c r="U432" t="s">
        <v>32</v>
      </c>
      <c r="V432" t="s">
        <v>32</v>
      </c>
      <c r="W432" t="s">
        <v>32</v>
      </c>
    </row>
    <row r="433" spans="1:23" x14ac:dyDescent="0.2">
      <c r="A433">
        <v>130615</v>
      </c>
      <c r="B433" t="s">
        <v>2629</v>
      </c>
      <c r="C433" t="s">
        <v>126</v>
      </c>
      <c r="D433" t="s">
        <v>61</v>
      </c>
      <c r="E433" t="s">
        <v>332</v>
      </c>
      <c r="F433" s="78" t="s">
        <v>75</v>
      </c>
      <c r="G433" t="s">
        <v>2630</v>
      </c>
      <c r="H433" t="s">
        <v>2280</v>
      </c>
      <c r="I433" s="86">
        <v>39024</v>
      </c>
      <c r="J433" s="86">
        <v>39024</v>
      </c>
      <c r="K433">
        <v>1</v>
      </c>
      <c r="L433" t="s">
        <v>70</v>
      </c>
      <c r="M433" t="s">
        <v>70</v>
      </c>
      <c r="N433" t="s">
        <v>32</v>
      </c>
      <c r="O433">
        <v>1</v>
      </c>
      <c r="P433" t="s">
        <v>32</v>
      </c>
      <c r="Q433" s="86" t="s">
        <v>32</v>
      </c>
      <c r="R433" t="s">
        <v>32</v>
      </c>
      <c r="S433" t="s">
        <v>32</v>
      </c>
      <c r="T433" t="s">
        <v>32</v>
      </c>
      <c r="U433" t="s">
        <v>32</v>
      </c>
      <c r="V433" t="s">
        <v>32</v>
      </c>
      <c r="W433" t="s">
        <v>32</v>
      </c>
    </row>
    <row r="434" spans="1:23" x14ac:dyDescent="0.2">
      <c r="A434">
        <v>57860</v>
      </c>
      <c r="B434" t="s">
        <v>1772</v>
      </c>
      <c r="C434" t="s">
        <v>30</v>
      </c>
      <c r="D434" t="s">
        <v>38</v>
      </c>
      <c r="E434" t="s">
        <v>195</v>
      </c>
      <c r="F434" s="78" t="s">
        <v>57</v>
      </c>
      <c r="G434" t="s">
        <v>1773</v>
      </c>
      <c r="H434" t="s">
        <v>512</v>
      </c>
      <c r="I434" s="86">
        <v>42177</v>
      </c>
      <c r="J434" s="86">
        <v>42181</v>
      </c>
      <c r="K434">
        <v>2</v>
      </c>
      <c r="L434">
        <v>2</v>
      </c>
      <c r="M434">
        <v>2</v>
      </c>
      <c r="N434" t="s">
        <v>32</v>
      </c>
      <c r="O434">
        <v>2</v>
      </c>
      <c r="P434" t="s">
        <v>1774</v>
      </c>
      <c r="Q434" s="86">
        <v>40921</v>
      </c>
      <c r="R434" t="s">
        <v>32</v>
      </c>
      <c r="S434" t="s">
        <v>32</v>
      </c>
      <c r="T434" t="s">
        <v>32</v>
      </c>
      <c r="U434" t="s">
        <v>32</v>
      </c>
      <c r="V434" t="s">
        <v>32</v>
      </c>
      <c r="W434" t="s">
        <v>32</v>
      </c>
    </row>
    <row r="435" spans="1:23" x14ac:dyDescent="0.2">
      <c r="A435">
        <v>59233</v>
      </c>
      <c r="B435" t="s">
        <v>2205</v>
      </c>
      <c r="C435" t="s">
        <v>234</v>
      </c>
      <c r="D435" t="s">
        <v>38</v>
      </c>
      <c r="E435" t="s">
        <v>334</v>
      </c>
      <c r="F435" s="78" t="s">
        <v>56</v>
      </c>
      <c r="G435" t="s">
        <v>32</v>
      </c>
      <c r="H435" t="s">
        <v>32</v>
      </c>
      <c r="I435" s="86" t="s">
        <v>32</v>
      </c>
      <c r="J435" s="86" t="s">
        <v>32</v>
      </c>
      <c r="K435" t="s">
        <v>32</v>
      </c>
      <c r="L435" t="s">
        <v>32</v>
      </c>
      <c r="M435" t="s">
        <v>32</v>
      </c>
      <c r="N435" t="s">
        <v>32</v>
      </c>
      <c r="O435" t="s">
        <v>32</v>
      </c>
      <c r="P435" t="s">
        <v>32</v>
      </c>
      <c r="Q435" s="86" t="s">
        <v>32</v>
      </c>
      <c r="R435" t="s">
        <v>32</v>
      </c>
      <c r="S435" t="s">
        <v>32</v>
      </c>
      <c r="T435" t="s">
        <v>32</v>
      </c>
      <c r="U435" t="s">
        <v>32</v>
      </c>
      <c r="V435" t="s">
        <v>32</v>
      </c>
      <c r="W435" t="s">
        <v>32</v>
      </c>
    </row>
    <row r="436" spans="1:23" x14ac:dyDescent="0.2">
      <c r="A436">
        <v>1223682</v>
      </c>
      <c r="B436" s="78" t="s">
        <v>3382</v>
      </c>
      <c r="C436" s="78" t="s">
        <v>234</v>
      </c>
      <c r="D436" t="s">
        <v>38</v>
      </c>
      <c r="E436" s="78" t="s">
        <v>334</v>
      </c>
      <c r="F436" s="78" t="s">
        <v>56</v>
      </c>
      <c r="G436" t="s">
        <v>32</v>
      </c>
      <c r="H436" t="s">
        <v>32</v>
      </c>
      <c r="I436" s="86" t="s">
        <v>32</v>
      </c>
      <c r="J436" s="86" t="s">
        <v>32</v>
      </c>
      <c r="K436" t="s">
        <v>32</v>
      </c>
      <c r="L436" t="s">
        <v>32</v>
      </c>
      <c r="M436" t="s">
        <v>32</v>
      </c>
      <c r="N436" t="s">
        <v>32</v>
      </c>
      <c r="O436" t="s">
        <v>32</v>
      </c>
      <c r="P436" t="s">
        <v>32</v>
      </c>
      <c r="Q436" s="86" t="s">
        <v>32</v>
      </c>
      <c r="R436" t="s">
        <v>32</v>
      </c>
      <c r="S436" t="s">
        <v>32</v>
      </c>
      <c r="T436" t="s">
        <v>32</v>
      </c>
      <c r="U436" t="s">
        <v>32</v>
      </c>
      <c r="V436" t="s">
        <v>32</v>
      </c>
      <c r="W436" t="s">
        <v>32</v>
      </c>
    </row>
    <row r="437" spans="1:23" x14ac:dyDescent="0.2">
      <c r="A437">
        <v>130499</v>
      </c>
      <c r="B437" t="s">
        <v>2413</v>
      </c>
      <c r="C437" t="s">
        <v>126</v>
      </c>
      <c r="D437" t="s">
        <v>61</v>
      </c>
      <c r="E437" t="s">
        <v>328</v>
      </c>
      <c r="F437" s="78" t="s">
        <v>64</v>
      </c>
      <c r="G437" t="s">
        <v>2414</v>
      </c>
      <c r="H437" t="s">
        <v>2237</v>
      </c>
      <c r="I437" s="86">
        <v>39139</v>
      </c>
      <c r="J437" s="86">
        <v>39143</v>
      </c>
      <c r="K437">
        <v>1</v>
      </c>
      <c r="L437" t="s">
        <v>70</v>
      </c>
      <c r="M437" t="s">
        <v>70</v>
      </c>
      <c r="N437" t="s">
        <v>32</v>
      </c>
      <c r="O437">
        <v>1</v>
      </c>
      <c r="P437" t="s">
        <v>32</v>
      </c>
      <c r="Q437" s="86" t="s">
        <v>32</v>
      </c>
      <c r="R437" t="s">
        <v>32</v>
      </c>
      <c r="S437" t="s">
        <v>32</v>
      </c>
      <c r="T437" t="s">
        <v>32</v>
      </c>
      <c r="U437" t="s">
        <v>32</v>
      </c>
      <c r="V437" t="s">
        <v>32</v>
      </c>
      <c r="W437" t="s">
        <v>32</v>
      </c>
    </row>
    <row r="438" spans="1:23" x14ac:dyDescent="0.2">
      <c r="A438">
        <v>131893</v>
      </c>
      <c r="B438" t="s">
        <v>3125</v>
      </c>
      <c r="C438" t="s">
        <v>67</v>
      </c>
      <c r="D438" t="s">
        <v>72</v>
      </c>
      <c r="E438" t="s">
        <v>382</v>
      </c>
      <c r="F438" s="78" t="s">
        <v>33</v>
      </c>
      <c r="G438" t="s">
        <v>3126</v>
      </c>
      <c r="H438" t="s">
        <v>170</v>
      </c>
      <c r="I438" s="86">
        <v>41604</v>
      </c>
      <c r="J438" s="86">
        <v>41606</v>
      </c>
      <c r="K438">
        <v>2</v>
      </c>
      <c r="L438">
        <v>2</v>
      </c>
      <c r="M438">
        <v>2</v>
      </c>
      <c r="N438" t="s">
        <v>32</v>
      </c>
      <c r="O438">
        <v>2</v>
      </c>
      <c r="P438" t="s">
        <v>3127</v>
      </c>
      <c r="Q438" s="86">
        <v>39737</v>
      </c>
      <c r="R438" t="s">
        <v>32</v>
      </c>
      <c r="S438" t="s">
        <v>32</v>
      </c>
      <c r="T438" t="s">
        <v>32</v>
      </c>
      <c r="U438" t="s">
        <v>32</v>
      </c>
      <c r="V438" t="s">
        <v>32</v>
      </c>
      <c r="W438" t="s">
        <v>32</v>
      </c>
    </row>
    <row r="439" spans="1:23" x14ac:dyDescent="0.2">
      <c r="A439">
        <v>52377</v>
      </c>
      <c r="B439" t="s">
        <v>990</v>
      </c>
      <c r="C439" t="s">
        <v>234</v>
      </c>
      <c r="D439" t="s">
        <v>38</v>
      </c>
      <c r="E439" t="s">
        <v>92</v>
      </c>
      <c r="F439" s="78" t="s">
        <v>33</v>
      </c>
      <c r="G439" t="s">
        <v>991</v>
      </c>
      <c r="H439" t="s">
        <v>512</v>
      </c>
      <c r="I439" s="86">
        <v>40932</v>
      </c>
      <c r="J439" s="86">
        <v>40935</v>
      </c>
      <c r="K439">
        <v>1</v>
      </c>
      <c r="L439">
        <v>1</v>
      </c>
      <c r="M439">
        <v>1</v>
      </c>
      <c r="N439" t="s">
        <v>32</v>
      </c>
      <c r="O439">
        <v>1</v>
      </c>
      <c r="P439" t="s">
        <v>992</v>
      </c>
      <c r="Q439" s="86">
        <v>38968</v>
      </c>
      <c r="R439" t="s">
        <v>32</v>
      </c>
      <c r="S439" t="s">
        <v>32</v>
      </c>
      <c r="T439" t="s">
        <v>32</v>
      </c>
      <c r="U439" t="s">
        <v>32</v>
      </c>
      <c r="V439" t="s">
        <v>32</v>
      </c>
      <c r="W439" t="s">
        <v>32</v>
      </c>
    </row>
    <row r="440" spans="1:23" x14ac:dyDescent="0.2">
      <c r="A440">
        <v>56201</v>
      </c>
      <c r="B440" t="s">
        <v>1749</v>
      </c>
      <c r="C440" t="s">
        <v>30</v>
      </c>
      <c r="D440" t="s">
        <v>38</v>
      </c>
      <c r="E440" t="s">
        <v>368</v>
      </c>
      <c r="F440" s="78" t="s">
        <v>132</v>
      </c>
      <c r="G440" t="s">
        <v>1750</v>
      </c>
      <c r="H440" t="s">
        <v>491</v>
      </c>
      <c r="I440" s="86">
        <v>40567</v>
      </c>
      <c r="J440" s="86">
        <v>40571</v>
      </c>
      <c r="K440">
        <v>1</v>
      </c>
      <c r="L440">
        <v>1</v>
      </c>
      <c r="M440">
        <v>1</v>
      </c>
      <c r="N440" t="s">
        <v>32</v>
      </c>
      <c r="O440">
        <v>1</v>
      </c>
      <c r="P440" t="s">
        <v>1751</v>
      </c>
      <c r="Q440" s="86">
        <v>38848</v>
      </c>
      <c r="R440" t="s">
        <v>32</v>
      </c>
      <c r="S440" t="s">
        <v>32</v>
      </c>
      <c r="T440" t="s">
        <v>32</v>
      </c>
      <c r="U440" t="s">
        <v>32</v>
      </c>
      <c r="V440" t="s">
        <v>32</v>
      </c>
      <c r="W440" t="s">
        <v>32</v>
      </c>
    </row>
    <row r="441" spans="1:23" x14ac:dyDescent="0.2">
      <c r="A441">
        <v>130507</v>
      </c>
      <c r="B441" t="s">
        <v>2426</v>
      </c>
      <c r="C441" t="s">
        <v>54</v>
      </c>
      <c r="D441" t="s">
        <v>61</v>
      </c>
      <c r="E441" t="s">
        <v>414</v>
      </c>
      <c r="F441" s="78" t="s">
        <v>64</v>
      </c>
      <c r="G441" t="s">
        <v>2427</v>
      </c>
      <c r="H441" t="s">
        <v>2316</v>
      </c>
      <c r="I441" s="86">
        <v>40686</v>
      </c>
      <c r="J441" s="86">
        <v>40690</v>
      </c>
      <c r="K441">
        <v>2</v>
      </c>
      <c r="L441">
        <v>2</v>
      </c>
      <c r="M441">
        <v>2</v>
      </c>
      <c r="N441" t="s">
        <v>32</v>
      </c>
      <c r="O441">
        <v>2</v>
      </c>
      <c r="P441" t="s">
        <v>2428</v>
      </c>
      <c r="Q441" s="86">
        <v>39206</v>
      </c>
      <c r="R441" t="s">
        <v>32</v>
      </c>
      <c r="S441" t="s">
        <v>32</v>
      </c>
      <c r="T441" t="s">
        <v>32</v>
      </c>
      <c r="U441" t="s">
        <v>32</v>
      </c>
      <c r="V441" t="s">
        <v>32</v>
      </c>
      <c r="W441" t="s">
        <v>32</v>
      </c>
    </row>
    <row r="442" spans="1:23" x14ac:dyDescent="0.2">
      <c r="A442">
        <v>52386</v>
      </c>
      <c r="B442" t="s">
        <v>993</v>
      </c>
      <c r="C442" t="s">
        <v>30</v>
      </c>
      <c r="D442" t="s">
        <v>38</v>
      </c>
      <c r="E442" t="s">
        <v>372</v>
      </c>
      <c r="F442" s="78" t="s">
        <v>57</v>
      </c>
      <c r="G442" t="s">
        <v>994</v>
      </c>
      <c r="H442" t="s">
        <v>491</v>
      </c>
      <c r="I442" s="86">
        <v>39762</v>
      </c>
      <c r="J442" s="86">
        <v>39766</v>
      </c>
      <c r="K442">
        <v>1</v>
      </c>
      <c r="L442">
        <v>1</v>
      </c>
      <c r="M442" t="s">
        <v>70</v>
      </c>
      <c r="N442" t="s">
        <v>32</v>
      </c>
      <c r="O442">
        <v>1</v>
      </c>
      <c r="P442" t="s">
        <v>32</v>
      </c>
      <c r="Q442" s="86" t="s">
        <v>32</v>
      </c>
      <c r="R442" t="s">
        <v>32</v>
      </c>
      <c r="S442" t="s">
        <v>32</v>
      </c>
      <c r="T442" t="s">
        <v>32</v>
      </c>
      <c r="U442" t="s">
        <v>32</v>
      </c>
      <c r="V442" t="s">
        <v>32</v>
      </c>
      <c r="W442" t="s">
        <v>32</v>
      </c>
    </row>
    <row r="443" spans="1:23" x14ac:dyDescent="0.2">
      <c r="A443">
        <v>53132</v>
      </c>
      <c r="B443" t="s">
        <v>1186</v>
      </c>
      <c r="C443" t="s">
        <v>40</v>
      </c>
      <c r="D443" t="s">
        <v>44</v>
      </c>
      <c r="E443" t="s">
        <v>220</v>
      </c>
      <c r="F443" s="78" t="s">
        <v>56</v>
      </c>
      <c r="G443" t="s">
        <v>1187</v>
      </c>
      <c r="H443" t="s">
        <v>521</v>
      </c>
      <c r="I443" s="86">
        <v>41974</v>
      </c>
      <c r="J443" s="86">
        <v>41978</v>
      </c>
      <c r="K443">
        <v>2</v>
      </c>
      <c r="L443">
        <v>2</v>
      </c>
      <c r="M443">
        <v>2</v>
      </c>
      <c r="N443" t="s">
        <v>32</v>
      </c>
      <c r="O443">
        <v>2</v>
      </c>
      <c r="P443" t="s">
        <v>1188</v>
      </c>
      <c r="Q443" s="86">
        <v>39787</v>
      </c>
      <c r="R443" t="s">
        <v>32</v>
      </c>
      <c r="S443" t="s">
        <v>32</v>
      </c>
      <c r="T443" t="s">
        <v>32</v>
      </c>
      <c r="U443" t="s">
        <v>32</v>
      </c>
      <c r="V443" t="s">
        <v>32</v>
      </c>
      <c r="W443" t="s">
        <v>32</v>
      </c>
    </row>
    <row r="444" spans="1:23" x14ac:dyDescent="0.2">
      <c r="A444">
        <v>54096</v>
      </c>
      <c r="B444" s="78" t="s">
        <v>3372</v>
      </c>
      <c r="C444" s="78" t="s">
        <v>30</v>
      </c>
      <c r="D444" s="78" t="s">
        <v>38</v>
      </c>
      <c r="E444" s="78" t="s">
        <v>326</v>
      </c>
      <c r="F444" s="78" t="s">
        <v>47</v>
      </c>
      <c r="G444" t="s">
        <v>3373</v>
      </c>
      <c r="H444" t="s">
        <v>512</v>
      </c>
      <c r="I444" s="86">
        <v>40938</v>
      </c>
      <c r="J444" s="86">
        <v>40942</v>
      </c>
      <c r="K444">
        <v>1</v>
      </c>
      <c r="L444">
        <v>1</v>
      </c>
      <c r="M444">
        <v>1</v>
      </c>
      <c r="N444" t="s">
        <v>32</v>
      </c>
      <c r="O444">
        <v>1</v>
      </c>
      <c r="P444" t="s">
        <v>3374</v>
      </c>
      <c r="Q444" s="86">
        <v>38925</v>
      </c>
      <c r="R444">
        <v>2</v>
      </c>
      <c r="S444" t="s">
        <v>70</v>
      </c>
      <c r="T444" t="s">
        <v>70</v>
      </c>
      <c r="U444" t="s">
        <v>32</v>
      </c>
      <c r="V444">
        <v>2</v>
      </c>
      <c r="W444" t="s">
        <v>37</v>
      </c>
    </row>
    <row r="445" spans="1:23" x14ac:dyDescent="0.2">
      <c r="A445">
        <v>58176</v>
      </c>
      <c r="B445" t="s">
        <v>1817</v>
      </c>
      <c r="C445" t="s">
        <v>234</v>
      </c>
      <c r="D445" t="s">
        <v>38</v>
      </c>
      <c r="E445" t="s">
        <v>448</v>
      </c>
      <c r="F445" s="78" t="s">
        <v>56</v>
      </c>
      <c r="G445" t="s">
        <v>1818</v>
      </c>
      <c r="H445" t="s">
        <v>512</v>
      </c>
      <c r="I445" s="86">
        <v>41491</v>
      </c>
      <c r="J445" s="86">
        <v>41495</v>
      </c>
      <c r="K445">
        <v>2</v>
      </c>
      <c r="L445">
        <v>2</v>
      </c>
      <c r="M445">
        <v>2</v>
      </c>
      <c r="N445" t="s">
        <v>32</v>
      </c>
      <c r="O445">
        <v>2</v>
      </c>
      <c r="P445" t="s">
        <v>1819</v>
      </c>
      <c r="Q445" s="86">
        <v>39689</v>
      </c>
      <c r="R445" t="s">
        <v>32</v>
      </c>
      <c r="S445" t="s">
        <v>32</v>
      </c>
      <c r="T445" t="s">
        <v>32</v>
      </c>
      <c r="U445" t="s">
        <v>32</v>
      </c>
      <c r="V445" t="s">
        <v>32</v>
      </c>
      <c r="W445" t="s">
        <v>32</v>
      </c>
    </row>
    <row r="446" spans="1:23" x14ac:dyDescent="0.2">
      <c r="A446">
        <v>130539</v>
      </c>
      <c r="B446" t="s">
        <v>2493</v>
      </c>
      <c r="C446" t="s">
        <v>126</v>
      </c>
      <c r="D446" t="s">
        <v>61</v>
      </c>
      <c r="E446" t="s">
        <v>31</v>
      </c>
      <c r="F446" s="78" t="s">
        <v>311</v>
      </c>
      <c r="G446" t="s">
        <v>2494</v>
      </c>
      <c r="H446" t="s">
        <v>2237</v>
      </c>
      <c r="I446" s="86">
        <v>40827</v>
      </c>
      <c r="J446" s="86">
        <v>40830</v>
      </c>
      <c r="K446">
        <v>2</v>
      </c>
      <c r="L446">
        <v>2</v>
      </c>
      <c r="M446">
        <v>2</v>
      </c>
      <c r="N446" t="s">
        <v>32</v>
      </c>
      <c r="O446">
        <v>2</v>
      </c>
      <c r="P446" t="s">
        <v>2495</v>
      </c>
      <c r="Q446" s="86">
        <v>39742</v>
      </c>
      <c r="R446" t="s">
        <v>32</v>
      </c>
      <c r="S446" t="s">
        <v>32</v>
      </c>
      <c r="T446" t="s">
        <v>32</v>
      </c>
      <c r="U446" t="s">
        <v>32</v>
      </c>
      <c r="V446" t="s">
        <v>32</v>
      </c>
      <c r="W446" t="s">
        <v>32</v>
      </c>
    </row>
    <row r="447" spans="1:23" x14ac:dyDescent="0.2">
      <c r="A447">
        <v>52395</v>
      </c>
      <c r="B447" t="s">
        <v>995</v>
      </c>
      <c r="C447" t="s">
        <v>30</v>
      </c>
      <c r="D447" t="s">
        <v>38</v>
      </c>
      <c r="E447" t="s">
        <v>31</v>
      </c>
      <c r="F447" s="78" t="s">
        <v>311</v>
      </c>
      <c r="G447" t="s">
        <v>996</v>
      </c>
      <c r="H447" t="s">
        <v>512</v>
      </c>
      <c r="I447" s="86">
        <v>41226</v>
      </c>
      <c r="J447" s="86">
        <v>41228</v>
      </c>
      <c r="K447">
        <v>2</v>
      </c>
      <c r="L447">
        <v>2</v>
      </c>
      <c r="M447">
        <v>2</v>
      </c>
      <c r="N447" t="s">
        <v>32</v>
      </c>
      <c r="O447">
        <v>2</v>
      </c>
      <c r="P447" t="s">
        <v>997</v>
      </c>
      <c r="Q447" s="86">
        <v>40647</v>
      </c>
      <c r="R447" t="s">
        <v>32</v>
      </c>
      <c r="S447" t="s">
        <v>32</v>
      </c>
      <c r="T447" t="s">
        <v>32</v>
      </c>
      <c r="U447" t="s">
        <v>32</v>
      </c>
      <c r="V447" t="s">
        <v>32</v>
      </c>
      <c r="W447" t="s">
        <v>32</v>
      </c>
    </row>
    <row r="448" spans="1:23" x14ac:dyDescent="0.2">
      <c r="A448">
        <v>52396</v>
      </c>
      <c r="B448" t="s">
        <v>998</v>
      </c>
      <c r="C448" t="s">
        <v>30</v>
      </c>
      <c r="D448" t="s">
        <v>38</v>
      </c>
      <c r="E448" t="s">
        <v>146</v>
      </c>
      <c r="F448" s="78" t="s">
        <v>47</v>
      </c>
      <c r="G448" t="s">
        <v>999</v>
      </c>
      <c r="H448" t="s">
        <v>502</v>
      </c>
      <c r="I448" s="86">
        <v>42087</v>
      </c>
      <c r="J448" s="86">
        <v>42090</v>
      </c>
      <c r="K448">
        <v>2</v>
      </c>
      <c r="L448">
        <v>2</v>
      </c>
      <c r="M448">
        <v>2</v>
      </c>
      <c r="N448" t="s">
        <v>32</v>
      </c>
      <c r="O448">
        <v>2</v>
      </c>
      <c r="P448" t="s">
        <v>1000</v>
      </c>
      <c r="Q448" s="86">
        <v>40690</v>
      </c>
      <c r="R448" t="s">
        <v>32</v>
      </c>
      <c r="S448" t="s">
        <v>32</v>
      </c>
      <c r="T448" t="s">
        <v>32</v>
      </c>
      <c r="U448" t="s">
        <v>32</v>
      </c>
      <c r="V448" t="s">
        <v>32</v>
      </c>
      <c r="W448" t="s">
        <v>32</v>
      </c>
    </row>
    <row r="449" spans="1:23" x14ac:dyDescent="0.2">
      <c r="A449">
        <v>130490</v>
      </c>
      <c r="B449" t="s">
        <v>2396</v>
      </c>
      <c r="C449" t="s">
        <v>54</v>
      </c>
      <c r="D449" t="s">
        <v>61</v>
      </c>
      <c r="E449" t="s">
        <v>108</v>
      </c>
      <c r="F449" s="78" t="s">
        <v>64</v>
      </c>
      <c r="G449" t="s">
        <v>2397</v>
      </c>
      <c r="H449" t="s">
        <v>96</v>
      </c>
      <c r="I449" s="86">
        <v>42037</v>
      </c>
      <c r="J449" s="86">
        <v>42041</v>
      </c>
      <c r="K449">
        <v>2</v>
      </c>
      <c r="L449">
        <v>2</v>
      </c>
      <c r="M449">
        <v>2</v>
      </c>
      <c r="N449" t="s">
        <v>32</v>
      </c>
      <c r="O449">
        <v>2</v>
      </c>
      <c r="P449" t="s">
        <v>2398</v>
      </c>
      <c r="Q449" s="86">
        <v>40221</v>
      </c>
      <c r="R449" t="s">
        <v>32</v>
      </c>
      <c r="S449" t="s">
        <v>32</v>
      </c>
      <c r="T449" t="s">
        <v>32</v>
      </c>
      <c r="U449" t="s">
        <v>32</v>
      </c>
      <c r="V449" t="s">
        <v>32</v>
      </c>
      <c r="W449" t="s">
        <v>32</v>
      </c>
    </row>
    <row r="450" spans="1:23" x14ac:dyDescent="0.2">
      <c r="A450">
        <v>52402</v>
      </c>
      <c r="B450" t="s">
        <v>1001</v>
      </c>
      <c r="C450" t="s">
        <v>30</v>
      </c>
      <c r="D450" t="s">
        <v>38</v>
      </c>
      <c r="E450" t="s">
        <v>115</v>
      </c>
      <c r="F450" s="78" t="s">
        <v>311</v>
      </c>
      <c r="G450" t="s">
        <v>1002</v>
      </c>
      <c r="H450" t="s">
        <v>491</v>
      </c>
      <c r="I450" s="86">
        <v>40190</v>
      </c>
      <c r="J450" s="86">
        <v>40193</v>
      </c>
      <c r="K450">
        <v>2</v>
      </c>
      <c r="L450">
        <v>2</v>
      </c>
      <c r="M450">
        <v>3</v>
      </c>
      <c r="N450" t="s">
        <v>32</v>
      </c>
      <c r="O450">
        <v>2</v>
      </c>
      <c r="P450" t="s">
        <v>1003</v>
      </c>
      <c r="Q450" s="86">
        <v>38639</v>
      </c>
      <c r="R450" t="s">
        <v>32</v>
      </c>
      <c r="S450" t="s">
        <v>32</v>
      </c>
      <c r="T450" t="s">
        <v>32</v>
      </c>
      <c r="U450" t="s">
        <v>32</v>
      </c>
      <c r="V450" t="s">
        <v>32</v>
      </c>
      <c r="W450" t="s">
        <v>32</v>
      </c>
    </row>
    <row r="451" spans="1:23" x14ac:dyDescent="0.2">
      <c r="A451" s="78">
        <v>130579</v>
      </c>
      <c r="B451" s="78" t="s">
        <v>239</v>
      </c>
      <c r="C451" s="78" t="s">
        <v>54</v>
      </c>
      <c r="D451" s="78" t="s">
        <v>61</v>
      </c>
      <c r="E451" s="78" t="s">
        <v>115</v>
      </c>
      <c r="F451" s="78" t="s">
        <v>311</v>
      </c>
      <c r="G451" s="3">
        <v>10007218</v>
      </c>
      <c r="H451" s="2" t="s">
        <v>96</v>
      </c>
      <c r="I451" s="5">
        <v>42325</v>
      </c>
      <c r="J451" s="5">
        <v>42328</v>
      </c>
      <c r="K451" s="6">
        <v>2</v>
      </c>
      <c r="L451" s="6">
        <v>2</v>
      </c>
      <c r="M451" s="6">
        <v>2</v>
      </c>
      <c r="N451" s="6">
        <v>2</v>
      </c>
      <c r="O451" s="6">
        <v>2</v>
      </c>
      <c r="P451" s="6" t="s">
        <v>3364</v>
      </c>
      <c r="Q451" s="87">
        <v>39584</v>
      </c>
      <c r="R451" s="78">
        <v>1</v>
      </c>
      <c r="S451" s="78" t="s">
        <v>70</v>
      </c>
      <c r="T451" s="78" t="s">
        <v>32</v>
      </c>
      <c r="U451" s="78" t="s">
        <v>32</v>
      </c>
      <c r="V451" s="78">
        <v>1</v>
      </c>
      <c r="W451" s="6" t="s">
        <v>60</v>
      </c>
    </row>
    <row r="452" spans="1:23" x14ac:dyDescent="0.2">
      <c r="A452">
        <v>58700</v>
      </c>
      <c r="B452" t="s">
        <v>113</v>
      </c>
      <c r="C452" t="s">
        <v>114</v>
      </c>
      <c r="D452" t="s">
        <v>44</v>
      </c>
      <c r="E452" t="s">
        <v>115</v>
      </c>
      <c r="F452" s="78" t="s">
        <v>311</v>
      </c>
      <c r="G452">
        <v>10005434</v>
      </c>
      <c r="H452" t="s">
        <v>116</v>
      </c>
      <c r="I452" s="86">
        <v>42290</v>
      </c>
      <c r="J452" s="86">
        <v>42293</v>
      </c>
      <c r="K452">
        <v>2</v>
      </c>
      <c r="L452">
        <v>2</v>
      </c>
      <c r="M452">
        <v>2</v>
      </c>
      <c r="N452">
        <v>2</v>
      </c>
      <c r="O452">
        <v>2</v>
      </c>
      <c r="P452" t="s">
        <v>117</v>
      </c>
      <c r="Q452" s="86">
        <v>41047</v>
      </c>
      <c r="R452" t="s">
        <v>32</v>
      </c>
      <c r="S452" t="s">
        <v>32</v>
      </c>
      <c r="T452" t="s">
        <v>32</v>
      </c>
      <c r="U452" t="s">
        <v>32</v>
      </c>
      <c r="V452" t="s">
        <v>32</v>
      </c>
      <c r="W452" t="s">
        <v>32</v>
      </c>
    </row>
    <row r="453" spans="1:23" x14ac:dyDescent="0.2">
      <c r="A453">
        <v>52410</v>
      </c>
      <c r="B453" t="s">
        <v>1007</v>
      </c>
      <c r="C453" t="s">
        <v>114</v>
      </c>
      <c r="D453" t="s">
        <v>44</v>
      </c>
      <c r="E453" t="s">
        <v>115</v>
      </c>
      <c r="F453" s="78" t="s">
        <v>311</v>
      </c>
      <c r="G453" t="s">
        <v>1008</v>
      </c>
      <c r="H453" t="s">
        <v>502</v>
      </c>
      <c r="I453" s="86">
        <v>41582</v>
      </c>
      <c r="J453" s="86">
        <v>41586</v>
      </c>
      <c r="K453">
        <v>2</v>
      </c>
      <c r="L453">
        <v>2</v>
      </c>
      <c r="M453">
        <v>2</v>
      </c>
      <c r="N453" t="s">
        <v>32</v>
      </c>
      <c r="O453">
        <v>2</v>
      </c>
      <c r="P453" t="s">
        <v>1009</v>
      </c>
      <c r="Q453" s="86">
        <v>39507</v>
      </c>
      <c r="R453" t="s">
        <v>32</v>
      </c>
      <c r="S453" t="s">
        <v>32</v>
      </c>
      <c r="T453" t="s">
        <v>32</v>
      </c>
      <c r="U453" t="s">
        <v>32</v>
      </c>
      <c r="V453" t="s">
        <v>32</v>
      </c>
      <c r="W453" t="s">
        <v>32</v>
      </c>
    </row>
    <row r="454" spans="1:23" x14ac:dyDescent="0.2">
      <c r="A454">
        <v>130612</v>
      </c>
      <c r="B454" t="s">
        <v>2623</v>
      </c>
      <c r="C454" t="s">
        <v>54</v>
      </c>
      <c r="D454" t="s">
        <v>61</v>
      </c>
      <c r="E454" t="s">
        <v>332</v>
      </c>
      <c r="F454" s="78" t="s">
        <v>75</v>
      </c>
      <c r="G454" t="s">
        <v>2624</v>
      </c>
      <c r="H454" t="s">
        <v>58</v>
      </c>
      <c r="I454" s="86">
        <v>41960</v>
      </c>
      <c r="J454" s="86">
        <v>41964</v>
      </c>
      <c r="K454">
        <v>3</v>
      </c>
      <c r="L454">
        <v>3</v>
      </c>
      <c r="M454">
        <v>3</v>
      </c>
      <c r="N454" t="s">
        <v>32</v>
      </c>
      <c r="O454">
        <v>3</v>
      </c>
      <c r="P454" t="s">
        <v>2625</v>
      </c>
      <c r="Q454" s="86">
        <v>41432</v>
      </c>
      <c r="R454" t="s">
        <v>32</v>
      </c>
      <c r="S454" t="s">
        <v>32</v>
      </c>
      <c r="T454" t="s">
        <v>32</v>
      </c>
      <c r="U454" t="s">
        <v>32</v>
      </c>
      <c r="V454" t="s">
        <v>32</v>
      </c>
      <c r="W454" t="s">
        <v>32</v>
      </c>
    </row>
    <row r="455" spans="1:23" x14ac:dyDescent="0.2">
      <c r="A455">
        <v>52418</v>
      </c>
      <c r="B455" t="s">
        <v>1010</v>
      </c>
      <c r="C455" t="s">
        <v>30</v>
      </c>
      <c r="D455" t="s">
        <v>38</v>
      </c>
      <c r="E455" t="s">
        <v>115</v>
      </c>
      <c r="F455" s="78" t="s">
        <v>311</v>
      </c>
      <c r="G455" t="s">
        <v>1011</v>
      </c>
      <c r="H455" t="s">
        <v>498</v>
      </c>
      <c r="I455" s="86">
        <v>42143</v>
      </c>
      <c r="J455" s="86">
        <v>42146</v>
      </c>
      <c r="K455">
        <v>2</v>
      </c>
      <c r="L455">
        <v>2</v>
      </c>
      <c r="M455">
        <v>2</v>
      </c>
      <c r="N455" t="s">
        <v>32</v>
      </c>
      <c r="O455">
        <v>2</v>
      </c>
      <c r="P455" t="s">
        <v>1012</v>
      </c>
      <c r="Q455" s="86">
        <v>41656</v>
      </c>
      <c r="R455" t="s">
        <v>32</v>
      </c>
      <c r="S455" t="s">
        <v>32</v>
      </c>
      <c r="T455" t="s">
        <v>32</v>
      </c>
      <c r="U455" t="s">
        <v>32</v>
      </c>
      <c r="V455" t="s">
        <v>32</v>
      </c>
      <c r="W455" t="s">
        <v>32</v>
      </c>
    </row>
    <row r="456" spans="1:23" x14ac:dyDescent="0.2">
      <c r="A456">
        <v>52434</v>
      </c>
      <c r="B456" t="s">
        <v>1013</v>
      </c>
      <c r="C456" t="s">
        <v>30</v>
      </c>
      <c r="D456" t="s">
        <v>38</v>
      </c>
      <c r="E456" t="s">
        <v>1014</v>
      </c>
      <c r="F456" s="78" t="s">
        <v>32</v>
      </c>
      <c r="G456" t="s">
        <v>1015</v>
      </c>
      <c r="H456" t="s">
        <v>512</v>
      </c>
      <c r="I456" s="86">
        <v>40959</v>
      </c>
      <c r="J456" s="86">
        <v>40963</v>
      </c>
      <c r="K456">
        <v>1</v>
      </c>
      <c r="L456">
        <v>1</v>
      </c>
      <c r="M456">
        <v>1</v>
      </c>
      <c r="N456" t="s">
        <v>32</v>
      </c>
      <c r="O456">
        <v>1</v>
      </c>
      <c r="P456" t="s">
        <v>32</v>
      </c>
      <c r="Q456" s="86" t="s">
        <v>32</v>
      </c>
      <c r="R456" t="s">
        <v>32</v>
      </c>
      <c r="S456" t="s">
        <v>32</v>
      </c>
      <c r="T456" t="s">
        <v>32</v>
      </c>
      <c r="U456" t="s">
        <v>32</v>
      </c>
      <c r="V456" t="s">
        <v>32</v>
      </c>
      <c r="W456" t="s">
        <v>32</v>
      </c>
    </row>
    <row r="457" spans="1:23" x14ac:dyDescent="0.2">
      <c r="A457">
        <v>57877</v>
      </c>
      <c r="B457" t="s">
        <v>1775</v>
      </c>
      <c r="C457" t="s">
        <v>30</v>
      </c>
      <c r="D457" t="s">
        <v>38</v>
      </c>
      <c r="E457" t="s">
        <v>394</v>
      </c>
      <c r="F457" s="78" t="s">
        <v>345</v>
      </c>
      <c r="G457" t="s">
        <v>1776</v>
      </c>
      <c r="H457" t="s">
        <v>502</v>
      </c>
      <c r="I457" s="86">
        <v>42059</v>
      </c>
      <c r="J457" s="86">
        <v>42062</v>
      </c>
      <c r="K457">
        <v>2</v>
      </c>
      <c r="L457">
        <v>2</v>
      </c>
      <c r="M457">
        <v>2</v>
      </c>
      <c r="N457" t="s">
        <v>32</v>
      </c>
      <c r="O457">
        <v>2</v>
      </c>
      <c r="P457" t="s">
        <v>1777</v>
      </c>
      <c r="Q457" s="86">
        <v>39898</v>
      </c>
      <c r="R457" t="s">
        <v>32</v>
      </c>
      <c r="S457" t="s">
        <v>32</v>
      </c>
      <c r="T457" t="s">
        <v>32</v>
      </c>
      <c r="U457" t="s">
        <v>32</v>
      </c>
      <c r="V457" t="s">
        <v>32</v>
      </c>
      <c r="W457" t="s">
        <v>32</v>
      </c>
    </row>
    <row r="458" spans="1:23" x14ac:dyDescent="0.2">
      <c r="A458">
        <v>50138</v>
      </c>
      <c r="B458" t="s">
        <v>537</v>
      </c>
      <c r="C458" t="s">
        <v>30</v>
      </c>
      <c r="D458" t="s">
        <v>38</v>
      </c>
      <c r="E458" t="s">
        <v>127</v>
      </c>
      <c r="F458" s="78" t="s">
        <v>311</v>
      </c>
      <c r="G458" t="s">
        <v>538</v>
      </c>
      <c r="H458" t="s">
        <v>512</v>
      </c>
      <c r="I458" s="86">
        <v>41953</v>
      </c>
      <c r="J458" s="86">
        <v>41957</v>
      </c>
      <c r="K458" t="s">
        <v>32</v>
      </c>
      <c r="L458" t="s">
        <v>32</v>
      </c>
      <c r="M458" t="s">
        <v>32</v>
      </c>
      <c r="N458" t="s">
        <v>32</v>
      </c>
      <c r="O458" t="s">
        <v>32</v>
      </c>
      <c r="P458" t="s">
        <v>539</v>
      </c>
      <c r="Q458" s="86">
        <v>41411</v>
      </c>
      <c r="R458" t="s">
        <v>32</v>
      </c>
      <c r="S458" t="s">
        <v>32</v>
      </c>
      <c r="T458" t="s">
        <v>32</v>
      </c>
      <c r="U458" t="s">
        <v>32</v>
      </c>
      <c r="V458" t="s">
        <v>32</v>
      </c>
      <c r="W458" t="s">
        <v>32</v>
      </c>
    </row>
    <row r="459" spans="1:23" x14ac:dyDescent="0.2">
      <c r="A459">
        <v>59237</v>
      </c>
      <c r="B459" t="s">
        <v>2209</v>
      </c>
      <c r="C459" t="s">
        <v>30</v>
      </c>
      <c r="D459" t="s">
        <v>38</v>
      </c>
      <c r="E459" t="s">
        <v>450</v>
      </c>
      <c r="F459" s="78" t="s">
        <v>132</v>
      </c>
      <c r="G459" t="s">
        <v>32</v>
      </c>
      <c r="H459" t="s">
        <v>32</v>
      </c>
      <c r="I459" s="86" t="s">
        <v>32</v>
      </c>
      <c r="J459" s="86" t="s">
        <v>32</v>
      </c>
      <c r="K459" t="s">
        <v>32</v>
      </c>
      <c r="L459" t="s">
        <v>32</v>
      </c>
      <c r="M459" t="s">
        <v>32</v>
      </c>
      <c r="N459" t="s">
        <v>32</v>
      </c>
      <c r="O459" t="s">
        <v>32</v>
      </c>
      <c r="P459" t="s">
        <v>32</v>
      </c>
      <c r="Q459" s="86" t="s">
        <v>32</v>
      </c>
      <c r="R459" t="s">
        <v>32</v>
      </c>
      <c r="S459" t="s">
        <v>32</v>
      </c>
      <c r="T459" t="s">
        <v>32</v>
      </c>
      <c r="U459" t="s">
        <v>32</v>
      </c>
      <c r="V459" t="s">
        <v>32</v>
      </c>
      <c r="W459" t="s">
        <v>32</v>
      </c>
    </row>
    <row r="460" spans="1:23" x14ac:dyDescent="0.2">
      <c r="A460">
        <v>52459</v>
      </c>
      <c r="B460" t="s">
        <v>1019</v>
      </c>
      <c r="C460" t="s">
        <v>114</v>
      </c>
      <c r="D460" t="s">
        <v>44</v>
      </c>
      <c r="E460" t="s">
        <v>310</v>
      </c>
      <c r="F460" s="78" t="s">
        <v>311</v>
      </c>
      <c r="G460" t="s">
        <v>1020</v>
      </c>
      <c r="H460" t="s">
        <v>498</v>
      </c>
      <c r="I460" s="86">
        <v>41708</v>
      </c>
      <c r="J460" s="86">
        <v>41712</v>
      </c>
      <c r="K460">
        <v>2</v>
      </c>
      <c r="L460">
        <v>2</v>
      </c>
      <c r="M460">
        <v>2</v>
      </c>
      <c r="N460" t="s">
        <v>32</v>
      </c>
      <c r="O460">
        <v>2</v>
      </c>
      <c r="P460" t="s">
        <v>1021</v>
      </c>
      <c r="Q460" s="86">
        <v>41334</v>
      </c>
      <c r="R460" t="s">
        <v>32</v>
      </c>
      <c r="S460" t="s">
        <v>32</v>
      </c>
      <c r="T460" t="s">
        <v>32</v>
      </c>
      <c r="U460" t="s">
        <v>32</v>
      </c>
      <c r="V460" t="s">
        <v>32</v>
      </c>
      <c r="W460" t="s">
        <v>32</v>
      </c>
    </row>
    <row r="461" spans="1:23" x14ac:dyDescent="0.2">
      <c r="A461">
        <v>55491</v>
      </c>
      <c r="B461" t="s">
        <v>1740</v>
      </c>
      <c r="C461" t="s">
        <v>30</v>
      </c>
      <c r="D461" t="s">
        <v>38</v>
      </c>
      <c r="E461" t="s">
        <v>359</v>
      </c>
      <c r="F461" s="78" t="s">
        <v>345</v>
      </c>
      <c r="G461" t="s">
        <v>1741</v>
      </c>
      <c r="H461" t="s">
        <v>491</v>
      </c>
      <c r="I461" s="86">
        <v>40399</v>
      </c>
      <c r="J461" s="86">
        <v>40403</v>
      </c>
      <c r="K461">
        <v>2</v>
      </c>
      <c r="L461">
        <v>2</v>
      </c>
      <c r="M461">
        <v>2</v>
      </c>
      <c r="N461" t="s">
        <v>32</v>
      </c>
      <c r="O461">
        <v>2</v>
      </c>
      <c r="P461" t="s">
        <v>1742</v>
      </c>
      <c r="Q461" s="86">
        <v>38898</v>
      </c>
      <c r="R461" t="s">
        <v>32</v>
      </c>
      <c r="S461" t="s">
        <v>32</v>
      </c>
      <c r="T461" t="s">
        <v>32</v>
      </c>
      <c r="U461" t="s">
        <v>32</v>
      </c>
      <c r="V461" t="s">
        <v>32</v>
      </c>
      <c r="W461" t="s">
        <v>32</v>
      </c>
    </row>
    <row r="462" spans="1:23" x14ac:dyDescent="0.2">
      <c r="A462">
        <v>58472</v>
      </c>
      <c r="B462" t="s">
        <v>1925</v>
      </c>
      <c r="C462" t="s">
        <v>30</v>
      </c>
      <c r="D462" t="s">
        <v>38</v>
      </c>
      <c r="E462" t="s">
        <v>466</v>
      </c>
      <c r="F462" s="78" t="s">
        <v>311</v>
      </c>
      <c r="G462" t="s">
        <v>1926</v>
      </c>
      <c r="H462" t="s">
        <v>498</v>
      </c>
      <c r="I462" s="86">
        <v>41820</v>
      </c>
      <c r="J462" s="86">
        <v>41824</v>
      </c>
      <c r="K462">
        <v>2</v>
      </c>
      <c r="L462">
        <v>3</v>
      </c>
      <c r="M462">
        <v>2</v>
      </c>
      <c r="N462" t="s">
        <v>32</v>
      </c>
      <c r="O462">
        <v>2</v>
      </c>
      <c r="P462" t="s">
        <v>1927</v>
      </c>
      <c r="Q462" s="86">
        <v>41292</v>
      </c>
      <c r="R462" t="s">
        <v>32</v>
      </c>
      <c r="S462" t="s">
        <v>32</v>
      </c>
      <c r="T462" t="s">
        <v>32</v>
      </c>
      <c r="U462" t="s">
        <v>32</v>
      </c>
      <c r="V462" t="s">
        <v>32</v>
      </c>
      <c r="W462" t="s">
        <v>32</v>
      </c>
    </row>
    <row r="463" spans="1:23" x14ac:dyDescent="0.2">
      <c r="A463">
        <v>58181</v>
      </c>
      <c r="B463" t="s">
        <v>1829</v>
      </c>
      <c r="C463" t="s">
        <v>30</v>
      </c>
      <c r="D463" t="s">
        <v>38</v>
      </c>
      <c r="E463" t="s">
        <v>382</v>
      </c>
      <c r="F463" s="78" t="s">
        <v>33</v>
      </c>
      <c r="G463" t="s">
        <v>1830</v>
      </c>
      <c r="H463" t="s">
        <v>512</v>
      </c>
      <c r="I463" s="86">
        <v>40917</v>
      </c>
      <c r="J463" s="86">
        <v>40921</v>
      </c>
      <c r="K463">
        <v>2</v>
      </c>
      <c r="L463">
        <v>2</v>
      </c>
      <c r="M463">
        <v>2</v>
      </c>
      <c r="N463" t="s">
        <v>32</v>
      </c>
      <c r="O463">
        <v>2</v>
      </c>
      <c r="P463" t="s">
        <v>1831</v>
      </c>
      <c r="Q463" s="86">
        <v>39521</v>
      </c>
      <c r="R463" t="s">
        <v>32</v>
      </c>
      <c r="S463" t="s">
        <v>32</v>
      </c>
      <c r="T463" t="s">
        <v>32</v>
      </c>
      <c r="U463" t="s">
        <v>32</v>
      </c>
      <c r="V463" t="s">
        <v>32</v>
      </c>
      <c r="W463" t="s">
        <v>32</v>
      </c>
    </row>
    <row r="464" spans="1:23" x14ac:dyDescent="0.2">
      <c r="A464">
        <v>52487</v>
      </c>
      <c r="B464" t="s">
        <v>1022</v>
      </c>
      <c r="C464" t="s">
        <v>30</v>
      </c>
      <c r="D464" t="s">
        <v>38</v>
      </c>
      <c r="E464" t="s">
        <v>453</v>
      </c>
      <c r="F464" s="78" t="s">
        <v>132</v>
      </c>
      <c r="G464" t="s">
        <v>1023</v>
      </c>
      <c r="H464" t="s">
        <v>512</v>
      </c>
      <c r="I464" s="86">
        <v>41386</v>
      </c>
      <c r="J464" s="86">
        <v>41390</v>
      </c>
      <c r="K464">
        <v>2</v>
      </c>
      <c r="L464">
        <v>2</v>
      </c>
      <c r="M464">
        <v>2</v>
      </c>
      <c r="N464" t="s">
        <v>32</v>
      </c>
      <c r="O464">
        <v>2</v>
      </c>
      <c r="P464" t="s">
        <v>1024</v>
      </c>
      <c r="Q464" s="86">
        <v>40361</v>
      </c>
      <c r="R464" t="s">
        <v>32</v>
      </c>
      <c r="S464" t="s">
        <v>32</v>
      </c>
      <c r="T464" t="s">
        <v>32</v>
      </c>
      <c r="U464" t="s">
        <v>32</v>
      </c>
      <c r="V464" t="s">
        <v>32</v>
      </c>
      <c r="W464" t="s">
        <v>32</v>
      </c>
    </row>
    <row r="465" spans="1:23" x14ac:dyDescent="0.2">
      <c r="A465">
        <v>52489</v>
      </c>
      <c r="B465" t="s">
        <v>1025</v>
      </c>
      <c r="C465" t="s">
        <v>30</v>
      </c>
      <c r="D465" t="s">
        <v>38</v>
      </c>
      <c r="E465" t="s">
        <v>363</v>
      </c>
      <c r="F465" s="78" t="s">
        <v>57</v>
      </c>
      <c r="G465" t="s">
        <v>1026</v>
      </c>
      <c r="H465" t="s">
        <v>502</v>
      </c>
      <c r="I465" s="86">
        <v>41834</v>
      </c>
      <c r="J465" s="86">
        <v>41838</v>
      </c>
      <c r="K465">
        <v>2</v>
      </c>
      <c r="L465">
        <v>2</v>
      </c>
      <c r="M465">
        <v>2</v>
      </c>
      <c r="N465" t="s">
        <v>32</v>
      </c>
      <c r="O465">
        <v>2</v>
      </c>
      <c r="P465" t="s">
        <v>1027</v>
      </c>
      <c r="Q465" s="86">
        <v>40795</v>
      </c>
      <c r="R465" t="s">
        <v>32</v>
      </c>
      <c r="S465" t="s">
        <v>32</v>
      </c>
      <c r="T465" t="s">
        <v>32</v>
      </c>
      <c r="U465" t="s">
        <v>32</v>
      </c>
      <c r="V465" t="s">
        <v>32</v>
      </c>
      <c r="W465" t="s">
        <v>32</v>
      </c>
    </row>
    <row r="466" spans="1:23" x14ac:dyDescent="0.2">
      <c r="A466">
        <v>52529</v>
      </c>
      <c r="B466" t="s">
        <v>1028</v>
      </c>
      <c r="C466" t="s">
        <v>30</v>
      </c>
      <c r="D466" t="s">
        <v>38</v>
      </c>
      <c r="E466" t="s">
        <v>140</v>
      </c>
      <c r="F466" s="78" t="s">
        <v>57</v>
      </c>
      <c r="G466" t="s">
        <v>1029</v>
      </c>
      <c r="H466" t="s">
        <v>502</v>
      </c>
      <c r="I466" s="86">
        <v>41387</v>
      </c>
      <c r="J466" s="86">
        <v>41390</v>
      </c>
      <c r="K466">
        <v>2</v>
      </c>
      <c r="L466">
        <v>1</v>
      </c>
      <c r="M466">
        <v>2</v>
      </c>
      <c r="N466" t="s">
        <v>32</v>
      </c>
      <c r="O466">
        <v>2</v>
      </c>
      <c r="P466" t="s">
        <v>1030</v>
      </c>
      <c r="Q466" s="86">
        <v>38855</v>
      </c>
      <c r="R466" t="s">
        <v>32</v>
      </c>
      <c r="S466" t="s">
        <v>32</v>
      </c>
      <c r="T466" t="s">
        <v>32</v>
      </c>
      <c r="U466" t="s">
        <v>32</v>
      </c>
      <c r="V466" t="s">
        <v>32</v>
      </c>
      <c r="W466" t="s">
        <v>32</v>
      </c>
    </row>
    <row r="467" spans="1:23" x14ac:dyDescent="0.2">
      <c r="A467">
        <v>52531</v>
      </c>
      <c r="B467" t="s">
        <v>1031</v>
      </c>
      <c r="C467" t="s">
        <v>30</v>
      </c>
      <c r="D467" t="s">
        <v>38</v>
      </c>
      <c r="E467" t="s">
        <v>402</v>
      </c>
      <c r="F467" s="78" t="s">
        <v>311</v>
      </c>
      <c r="G467" t="s">
        <v>1032</v>
      </c>
      <c r="H467" t="s">
        <v>491</v>
      </c>
      <c r="I467" s="86">
        <v>40470</v>
      </c>
      <c r="J467" s="86">
        <v>40473</v>
      </c>
      <c r="K467">
        <v>1</v>
      </c>
      <c r="L467">
        <v>1</v>
      </c>
      <c r="M467">
        <v>2</v>
      </c>
      <c r="N467" t="s">
        <v>32</v>
      </c>
      <c r="O467">
        <v>1</v>
      </c>
      <c r="P467" t="s">
        <v>1033</v>
      </c>
      <c r="Q467" s="86">
        <v>38693</v>
      </c>
      <c r="R467" t="s">
        <v>32</v>
      </c>
      <c r="S467" t="s">
        <v>32</v>
      </c>
      <c r="T467" t="s">
        <v>32</v>
      </c>
      <c r="U467" t="s">
        <v>32</v>
      </c>
      <c r="V467" t="s">
        <v>32</v>
      </c>
      <c r="W467" t="s">
        <v>32</v>
      </c>
    </row>
    <row r="468" spans="1:23" x14ac:dyDescent="0.2">
      <c r="A468">
        <v>52533</v>
      </c>
      <c r="B468" t="s">
        <v>1034</v>
      </c>
      <c r="C468" t="s">
        <v>30</v>
      </c>
      <c r="D468" t="s">
        <v>38</v>
      </c>
      <c r="E468" t="s">
        <v>390</v>
      </c>
      <c r="F468" s="78" t="s">
        <v>57</v>
      </c>
      <c r="G468" t="s">
        <v>1035</v>
      </c>
      <c r="H468" t="s">
        <v>512</v>
      </c>
      <c r="I468" s="86">
        <v>40826</v>
      </c>
      <c r="J468" s="86">
        <v>40830</v>
      </c>
      <c r="K468">
        <v>2</v>
      </c>
      <c r="L468">
        <v>2</v>
      </c>
      <c r="M468">
        <v>2</v>
      </c>
      <c r="N468" t="s">
        <v>32</v>
      </c>
      <c r="O468">
        <v>2</v>
      </c>
      <c r="P468" t="s">
        <v>1036</v>
      </c>
      <c r="Q468" s="86">
        <v>39416</v>
      </c>
      <c r="R468" t="s">
        <v>32</v>
      </c>
      <c r="S468" t="s">
        <v>32</v>
      </c>
      <c r="T468" t="s">
        <v>32</v>
      </c>
      <c r="U468" t="s">
        <v>32</v>
      </c>
      <c r="V468" t="s">
        <v>32</v>
      </c>
      <c r="W468" t="s">
        <v>32</v>
      </c>
    </row>
    <row r="469" spans="1:23" x14ac:dyDescent="0.2">
      <c r="A469">
        <v>58927</v>
      </c>
      <c r="B469" t="s">
        <v>2049</v>
      </c>
      <c r="C469" t="s">
        <v>234</v>
      </c>
      <c r="D469" t="s">
        <v>38</v>
      </c>
      <c r="E469" t="s">
        <v>440</v>
      </c>
      <c r="F469" s="78" t="s">
        <v>57</v>
      </c>
      <c r="G469" t="s">
        <v>2050</v>
      </c>
      <c r="H469" t="s">
        <v>562</v>
      </c>
      <c r="I469" s="86">
        <v>41288</v>
      </c>
      <c r="J469" s="86">
        <v>41292</v>
      </c>
      <c r="K469">
        <v>2</v>
      </c>
      <c r="L469">
        <v>2</v>
      </c>
      <c r="M469">
        <v>2</v>
      </c>
      <c r="N469" t="s">
        <v>32</v>
      </c>
      <c r="O469">
        <v>2</v>
      </c>
      <c r="P469" t="s">
        <v>2051</v>
      </c>
      <c r="Q469" s="86">
        <v>40872</v>
      </c>
      <c r="R469" t="s">
        <v>32</v>
      </c>
      <c r="S469" t="s">
        <v>32</v>
      </c>
      <c r="T469" t="s">
        <v>32</v>
      </c>
      <c r="U469" t="s">
        <v>32</v>
      </c>
      <c r="V469" t="s">
        <v>32</v>
      </c>
      <c r="W469" t="s">
        <v>32</v>
      </c>
    </row>
    <row r="470" spans="1:23" x14ac:dyDescent="0.2">
      <c r="A470">
        <v>50030</v>
      </c>
      <c r="B470" t="s">
        <v>483</v>
      </c>
      <c r="C470" t="s">
        <v>99</v>
      </c>
      <c r="D470" t="s">
        <v>103</v>
      </c>
      <c r="E470" t="s">
        <v>160</v>
      </c>
      <c r="F470" s="78" t="s">
        <v>56</v>
      </c>
      <c r="G470" t="s">
        <v>484</v>
      </c>
      <c r="H470" t="s">
        <v>101</v>
      </c>
      <c r="I470" s="86">
        <v>40631</v>
      </c>
      <c r="J470" s="86">
        <v>40632</v>
      </c>
      <c r="K470" t="s">
        <v>32</v>
      </c>
      <c r="L470" t="s">
        <v>32</v>
      </c>
      <c r="M470" t="s">
        <v>32</v>
      </c>
      <c r="N470" t="s">
        <v>32</v>
      </c>
      <c r="O470" t="s">
        <v>32</v>
      </c>
      <c r="P470" t="s">
        <v>32</v>
      </c>
      <c r="Q470" s="86" t="s">
        <v>32</v>
      </c>
      <c r="R470" t="s">
        <v>32</v>
      </c>
      <c r="S470" t="s">
        <v>32</v>
      </c>
      <c r="T470" t="s">
        <v>32</v>
      </c>
      <c r="U470" t="s">
        <v>32</v>
      </c>
      <c r="V470" t="s">
        <v>32</v>
      </c>
      <c r="W470" t="s">
        <v>32</v>
      </c>
    </row>
    <row r="471" spans="1:23" x14ac:dyDescent="0.2">
      <c r="A471">
        <v>130704</v>
      </c>
      <c r="B471" t="s">
        <v>2796</v>
      </c>
      <c r="C471" t="s">
        <v>126</v>
      </c>
      <c r="D471" t="s">
        <v>61</v>
      </c>
      <c r="E471" t="s">
        <v>428</v>
      </c>
      <c r="F471" s="78" t="s">
        <v>57</v>
      </c>
      <c r="G471" t="s">
        <v>2797</v>
      </c>
      <c r="H471" t="s">
        <v>2267</v>
      </c>
      <c r="I471" s="86">
        <v>41548</v>
      </c>
      <c r="J471" s="86">
        <v>41551</v>
      </c>
      <c r="K471">
        <v>2</v>
      </c>
      <c r="L471">
        <v>2</v>
      </c>
      <c r="M471">
        <v>2</v>
      </c>
      <c r="N471" t="s">
        <v>32</v>
      </c>
      <c r="O471">
        <v>2</v>
      </c>
      <c r="P471" t="s">
        <v>2798</v>
      </c>
      <c r="Q471" s="86">
        <v>39542</v>
      </c>
      <c r="R471" t="s">
        <v>32</v>
      </c>
      <c r="S471" t="s">
        <v>32</v>
      </c>
      <c r="T471" t="s">
        <v>32</v>
      </c>
      <c r="U471" t="s">
        <v>32</v>
      </c>
      <c r="V471" t="s">
        <v>32</v>
      </c>
      <c r="W471" t="s">
        <v>32</v>
      </c>
    </row>
    <row r="472" spans="1:23" x14ac:dyDescent="0.2">
      <c r="A472">
        <v>52563</v>
      </c>
      <c r="B472" t="s">
        <v>1045</v>
      </c>
      <c r="C472" t="s">
        <v>114</v>
      </c>
      <c r="D472" t="s">
        <v>44</v>
      </c>
      <c r="E472" t="s">
        <v>353</v>
      </c>
      <c r="F472" s="78" t="s">
        <v>345</v>
      </c>
      <c r="G472" t="s">
        <v>1046</v>
      </c>
      <c r="H472" t="s">
        <v>502</v>
      </c>
      <c r="I472" s="86">
        <v>41169</v>
      </c>
      <c r="J472" s="86">
        <v>41173</v>
      </c>
      <c r="K472">
        <v>2</v>
      </c>
      <c r="L472">
        <v>2</v>
      </c>
      <c r="M472">
        <v>2</v>
      </c>
      <c r="N472" t="s">
        <v>32</v>
      </c>
      <c r="O472">
        <v>2</v>
      </c>
      <c r="P472" t="s">
        <v>1047</v>
      </c>
      <c r="Q472" s="86">
        <v>40101</v>
      </c>
      <c r="R472" t="s">
        <v>32</v>
      </c>
      <c r="S472" t="s">
        <v>32</v>
      </c>
      <c r="T472" t="s">
        <v>32</v>
      </c>
      <c r="U472" t="s">
        <v>32</v>
      </c>
      <c r="V472" t="s">
        <v>32</v>
      </c>
      <c r="W472" t="s">
        <v>32</v>
      </c>
    </row>
    <row r="473" spans="1:23" x14ac:dyDescent="0.2">
      <c r="A473">
        <v>52565</v>
      </c>
      <c r="B473" t="s">
        <v>1048</v>
      </c>
      <c r="C473" t="s">
        <v>30</v>
      </c>
      <c r="D473" t="s">
        <v>38</v>
      </c>
      <c r="E473" t="s">
        <v>215</v>
      </c>
      <c r="F473" s="78" t="s">
        <v>75</v>
      </c>
      <c r="G473" t="s">
        <v>1049</v>
      </c>
      <c r="H473" t="s">
        <v>512</v>
      </c>
      <c r="I473" s="86">
        <v>41198</v>
      </c>
      <c r="J473" s="86">
        <v>41201</v>
      </c>
      <c r="K473">
        <v>2</v>
      </c>
      <c r="L473">
        <v>2</v>
      </c>
      <c r="M473">
        <v>2</v>
      </c>
      <c r="N473" t="s">
        <v>32</v>
      </c>
      <c r="O473">
        <v>2</v>
      </c>
      <c r="P473" t="s">
        <v>1050</v>
      </c>
      <c r="Q473" s="86">
        <v>39542</v>
      </c>
      <c r="R473" t="s">
        <v>32</v>
      </c>
      <c r="S473" t="s">
        <v>32</v>
      </c>
      <c r="T473" t="s">
        <v>32</v>
      </c>
      <c r="U473" t="s">
        <v>32</v>
      </c>
      <c r="V473" t="s">
        <v>32</v>
      </c>
      <c r="W473" t="s">
        <v>32</v>
      </c>
    </row>
    <row r="474" spans="1:23" x14ac:dyDescent="0.2">
      <c r="A474">
        <v>58521</v>
      </c>
      <c r="B474" t="s">
        <v>110</v>
      </c>
      <c r="C474" t="s">
        <v>30</v>
      </c>
      <c r="D474" t="s">
        <v>38</v>
      </c>
      <c r="E474" t="s">
        <v>111</v>
      </c>
      <c r="F474" s="78" t="s">
        <v>75</v>
      </c>
      <c r="G474">
        <v>10005066</v>
      </c>
      <c r="H474" t="s">
        <v>52</v>
      </c>
      <c r="I474" s="86">
        <v>42290</v>
      </c>
      <c r="J474" s="86">
        <v>42293</v>
      </c>
      <c r="K474">
        <v>2</v>
      </c>
      <c r="L474">
        <v>2</v>
      </c>
      <c r="M474">
        <v>2</v>
      </c>
      <c r="N474">
        <v>2</v>
      </c>
      <c r="O474">
        <v>2</v>
      </c>
      <c r="P474" t="s">
        <v>112</v>
      </c>
      <c r="Q474" s="86">
        <v>40570</v>
      </c>
      <c r="R474" t="s">
        <v>32</v>
      </c>
      <c r="S474" t="s">
        <v>32</v>
      </c>
      <c r="T474" t="s">
        <v>32</v>
      </c>
      <c r="U474" t="s">
        <v>32</v>
      </c>
      <c r="V474" t="s">
        <v>32</v>
      </c>
      <c r="W474" t="s">
        <v>32</v>
      </c>
    </row>
    <row r="475" spans="1:23" x14ac:dyDescent="0.2">
      <c r="A475">
        <v>52924</v>
      </c>
      <c r="B475" t="s">
        <v>1108</v>
      </c>
      <c r="C475" t="s">
        <v>234</v>
      </c>
      <c r="D475" t="s">
        <v>38</v>
      </c>
      <c r="E475" t="s">
        <v>453</v>
      </c>
      <c r="F475" s="78" t="s">
        <v>132</v>
      </c>
      <c r="G475" t="s">
        <v>1109</v>
      </c>
      <c r="H475" t="s">
        <v>512</v>
      </c>
      <c r="I475" s="86">
        <v>41240</v>
      </c>
      <c r="J475" s="86">
        <v>41243</v>
      </c>
      <c r="K475">
        <v>2</v>
      </c>
      <c r="L475">
        <v>2</v>
      </c>
      <c r="M475">
        <v>2</v>
      </c>
      <c r="N475" t="s">
        <v>32</v>
      </c>
      <c r="O475">
        <v>2</v>
      </c>
      <c r="P475" t="s">
        <v>1110</v>
      </c>
      <c r="Q475" s="86">
        <v>39367</v>
      </c>
      <c r="R475" t="s">
        <v>32</v>
      </c>
      <c r="S475" t="s">
        <v>32</v>
      </c>
      <c r="T475" t="s">
        <v>32</v>
      </c>
      <c r="U475" t="s">
        <v>32</v>
      </c>
      <c r="V475" t="s">
        <v>32</v>
      </c>
      <c r="W475" t="s">
        <v>32</v>
      </c>
    </row>
    <row r="476" spans="1:23" x14ac:dyDescent="0.2">
      <c r="A476">
        <v>52585</v>
      </c>
      <c r="B476" t="s">
        <v>244</v>
      </c>
      <c r="C476" t="s">
        <v>30</v>
      </c>
      <c r="D476" t="s">
        <v>38</v>
      </c>
      <c r="E476" t="s">
        <v>245</v>
      </c>
      <c r="F476" s="78" t="s">
        <v>345</v>
      </c>
      <c r="G476">
        <v>10004935</v>
      </c>
      <c r="H476" t="s">
        <v>150</v>
      </c>
      <c r="I476" s="86">
        <v>42332</v>
      </c>
      <c r="J476" s="86">
        <v>42335</v>
      </c>
      <c r="K476">
        <v>3</v>
      </c>
      <c r="L476">
        <v>3</v>
      </c>
      <c r="M476">
        <v>3</v>
      </c>
      <c r="N476">
        <v>2</v>
      </c>
      <c r="O476">
        <v>3</v>
      </c>
      <c r="P476" t="s">
        <v>246</v>
      </c>
      <c r="Q476" s="86">
        <v>41320</v>
      </c>
      <c r="R476" s="78" t="s">
        <v>32</v>
      </c>
      <c r="S476" s="78" t="s">
        <v>32</v>
      </c>
      <c r="T476" t="s">
        <v>32</v>
      </c>
      <c r="U476" t="s">
        <v>32</v>
      </c>
      <c r="V476" t="s">
        <v>32</v>
      </c>
      <c r="W476" t="s">
        <v>32</v>
      </c>
    </row>
    <row r="477" spans="1:23" x14ac:dyDescent="0.2">
      <c r="A477">
        <v>52794</v>
      </c>
      <c r="B477" t="s">
        <v>1063</v>
      </c>
      <c r="C477" t="s">
        <v>30</v>
      </c>
      <c r="D477" t="s">
        <v>38</v>
      </c>
      <c r="E477" t="s">
        <v>442</v>
      </c>
      <c r="F477" s="78" t="s">
        <v>56</v>
      </c>
      <c r="G477" t="s">
        <v>1064</v>
      </c>
      <c r="H477" t="s">
        <v>502</v>
      </c>
      <c r="I477" s="86">
        <v>41603</v>
      </c>
      <c r="J477" s="86">
        <v>41607</v>
      </c>
      <c r="K477">
        <v>2</v>
      </c>
      <c r="L477">
        <v>2</v>
      </c>
      <c r="M477">
        <v>2</v>
      </c>
      <c r="N477" t="s">
        <v>32</v>
      </c>
      <c r="O477">
        <v>2</v>
      </c>
      <c r="P477" t="s">
        <v>1065</v>
      </c>
      <c r="Q477" s="86">
        <v>40312</v>
      </c>
      <c r="R477" t="s">
        <v>32</v>
      </c>
      <c r="S477" t="s">
        <v>32</v>
      </c>
      <c r="T477" t="s">
        <v>32</v>
      </c>
      <c r="U477" t="s">
        <v>32</v>
      </c>
      <c r="V477" t="s">
        <v>32</v>
      </c>
      <c r="W477" t="s">
        <v>32</v>
      </c>
    </row>
    <row r="478" spans="1:23" x14ac:dyDescent="0.2">
      <c r="A478">
        <v>52587</v>
      </c>
      <c r="B478" t="s">
        <v>1051</v>
      </c>
      <c r="C478" t="s">
        <v>30</v>
      </c>
      <c r="D478" t="s">
        <v>38</v>
      </c>
      <c r="E478" t="s">
        <v>208</v>
      </c>
      <c r="F478" s="78" t="s">
        <v>64</v>
      </c>
      <c r="G478" t="s">
        <v>1052</v>
      </c>
      <c r="H478" t="s">
        <v>512</v>
      </c>
      <c r="I478" s="86">
        <v>41085</v>
      </c>
      <c r="J478" s="86">
        <v>41089</v>
      </c>
      <c r="K478">
        <v>2</v>
      </c>
      <c r="L478">
        <v>2</v>
      </c>
      <c r="M478">
        <v>2</v>
      </c>
      <c r="N478" t="s">
        <v>32</v>
      </c>
      <c r="O478">
        <v>2</v>
      </c>
      <c r="P478" t="s">
        <v>1053</v>
      </c>
      <c r="Q478" s="86">
        <v>39640</v>
      </c>
      <c r="R478" t="s">
        <v>32</v>
      </c>
      <c r="S478" t="s">
        <v>32</v>
      </c>
      <c r="T478" t="s">
        <v>32</v>
      </c>
      <c r="U478" t="s">
        <v>32</v>
      </c>
      <c r="V478" t="s">
        <v>32</v>
      </c>
      <c r="W478" t="s">
        <v>32</v>
      </c>
    </row>
    <row r="479" spans="1:23" x14ac:dyDescent="0.2">
      <c r="A479">
        <v>59153</v>
      </c>
      <c r="B479" t="s">
        <v>2130</v>
      </c>
      <c r="C479" t="s">
        <v>30</v>
      </c>
      <c r="D479" t="s">
        <v>38</v>
      </c>
      <c r="E479" t="s">
        <v>253</v>
      </c>
      <c r="F479" s="78" t="s">
        <v>132</v>
      </c>
      <c r="G479" t="s">
        <v>2131</v>
      </c>
      <c r="H479" t="s">
        <v>502</v>
      </c>
      <c r="I479" s="86">
        <v>41899</v>
      </c>
      <c r="J479" s="86">
        <v>41901</v>
      </c>
      <c r="K479">
        <v>2</v>
      </c>
      <c r="L479">
        <v>2</v>
      </c>
      <c r="M479">
        <v>2</v>
      </c>
      <c r="N479" t="s">
        <v>32</v>
      </c>
      <c r="O479">
        <v>2</v>
      </c>
      <c r="P479" t="s">
        <v>32</v>
      </c>
      <c r="Q479" s="86" t="s">
        <v>32</v>
      </c>
      <c r="R479" t="s">
        <v>32</v>
      </c>
      <c r="S479" t="s">
        <v>32</v>
      </c>
      <c r="T479" t="s">
        <v>32</v>
      </c>
      <c r="U479" t="s">
        <v>32</v>
      </c>
      <c r="V479" t="s">
        <v>32</v>
      </c>
      <c r="W479" t="s">
        <v>32</v>
      </c>
    </row>
    <row r="480" spans="1:23" x14ac:dyDescent="0.2">
      <c r="A480">
        <v>52627</v>
      </c>
      <c r="B480" t="s">
        <v>1057</v>
      </c>
      <c r="C480" t="s">
        <v>30</v>
      </c>
      <c r="D480" t="s">
        <v>38</v>
      </c>
      <c r="E480" t="s">
        <v>160</v>
      </c>
      <c r="F480" s="78" t="s">
        <v>56</v>
      </c>
      <c r="G480" t="s">
        <v>1058</v>
      </c>
      <c r="H480" t="s">
        <v>512</v>
      </c>
      <c r="I480" s="86">
        <v>41442</v>
      </c>
      <c r="J480" s="86">
        <v>41446</v>
      </c>
      <c r="K480">
        <v>2</v>
      </c>
      <c r="L480">
        <v>1</v>
      </c>
      <c r="M480">
        <v>2</v>
      </c>
      <c r="N480" t="s">
        <v>32</v>
      </c>
      <c r="O480">
        <v>2</v>
      </c>
      <c r="P480" t="s">
        <v>1059</v>
      </c>
      <c r="Q480" s="86">
        <v>39625</v>
      </c>
      <c r="R480" t="s">
        <v>32</v>
      </c>
      <c r="S480" t="s">
        <v>32</v>
      </c>
      <c r="T480" t="s">
        <v>32</v>
      </c>
      <c r="U480" t="s">
        <v>32</v>
      </c>
      <c r="V480" t="s">
        <v>32</v>
      </c>
      <c r="W480" t="s">
        <v>32</v>
      </c>
    </row>
    <row r="481" spans="1:23" x14ac:dyDescent="0.2">
      <c r="A481">
        <v>52638</v>
      </c>
      <c r="B481" t="s">
        <v>1060</v>
      </c>
      <c r="C481" t="s">
        <v>30</v>
      </c>
      <c r="D481" t="s">
        <v>38</v>
      </c>
      <c r="E481" t="s">
        <v>74</v>
      </c>
      <c r="F481" s="78" t="s">
        <v>75</v>
      </c>
      <c r="G481" t="s">
        <v>1061</v>
      </c>
      <c r="H481" t="s">
        <v>512</v>
      </c>
      <c r="I481" s="86">
        <v>42052</v>
      </c>
      <c r="J481" s="86">
        <v>42055</v>
      </c>
      <c r="K481">
        <v>2</v>
      </c>
      <c r="L481">
        <v>2</v>
      </c>
      <c r="M481">
        <v>2</v>
      </c>
      <c r="N481" t="s">
        <v>32</v>
      </c>
      <c r="O481">
        <v>2</v>
      </c>
      <c r="P481" t="s">
        <v>1062</v>
      </c>
      <c r="Q481" s="86">
        <v>40137</v>
      </c>
      <c r="R481" t="s">
        <v>32</v>
      </c>
      <c r="S481" t="s">
        <v>32</v>
      </c>
      <c r="T481" t="s">
        <v>32</v>
      </c>
      <c r="U481" t="s">
        <v>32</v>
      </c>
      <c r="V481" t="s">
        <v>32</v>
      </c>
      <c r="W481" t="s">
        <v>32</v>
      </c>
    </row>
    <row r="482" spans="1:23" x14ac:dyDescent="0.2">
      <c r="A482">
        <v>130588</v>
      </c>
      <c r="B482" t="s">
        <v>2571</v>
      </c>
      <c r="C482" t="s">
        <v>126</v>
      </c>
      <c r="D482" t="s">
        <v>61</v>
      </c>
      <c r="E482" t="s">
        <v>399</v>
      </c>
      <c r="F482" s="78" t="s">
        <v>311</v>
      </c>
      <c r="G482" t="s">
        <v>2572</v>
      </c>
      <c r="H482" t="s">
        <v>154</v>
      </c>
      <c r="I482" s="86">
        <v>41723</v>
      </c>
      <c r="J482" s="86">
        <v>41726</v>
      </c>
      <c r="K482">
        <v>2</v>
      </c>
      <c r="L482">
        <v>2</v>
      </c>
      <c r="M482">
        <v>2</v>
      </c>
      <c r="N482" t="s">
        <v>32</v>
      </c>
      <c r="O482">
        <v>2</v>
      </c>
      <c r="P482" t="s">
        <v>2573</v>
      </c>
      <c r="Q482" s="86">
        <v>41320</v>
      </c>
      <c r="R482" t="s">
        <v>32</v>
      </c>
      <c r="S482" t="s">
        <v>32</v>
      </c>
      <c r="T482" t="s">
        <v>32</v>
      </c>
      <c r="U482" t="s">
        <v>32</v>
      </c>
      <c r="V482" t="s">
        <v>32</v>
      </c>
      <c r="W482" t="s">
        <v>32</v>
      </c>
    </row>
    <row r="483" spans="1:23" x14ac:dyDescent="0.2">
      <c r="A483">
        <v>130434</v>
      </c>
      <c r="B483" t="s">
        <v>2296</v>
      </c>
      <c r="C483" t="s">
        <v>126</v>
      </c>
      <c r="D483" t="s">
        <v>61</v>
      </c>
      <c r="E483" t="s">
        <v>342</v>
      </c>
      <c r="F483" s="78" t="s">
        <v>56</v>
      </c>
      <c r="G483" t="s">
        <v>2297</v>
      </c>
      <c r="H483" t="s">
        <v>2267</v>
      </c>
      <c r="I483" s="86">
        <v>41548</v>
      </c>
      <c r="J483" s="86">
        <v>41551</v>
      </c>
      <c r="K483">
        <v>1</v>
      </c>
      <c r="L483">
        <v>2</v>
      </c>
      <c r="M483">
        <v>1</v>
      </c>
      <c r="N483" t="s">
        <v>32</v>
      </c>
      <c r="O483">
        <v>1</v>
      </c>
      <c r="P483" t="s">
        <v>2298</v>
      </c>
      <c r="Q483" s="86">
        <v>40669</v>
      </c>
      <c r="R483" t="s">
        <v>32</v>
      </c>
      <c r="S483" t="s">
        <v>32</v>
      </c>
      <c r="T483" t="s">
        <v>32</v>
      </c>
      <c r="U483" t="s">
        <v>32</v>
      </c>
      <c r="V483" t="s">
        <v>32</v>
      </c>
      <c r="W483" t="s">
        <v>32</v>
      </c>
    </row>
    <row r="484" spans="1:23" x14ac:dyDescent="0.2">
      <c r="A484">
        <v>52795</v>
      </c>
      <c r="B484" t="s">
        <v>1066</v>
      </c>
      <c r="C484" t="s">
        <v>30</v>
      </c>
      <c r="D484" t="s">
        <v>38</v>
      </c>
      <c r="E484" t="s">
        <v>108</v>
      </c>
      <c r="F484" s="78" t="s">
        <v>64</v>
      </c>
      <c r="G484" t="s">
        <v>1067</v>
      </c>
      <c r="H484" t="s">
        <v>512</v>
      </c>
      <c r="I484" s="86">
        <v>41484</v>
      </c>
      <c r="J484" s="86">
        <v>41488</v>
      </c>
      <c r="K484">
        <v>2</v>
      </c>
      <c r="L484">
        <v>2</v>
      </c>
      <c r="M484">
        <v>2</v>
      </c>
      <c r="N484" t="s">
        <v>32</v>
      </c>
      <c r="O484">
        <v>2</v>
      </c>
      <c r="P484" t="s">
        <v>1068</v>
      </c>
      <c r="Q484" s="86">
        <v>40767</v>
      </c>
      <c r="R484" t="s">
        <v>32</v>
      </c>
      <c r="S484" t="s">
        <v>32</v>
      </c>
      <c r="T484" t="s">
        <v>32</v>
      </c>
      <c r="U484" t="s">
        <v>32</v>
      </c>
      <c r="V484" t="s">
        <v>32</v>
      </c>
      <c r="W484" t="s">
        <v>32</v>
      </c>
    </row>
    <row r="485" spans="1:23" x14ac:dyDescent="0.2">
      <c r="A485">
        <v>130468</v>
      </c>
      <c r="B485" t="s">
        <v>2353</v>
      </c>
      <c r="C485" t="s">
        <v>126</v>
      </c>
      <c r="D485" t="s">
        <v>61</v>
      </c>
      <c r="E485" t="s">
        <v>237</v>
      </c>
      <c r="F485" s="78" t="s">
        <v>132</v>
      </c>
      <c r="G485" t="s">
        <v>2354</v>
      </c>
      <c r="H485" t="s">
        <v>58</v>
      </c>
      <c r="I485" s="86">
        <v>41898</v>
      </c>
      <c r="J485" s="86">
        <v>41901</v>
      </c>
      <c r="K485">
        <v>2</v>
      </c>
      <c r="L485">
        <v>2</v>
      </c>
      <c r="M485">
        <v>2</v>
      </c>
      <c r="N485" t="s">
        <v>32</v>
      </c>
      <c r="O485">
        <v>1</v>
      </c>
      <c r="P485" t="s">
        <v>2355</v>
      </c>
      <c r="Q485" s="86">
        <v>41383</v>
      </c>
      <c r="R485" t="s">
        <v>32</v>
      </c>
      <c r="S485" t="s">
        <v>32</v>
      </c>
      <c r="T485" t="s">
        <v>32</v>
      </c>
      <c r="U485" t="s">
        <v>32</v>
      </c>
      <c r="V485" t="s">
        <v>32</v>
      </c>
      <c r="W485" t="s">
        <v>32</v>
      </c>
    </row>
    <row r="486" spans="1:23" x14ac:dyDescent="0.2">
      <c r="A486">
        <v>52804</v>
      </c>
      <c r="B486" t="s">
        <v>1069</v>
      </c>
      <c r="C486" t="s">
        <v>114</v>
      </c>
      <c r="D486" t="s">
        <v>44</v>
      </c>
      <c r="E486" t="s">
        <v>166</v>
      </c>
      <c r="F486" s="78" t="s">
        <v>56</v>
      </c>
      <c r="G486" t="s">
        <v>1070</v>
      </c>
      <c r="H486" t="s">
        <v>512</v>
      </c>
      <c r="I486" s="86">
        <v>41253</v>
      </c>
      <c r="J486" s="86">
        <v>41257</v>
      </c>
      <c r="K486">
        <v>2</v>
      </c>
      <c r="L486">
        <v>2</v>
      </c>
      <c r="M486">
        <v>2</v>
      </c>
      <c r="N486" t="s">
        <v>32</v>
      </c>
      <c r="O486">
        <v>2</v>
      </c>
      <c r="P486" t="s">
        <v>1071</v>
      </c>
      <c r="Q486" s="86">
        <v>39514</v>
      </c>
      <c r="R486" t="s">
        <v>32</v>
      </c>
      <c r="S486" t="s">
        <v>32</v>
      </c>
      <c r="T486" t="s">
        <v>32</v>
      </c>
      <c r="U486" t="s">
        <v>32</v>
      </c>
      <c r="V486" t="s">
        <v>32</v>
      </c>
      <c r="W486" t="s">
        <v>32</v>
      </c>
    </row>
    <row r="487" spans="1:23" x14ac:dyDescent="0.2">
      <c r="A487">
        <v>52805</v>
      </c>
      <c r="B487" t="s">
        <v>1072</v>
      </c>
      <c r="C487" t="s">
        <v>30</v>
      </c>
      <c r="D487" t="s">
        <v>38</v>
      </c>
      <c r="E487" t="s">
        <v>463</v>
      </c>
      <c r="F487" s="78" t="s">
        <v>132</v>
      </c>
      <c r="G487" t="s">
        <v>1073</v>
      </c>
      <c r="H487" t="s">
        <v>491</v>
      </c>
      <c r="I487" s="86">
        <v>40441</v>
      </c>
      <c r="J487" s="86">
        <v>40444</v>
      </c>
      <c r="K487">
        <v>2</v>
      </c>
      <c r="L487">
        <v>2</v>
      </c>
      <c r="M487">
        <v>3</v>
      </c>
      <c r="N487" t="s">
        <v>32</v>
      </c>
      <c r="O487">
        <v>2</v>
      </c>
      <c r="P487" t="s">
        <v>32</v>
      </c>
      <c r="Q487" s="86" t="s">
        <v>32</v>
      </c>
      <c r="R487" t="s">
        <v>32</v>
      </c>
      <c r="S487" t="s">
        <v>32</v>
      </c>
      <c r="T487" t="s">
        <v>32</v>
      </c>
      <c r="U487" t="s">
        <v>32</v>
      </c>
      <c r="V487" t="s">
        <v>32</v>
      </c>
      <c r="W487" t="s">
        <v>32</v>
      </c>
    </row>
    <row r="488" spans="1:23" x14ac:dyDescent="0.2">
      <c r="A488">
        <v>52824</v>
      </c>
      <c r="B488" t="s">
        <v>1074</v>
      </c>
      <c r="C488" t="s">
        <v>30</v>
      </c>
      <c r="D488" t="s">
        <v>38</v>
      </c>
      <c r="E488" t="s">
        <v>376</v>
      </c>
      <c r="F488" s="78" t="s">
        <v>57</v>
      </c>
      <c r="G488" t="s">
        <v>1075</v>
      </c>
      <c r="H488" t="s">
        <v>491</v>
      </c>
      <c r="I488" s="86">
        <v>40365</v>
      </c>
      <c r="J488" s="86">
        <v>40368</v>
      </c>
      <c r="K488">
        <v>2</v>
      </c>
      <c r="L488">
        <v>2</v>
      </c>
      <c r="M488">
        <v>3</v>
      </c>
      <c r="N488" t="s">
        <v>32</v>
      </c>
      <c r="O488">
        <v>2</v>
      </c>
      <c r="P488" t="s">
        <v>1076</v>
      </c>
      <c r="Q488" s="86">
        <v>38597</v>
      </c>
      <c r="R488" t="s">
        <v>32</v>
      </c>
      <c r="S488" t="s">
        <v>32</v>
      </c>
      <c r="T488" t="s">
        <v>32</v>
      </c>
      <c r="U488" t="s">
        <v>32</v>
      </c>
      <c r="V488" t="s">
        <v>32</v>
      </c>
      <c r="W488" t="s">
        <v>32</v>
      </c>
    </row>
    <row r="489" spans="1:23" x14ac:dyDescent="0.2">
      <c r="A489">
        <v>54838</v>
      </c>
      <c r="B489" t="s">
        <v>1609</v>
      </c>
      <c r="C489" t="s">
        <v>30</v>
      </c>
      <c r="D489" t="s">
        <v>38</v>
      </c>
      <c r="E489" t="s">
        <v>105</v>
      </c>
      <c r="F489" s="78" t="s">
        <v>64</v>
      </c>
      <c r="G489" t="s">
        <v>1610</v>
      </c>
      <c r="H489" t="s">
        <v>512</v>
      </c>
      <c r="I489" s="86">
        <v>40315</v>
      </c>
      <c r="J489" s="86">
        <v>40319</v>
      </c>
      <c r="K489">
        <v>2</v>
      </c>
      <c r="L489">
        <v>2</v>
      </c>
      <c r="M489">
        <v>2</v>
      </c>
      <c r="N489" t="s">
        <v>32</v>
      </c>
      <c r="O489">
        <v>2</v>
      </c>
      <c r="P489" t="s">
        <v>1611</v>
      </c>
      <c r="Q489" s="86">
        <v>38617</v>
      </c>
      <c r="R489" t="s">
        <v>32</v>
      </c>
      <c r="S489" t="s">
        <v>32</v>
      </c>
      <c r="T489" t="s">
        <v>32</v>
      </c>
      <c r="U489" t="s">
        <v>32</v>
      </c>
      <c r="V489" t="s">
        <v>32</v>
      </c>
      <c r="W489" t="s">
        <v>32</v>
      </c>
    </row>
    <row r="490" spans="1:23" x14ac:dyDescent="0.2">
      <c r="A490">
        <v>52838</v>
      </c>
      <c r="B490" t="s">
        <v>1079</v>
      </c>
      <c r="C490" t="s">
        <v>30</v>
      </c>
      <c r="D490" t="s">
        <v>38</v>
      </c>
      <c r="E490" t="s">
        <v>74</v>
      </c>
      <c r="F490" s="78" t="s">
        <v>75</v>
      </c>
      <c r="G490" t="s">
        <v>1080</v>
      </c>
      <c r="H490" t="s">
        <v>491</v>
      </c>
      <c r="I490" s="86">
        <v>40253</v>
      </c>
      <c r="J490" s="86">
        <v>40256</v>
      </c>
      <c r="K490">
        <v>2</v>
      </c>
      <c r="L490">
        <v>2</v>
      </c>
      <c r="M490">
        <v>2</v>
      </c>
      <c r="N490" t="s">
        <v>32</v>
      </c>
      <c r="O490">
        <v>2</v>
      </c>
      <c r="P490" t="s">
        <v>1081</v>
      </c>
      <c r="Q490" s="86">
        <v>38666</v>
      </c>
      <c r="R490" t="s">
        <v>32</v>
      </c>
      <c r="S490" t="s">
        <v>32</v>
      </c>
      <c r="T490" t="s">
        <v>32</v>
      </c>
      <c r="U490" t="s">
        <v>32</v>
      </c>
      <c r="V490" t="s">
        <v>32</v>
      </c>
      <c r="W490" t="s">
        <v>32</v>
      </c>
    </row>
    <row r="491" spans="1:23" x14ac:dyDescent="0.2">
      <c r="A491">
        <v>130631</v>
      </c>
      <c r="B491" t="s">
        <v>2661</v>
      </c>
      <c r="C491" t="s">
        <v>54</v>
      </c>
      <c r="D491" t="s">
        <v>61</v>
      </c>
      <c r="E491" t="s">
        <v>95</v>
      </c>
      <c r="F491" s="78" t="s">
        <v>64</v>
      </c>
      <c r="G491" t="s">
        <v>2662</v>
      </c>
      <c r="H491" t="s">
        <v>2231</v>
      </c>
      <c r="I491" s="86">
        <v>40511</v>
      </c>
      <c r="J491" s="86">
        <v>40515</v>
      </c>
      <c r="K491">
        <v>1</v>
      </c>
      <c r="L491">
        <v>1</v>
      </c>
      <c r="M491">
        <v>2</v>
      </c>
      <c r="N491" t="s">
        <v>32</v>
      </c>
      <c r="O491">
        <v>1</v>
      </c>
      <c r="P491" t="s">
        <v>2663</v>
      </c>
      <c r="Q491" s="86">
        <v>39052</v>
      </c>
      <c r="R491" t="s">
        <v>32</v>
      </c>
      <c r="S491" t="s">
        <v>32</v>
      </c>
      <c r="T491" t="s">
        <v>32</v>
      </c>
      <c r="U491" t="s">
        <v>32</v>
      </c>
      <c r="V491" t="s">
        <v>32</v>
      </c>
      <c r="W491" t="s">
        <v>32</v>
      </c>
    </row>
    <row r="492" spans="1:23" x14ac:dyDescent="0.2">
      <c r="A492">
        <v>130410</v>
      </c>
      <c r="B492" t="s">
        <v>2232</v>
      </c>
      <c r="C492" t="s">
        <v>54</v>
      </c>
      <c r="D492" t="s">
        <v>61</v>
      </c>
      <c r="E492" t="s">
        <v>375</v>
      </c>
      <c r="F492" s="78" t="s">
        <v>56</v>
      </c>
      <c r="G492" t="s">
        <v>2233</v>
      </c>
      <c r="H492" t="s">
        <v>58</v>
      </c>
      <c r="I492" s="86">
        <v>42157</v>
      </c>
      <c r="J492" s="86">
        <v>42160</v>
      </c>
      <c r="K492">
        <v>3</v>
      </c>
      <c r="L492">
        <v>3</v>
      </c>
      <c r="M492">
        <v>3</v>
      </c>
      <c r="N492" t="s">
        <v>32</v>
      </c>
      <c r="O492">
        <v>3</v>
      </c>
      <c r="P492" t="s">
        <v>2234</v>
      </c>
      <c r="Q492" s="86">
        <v>41593</v>
      </c>
      <c r="R492" t="s">
        <v>32</v>
      </c>
      <c r="S492" t="s">
        <v>32</v>
      </c>
      <c r="T492" t="s">
        <v>32</v>
      </c>
      <c r="U492" t="s">
        <v>32</v>
      </c>
      <c r="V492" t="s">
        <v>32</v>
      </c>
      <c r="W492" t="s">
        <v>32</v>
      </c>
    </row>
    <row r="493" spans="1:23" x14ac:dyDescent="0.2">
      <c r="A493">
        <v>52836</v>
      </c>
      <c r="B493" t="s">
        <v>1077</v>
      </c>
      <c r="C493" t="s">
        <v>40</v>
      </c>
      <c r="D493" t="s">
        <v>44</v>
      </c>
      <c r="E493" t="s">
        <v>376</v>
      </c>
      <c r="F493" s="78" t="s">
        <v>57</v>
      </c>
      <c r="G493" t="s">
        <v>1078</v>
      </c>
      <c r="H493" t="s">
        <v>521</v>
      </c>
      <c r="I493" s="86">
        <v>40350</v>
      </c>
      <c r="J493" s="86">
        <v>40354</v>
      </c>
      <c r="K493">
        <v>2</v>
      </c>
      <c r="L493">
        <v>2</v>
      </c>
      <c r="M493">
        <v>2</v>
      </c>
      <c r="N493" t="s">
        <v>32</v>
      </c>
      <c r="O493">
        <v>2</v>
      </c>
      <c r="P493" t="s">
        <v>32</v>
      </c>
      <c r="Q493" s="86" t="s">
        <v>32</v>
      </c>
      <c r="R493" t="s">
        <v>32</v>
      </c>
      <c r="S493" t="s">
        <v>32</v>
      </c>
      <c r="T493" t="s">
        <v>32</v>
      </c>
      <c r="U493" t="s">
        <v>32</v>
      </c>
      <c r="V493" t="s">
        <v>32</v>
      </c>
      <c r="W493" t="s">
        <v>32</v>
      </c>
    </row>
    <row r="494" spans="1:23" x14ac:dyDescent="0.2">
      <c r="A494">
        <v>59065</v>
      </c>
      <c r="B494" t="s">
        <v>2080</v>
      </c>
      <c r="C494" t="s">
        <v>234</v>
      </c>
      <c r="D494" t="s">
        <v>38</v>
      </c>
      <c r="E494" t="s">
        <v>440</v>
      </c>
      <c r="F494" s="78" t="s">
        <v>57</v>
      </c>
      <c r="G494" t="s">
        <v>2081</v>
      </c>
      <c r="H494" t="s">
        <v>498</v>
      </c>
      <c r="I494" s="86">
        <v>41674</v>
      </c>
      <c r="J494" s="86">
        <v>41677</v>
      </c>
      <c r="K494">
        <v>2</v>
      </c>
      <c r="L494">
        <v>2</v>
      </c>
      <c r="M494">
        <v>2</v>
      </c>
      <c r="N494" t="s">
        <v>32</v>
      </c>
      <c r="O494">
        <v>2</v>
      </c>
      <c r="P494" t="s">
        <v>2082</v>
      </c>
      <c r="Q494" s="86">
        <v>41187</v>
      </c>
      <c r="R494" t="s">
        <v>32</v>
      </c>
      <c r="S494" t="s">
        <v>32</v>
      </c>
      <c r="T494" t="s">
        <v>32</v>
      </c>
      <c r="U494" t="s">
        <v>32</v>
      </c>
      <c r="V494" t="s">
        <v>32</v>
      </c>
      <c r="W494" t="s">
        <v>32</v>
      </c>
    </row>
    <row r="495" spans="1:23" x14ac:dyDescent="0.2">
      <c r="A495">
        <v>52843</v>
      </c>
      <c r="B495" t="s">
        <v>84</v>
      </c>
      <c r="C495" t="s">
        <v>40</v>
      </c>
      <c r="D495" t="s">
        <v>44</v>
      </c>
      <c r="E495" t="s">
        <v>85</v>
      </c>
      <c r="F495" s="78" t="s">
        <v>33</v>
      </c>
      <c r="G495">
        <v>10005149</v>
      </c>
      <c r="H495" t="s">
        <v>42</v>
      </c>
      <c r="I495" s="86">
        <v>42283</v>
      </c>
      <c r="J495" s="86">
        <v>42285</v>
      </c>
      <c r="K495">
        <v>3</v>
      </c>
      <c r="L495">
        <v>3</v>
      </c>
      <c r="M495">
        <v>3</v>
      </c>
      <c r="N495">
        <v>3</v>
      </c>
      <c r="O495">
        <v>3</v>
      </c>
      <c r="P495" t="s">
        <v>86</v>
      </c>
      <c r="Q495" s="86">
        <v>41753</v>
      </c>
      <c r="R495" t="s">
        <v>32</v>
      </c>
      <c r="S495" t="s">
        <v>32</v>
      </c>
      <c r="T495" t="s">
        <v>32</v>
      </c>
      <c r="U495" t="s">
        <v>32</v>
      </c>
      <c r="V495" t="s">
        <v>32</v>
      </c>
      <c r="W495" t="s">
        <v>32</v>
      </c>
    </row>
    <row r="496" spans="1:23" x14ac:dyDescent="0.2">
      <c r="A496">
        <v>52847</v>
      </c>
      <c r="B496" t="s">
        <v>1082</v>
      </c>
      <c r="C496" t="s">
        <v>30</v>
      </c>
      <c r="D496" t="s">
        <v>38</v>
      </c>
      <c r="E496" t="s">
        <v>460</v>
      </c>
      <c r="F496" s="78" t="s">
        <v>57</v>
      </c>
      <c r="G496" t="s">
        <v>1083</v>
      </c>
      <c r="H496" t="s">
        <v>512</v>
      </c>
      <c r="I496" s="86">
        <v>40252</v>
      </c>
      <c r="J496" s="86">
        <v>40256</v>
      </c>
      <c r="K496">
        <v>2</v>
      </c>
      <c r="L496">
        <v>2</v>
      </c>
      <c r="M496">
        <v>2</v>
      </c>
      <c r="N496" t="s">
        <v>32</v>
      </c>
      <c r="O496">
        <v>2</v>
      </c>
      <c r="P496" t="s">
        <v>1084</v>
      </c>
      <c r="Q496" s="86">
        <v>38625</v>
      </c>
      <c r="R496" t="s">
        <v>32</v>
      </c>
      <c r="S496" t="s">
        <v>32</v>
      </c>
      <c r="T496" t="s">
        <v>32</v>
      </c>
      <c r="U496" t="s">
        <v>32</v>
      </c>
      <c r="V496" t="s">
        <v>32</v>
      </c>
      <c r="W496" t="s">
        <v>32</v>
      </c>
    </row>
    <row r="497" spans="1:23" s="78" customFormat="1" x14ac:dyDescent="0.2">
      <c r="A497">
        <v>139798</v>
      </c>
      <c r="B497" t="s">
        <v>3333</v>
      </c>
      <c r="C497" t="s">
        <v>3308</v>
      </c>
      <c r="D497" t="s">
        <v>135</v>
      </c>
      <c r="E497" t="s">
        <v>314</v>
      </c>
      <c r="F497" s="78" t="s">
        <v>75</v>
      </c>
      <c r="G497" t="s">
        <v>3334</v>
      </c>
      <c r="H497" t="s">
        <v>3310</v>
      </c>
      <c r="I497" s="86">
        <v>42073</v>
      </c>
      <c r="J497" s="86">
        <v>42076</v>
      </c>
      <c r="K497">
        <v>3</v>
      </c>
      <c r="L497">
        <v>3</v>
      </c>
      <c r="M497">
        <v>3</v>
      </c>
      <c r="N497" t="s">
        <v>32</v>
      </c>
      <c r="O497">
        <v>3</v>
      </c>
      <c r="P497" t="s">
        <v>32</v>
      </c>
      <c r="Q497" s="86" t="s">
        <v>32</v>
      </c>
      <c r="R497" t="s">
        <v>32</v>
      </c>
      <c r="S497" t="s">
        <v>32</v>
      </c>
      <c r="T497" t="s">
        <v>32</v>
      </c>
      <c r="U497" t="s">
        <v>32</v>
      </c>
      <c r="V497" t="s">
        <v>32</v>
      </c>
      <c r="W497" t="s">
        <v>32</v>
      </c>
    </row>
    <row r="498" spans="1:23" x14ac:dyDescent="0.2">
      <c r="A498">
        <v>130840</v>
      </c>
      <c r="B498" t="s">
        <v>3053</v>
      </c>
      <c r="C498" t="s">
        <v>126</v>
      </c>
      <c r="D498" t="s">
        <v>61</v>
      </c>
      <c r="E498" t="s">
        <v>453</v>
      </c>
      <c r="F498" s="78" t="s">
        <v>132</v>
      </c>
      <c r="G498" t="s">
        <v>3054</v>
      </c>
      <c r="H498" t="s">
        <v>154</v>
      </c>
      <c r="I498" s="86">
        <v>42122</v>
      </c>
      <c r="J498" s="86">
        <v>42125</v>
      </c>
      <c r="K498">
        <v>2</v>
      </c>
      <c r="L498">
        <v>2</v>
      </c>
      <c r="M498">
        <v>2</v>
      </c>
      <c r="N498" t="s">
        <v>32</v>
      </c>
      <c r="O498">
        <v>2</v>
      </c>
      <c r="P498" t="s">
        <v>3055</v>
      </c>
      <c r="Q498" s="86">
        <v>41621</v>
      </c>
      <c r="R498" t="s">
        <v>32</v>
      </c>
      <c r="S498" t="s">
        <v>32</v>
      </c>
      <c r="T498" t="s">
        <v>32</v>
      </c>
      <c r="U498" t="s">
        <v>32</v>
      </c>
      <c r="V498" t="s">
        <v>32</v>
      </c>
      <c r="W498" t="s">
        <v>32</v>
      </c>
    </row>
    <row r="499" spans="1:23" x14ac:dyDescent="0.2">
      <c r="A499">
        <v>130478</v>
      </c>
      <c r="B499" t="s">
        <v>2371</v>
      </c>
      <c r="C499" t="s">
        <v>126</v>
      </c>
      <c r="D499" t="s">
        <v>61</v>
      </c>
      <c r="E499" t="s">
        <v>351</v>
      </c>
      <c r="F499" s="78" t="s">
        <v>132</v>
      </c>
      <c r="G499" t="s">
        <v>2372</v>
      </c>
      <c r="H499" t="s">
        <v>2237</v>
      </c>
      <c r="I499" s="86">
        <v>39483</v>
      </c>
      <c r="J499" s="86">
        <v>39484</v>
      </c>
      <c r="K499">
        <v>1</v>
      </c>
      <c r="L499" t="s">
        <v>70</v>
      </c>
      <c r="M499" t="s">
        <v>70</v>
      </c>
      <c r="N499" t="s">
        <v>32</v>
      </c>
      <c r="O499">
        <v>1</v>
      </c>
      <c r="P499" t="s">
        <v>32</v>
      </c>
      <c r="Q499" s="86" t="s">
        <v>32</v>
      </c>
      <c r="R499" t="s">
        <v>32</v>
      </c>
      <c r="S499" t="s">
        <v>32</v>
      </c>
      <c r="T499" t="s">
        <v>32</v>
      </c>
      <c r="U499" t="s">
        <v>32</v>
      </c>
      <c r="V499" t="s">
        <v>32</v>
      </c>
      <c r="W499" t="s">
        <v>32</v>
      </c>
    </row>
    <row r="500" spans="1:23" x14ac:dyDescent="0.2">
      <c r="A500">
        <v>130492</v>
      </c>
      <c r="B500" t="s">
        <v>260</v>
      </c>
      <c r="C500" t="s">
        <v>126</v>
      </c>
      <c r="D500" t="s">
        <v>61</v>
      </c>
      <c r="E500" t="s">
        <v>108</v>
      </c>
      <c r="F500" s="78" t="s">
        <v>64</v>
      </c>
      <c r="G500">
        <v>10004690</v>
      </c>
      <c r="H500" t="s">
        <v>261</v>
      </c>
      <c r="I500" s="86">
        <v>42339</v>
      </c>
      <c r="J500" s="86">
        <v>42341</v>
      </c>
      <c r="K500">
        <v>3</v>
      </c>
      <c r="L500">
        <v>3</v>
      </c>
      <c r="M500">
        <v>3</v>
      </c>
      <c r="N500">
        <v>2</v>
      </c>
      <c r="O500">
        <v>3</v>
      </c>
      <c r="P500" t="s">
        <v>262</v>
      </c>
      <c r="Q500" s="86">
        <v>41901</v>
      </c>
      <c r="R500" s="78">
        <v>4</v>
      </c>
      <c r="S500" s="78">
        <v>4</v>
      </c>
      <c r="T500">
        <v>4</v>
      </c>
      <c r="U500" t="s">
        <v>32</v>
      </c>
      <c r="V500">
        <v>4</v>
      </c>
      <c r="W500" t="s">
        <v>37</v>
      </c>
    </row>
    <row r="501" spans="1:23" x14ac:dyDescent="0.2">
      <c r="A501">
        <v>140564</v>
      </c>
      <c r="B501" t="s">
        <v>3337</v>
      </c>
      <c r="C501" t="s">
        <v>3308</v>
      </c>
      <c r="D501" t="s">
        <v>135</v>
      </c>
      <c r="E501" t="s">
        <v>88</v>
      </c>
      <c r="F501" s="78" t="s">
        <v>56</v>
      </c>
      <c r="G501" t="s">
        <v>32</v>
      </c>
      <c r="H501" t="s">
        <v>32</v>
      </c>
      <c r="I501" s="86" t="s">
        <v>32</v>
      </c>
      <c r="J501" s="86" t="s">
        <v>32</v>
      </c>
      <c r="K501" t="s">
        <v>32</v>
      </c>
      <c r="L501" t="s">
        <v>32</v>
      </c>
      <c r="M501" t="s">
        <v>32</v>
      </c>
      <c r="N501" t="s">
        <v>32</v>
      </c>
      <c r="O501" t="s">
        <v>32</v>
      </c>
      <c r="P501" t="s">
        <v>32</v>
      </c>
      <c r="Q501" s="86" t="s">
        <v>32</v>
      </c>
      <c r="R501" t="s">
        <v>32</v>
      </c>
      <c r="S501" t="s">
        <v>32</v>
      </c>
      <c r="T501" t="s">
        <v>32</v>
      </c>
      <c r="U501" t="s">
        <v>32</v>
      </c>
      <c r="V501" t="s">
        <v>32</v>
      </c>
      <c r="W501" t="s">
        <v>32</v>
      </c>
    </row>
    <row r="502" spans="1:23" x14ac:dyDescent="0.2">
      <c r="A502">
        <v>52859</v>
      </c>
      <c r="B502" t="s">
        <v>1085</v>
      </c>
      <c r="C502" t="s">
        <v>30</v>
      </c>
      <c r="D502" t="s">
        <v>38</v>
      </c>
      <c r="E502" t="s">
        <v>237</v>
      </c>
      <c r="F502" s="78" t="s">
        <v>132</v>
      </c>
      <c r="G502" t="s">
        <v>1086</v>
      </c>
      <c r="H502" t="s">
        <v>498</v>
      </c>
      <c r="I502" s="86">
        <v>41759</v>
      </c>
      <c r="J502" s="86">
        <v>41761</v>
      </c>
      <c r="K502">
        <v>2</v>
      </c>
      <c r="L502">
        <v>2</v>
      </c>
      <c r="M502">
        <v>2</v>
      </c>
      <c r="N502" t="s">
        <v>32</v>
      </c>
      <c r="O502">
        <v>2</v>
      </c>
      <c r="P502" t="s">
        <v>1087</v>
      </c>
      <c r="Q502" s="86">
        <v>41221</v>
      </c>
      <c r="R502" t="s">
        <v>32</v>
      </c>
      <c r="S502" t="s">
        <v>32</v>
      </c>
      <c r="T502" t="s">
        <v>32</v>
      </c>
      <c r="U502" t="s">
        <v>32</v>
      </c>
      <c r="V502" t="s">
        <v>32</v>
      </c>
      <c r="W502" t="s">
        <v>32</v>
      </c>
    </row>
    <row r="503" spans="1:23" x14ac:dyDescent="0.2">
      <c r="A503">
        <v>130448</v>
      </c>
      <c r="B503" t="s">
        <v>2320</v>
      </c>
      <c r="C503" t="s">
        <v>54</v>
      </c>
      <c r="D503" t="s">
        <v>61</v>
      </c>
      <c r="E503" t="s">
        <v>377</v>
      </c>
      <c r="F503" s="78" t="s">
        <v>56</v>
      </c>
      <c r="G503" t="s">
        <v>2321</v>
      </c>
      <c r="H503" t="s">
        <v>96</v>
      </c>
      <c r="I503" s="86">
        <v>41316</v>
      </c>
      <c r="J503" s="86">
        <v>41320</v>
      </c>
      <c r="K503">
        <v>2</v>
      </c>
      <c r="L503">
        <v>2</v>
      </c>
      <c r="M503">
        <v>2</v>
      </c>
      <c r="N503" t="s">
        <v>32</v>
      </c>
      <c r="O503">
        <v>2</v>
      </c>
      <c r="P503" t="s">
        <v>2322</v>
      </c>
      <c r="Q503" s="86">
        <v>40452</v>
      </c>
      <c r="R503" t="s">
        <v>32</v>
      </c>
      <c r="S503" t="s">
        <v>32</v>
      </c>
      <c r="T503" t="s">
        <v>32</v>
      </c>
      <c r="U503" t="s">
        <v>32</v>
      </c>
      <c r="V503" t="s">
        <v>32</v>
      </c>
      <c r="W503" t="s">
        <v>32</v>
      </c>
    </row>
    <row r="504" spans="1:23" x14ac:dyDescent="0.2">
      <c r="A504">
        <v>130655</v>
      </c>
      <c r="B504" t="s">
        <v>2693</v>
      </c>
      <c r="C504" t="s">
        <v>2300</v>
      </c>
      <c r="D504" t="s">
        <v>61</v>
      </c>
      <c r="E504" t="s">
        <v>211</v>
      </c>
      <c r="F504" s="78" t="s">
        <v>47</v>
      </c>
      <c r="G504" t="s">
        <v>2694</v>
      </c>
      <c r="H504" t="s">
        <v>58</v>
      </c>
      <c r="I504" s="86">
        <v>41912</v>
      </c>
      <c r="J504" s="86">
        <v>41915</v>
      </c>
      <c r="K504">
        <v>2</v>
      </c>
      <c r="L504">
        <v>2</v>
      </c>
      <c r="M504">
        <v>2</v>
      </c>
      <c r="N504" t="s">
        <v>32</v>
      </c>
      <c r="O504">
        <v>3</v>
      </c>
      <c r="P504" t="s">
        <v>2695</v>
      </c>
      <c r="Q504" s="86">
        <v>41397</v>
      </c>
      <c r="R504" t="s">
        <v>32</v>
      </c>
      <c r="S504" t="s">
        <v>32</v>
      </c>
      <c r="T504" t="s">
        <v>32</v>
      </c>
      <c r="U504" t="s">
        <v>32</v>
      </c>
      <c r="V504" t="s">
        <v>32</v>
      </c>
      <c r="W504" t="s">
        <v>32</v>
      </c>
    </row>
    <row r="505" spans="1:23" x14ac:dyDescent="0.2">
      <c r="A505">
        <v>133825</v>
      </c>
      <c r="B505" t="s">
        <v>3256</v>
      </c>
      <c r="C505" t="s">
        <v>2500</v>
      </c>
      <c r="D505" t="s">
        <v>2501</v>
      </c>
      <c r="E505" t="s">
        <v>377</v>
      </c>
      <c r="F505" s="78" t="s">
        <v>56</v>
      </c>
      <c r="G505" t="s">
        <v>3257</v>
      </c>
      <c r="H505" t="s">
        <v>3225</v>
      </c>
      <c r="I505" s="86">
        <v>42024</v>
      </c>
      <c r="J505" s="86">
        <v>42027</v>
      </c>
      <c r="K505">
        <v>1</v>
      </c>
      <c r="L505">
        <v>1</v>
      </c>
      <c r="M505">
        <v>1</v>
      </c>
      <c r="N505" t="s">
        <v>32</v>
      </c>
      <c r="O505">
        <v>1</v>
      </c>
      <c r="P505" t="s">
        <v>32</v>
      </c>
      <c r="Q505" s="86" t="s">
        <v>32</v>
      </c>
      <c r="R505" t="s">
        <v>32</v>
      </c>
      <c r="S505" t="s">
        <v>32</v>
      </c>
      <c r="T505" t="s">
        <v>32</v>
      </c>
      <c r="U505" t="s">
        <v>32</v>
      </c>
      <c r="V505" t="s">
        <v>32</v>
      </c>
      <c r="W505" t="s">
        <v>32</v>
      </c>
    </row>
    <row r="506" spans="1:23" x14ac:dyDescent="0.2">
      <c r="A506">
        <v>52403</v>
      </c>
      <c r="B506" t="s">
        <v>1004</v>
      </c>
      <c r="C506" t="s">
        <v>40</v>
      </c>
      <c r="D506" t="s">
        <v>44</v>
      </c>
      <c r="E506" t="s">
        <v>115</v>
      </c>
      <c r="F506" s="78" t="s">
        <v>311</v>
      </c>
      <c r="G506" t="s">
        <v>1005</v>
      </c>
      <c r="H506" t="s">
        <v>521</v>
      </c>
      <c r="I506" s="86">
        <v>41071</v>
      </c>
      <c r="J506" s="86">
        <v>41075</v>
      </c>
      <c r="K506">
        <v>2</v>
      </c>
      <c r="L506">
        <v>2</v>
      </c>
      <c r="M506">
        <v>2</v>
      </c>
      <c r="N506" t="s">
        <v>32</v>
      </c>
      <c r="O506">
        <v>2</v>
      </c>
      <c r="P506" t="s">
        <v>1006</v>
      </c>
      <c r="Q506" s="86">
        <v>40340</v>
      </c>
      <c r="R506" t="s">
        <v>32</v>
      </c>
      <c r="S506" t="s">
        <v>32</v>
      </c>
      <c r="T506" t="s">
        <v>32</v>
      </c>
      <c r="U506" t="s">
        <v>32</v>
      </c>
      <c r="V506" t="s">
        <v>32</v>
      </c>
      <c r="W506" t="s">
        <v>32</v>
      </c>
    </row>
    <row r="507" spans="1:23" x14ac:dyDescent="0.2">
      <c r="A507">
        <v>52867</v>
      </c>
      <c r="B507" t="s">
        <v>1088</v>
      </c>
      <c r="C507" t="s">
        <v>114</v>
      </c>
      <c r="D507" t="s">
        <v>44</v>
      </c>
      <c r="E507" t="s">
        <v>330</v>
      </c>
      <c r="F507" s="78" t="s">
        <v>311</v>
      </c>
      <c r="G507" t="s">
        <v>1089</v>
      </c>
      <c r="H507" t="s">
        <v>502</v>
      </c>
      <c r="I507" s="86">
        <v>41653</v>
      </c>
      <c r="J507" s="86">
        <v>41656</v>
      </c>
      <c r="K507">
        <v>2</v>
      </c>
      <c r="L507">
        <v>2</v>
      </c>
      <c r="M507">
        <v>2</v>
      </c>
      <c r="N507" t="s">
        <v>32</v>
      </c>
      <c r="O507">
        <v>2</v>
      </c>
      <c r="P507" t="s">
        <v>1090</v>
      </c>
      <c r="Q507" s="86">
        <v>41032</v>
      </c>
      <c r="R507" t="s">
        <v>32</v>
      </c>
      <c r="S507" t="s">
        <v>32</v>
      </c>
      <c r="T507" t="s">
        <v>32</v>
      </c>
      <c r="U507" t="s">
        <v>32</v>
      </c>
      <c r="V507" t="s">
        <v>32</v>
      </c>
      <c r="W507" t="s">
        <v>32</v>
      </c>
    </row>
    <row r="508" spans="1:23" x14ac:dyDescent="0.2">
      <c r="A508">
        <v>130537</v>
      </c>
      <c r="B508" t="s">
        <v>2488</v>
      </c>
      <c r="C508" t="s">
        <v>54</v>
      </c>
      <c r="D508" t="s">
        <v>61</v>
      </c>
      <c r="E508" t="s">
        <v>31</v>
      </c>
      <c r="F508" s="78" t="s">
        <v>311</v>
      </c>
      <c r="G508" t="s">
        <v>2489</v>
      </c>
      <c r="H508" t="s">
        <v>212</v>
      </c>
      <c r="I508" s="86">
        <v>41218</v>
      </c>
      <c r="J508" s="86">
        <v>41222</v>
      </c>
      <c r="K508">
        <v>2</v>
      </c>
      <c r="L508">
        <v>2</v>
      </c>
      <c r="M508">
        <v>2</v>
      </c>
      <c r="N508" t="s">
        <v>32</v>
      </c>
      <c r="O508">
        <v>1</v>
      </c>
      <c r="P508" t="s">
        <v>2490</v>
      </c>
      <c r="Q508" s="86">
        <v>40641</v>
      </c>
      <c r="R508" t="s">
        <v>32</v>
      </c>
      <c r="S508" t="s">
        <v>32</v>
      </c>
      <c r="T508" t="s">
        <v>32</v>
      </c>
      <c r="U508" t="s">
        <v>32</v>
      </c>
      <c r="V508" t="s">
        <v>32</v>
      </c>
      <c r="W508" t="s">
        <v>32</v>
      </c>
    </row>
    <row r="509" spans="1:23" x14ac:dyDescent="0.2">
      <c r="A509">
        <v>52870</v>
      </c>
      <c r="B509" t="s">
        <v>1091</v>
      </c>
      <c r="C509" t="s">
        <v>40</v>
      </c>
      <c r="D509" t="s">
        <v>44</v>
      </c>
      <c r="E509" t="s">
        <v>31</v>
      </c>
      <c r="F509" s="78" t="s">
        <v>311</v>
      </c>
      <c r="G509" t="s">
        <v>1092</v>
      </c>
      <c r="H509" t="s">
        <v>521</v>
      </c>
      <c r="I509" s="86">
        <v>41603</v>
      </c>
      <c r="J509" s="86">
        <v>41605</v>
      </c>
      <c r="K509">
        <v>1</v>
      </c>
      <c r="L509">
        <v>1</v>
      </c>
      <c r="M509">
        <v>1</v>
      </c>
      <c r="N509" t="s">
        <v>32</v>
      </c>
      <c r="O509">
        <v>1</v>
      </c>
      <c r="P509" t="s">
        <v>1093</v>
      </c>
      <c r="Q509" s="86">
        <v>39353</v>
      </c>
      <c r="R509" t="s">
        <v>32</v>
      </c>
      <c r="S509" t="s">
        <v>32</v>
      </c>
      <c r="T509" t="s">
        <v>32</v>
      </c>
      <c r="U509" t="s">
        <v>32</v>
      </c>
      <c r="V509" t="s">
        <v>32</v>
      </c>
      <c r="W509" t="s">
        <v>32</v>
      </c>
    </row>
    <row r="510" spans="1:23" x14ac:dyDescent="0.2">
      <c r="A510">
        <v>130486</v>
      </c>
      <c r="B510" t="s">
        <v>2388</v>
      </c>
      <c r="C510" t="s">
        <v>54</v>
      </c>
      <c r="D510" t="s">
        <v>61</v>
      </c>
      <c r="E510" t="s">
        <v>176</v>
      </c>
      <c r="F510" s="78" t="s">
        <v>64</v>
      </c>
      <c r="G510" t="s">
        <v>2389</v>
      </c>
      <c r="H510" t="s">
        <v>212</v>
      </c>
      <c r="I510" s="86">
        <v>41379</v>
      </c>
      <c r="J510" s="86">
        <v>41383</v>
      </c>
      <c r="K510">
        <v>2</v>
      </c>
      <c r="L510">
        <v>2</v>
      </c>
      <c r="M510">
        <v>2</v>
      </c>
      <c r="N510" t="s">
        <v>32</v>
      </c>
      <c r="O510">
        <v>2</v>
      </c>
      <c r="P510" t="s">
        <v>2390</v>
      </c>
      <c r="Q510" s="86">
        <v>40949</v>
      </c>
      <c r="R510" t="s">
        <v>32</v>
      </c>
      <c r="S510" t="s">
        <v>32</v>
      </c>
      <c r="T510" t="s">
        <v>32</v>
      </c>
      <c r="U510" t="s">
        <v>32</v>
      </c>
      <c r="V510" t="s">
        <v>32</v>
      </c>
      <c r="W510" t="s">
        <v>32</v>
      </c>
    </row>
    <row r="511" spans="1:23" x14ac:dyDescent="0.2">
      <c r="A511">
        <v>52883</v>
      </c>
      <c r="B511" t="s">
        <v>378</v>
      </c>
      <c r="C511" t="s">
        <v>40</v>
      </c>
      <c r="D511" t="s">
        <v>44</v>
      </c>
      <c r="E511" t="s">
        <v>176</v>
      </c>
      <c r="F511" s="78" t="s">
        <v>64</v>
      </c>
      <c r="G511" t="s">
        <v>1094</v>
      </c>
      <c r="H511" t="s">
        <v>521</v>
      </c>
      <c r="I511" s="86">
        <v>41303</v>
      </c>
      <c r="J511" s="86">
        <v>41306</v>
      </c>
      <c r="K511">
        <v>2</v>
      </c>
      <c r="L511">
        <v>2</v>
      </c>
      <c r="M511">
        <v>2</v>
      </c>
      <c r="N511" t="s">
        <v>32</v>
      </c>
      <c r="O511">
        <v>2</v>
      </c>
      <c r="P511" t="s">
        <v>1095</v>
      </c>
      <c r="Q511" s="86">
        <v>40312</v>
      </c>
      <c r="R511" t="s">
        <v>32</v>
      </c>
      <c r="S511" t="s">
        <v>32</v>
      </c>
      <c r="T511" t="s">
        <v>32</v>
      </c>
      <c r="U511" t="s">
        <v>32</v>
      </c>
      <c r="V511" t="s">
        <v>32</v>
      </c>
      <c r="W511" t="s">
        <v>32</v>
      </c>
    </row>
    <row r="512" spans="1:23" x14ac:dyDescent="0.2">
      <c r="A512">
        <v>50152</v>
      </c>
      <c r="B512" t="s">
        <v>540</v>
      </c>
      <c r="C512" t="s">
        <v>30</v>
      </c>
      <c r="D512" t="s">
        <v>38</v>
      </c>
      <c r="E512" t="s">
        <v>426</v>
      </c>
      <c r="F512" s="78" t="s">
        <v>47</v>
      </c>
      <c r="G512" t="s">
        <v>541</v>
      </c>
      <c r="H512" t="s">
        <v>502</v>
      </c>
      <c r="I512" s="86">
        <v>41303</v>
      </c>
      <c r="J512" s="86">
        <v>41306</v>
      </c>
      <c r="K512" t="s">
        <v>32</v>
      </c>
      <c r="L512" t="s">
        <v>32</v>
      </c>
      <c r="M512" t="s">
        <v>32</v>
      </c>
      <c r="N512" t="s">
        <v>32</v>
      </c>
      <c r="O512" t="s">
        <v>32</v>
      </c>
      <c r="P512" t="s">
        <v>542</v>
      </c>
      <c r="Q512" s="86">
        <v>40347</v>
      </c>
      <c r="R512" t="s">
        <v>32</v>
      </c>
      <c r="S512" t="s">
        <v>32</v>
      </c>
      <c r="T512" t="s">
        <v>32</v>
      </c>
      <c r="U512" t="s">
        <v>32</v>
      </c>
      <c r="V512" t="s">
        <v>32</v>
      </c>
      <c r="W512" t="s">
        <v>32</v>
      </c>
    </row>
    <row r="513" spans="1:23" x14ac:dyDescent="0.2">
      <c r="A513">
        <v>52896</v>
      </c>
      <c r="B513" t="s">
        <v>1096</v>
      </c>
      <c r="C513" t="s">
        <v>234</v>
      </c>
      <c r="D513" t="s">
        <v>38</v>
      </c>
      <c r="E513" t="s">
        <v>347</v>
      </c>
      <c r="F513" s="78" t="s">
        <v>33</v>
      </c>
      <c r="G513" t="s">
        <v>1097</v>
      </c>
      <c r="H513" t="s">
        <v>498</v>
      </c>
      <c r="I513" s="86">
        <v>42114</v>
      </c>
      <c r="J513" s="86">
        <v>42118</v>
      </c>
      <c r="K513">
        <v>1</v>
      </c>
      <c r="L513">
        <v>1</v>
      </c>
      <c r="M513">
        <v>1</v>
      </c>
      <c r="N513" t="s">
        <v>32</v>
      </c>
      <c r="O513">
        <v>1</v>
      </c>
      <c r="P513" t="s">
        <v>1098</v>
      </c>
      <c r="Q513" s="86">
        <v>41579</v>
      </c>
      <c r="R513" t="s">
        <v>32</v>
      </c>
      <c r="S513" t="s">
        <v>32</v>
      </c>
      <c r="T513" t="s">
        <v>32</v>
      </c>
      <c r="U513" t="s">
        <v>32</v>
      </c>
      <c r="V513" t="s">
        <v>32</v>
      </c>
      <c r="W513" t="s">
        <v>32</v>
      </c>
    </row>
    <row r="514" spans="1:23" x14ac:dyDescent="0.2">
      <c r="A514">
        <v>53069</v>
      </c>
      <c r="B514" t="s">
        <v>165</v>
      </c>
      <c r="C514" t="s">
        <v>30</v>
      </c>
      <c r="D514" t="s">
        <v>38</v>
      </c>
      <c r="E514" t="s">
        <v>166</v>
      </c>
      <c r="F514" s="78" t="s">
        <v>56</v>
      </c>
      <c r="G514">
        <v>10004952</v>
      </c>
      <c r="H514" t="s">
        <v>48</v>
      </c>
      <c r="I514" s="86">
        <v>42298</v>
      </c>
      <c r="J514" s="86">
        <v>42300</v>
      </c>
      <c r="K514">
        <v>2</v>
      </c>
      <c r="L514">
        <v>2</v>
      </c>
      <c r="M514">
        <v>2</v>
      </c>
      <c r="N514">
        <v>2</v>
      </c>
      <c r="O514">
        <v>2</v>
      </c>
      <c r="P514" t="s">
        <v>167</v>
      </c>
      <c r="Q514" s="86">
        <v>41845</v>
      </c>
      <c r="R514" t="s">
        <v>32</v>
      </c>
      <c r="S514" t="s">
        <v>32</v>
      </c>
      <c r="T514" t="s">
        <v>32</v>
      </c>
      <c r="U514" t="s">
        <v>32</v>
      </c>
      <c r="V514" t="s">
        <v>32</v>
      </c>
      <c r="W514" t="s">
        <v>32</v>
      </c>
    </row>
    <row r="515" spans="1:23" x14ac:dyDescent="0.2">
      <c r="A515">
        <v>52902</v>
      </c>
      <c r="B515" t="s">
        <v>1099</v>
      </c>
      <c r="C515" t="s">
        <v>30</v>
      </c>
      <c r="D515" t="s">
        <v>38</v>
      </c>
      <c r="E515" t="s">
        <v>248</v>
      </c>
      <c r="F515" s="78" t="s">
        <v>33</v>
      </c>
      <c r="G515" t="s">
        <v>1100</v>
      </c>
      <c r="H515" t="s">
        <v>512</v>
      </c>
      <c r="I515" s="86">
        <v>41023</v>
      </c>
      <c r="J515" s="86">
        <v>41026</v>
      </c>
      <c r="K515">
        <v>2</v>
      </c>
      <c r="L515">
        <v>2</v>
      </c>
      <c r="M515">
        <v>2</v>
      </c>
      <c r="N515" t="s">
        <v>32</v>
      </c>
      <c r="O515">
        <v>2</v>
      </c>
      <c r="P515" t="s">
        <v>1101</v>
      </c>
      <c r="Q515" s="86">
        <v>38933</v>
      </c>
      <c r="R515" t="s">
        <v>32</v>
      </c>
      <c r="S515" t="s">
        <v>32</v>
      </c>
      <c r="T515" t="s">
        <v>32</v>
      </c>
      <c r="U515" t="s">
        <v>32</v>
      </c>
      <c r="V515" t="s">
        <v>32</v>
      </c>
      <c r="W515" t="s">
        <v>32</v>
      </c>
    </row>
    <row r="516" spans="1:23" x14ac:dyDescent="0.2">
      <c r="A516">
        <v>50012</v>
      </c>
      <c r="B516" t="s">
        <v>478</v>
      </c>
      <c r="C516" t="s">
        <v>99</v>
      </c>
      <c r="D516" t="s">
        <v>103</v>
      </c>
      <c r="E516" t="s">
        <v>440</v>
      </c>
      <c r="F516" s="78" t="s">
        <v>57</v>
      </c>
      <c r="G516" t="s">
        <v>479</v>
      </c>
      <c r="H516" t="s">
        <v>101</v>
      </c>
      <c r="I516" s="86">
        <v>40484</v>
      </c>
      <c r="J516" s="86">
        <v>40485</v>
      </c>
      <c r="K516" t="s">
        <v>32</v>
      </c>
      <c r="L516" t="s">
        <v>32</v>
      </c>
      <c r="M516" t="s">
        <v>32</v>
      </c>
      <c r="N516" t="s">
        <v>32</v>
      </c>
      <c r="O516" t="s">
        <v>32</v>
      </c>
      <c r="P516" t="s">
        <v>32</v>
      </c>
      <c r="Q516" s="86" t="s">
        <v>32</v>
      </c>
      <c r="R516" t="s">
        <v>32</v>
      </c>
      <c r="S516" t="s">
        <v>32</v>
      </c>
      <c r="T516" t="s">
        <v>32</v>
      </c>
      <c r="U516" t="s">
        <v>32</v>
      </c>
      <c r="V516" t="s">
        <v>32</v>
      </c>
      <c r="W516" t="s">
        <v>32</v>
      </c>
    </row>
    <row r="517" spans="1:23" x14ac:dyDescent="0.2">
      <c r="A517">
        <v>130632</v>
      </c>
      <c r="B517" t="s">
        <v>94</v>
      </c>
      <c r="C517" t="s">
        <v>54</v>
      </c>
      <c r="D517" t="s">
        <v>61</v>
      </c>
      <c r="E517" t="s">
        <v>95</v>
      </c>
      <c r="F517" s="78" t="s">
        <v>64</v>
      </c>
      <c r="G517">
        <v>10005438</v>
      </c>
      <c r="H517" t="s">
        <v>96</v>
      </c>
      <c r="I517" s="86">
        <v>42283</v>
      </c>
      <c r="J517" s="86">
        <v>42286</v>
      </c>
      <c r="K517">
        <v>3</v>
      </c>
      <c r="L517">
        <v>3</v>
      </c>
      <c r="M517">
        <v>3</v>
      </c>
      <c r="N517">
        <v>3</v>
      </c>
      <c r="O517">
        <v>3</v>
      </c>
      <c r="P517" t="s">
        <v>97</v>
      </c>
      <c r="Q517" s="86">
        <v>40522</v>
      </c>
      <c r="R517" t="s">
        <v>32</v>
      </c>
      <c r="S517" t="s">
        <v>32</v>
      </c>
      <c r="T517" t="s">
        <v>32</v>
      </c>
      <c r="U517" t="s">
        <v>32</v>
      </c>
      <c r="V517" t="s">
        <v>32</v>
      </c>
      <c r="W517" t="s">
        <v>32</v>
      </c>
    </row>
    <row r="518" spans="1:23" x14ac:dyDescent="0.2">
      <c r="A518">
        <v>139251</v>
      </c>
      <c r="B518" t="s">
        <v>3324</v>
      </c>
      <c r="C518" t="s">
        <v>67</v>
      </c>
      <c r="D518" t="s">
        <v>72</v>
      </c>
      <c r="E518" t="s">
        <v>432</v>
      </c>
      <c r="F518" s="78" t="s">
        <v>64</v>
      </c>
      <c r="G518" t="s">
        <v>32</v>
      </c>
      <c r="H518" t="s">
        <v>32</v>
      </c>
      <c r="I518" s="86" t="s">
        <v>32</v>
      </c>
      <c r="J518" s="86" t="s">
        <v>32</v>
      </c>
      <c r="K518" t="s">
        <v>32</v>
      </c>
      <c r="L518" t="s">
        <v>32</v>
      </c>
      <c r="M518" t="s">
        <v>32</v>
      </c>
      <c r="N518" t="s">
        <v>32</v>
      </c>
      <c r="O518" t="s">
        <v>32</v>
      </c>
      <c r="P518" t="s">
        <v>32</v>
      </c>
      <c r="Q518" t="s">
        <v>32</v>
      </c>
      <c r="R518" t="s">
        <v>32</v>
      </c>
      <c r="S518" t="s">
        <v>32</v>
      </c>
      <c r="T518" t="s">
        <v>32</v>
      </c>
      <c r="U518" t="s">
        <v>32</v>
      </c>
      <c r="V518" t="s">
        <v>32</v>
      </c>
      <c r="W518" t="s">
        <v>32</v>
      </c>
    </row>
    <row r="519" spans="1:23" x14ac:dyDescent="0.2">
      <c r="A519">
        <v>130413</v>
      </c>
      <c r="B519" t="s">
        <v>2241</v>
      </c>
      <c r="C519" t="s">
        <v>54</v>
      </c>
      <c r="D519" t="s">
        <v>61</v>
      </c>
      <c r="E519" t="s">
        <v>88</v>
      </c>
      <c r="F519" s="78" t="s">
        <v>56</v>
      </c>
      <c r="G519" t="s">
        <v>2242</v>
      </c>
      <c r="H519" t="s">
        <v>58</v>
      </c>
      <c r="I519" s="86">
        <v>41981</v>
      </c>
      <c r="J519" s="86">
        <v>41985</v>
      </c>
      <c r="K519">
        <v>3</v>
      </c>
      <c r="L519">
        <v>4</v>
      </c>
      <c r="M519">
        <v>3</v>
      </c>
      <c r="N519" t="s">
        <v>32</v>
      </c>
      <c r="O519">
        <v>3</v>
      </c>
      <c r="P519" t="s">
        <v>2243</v>
      </c>
      <c r="Q519" s="86">
        <v>41355</v>
      </c>
      <c r="R519" t="s">
        <v>32</v>
      </c>
      <c r="S519" t="s">
        <v>32</v>
      </c>
      <c r="T519" t="s">
        <v>32</v>
      </c>
      <c r="U519" t="s">
        <v>32</v>
      </c>
      <c r="V519" t="s">
        <v>32</v>
      </c>
      <c r="W519" t="s">
        <v>32</v>
      </c>
    </row>
    <row r="520" spans="1:23" x14ac:dyDescent="0.2">
      <c r="A520">
        <v>53135</v>
      </c>
      <c r="B520" t="s">
        <v>87</v>
      </c>
      <c r="C520" t="s">
        <v>40</v>
      </c>
      <c r="D520" t="s">
        <v>44</v>
      </c>
      <c r="E520" t="s">
        <v>88</v>
      </c>
      <c r="F520" s="78" t="s">
        <v>56</v>
      </c>
      <c r="G520">
        <v>10005431</v>
      </c>
      <c r="H520" t="s">
        <v>89</v>
      </c>
      <c r="I520" s="86">
        <v>42283</v>
      </c>
      <c r="J520" s="86">
        <v>42286</v>
      </c>
      <c r="K520">
        <v>2</v>
      </c>
      <c r="L520">
        <v>2</v>
      </c>
      <c r="M520">
        <v>2</v>
      </c>
      <c r="N520">
        <v>2</v>
      </c>
      <c r="O520">
        <v>2</v>
      </c>
      <c r="P520" t="s">
        <v>90</v>
      </c>
      <c r="Q520" s="86">
        <v>40501</v>
      </c>
      <c r="R520">
        <v>2</v>
      </c>
      <c r="S520">
        <v>2</v>
      </c>
      <c r="T520">
        <v>3</v>
      </c>
      <c r="U520" t="s">
        <v>32</v>
      </c>
      <c r="V520">
        <v>2</v>
      </c>
      <c r="W520" t="s">
        <v>50</v>
      </c>
    </row>
    <row r="521" spans="1:23" x14ac:dyDescent="0.2">
      <c r="A521">
        <v>52911</v>
      </c>
      <c r="B521" t="s">
        <v>1102</v>
      </c>
      <c r="C521" t="s">
        <v>40</v>
      </c>
      <c r="D521" t="s">
        <v>44</v>
      </c>
      <c r="E521" t="s">
        <v>149</v>
      </c>
      <c r="F521" s="78" t="s">
        <v>64</v>
      </c>
      <c r="G521" t="s">
        <v>1103</v>
      </c>
      <c r="H521" t="s">
        <v>558</v>
      </c>
      <c r="I521" s="86">
        <v>41946</v>
      </c>
      <c r="J521" s="86">
        <v>41950</v>
      </c>
      <c r="K521">
        <v>4</v>
      </c>
      <c r="L521">
        <v>3</v>
      </c>
      <c r="M521">
        <v>3</v>
      </c>
      <c r="N521" t="s">
        <v>32</v>
      </c>
      <c r="O521">
        <v>4</v>
      </c>
      <c r="P521" t="s">
        <v>1104</v>
      </c>
      <c r="Q521" s="86">
        <v>39850</v>
      </c>
      <c r="R521" t="s">
        <v>32</v>
      </c>
      <c r="S521" t="s">
        <v>32</v>
      </c>
      <c r="T521" t="s">
        <v>32</v>
      </c>
      <c r="U521" t="s">
        <v>32</v>
      </c>
      <c r="V521" t="s">
        <v>32</v>
      </c>
      <c r="W521" t="s">
        <v>32</v>
      </c>
    </row>
    <row r="522" spans="1:23" x14ac:dyDescent="0.2">
      <c r="A522">
        <v>130737</v>
      </c>
      <c r="B522" t="s">
        <v>2865</v>
      </c>
      <c r="C522" t="s">
        <v>54</v>
      </c>
      <c r="D522" t="s">
        <v>61</v>
      </c>
      <c r="E522" t="s">
        <v>149</v>
      </c>
      <c r="F522" s="78" t="s">
        <v>64</v>
      </c>
      <c r="G522" t="s">
        <v>2866</v>
      </c>
      <c r="H522" t="s">
        <v>96</v>
      </c>
      <c r="I522" s="86">
        <v>41253</v>
      </c>
      <c r="J522" s="86">
        <v>41257</v>
      </c>
      <c r="K522">
        <v>2</v>
      </c>
      <c r="L522">
        <v>2</v>
      </c>
      <c r="M522">
        <v>2</v>
      </c>
      <c r="N522" t="s">
        <v>32</v>
      </c>
      <c r="O522">
        <v>2</v>
      </c>
      <c r="P522" t="s">
        <v>2867</v>
      </c>
      <c r="Q522" s="86">
        <v>39724</v>
      </c>
      <c r="R522" t="s">
        <v>32</v>
      </c>
      <c r="S522" t="s">
        <v>32</v>
      </c>
      <c r="T522" t="s">
        <v>32</v>
      </c>
      <c r="U522" t="s">
        <v>32</v>
      </c>
      <c r="V522" t="s">
        <v>32</v>
      </c>
      <c r="W522" t="s">
        <v>32</v>
      </c>
    </row>
    <row r="523" spans="1:23" x14ac:dyDescent="0.2">
      <c r="A523">
        <v>52923</v>
      </c>
      <c r="B523" t="s">
        <v>1105</v>
      </c>
      <c r="C523" t="s">
        <v>114</v>
      </c>
      <c r="D523" t="s">
        <v>44</v>
      </c>
      <c r="E523" t="s">
        <v>149</v>
      </c>
      <c r="F523" s="78" t="s">
        <v>64</v>
      </c>
      <c r="G523" t="s">
        <v>1106</v>
      </c>
      <c r="H523" t="s">
        <v>491</v>
      </c>
      <c r="I523" s="86">
        <v>40805</v>
      </c>
      <c r="J523" s="86">
        <v>40808</v>
      </c>
      <c r="K523">
        <v>2</v>
      </c>
      <c r="L523">
        <v>2</v>
      </c>
      <c r="M523">
        <v>2</v>
      </c>
      <c r="N523" t="s">
        <v>32</v>
      </c>
      <c r="O523">
        <v>2</v>
      </c>
      <c r="P523" t="s">
        <v>1107</v>
      </c>
      <c r="Q523" s="86">
        <v>38694</v>
      </c>
      <c r="R523" t="s">
        <v>32</v>
      </c>
      <c r="S523" t="s">
        <v>32</v>
      </c>
      <c r="T523" t="s">
        <v>32</v>
      </c>
      <c r="U523" t="s">
        <v>32</v>
      </c>
      <c r="V523" t="s">
        <v>32</v>
      </c>
      <c r="W523" t="s">
        <v>32</v>
      </c>
    </row>
    <row r="524" spans="1:23" x14ac:dyDescent="0.2">
      <c r="A524">
        <v>141491</v>
      </c>
      <c r="B524" t="s">
        <v>3353</v>
      </c>
      <c r="C524" t="s">
        <v>3354</v>
      </c>
      <c r="D524" t="s">
        <v>135</v>
      </c>
      <c r="E524" t="s">
        <v>434</v>
      </c>
      <c r="F524" s="78" t="s">
        <v>132</v>
      </c>
      <c r="G524" t="s">
        <v>3355</v>
      </c>
      <c r="H524" t="s">
        <v>3310</v>
      </c>
      <c r="I524" s="86">
        <v>42115</v>
      </c>
      <c r="J524" s="86">
        <v>42118</v>
      </c>
      <c r="K524">
        <v>3</v>
      </c>
      <c r="L524">
        <v>3</v>
      </c>
      <c r="M524">
        <v>3</v>
      </c>
      <c r="N524" t="s">
        <v>32</v>
      </c>
      <c r="O524">
        <v>3</v>
      </c>
      <c r="P524" t="s">
        <v>32</v>
      </c>
      <c r="Q524" s="86" t="s">
        <v>32</v>
      </c>
      <c r="R524" t="s">
        <v>32</v>
      </c>
      <c r="S524" t="s">
        <v>32</v>
      </c>
      <c r="T524" t="s">
        <v>32</v>
      </c>
      <c r="U524" t="s">
        <v>32</v>
      </c>
      <c r="V524" t="s">
        <v>32</v>
      </c>
      <c r="W524" t="s">
        <v>32</v>
      </c>
    </row>
    <row r="525" spans="1:23" x14ac:dyDescent="0.2">
      <c r="A525">
        <v>131900</v>
      </c>
      <c r="B525" t="s">
        <v>3128</v>
      </c>
      <c r="C525" t="s">
        <v>67</v>
      </c>
      <c r="D525" t="s">
        <v>72</v>
      </c>
      <c r="E525" t="s">
        <v>82</v>
      </c>
      <c r="F525" s="78" t="s">
        <v>33</v>
      </c>
      <c r="G525" t="s">
        <v>3129</v>
      </c>
      <c r="H525" t="s">
        <v>69</v>
      </c>
      <c r="I525" s="86">
        <v>41780</v>
      </c>
      <c r="J525" s="86">
        <v>41782</v>
      </c>
      <c r="K525">
        <v>2</v>
      </c>
      <c r="L525">
        <v>2</v>
      </c>
      <c r="M525">
        <v>2</v>
      </c>
      <c r="N525" t="s">
        <v>32</v>
      </c>
      <c r="O525">
        <v>2</v>
      </c>
      <c r="P525" t="s">
        <v>3130</v>
      </c>
      <c r="Q525" s="86">
        <v>41312</v>
      </c>
      <c r="R525" t="s">
        <v>32</v>
      </c>
      <c r="S525" t="s">
        <v>32</v>
      </c>
      <c r="T525" t="s">
        <v>32</v>
      </c>
      <c r="U525" t="s">
        <v>32</v>
      </c>
      <c r="V525" t="s">
        <v>32</v>
      </c>
      <c r="W525" t="s">
        <v>32</v>
      </c>
    </row>
    <row r="526" spans="1:23" x14ac:dyDescent="0.2">
      <c r="A526">
        <v>131910</v>
      </c>
      <c r="B526" t="s">
        <v>3131</v>
      </c>
      <c r="C526" t="s">
        <v>67</v>
      </c>
      <c r="D526" t="s">
        <v>72</v>
      </c>
      <c r="E526" t="s">
        <v>418</v>
      </c>
      <c r="F526" s="78" t="s">
        <v>64</v>
      </c>
      <c r="G526" t="s">
        <v>3132</v>
      </c>
      <c r="H526" t="s">
        <v>170</v>
      </c>
      <c r="I526" s="86">
        <v>41436</v>
      </c>
      <c r="J526" s="86">
        <v>41438</v>
      </c>
      <c r="K526">
        <v>2</v>
      </c>
      <c r="L526">
        <v>2</v>
      </c>
      <c r="M526">
        <v>2</v>
      </c>
      <c r="N526" t="s">
        <v>32</v>
      </c>
      <c r="O526">
        <v>2</v>
      </c>
      <c r="P526" t="s">
        <v>3133</v>
      </c>
      <c r="Q526" s="86">
        <v>39052</v>
      </c>
      <c r="R526" t="s">
        <v>32</v>
      </c>
      <c r="S526" t="s">
        <v>32</v>
      </c>
      <c r="T526" t="s">
        <v>32</v>
      </c>
      <c r="U526" t="s">
        <v>32</v>
      </c>
      <c r="V526" t="s">
        <v>32</v>
      </c>
      <c r="W526" t="s">
        <v>32</v>
      </c>
    </row>
    <row r="527" spans="1:23" x14ac:dyDescent="0.2">
      <c r="A527">
        <v>52928</v>
      </c>
      <c r="B527" t="s">
        <v>1111</v>
      </c>
      <c r="C527" t="s">
        <v>30</v>
      </c>
      <c r="D527" t="s">
        <v>38</v>
      </c>
      <c r="E527" t="s">
        <v>140</v>
      </c>
      <c r="F527" s="78" t="s">
        <v>57</v>
      </c>
      <c r="G527" t="s">
        <v>1112</v>
      </c>
      <c r="H527" t="s">
        <v>502</v>
      </c>
      <c r="I527" s="86">
        <v>41792</v>
      </c>
      <c r="J527" s="86">
        <v>41795</v>
      </c>
      <c r="K527">
        <v>3</v>
      </c>
      <c r="L527">
        <v>3</v>
      </c>
      <c r="M527">
        <v>3</v>
      </c>
      <c r="N527" t="s">
        <v>32</v>
      </c>
      <c r="O527">
        <v>3</v>
      </c>
      <c r="P527" t="s">
        <v>1113</v>
      </c>
      <c r="Q527" s="86">
        <v>40522</v>
      </c>
      <c r="R527" t="s">
        <v>32</v>
      </c>
      <c r="S527" t="s">
        <v>32</v>
      </c>
      <c r="T527" t="s">
        <v>32</v>
      </c>
      <c r="U527" t="s">
        <v>32</v>
      </c>
      <c r="V527" t="s">
        <v>32</v>
      </c>
      <c r="W527" t="s">
        <v>32</v>
      </c>
    </row>
    <row r="528" spans="1:23" x14ac:dyDescent="0.2">
      <c r="A528">
        <v>58182</v>
      </c>
      <c r="B528" t="s">
        <v>1832</v>
      </c>
      <c r="C528" t="s">
        <v>30</v>
      </c>
      <c r="D528" t="s">
        <v>38</v>
      </c>
      <c r="E528" t="s">
        <v>163</v>
      </c>
      <c r="F528" s="78" t="s">
        <v>56</v>
      </c>
      <c r="G528" t="s">
        <v>1833</v>
      </c>
      <c r="H528" t="s">
        <v>512</v>
      </c>
      <c r="I528" s="86">
        <v>41918</v>
      </c>
      <c r="J528" s="86">
        <v>41922</v>
      </c>
      <c r="K528">
        <v>1</v>
      </c>
      <c r="L528">
        <v>1</v>
      </c>
      <c r="M528">
        <v>1</v>
      </c>
      <c r="N528" t="s">
        <v>32</v>
      </c>
      <c r="O528">
        <v>1</v>
      </c>
      <c r="P528" t="s">
        <v>1834</v>
      </c>
      <c r="Q528" s="86">
        <v>39765</v>
      </c>
      <c r="R528" t="s">
        <v>32</v>
      </c>
      <c r="S528" t="s">
        <v>32</v>
      </c>
      <c r="T528" t="s">
        <v>32</v>
      </c>
      <c r="U528" t="s">
        <v>32</v>
      </c>
      <c r="V528" t="s">
        <v>32</v>
      </c>
      <c r="W528" t="s">
        <v>32</v>
      </c>
    </row>
    <row r="529" spans="1:23" x14ac:dyDescent="0.2">
      <c r="A529">
        <v>52949</v>
      </c>
      <c r="B529" t="s">
        <v>1114</v>
      </c>
      <c r="C529" t="s">
        <v>114</v>
      </c>
      <c r="D529" t="s">
        <v>44</v>
      </c>
      <c r="E529" t="s">
        <v>149</v>
      </c>
      <c r="F529" s="78" t="s">
        <v>64</v>
      </c>
      <c r="G529" t="s">
        <v>1115</v>
      </c>
      <c r="H529" t="s">
        <v>512</v>
      </c>
      <c r="I529" s="86">
        <v>41015</v>
      </c>
      <c r="J529" s="86">
        <v>41019</v>
      </c>
      <c r="K529">
        <v>1</v>
      </c>
      <c r="L529">
        <v>1</v>
      </c>
      <c r="M529">
        <v>1</v>
      </c>
      <c r="N529" t="s">
        <v>32</v>
      </c>
      <c r="O529">
        <v>1</v>
      </c>
      <c r="P529" t="s">
        <v>1116</v>
      </c>
      <c r="Q529" s="86">
        <v>39066</v>
      </c>
      <c r="R529" t="s">
        <v>32</v>
      </c>
      <c r="S529" t="s">
        <v>32</v>
      </c>
      <c r="T529" t="s">
        <v>32</v>
      </c>
      <c r="U529" t="s">
        <v>32</v>
      </c>
      <c r="V529" t="s">
        <v>32</v>
      </c>
      <c r="W529" t="s">
        <v>32</v>
      </c>
    </row>
    <row r="530" spans="1:23" x14ac:dyDescent="0.2">
      <c r="A530">
        <v>55141</v>
      </c>
      <c r="B530" t="s">
        <v>1676</v>
      </c>
      <c r="C530" t="s">
        <v>30</v>
      </c>
      <c r="D530" t="s">
        <v>38</v>
      </c>
      <c r="E530" t="s">
        <v>127</v>
      </c>
      <c r="F530" s="78" t="s">
        <v>311</v>
      </c>
      <c r="G530" t="s">
        <v>1677</v>
      </c>
      <c r="H530" t="s">
        <v>512</v>
      </c>
      <c r="I530" s="86">
        <v>41345</v>
      </c>
      <c r="J530" s="86">
        <v>41354</v>
      </c>
      <c r="K530">
        <v>2</v>
      </c>
      <c r="L530">
        <v>2</v>
      </c>
      <c r="M530">
        <v>2</v>
      </c>
      <c r="N530" t="s">
        <v>32</v>
      </c>
      <c r="O530">
        <v>1</v>
      </c>
      <c r="P530" t="s">
        <v>1678</v>
      </c>
      <c r="Q530" s="86">
        <v>40038</v>
      </c>
      <c r="R530" t="s">
        <v>32</v>
      </c>
      <c r="S530" t="s">
        <v>32</v>
      </c>
      <c r="T530" t="s">
        <v>32</v>
      </c>
      <c r="U530" t="s">
        <v>32</v>
      </c>
      <c r="V530" t="s">
        <v>32</v>
      </c>
      <c r="W530" t="s">
        <v>32</v>
      </c>
    </row>
    <row r="531" spans="1:23" x14ac:dyDescent="0.2">
      <c r="A531">
        <v>57881</v>
      </c>
      <c r="B531" t="s">
        <v>1778</v>
      </c>
      <c r="C531" t="s">
        <v>30</v>
      </c>
      <c r="D531" t="s">
        <v>38</v>
      </c>
      <c r="E531" t="s">
        <v>353</v>
      </c>
      <c r="F531" s="78" t="s">
        <v>345</v>
      </c>
      <c r="G531" t="s">
        <v>1779</v>
      </c>
      <c r="H531" t="s">
        <v>512</v>
      </c>
      <c r="I531" s="86">
        <v>41722</v>
      </c>
      <c r="J531" s="86">
        <v>41726</v>
      </c>
      <c r="K531">
        <v>2</v>
      </c>
      <c r="L531">
        <v>1</v>
      </c>
      <c r="M531">
        <v>2</v>
      </c>
      <c r="N531" t="s">
        <v>32</v>
      </c>
      <c r="O531">
        <v>2</v>
      </c>
      <c r="P531" t="s">
        <v>1780</v>
      </c>
      <c r="Q531" s="86">
        <v>39836</v>
      </c>
      <c r="R531" t="s">
        <v>32</v>
      </c>
      <c r="S531" t="s">
        <v>32</v>
      </c>
      <c r="T531" t="s">
        <v>32</v>
      </c>
      <c r="U531" t="s">
        <v>32</v>
      </c>
      <c r="V531" t="s">
        <v>32</v>
      </c>
      <c r="W531" t="s">
        <v>32</v>
      </c>
    </row>
    <row r="532" spans="1:23" x14ac:dyDescent="0.2">
      <c r="A532">
        <v>59154</v>
      </c>
      <c r="B532" t="s">
        <v>51</v>
      </c>
      <c r="C532" t="s">
        <v>30</v>
      </c>
      <c r="D532" t="s">
        <v>38</v>
      </c>
      <c r="E532" t="s">
        <v>41</v>
      </c>
      <c r="F532" s="78" t="s">
        <v>311</v>
      </c>
      <c r="G532">
        <v>10005403</v>
      </c>
      <c r="H532" t="s">
        <v>52</v>
      </c>
      <c r="I532" s="86">
        <v>42269</v>
      </c>
      <c r="J532" s="86">
        <v>42272</v>
      </c>
      <c r="K532">
        <v>3</v>
      </c>
      <c r="L532">
        <v>3</v>
      </c>
      <c r="M532">
        <v>3</v>
      </c>
      <c r="N532">
        <v>3</v>
      </c>
      <c r="O532">
        <v>3</v>
      </c>
      <c r="P532" t="s">
        <v>32</v>
      </c>
      <c r="Q532" s="86" t="s">
        <v>32</v>
      </c>
      <c r="R532" t="s">
        <v>32</v>
      </c>
      <c r="S532" t="s">
        <v>32</v>
      </c>
      <c r="T532" t="s">
        <v>32</v>
      </c>
      <c r="U532" t="s">
        <v>32</v>
      </c>
      <c r="V532" t="s">
        <v>32</v>
      </c>
      <c r="W532" t="s">
        <v>32</v>
      </c>
    </row>
    <row r="533" spans="1:23" x14ac:dyDescent="0.2">
      <c r="A533">
        <v>135771</v>
      </c>
      <c r="B533" t="s">
        <v>3302</v>
      </c>
      <c r="C533" t="s">
        <v>54</v>
      </c>
      <c r="D533" t="s">
        <v>61</v>
      </c>
      <c r="E533" t="s">
        <v>379</v>
      </c>
      <c r="F533" s="78" t="s">
        <v>311</v>
      </c>
      <c r="G533" t="s">
        <v>3303</v>
      </c>
      <c r="H533" t="s">
        <v>2231</v>
      </c>
      <c r="I533" s="86">
        <v>41043</v>
      </c>
      <c r="J533" s="86">
        <v>41047</v>
      </c>
      <c r="K533">
        <v>2</v>
      </c>
      <c r="L533">
        <v>3</v>
      </c>
      <c r="M533">
        <v>2</v>
      </c>
      <c r="N533" t="s">
        <v>32</v>
      </c>
      <c r="O533">
        <v>2</v>
      </c>
      <c r="P533" t="s">
        <v>32</v>
      </c>
      <c r="Q533" s="86" t="s">
        <v>32</v>
      </c>
      <c r="R533" t="s">
        <v>32</v>
      </c>
      <c r="S533" t="s">
        <v>32</v>
      </c>
      <c r="T533" t="s">
        <v>32</v>
      </c>
      <c r="U533" t="s">
        <v>32</v>
      </c>
      <c r="V533" t="s">
        <v>32</v>
      </c>
      <c r="W533" t="s">
        <v>32</v>
      </c>
    </row>
    <row r="534" spans="1:23" x14ac:dyDescent="0.2">
      <c r="A534">
        <v>52985</v>
      </c>
      <c r="B534" t="s">
        <v>380</v>
      </c>
      <c r="C534" t="s">
        <v>40</v>
      </c>
      <c r="D534" t="s">
        <v>44</v>
      </c>
      <c r="E534" t="s">
        <v>379</v>
      </c>
      <c r="F534" s="78" t="s">
        <v>311</v>
      </c>
      <c r="G534" t="s">
        <v>1124</v>
      </c>
      <c r="H534" t="s">
        <v>521</v>
      </c>
      <c r="I534" s="86">
        <v>41379</v>
      </c>
      <c r="J534" s="86">
        <v>41383</v>
      </c>
      <c r="K534">
        <v>2</v>
      </c>
      <c r="L534">
        <v>2</v>
      </c>
      <c r="M534">
        <v>2</v>
      </c>
      <c r="N534" t="s">
        <v>32</v>
      </c>
      <c r="O534">
        <v>2</v>
      </c>
      <c r="P534" t="s">
        <v>1125</v>
      </c>
      <c r="Q534" s="86">
        <v>39969</v>
      </c>
      <c r="R534" t="s">
        <v>32</v>
      </c>
      <c r="S534" t="s">
        <v>32</v>
      </c>
      <c r="T534" t="s">
        <v>32</v>
      </c>
      <c r="U534" t="s">
        <v>32</v>
      </c>
      <c r="V534" t="s">
        <v>32</v>
      </c>
      <c r="W534" t="s">
        <v>32</v>
      </c>
    </row>
    <row r="535" spans="1:23" x14ac:dyDescent="0.2">
      <c r="A535">
        <v>130547</v>
      </c>
      <c r="B535" t="s">
        <v>2499</v>
      </c>
      <c r="C535" t="s">
        <v>2500</v>
      </c>
      <c r="D535" t="s">
        <v>2501</v>
      </c>
      <c r="E535" t="s">
        <v>379</v>
      </c>
      <c r="F535" s="78" t="s">
        <v>311</v>
      </c>
      <c r="G535" t="s">
        <v>2502</v>
      </c>
      <c r="H535" t="s">
        <v>2231</v>
      </c>
      <c r="I535" s="86">
        <v>40609</v>
      </c>
      <c r="J535" s="86">
        <v>40613</v>
      </c>
      <c r="K535">
        <v>2</v>
      </c>
      <c r="L535">
        <v>2</v>
      </c>
      <c r="M535">
        <v>2</v>
      </c>
      <c r="N535" t="s">
        <v>32</v>
      </c>
      <c r="O535">
        <v>3</v>
      </c>
      <c r="P535" t="s">
        <v>2503</v>
      </c>
      <c r="Q535" s="86">
        <v>38856</v>
      </c>
      <c r="R535" t="s">
        <v>32</v>
      </c>
      <c r="S535" t="s">
        <v>32</v>
      </c>
      <c r="T535" t="s">
        <v>32</v>
      </c>
      <c r="U535" t="s">
        <v>32</v>
      </c>
      <c r="V535" t="s">
        <v>32</v>
      </c>
      <c r="W535" t="s">
        <v>32</v>
      </c>
    </row>
    <row r="536" spans="1:23" x14ac:dyDescent="0.2">
      <c r="A536">
        <v>130542</v>
      </c>
      <c r="B536" t="s">
        <v>2496</v>
      </c>
      <c r="C536" t="s">
        <v>54</v>
      </c>
      <c r="D536" t="s">
        <v>61</v>
      </c>
      <c r="E536" t="s">
        <v>379</v>
      </c>
      <c r="F536" s="78" t="s">
        <v>311</v>
      </c>
      <c r="G536" t="s">
        <v>2497</v>
      </c>
      <c r="H536" t="s">
        <v>58</v>
      </c>
      <c r="I536" s="86">
        <v>41792</v>
      </c>
      <c r="J536" s="86">
        <v>41796</v>
      </c>
      <c r="K536">
        <v>2</v>
      </c>
      <c r="L536">
        <v>2</v>
      </c>
      <c r="M536">
        <v>2</v>
      </c>
      <c r="N536" t="s">
        <v>32</v>
      </c>
      <c r="O536">
        <v>2</v>
      </c>
      <c r="P536" t="s">
        <v>2498</v>
      </c>
      <c r="Q536" s="86">
        <v>41306</v>
      </c>
      <c r="R536" t="s">
        <v>32</v>
      </c>
      <c r="S536" t="s">
        <v>32</v>
      </c>
      <c r="T536" t="s">
        <v>32</v>
      </c>
      <c r="U536" t="s">
        <v>32</v>
      </c>
      <c r="V536" t="s">
        <v>32</v>
      </c>
      <c r="W536" t="s">
        <v>32</v>
      </c>
    </row>
    <row r="537" spans="1:23" x14ac:dyDescent="0.2">
      <c r="A537">
        <v>52994</v>
      </c>
      <c r="B537" t="s">
        <v>1126</v>
      </c>
      <c r="C537" t="s">
        <v>40</v>
      </c>
      <c r="D537" t="s">
        <v>44</v>
      </c>
      <c r="E537" t="s">
        <v>381</v>
      </c>
      <c r="F537" s="78" t="s">
        <v>33</v>
      </c>
      <c r="G537" t="s">
        <v>1127</v>
      </c>
      <c r="H537" t="s">
        <v>521</v>
      </c>
      <c r="I537" s="86">
        <v>41603</v>
      </c>
      <c r="J537" s="86">
        <v>41607</v>
      </c>
      <c r="K537">
        <v>2</v>
      </c>
      <c r="L537">
        <v>2</v>
      </c>
      <c r="M537">
        <v>2</v>
      </c>
      <c r="N537" t="s">
        <v>32</v>
      </c>
      <c r="O537">
        <v>1</v>
      </c>
      <c r="P537" t="s">
        <v>1128</v>
      </c>
      <c r="Q537" s="86">
        <v>39843</v>
      </c>
      <c r="R537" t="s">
        <v>32</v>
      </c>
      <c r="S537" t="s">
        <v>32</v>
      </c>
      <c r="T537" t="s">
        <v>32</v>
      </c>
      <c r="U537" t="s">
        <v>32</v>
      </c>
      <c r="V537" t="s">
        <v>32</v>
      </c>
      <c r="W537" t="s">
        <v>32</v>
      </c>
    </row>
    <row r="538" spans="1:23" x14ac:dyDescent="0.2">
      <c r="A538">
        <v>131863</v>
      </c>
      <c r="B538" t="s">
        <v>3095</v>
      </c>
      <c r="C538" t="s">
        <v>54</v>
      </c>
      <c r="D538" t="s">
        <v>61</v>
      </c>
      <c r="E538" t="s">
        <v>381</v>
      </c>
      <c r="F538" s="78" t="s">
        <v>33</v>
      </c>
      <c r="G538" t="s">
        <v>3096</v>
      </c>
      <c r="H538" t="s">
        <v>2231</v>
      </c>
      <c r="I538" s="86">
        <v>40567</v>
      </c>
      <c r="J538" s="86">
        <v>40571</v>
      </c>
      <c r="K538">
        <v>2</v>
      </c>
      <c r="L538">
        <v>2</v>
      </c>
      <c r="M538">
        <v>2</v>
      </c>
      <c r="N538" t="s">
        <v>32</v>
      </c>
      <c r="O538">
        <v>1</v>
      </c>
      <c r="P538" t="s">
        <v>3097</v>
      </c>
      <c r="Q538" s="86">
        <v>38793</v>
      </c>
      <c r="R538" t="s">
        <v>32</v>
      </c>
      <c r="S538" t="s">
        <v>32</v>
      </c>
      <c r="T538" t="s">
        <v>32</v>
      </c>
      <c r="U538" t="s">
        <v>32</v>
      </c>
      <c r="V538" t="s">
        <v>32</v>
      </c>
      <c r="W538" t="s">
        <v>32</v>
      </c>
    </row>
    <row r="539" spans="1:23" x14ac:dyDescent="0.2">
      <c r="A539">
        <v>52998</v>
      </c>
      <c r="B539" t="s">
        <v>383</v>
      </c>
      <c r="C539" t="s">
        <v>40</v>
      </c>
      <c r="D539" t="s">
        <v>44</v>
      </c>
      <c r="E539" t="s">
        <v>382</v>
      </c>
      <c r="F539" s="78" t="s">
        <v>33</v>
      </c>
      <c r="G539" t="s">
        <v>1129</v>
      </c>
      <c r="H539" t="s">
        <v>521</v>
      </c>
      <c r="I539" s="86">
        <v>42135</v>
      </c>
      <c r="J539" s="86">
        <v>42139</v>
      </c>
      <c r="K539">
        <v>2</v>
      </c>
      <c r="L539">
        <v>2</v>
      </c>
      <c r="M539">
        <v>2</v>
      </c>
      <c r="N539" t="s">
        <v>32</v>
      </c>
      <c r="O539">
        <v>2</v>
      </c>
      <c r="P539" t="s">
        <v>1130</v>
      </c>
      <c r="Q539" s="86">
        <v>41194</v>
      </c>
      <c r="R539" t="s">
        <v>32</v>
      </c>
      <c r="S539" t="s">
        <v>32</v>
      </c>
      <c r="T539" t="s">
        <v>32</v>
      </c>
      <c r="U539" t="s">
        <v>32</v>
      </c>
      <c r="V539" t="s">
        <v>32</v>
      </c>
      <c r="W539" t="s">
        <v>32</v>
      </c>
    </row>
    <row r="540" spans="1:23" x14ac:dyDescent="0.2">
      <c r="A540">
        <v>59221</v>
      </c>
      <c r="B540" t="s">
        <v>2197</v>
      </c>
      <c r="C540" t="s">
        <v>30</v>
      </c>
      <c r="D540" t="s">
        <v>38</v>
      </c>
      <c r="E540" t="s">
        <v>46</v>
      </c>
      <c r="F540" s="78" t="s">
        <v>47</v>
      </c>
      <c r="G540" t="s">
        <v>32</v>
      </c>
      <c r="H540" t="s">
        <v>32</v>
      </c>
      <c r="I540" s="86" t="s">
        <v>32</v>
      </c>
      <c r="J540" s="86" t="s">
        <v>32</v>
      </c>
      <c r="K540" t="s">
        <v>32</v>
      </c>
      <c r="L540" t="s">
        <v>32</v>
      </c>
      <c r="M540" t="s">
        <v>32</v>
      </c>
      <c r="N540" t="s">
        <v>32</v>
      </c>
      <c r="O540" t="s">
        <v>32</v>
      </c>
      <c r="P540" t="s">
        <v>32</v>
      </c>
      <c r="Q540" s="86" t="s">
        <v>32</v>
      </c>
      <c r="R540" t="s">
        <v>32</v>
      </c>
      <c r="S540" t="s">
        <v>32</v>
      </c>
      <c r="T540" t="s">
        <v>32</v>
      </c>
      <c r="U540" t="s">
        <v>32</v>
      </c>
      <c r="V540" t="s">
        <v>32</v>
      </c>
      <c r="W540" t="s">
        <v>32</v>
      </c>
    </row>
    <row r="541" spans="1:23" x14ac:dyDescent="0.2">
      <c r="A541">
        <v>53010</v>
      </c>
      <c r="B541" t="s">
        <v>1131</v>
      </c>
      <c r="C541" t="s">
        <v>30</v>
      </c>
      <c r="D541" t="s">
        <v>38</v>
      </c>
      <c r="E541" t="s">
        <v>310</v>
      </c>
      <c r="F541" s="78" t="s">
        <v>311</v>
      </c>
      <c r="G541" t="s">
        <v>1132</v>
      </c>
      <c r="H541" t="s">
        <v>502</v>
      </c>
      <c r="I541" s="86">
        <v>41540</v>
      </c>
      <c r="J541" s="86">
        <v>41543</v>
      </c>
      <c r="K541">
        <v>2</v>
      </c>
      <c r="L541">
        <v>2</v>
      </c>
      <c r="M541">
        <v>2</v>
      </c>
      <c r="N541" t="s">
        <v>32</v>
      </c>
      <c r="O541">
        <v>2</v>
      </c>
      <c r="P541" t="s">
        <v>1133</v>
      </c>
      <c r="Q541" s="86">
        <v>39541</v>
      </c>
      <c r="R541" t="s">
        <v>32</v>
      </c>
      <c r="S541" t="s">
        <v>32</v>
      </c>
      <c r="T541" t="s">
        <v>32</v>
      </c>
      <c r="U541" t="s">
        <v>32</v>
      </c>
      <c r="V541" t="s">
        <v>32</v>
      </c>
      <c r="W541" t="s">
        <v>32</v>
      </c>
    </row>
    <row r="542" spans="1:23" x14ac:dyDescent="0.2">
      <c r="A542">
        <v>130415</v>
      </c>
      <c r="B542" t="s">
        <v>2247</v>
      </c>
      <c r="C542" t="s">
        <v>54</v>
      </c>
      <c r="D542" t="s">
        <v>61</v>
      </c>
      <c r="E542" t="s">
        <v>384</v>
      </c>
      <c r="F542" s="78" t="s">
        <v>56</v>
      </c>
      <c r="G542" t="s">
        <v>2248</v>
      </c>
      <c r="H542" t="s">
        <v>212</v>
      </c>
      <c r="I542" s="86">
        <v>42037</v>
      </c>
      <c r="J542" s="86">
        <v>42041</v>
      </c>
      <c r="K542">
        <v>4</v>
      </c>
      <c r="L542">
        <v>4</v>
      </c>
      <c r="M542">
        <v>4</v>
      </c>
      <c r="N542" t="s">
        <v>32</v>
      </c>
      <c r="O542">
        <v>4</v>
      </c>
      <c r="P542" t="s">
        <v>2249</v>
      </c>
      <c r="Q542" s="86">
        <v>41607</v>
      </c>
      <c r="R542" t="s">
        <v>32</v>
      </c>
      <c r="S542" t="s">
        <v>32</v>
      </c>
      <c r="T542" t="s">
        <v>32</v>
      </c>
      <c r="U542" t="s">
        <v>32</v>
      </c>
      <c r="V542" t="s">
        <v>32</v>
      </c>
      <c r="W542" t="s">
        <v>32</v>
      </c>
    </row>
    <row r="543" spans="1:23" x14ac:dyDescent="0.2">
      <c r="A543">
        <v>53137</v>
      </c>
      <c r="B543" t="s">
        <v>1192</v>
      </c>
      <c r="C543" t="s">
        <v>40</v>
      </c>
      <c r="D543" t="s">
        <v>44</v>
      </c>
      <c r="E543" t="s">
        <v>384</v>
      </c>
      <c r="F543" s="78" t="s">
        <v>56</v>
      </c>
      <c r="G543" t="s">
        <v>1193</v>
      </c>
      <c r="H543" t="s">
        <v>521</v>
      </c>
      <c r="I543" s="86">
        <v>41673</v>
      </c>
      <c r="J543" s="86">
        <v>41677</v>
      </c>
      <c r="K543">
        <v>2</v>
      </c>
      <c r="L543">
        <v>2</v>
      </c>
      <c r="M543">
        <v>2</v>
      </c>
      <c r="N543" t="s">
        <v>32</v>
      </c>
      <c r="O543">
        <v>2</v>
      </c>
      <c r="P543" t="s">
        <v>1194</v>
      </c>
      <c r="Q543" s="86">
        <v>40963</v>
      </c>
      <c r="R543" t="s">
        <v>32</v>
      </c>
      <c r="S543" t="s">
        <v>32</v>
      </c>
      <c r="T543" t="s">
        <v>32</v>
      </c>
      <c r="U543" t="s">
        <v>32</v>
      </c>
      <c r="V543" t="s">
        <v>32</v>
      </c>
      <c r="W543" t="s">
        <v>32</v>
      </c>
    </row>
    <row r="544" spans="1:23" x14ac:dyDescent="0.2">
      <c r="A544">
        <v>130457</v>
      </c>
      <c r="B544" t="s">
        <v>2338</v>
      </c>
      <c r="C544" t="s">
        <v>126</v>
      </c>
      <c r="D544" t="s">
        <v>61</v>
      </c>
      <c r="E544" t="s">
        <v>451</v>
      </c>
      <c r="F544" s="78" t="s">
        <v>56</v>
      </c>
      <c r="G544" t="s">
        <v>2339</v>
      </c>
      <c r="H544" t="s">
        <v>2267</v>
      </c>
      <c r="I544" s="86">
        <v>41288</v>
      </c>
      <c r="J544" s="86">
        <v>41291</v>
      </c>
      <c r="K544">
        <v>2</v>
      </c>
      <c r="L544">
        <v>2</v>
      </c>
      <c r="M544">
        <v>2</v>
      </c>
      <c r="N544" t="s">
        <v>32</v>
      </c>
      <c r="O544">
        <v>2</v>
      </c>
      <c r="P544" t="s">
        <v>2340</v>
      </c>
      <c r="Q544" s="86">
        <v>40326</v>
      </c>
      <c r="R544" t="s">
        <v>32</v>
      </c>
      <c r="S544" t="s">
        <v>32</v>
      </c>
      <c r="T544" t="s">
        <v>32</v>
      </c>
      <c r="U544" t="s">
        <v>32</v>
      </c>
      <c r="V544" t="s">
        <v>32</v>
      </c>
      <c r="W544" t="s">
        <v>32</v>
      </c>
    </row>
    <row r="545" spans="1:23" x14ac:dyDescent="0.2">
      <c r="A545">
        <v>53025</v>
      </c>
      <c r="B545" t="s">
        <v>1134</v>
      </c>
      <c r="C545" t="s">
        <v>30</v>
      </c>
      <c r="D545" t="s">
        <v>38</v>
      </c>
      <c r="E545" t="s">
        <v>111</v>
      </c>
      <c r="F545" s="78" t="s">
        <v>75</v>
      </c>
      <c r="G545" t="s">
        <v>1135</v>
      </c>
      <c r="H545" t="s">
        <v>498</v>
      </c>
      <c r="I545" s="86">
        <v>41771</v>
      </c>
      <c r="J545" s="86">
        <v>41775</v>
      </c>
      <c r="K545">
        <v>2</v>
      </c>
      <c r="L545">
        <v>2</v>
      </c>
      <c r="M545">
        <v>2</v>
      </c>
      <c r="N545" t="s">
        <v>32</v>
      </c>
      <c r="O545">
        <v>2</v>
      </c>
      <c r="P545" t="s">
        <v>1136</v>
      </c>
      <c r="Q545" s="86">
        <v>41229</v>
      </c>
      <c r="R545" t="s">
        <v>32</v>
      </c>
      <c r="S545" t="s">
        <v>32</v>
      </c>
      <c r="T545" t="s">
        <v>32</v>
      </c>
      <c r="U545" t="s">
        <v>32</v>
      </c>
      <c r="V545" t="s">
        <v>32</v>
      </c>
      <c r="W545" t="s">
        <v>32</v>
      </c>
    </row>
    <row r="546" spans="1:23" x14ac:dyDescent="0.2">
      <c r="A546">
        <v>51856</v>
      </c>
      <c r="B546" t="s">
        <v>914</v>
      </c>
      <c r="C546" t="s">
        <v>30</v>
      </c>
      <c r="D546" t="s">
        <v>38</v>
      </c>
      <c r="E546" t="s">
        <v>326</v>
      </c>
      <c r="F546" s="78" t="s">
        <v>47</v>
      </c>
      <c r="G546" t="s">
        <v>915</v>
      </c>
      <c r="H546" t="s">
        <v>512</v>
      </c>
      <c r="I546" s="86">
        <v>41099</v>
      </c>
      <c r="J546" s="86">
        <v>41103</v>
      </c>
      <c r="K546">
        <v>2</v>
      </c>
      <c r="L546">
        <v>2</v>
      </c>
      <c r="M546">
        <v>2</v>
      </c>
      <c r="N546" t="s">
        <v>32</v>
      </c>
      <c r="O546">
        <v>2</v>
      </c>
      <c r="P546" t="s">
        <v>916</v>
      </c>
      <c r="Q546" s="86">
        <v>39647</v>
      </c>
      <c r="R546" t="s">
        <v>32</v>
      </c>
      <c r="S546" t="s">
        <v>32</v>
      </c>
      <c r="T546" t="s">
        <v>32</v>
      </c>
      <c r="U546" t="s">
        <v>32</v>
      </c>
      <c r="V546" t="s">
        <v>32</v>
      </c>
      <c r="W546" t="s">
        <v>32</v>
      </c>
    </row>
    <row r="547" spans="1:23" x14ac:dyDescent="0.2">
      <c r="A547">
        <v>142065</v>
      </c>
      <c r="B547" t="s">
        <v>3359</v>
      </c>
      <c r="C547" t="s">
        <v>67</v>
      </c>
      <c r="D547" t="s">
        <v>72</v>
      </c>
      <c r="E547" t="s">
        <v>68</v>
      </c>
      <c r="F547" s="78" t="s">
        <v>47</v>
      </c>
      <c r="G547" t="s">
        <v>32</v>
      </c>
      <c r="H547" t="s">
        <v>32</v>
      </c>
      <c r="I547" s="86" t="s">
        <v>32</v>
      </c>
      <c r="J547" s="86" t="s">
        <v>32</v>
      </c>
      <c r="K547" t="s">
        <v>32</v>
      </c>
      <c r="L547" t="s">
        <v>32</v>
      </c>
      <c r="M547" t="s">
        <v>32</v>
      </c>
      <c r="N547" t="s">
        <v>32</v>
      </c>
      <c r="O547" t="s">
        <v>32</v>
      </c>
      <c r="P547" t="s">
        <v>32</v>
      </c>
      <c r="Q547" s="86" t="s">
        <v>32</v>
      </c>
      <c r="R547" t="s">
        <v>32</v>
      </c>
      <c r="S547" t="s">
        <v>32</v>
      </c>
      <c r="T547" t="s">
        <v>32</v>
      </c>
      <c r="U547" t="s">
        <v>32</v>
      </c>
      <c r="V547" t="s">
        <v>32</v>
      </c>
      <c r="W547" t="s">
        <v>32</v>
      </c>
    </row>
    <row r="548" spans="1:23" x14ac:dyDescent="0.2">
      <c r="A548">
        <v>59155</v>
      </c>
      <c r="B548" t="s">
        <v>2132</v>
      </c>
      <c r="C548" t="s">
        <v>30</v>
      </c>
      <c r="D548" t="s">
        <v>38</v>
      </c>
      <c r="E548" t="s">
        <v>140</v>
      </c>
      <c r="F548" s="78" t="s">
        <v>57</v>
      </c>
      <c r="G548" t="s">
        <v>2133</v>
      </c>
      <c r="H548" t="s">
        <v>512</v>
      </c>
      <c r="I548" s="86">
        <v>42046</v>
      </c>
      <c r="J548" s="86">
        <v>42048</v>
      </c>
      <c r="K548">
        <v>3</v>
      </c>
      <c r="L548">
        <v>3</v>
      </c>
      <c r="M548">
        <v>3</v>
      </c>
      <c r="N548" t="s">
        <v>32</v>
      </c>
      <c r="O548">
        <v>3</v>
      </c>
      <c r="P548" t="s">
        <v>32</v>
      </c>
      <c r="Q548" s="86" t="s">
        <v>32</v>
      </c>
      <c r="R548" t="s">
        <v>32</v>
      </c>
      <c r="S548" t="s">
        <v>32</v>
      </c>
      <c r="T548" t="s">
        <v>32</v>
      </c>
      <c r="U548" t="s">
        <v>32</v>
      </c>
      <c r="V548" t="s">
        <v>32</v>
      </c>
      <c r="W548" t="s">
        <v>32</v>
      </c>
    </row>
    <row r="549" spans="1:23" x14ac:dyDescent="0.2">
      <c r="A549">
        <v>130762</v>
      </c>
      <c r="B549" t="s">
        <v>2917</v>
      </c>
      <c r="C549" t="s">
        <v>54</v>
      </c>
      <c r="D549" t="s">
        <v>61</v>
      </c>
      <c r="E549" t="s">
        <v>248</v>
      </c>
      <c r="F549" s="78" t="s">
        <v>33</v>
      </c>
      <c r="G549" t="s">
        <v>2918</v>
      </c>
      <c r="H549" t="s">
        <v>2231</v>
      </c>
      <c r="I549" s="86">
        <v>40588</v>
      </c>
      <c r="J549" s="86">
        <v>40592</v>
      </c>
      <c r="K549">
        <v>1</v>
      </c>
      <c r="L549">
        <v>1</v>
      </c>
      <c r="M549">
        <v>2</v>
      </c>
      <c r="N549" t="s">
        <v>32</v>
      </c>
      <c r="O549">
        <v>1</v>
      </c>
      <c r="P549" t="s">
        <v>2919</v>
      </c>
      <c r="Q549" s="86">
        <v>39101</v>
      </c>
      <c r="R549" t="s">
        <v>32</v>
      </c>
      <c r="S549" t="s">
        <v>32</v>
      </c>
      <c r="T549" t="s">
        <v>32</v>
      </c>
      <c r="U549" t="s">
        <v>32</v>
      </c>
      <c r="V549" t="s">
        <v>32</v>
      </c>
      <c r="W549" t="s">
        <v>32</v>
      </c>
    </row>
    <row r="550" spans="1:23" x14ac:dyDescent="0.2">
      <c r="A550">
        <v>53042</v>
      </c>
      <c r="B550" t="s">
        <v>385</v>
      </c>
      <c r="C550" t="s">
        <v>40</v>
      </c>
      <c r="D550" t="s">
        <v>44</v>
      </c>
      <c r="E550" t="s">
        <v>248</v>
      </c>
      <c r="F550" s="78" t="s">
        <v>33</v>
      </c>
      <c r="G550" t="s">
        <v>1140</v>
      </c>
      <c r="H550" t="s">
        <v>521</v>
      </c>
      <c r="I550" s="86">
        <v>41316</v>
      </c>
      <c r="J550" s="86">
        <v>41320</v>
      </c>
      <c r="K550">
        <v>2</v>
      </c>
      <c r="L550">
        <v>2</v>
      </c>
      <c r="M550">
        <v>2</v>
      </c>
      <c r="N550" t="s">
        <v>32</v>
      </c>
      <c r="O550">
        <v>2</v>
      </c>
      <c r="P550" t="s">
        <v>1141</v>
      </c>
      <c r="Q550" s="86">
        <v>39969</v>
      </c>
      <c r="R550" t="s">
        <v>32</v>
      </c>
      <c r="S550" t="s">
        <v>32</v>
      </c>
      <c r="T550" t="s">
        <v>32</v>
      </c>
      <c r="U550" t="s">
        <v>32</v>
      </c>
      <c r="V550" t="s">
        <v>32</v>
      </c>
      <c r="W550" t="s">
        <v>32</v>
      </c>
    </row>
    <row r="551" spans="1:23" x14ac:dyDescent="0.2">
      <c r="A551">
        <v>131913</v>
      </c>
      <c r="B551" t="s">
        <v>3134</v>
      </c>
      <c r="C551" t="s">
        <v>67</v>
      </c>
      <c r="D551" t="s">
        <v>72</v>
      </c>
      <c r="E551" t="s">
        <v>397</v>
      </c>
      <c r="F551" s="78" t="s">
        <v>311</v>
      </c>
      <c r="G551" t="s">
        <v>3135</v>
      </c>
      <c r="H551" t="s">
        <v>170</v>
      </c>
      <c r="I551" s="86">
        <v>41311</v>
      </c>
      <c r="J551" s="86">
        <v>41313</v>
      </c>
      <c r="K551">
        <v>2</v>
      </c>
      <c r="L551">
        <v>1</v>
      </c>
      <c r="M551">
        <v>2</v>
      </c>
      <c r="N551" t="s">
        <v>32</v>
      </c>
      <c r="O551">
        <v>2</v>
      </c>
      <c r="P551" t="s">
        <v>3136</v>
      </c>
      <c r="Q551" s="86">
        <v>39422</v>
      </c>
      <c r="R551" t="s">
        <v>32</v>
      </c>
      <c r="S551" t="s">
        <v>32</v>
      </c>
      <c r="T551" t="s">
        <v>32</v>
      </c>
      <c r="U551" t="s">
        <v>32</v>
      </c>
      <c r="V551" t="s">
        <v>32</v>
      </c>
      <c r="W551" t="s">
        <v>32</v>
      </c>
    </row>
    <row r="552" spans="1:23" x14ac:dyDescent="0.2">
      <c r="A552">
        <v>53068</v>
      </c>
      <c r="B552" t="s">
        <v>1142</v>
      </c>
      <c r="C552" t="s">
        <v>30</v>
      </c>
      <c r="D552" t="s">
        <v>38</v>
      </c>
      <c r="E552" t="s">
        <v>436</v>
      </c>
      <c r="F552" s="78" t="s">
        <v>64</v>
      </c>
      <c r="G552" t="s">
        <v>1143</v>
      </c>
      <c r="H552" t="s">
        <v>502</v>
      </c>
      <c r="I552" s="86">
        <v>42185</v>
      </c>
      <c r="J552" s="86">
        <v>42188</v>
      </c>
      <c r="K552">
        <v>2</v>
      </c>
      <c r="L552">
        <v>2</v>
      </c>
      <c r="M552">
        <v>2</v>
      </c>
      <c r="N552" t="s">
        <v>32</v>
      </c>
      <c r="O552">
        <v>2</v>
      </c>
      <c r="P552" t="s">
        <v>1144</v>
      </c>
      <c r="Q552" s="86">
        <v>39540</v>
      </c>
      <c r="R552" t="s">
        <v>32</v>
      </c>
      <c r="S552" t="s">
        <v>32</v>
      </c>
      <c r="T552" t="s">
        <v>32</v>
      </c>
      <c r="U552" t="s">
        <v>32</v>
      </c>
      <c r="V552" t="s">
        <v>32</v>
      </c>
      <c r="W552" t="s">
        <v>32</v>
      </c>
    </row>
    <row r="553" spans="1:23" x14ac:dyDescent="0.2">
      <c r="A553">
        <v>58518</v>
      </c>
      <c r="B553" t="s">
        <v>1938</v>
      </c>
      <c r="C553" t="s">
        <v>30</v>
      </c>
      <c r="D553" t="s">
        <v>38</v>
      </c>
      <c r="E553" t="s">
        <v>208</v>
      </c>
      <c r="F553" s="78" t="s">
        <v>64</v>
      </c>
      <c r="G553" t="s">
        <v>1939</v>
      </c>
      <c r="H553" t="s">
        <v>502</v>
      </c>
      <c r="I553" s="86">
        <v>41723</v>
      </c>
      <c r="J553" s="86">
        <v>41726</v>
      </c>
      <c r="K553">
        <v>2</v>
      </c>
      <c r="L553">
        <v>2</v>
      </c>
      <c r="M553">
        <v>2</v>
      </c>
      <c r="N553" t="s">
        <v>32</v>
      </c>
      <c r="O553">
        <v>2</v>
      </c>
      <c r="P553" t="s">
        <v>1940</v>
      </c>
      <c r="Q553" s="86">
        <v>40893</v>
      </c>
      <c r="R553" t="s">
        <v>32</v>
      </c>
      <c r="S553" t="s">
        <v>32</v>
      </c>
      <c r="T553" t="s">
        <v>32</v>
      </c>
      <c r="U553" t="s">
        <v>32</v>
      </c>
      <c r="V553" t="s">
        <v>32</v>
      </c>
      <c r="W553" t="s">
        <v>32</v>
      </c>
    </row>
    <row r="554" spans="1:23" x14ac:dyDescent="0.2">
      <c r="A554">
        <v>53073</v>
      </c>
      <c r="B554" t="s">
        <v>386</v>
      </c>
      <c r="C554" t="s">
        <v>40</v>
      </c>
      <c r="D554" t="s">
        <v>44</v>
      </c>
      <c r="E554" t="s">
        <v>208</v>
      </c>
      <c r="F554" s="78" t="s">
        <v>64</v>
      </c>
      <c r="G554" t="s">
        <v>1145</v>
      </c>
      <c r="H554" t="s">
        <v>521</v>
      </c>
      <c r="I554" s="86">
        <v>40294</v>
      </c>
      <c r="J554" s="86">
        <v>40298</v>
      </c>
      <c r="K554">
        <v>2</v>
      </c>
      <c r="L554">
        <v>2</v>
      </c>
      <c r="M554">
        <v>2</v>
      </c>
      <c r="N554" t="s">
        <v>32</v>
      </c>
      <c r="O554">
        <v>2</v>
      </c>
      <c r="P554" t="s">
        <v>1146</v>
      </c>
      <c r="Q554" s="86">
        <v>39052</v>
      </c>
      <c r="R554" t="s">
        <v>32</v>
      </c>
      <c r="S554" t="s">
        <v>32</v>
      </c>
      <c r="T554" t="s">
        <v>32</v>
      </c>
      <c r="U554" t="s">
        <v>32</v>
      </c>
      <c r="V554" t="s">
        <v>32</v>
      </c>
      <c r="W554" t="s">
        <v>32</v>
      </c>
    </row>
    <row r="555" spans="1:23" x14ac:dyDescent="0.2">
      <c r="A555">
        <v>50010</v>
      </c>
      <c r="B555" t="s">
        <v>476</v>
      </c>
      <c r="C555" t="s">
        <v>99</v>
      </c>
      <c r="D555" t="s">
        <v>103</v>
      </c>
      <c r="E555" t="s">
        <v>208</v>
      </c>
      <c r="F555" s="78" t="s">
        <v>64</v>
      </c>
      <c r="G555" t="s">
        <v>477</v>
      </c>
      <c r="H555" t="s">
        <v>101</v>
      </c>
      <c r="I555" s="86">
        <v>40506</v>
      </c>
      <c r="J555" s="86">
        <v>40507</v>
      </c>
      <c r="K555" t="s">
        <v>32</v>
      </c>
      <c r="L555" t="s">
        <v>32</v>
      </c>
      <c r="M555" t="s">
        <v>32</v>
      </c>
      <c r="N555" t="s">
        <v>32</v>
      </c>
      <c r="O555" t="s">
        <v>32</v>
      </c>
      <c r="P555" t="s">
        <v>32</v>
      </c>
      <c r="Q555" s="86" t="s">
        <v>32</v>
      </c>
      <c r="R555" t="s">
        <v>32</v>
      </c>
      <c r="S555" t="s">
        <v>32</v>
      </c>
      <c r="T555" t="s">
        <v>32</v>
      </c>
      <c r="U555" t="s">
        <v>32</v>
      </c>
      <c r="V555" t="s">
        <v>32</v>
      </c>
      <c r="W555" t="s">
        <v>32</v>
      </c>
    </row>
    <row r="556" spans="1:23" x14ac:dyDescent="0.2">
      <c r="A556">
        <v>53094</v>
      </c>
      <c r="B556" t="s">
        <v>1147</v>
      </c>
      <c r="C556" t="s">
        <v>30</v>
      </c>
      <c r="D556" t="s">
        <v>38</v>
      </c>
      <c r="E556" t="s">
        <v>410</v>
      </c>
      <c r="F556" s="78" t="s">
        <v>47</v>
      </c>
      <c r="G556" t="s">
        <v>1148</v>
      </c>
      <c r="H556" t="s">
        <v>491</v>
      </c>
      <c r="I556" s="86">
        <v>40252</v>
      </c>
      <c r="J556" s="86">
        <v>40256</v>
      </c>
      <c r="K556">
        <v>2</v>
      </c>
      <c r="L556">
        <v>2</v>
      </c>
      <c r="M556">
        <v>3</v>
      </c>
      <c r="N556" t="s">
        <v>32</v>
      </c>
      <c r="O556">
        <v>2</v>
      </c>
      <c r="P556" t="s">
        <v>1149</v>
      </c>
      <c r="Q556" s="86">
        <v>39422</v>
      </c>
      <c r="R556" t="s">
        <v>32</v>
      </c>
      <c r="S556" t="s">
        <v>32</v>
      </c>
      <c r="T556" t="s">
        <v>32</v>
      </c>
      <c r="U556" t="s">
        <v>32</v>
      </c>
      <c r="V556" t="s">
        <v>32</v>
      </c>
      <c r="W556" t="s">
        <v>32</v>
      </c>
    </row>
    <row r="557" spans="1:23" x14ac:dyDescent="0.2">
      <c r="A557">
        <v>138403</v>
      </c>
      <c r="B557" t="s">
        <v>3307</v>
      </c>
      <c r="C557" t="s">
        <v>3308</v>
      </c>
      <c r="D557" t="s">
        <v>135</v>
      </c>
      <c r="E557" t="s">
        <v>153</v>
      </c>
      <c r="F557" s="78" t="s">
        <v>56</v>
      </c>
      <c r="G557" t="s">
        <v>3309</v>
      </c>
      <c r="H557" t="s">
        <v>3310</v>
      </c>
      <c r="I557" s="86">
        <v>41716</v>
      </c>
      <c r="J557" s="86">
        <v>41719</v>
      </c>
      <c r="K557">
        <v>2</v>
      </c>
      <c r="L557">
        <v>2</v>
      </c>
      <c r="M557">
        <v>2</v>
      </c>
      <c r="N557" t="s">
        <v>32</v>
      </c>
      <c r="O557">
        <v>2</v>
      </c>
      <c r="P557" t="s">
        <v>32</v>
      </c>
      <c r="Q557" s="86" t="s">
        <v>32</v>
      </c>
      <c r="R557" t="s">
        <v>32</v>
      </c>
      <c r="S557" t="s">
        <v>32</v>
      </c>
      <c r="T557" t="s">
        <v>32</v>
      </c>
      <c r="U557" t="s">
        <v>32</v>
      </c>
      <c r="V557" t="s">
        <v>32</v>
      </c>
      <c r="W557" t="s">
        <v>32</v>
      </c>
    </row>
    <row r="558" spans="1:23" x14ac:dyDescent="0.2">
      <c r="A558">
        <v>53139</v>
      </c>
      <c r="B558" t="s">
        <v>1195</v>
      </c>
      <c r="C558" t="s">
        <v>40</v>
      </c>
      <c r="D558" t="s">
        <v>44</v>
      </c>
      <c r="E558" t="s">
        <v>153</v>
      </c>
      <c r="F558" s="78" t="s">
        <v>56</v>
      </c>
      <c r="G558" t="s">
        <v>1196</v>
      </c>
      <c r="H558" t="s">
        <v>521</v>
      </c>
      <c r="I558" s="86">
        <v>40336</v>
      </c>
      <c r="J558" s="86">
        <v>40340</v>
      </c>
      <c r="K558">
        <v>2</v>
      </c>
      <c r="L558">
        <v>2</v>
      </c>
      <c r="M558">
        <v>2</v>
      </c>
      <c r="N558" t="s">
        <v>32</v>
      </c>
      <c r="O558">
        <v>3</v>
      </c>
      <c r="P558" t="s">
        <v>32</v>
      </c>
      <c r="Q558" s="86" t="s">
        <v>32</v>
      </c>
      <c r="R558" t="s">
        <v>32</v>
      </c>
      <c r="S558" t="s">
        <v>32</v>
      </c>
      <c r="T558" t="s">
        <v>32</v>
      </c>
      <c r="U558" t="s">
        <v>32</v>
      </c>
      <c r="V558" t="s">
        <v>32</v>
      </c>
      <c r="W558" t="s">
        <v>32</v>
      </c>
    </row>
    <row r="559" spans="1:23" x14ac:dyDescent="0.2">
      <c r="A559">
        <v>53168</v>
      </c>
      <c r="B559" t="s">
        <v>1221</v>
      </c>
      <c r="C559" t="s">
        <v>30</v>
      </c>
      <c r="D559" t="s">
        <v>38</v>
      </c>
      <c r="E559" t="s">
        <v>375</v>
      </c>
      <c r="F559" s="78" t="s">
        <v>56</v>
      </c>
      <c r="G559" t="s">
        <v>1222</v>
      </c>
      <c r="H559" t="s">
        <v>521</v>
      </c>
      <c r="I559" s="86">
        <v>41801</v>
      </c>
      <c r="J559" s="86">
        <v>41803</v>
      </c>
      <c r="K559">
        <v>3</v>
      </c>
      <c r="L559">
        <v>3</v>
      </c>
      <c r="M559">
        <v>3</v>
      </c>
      <c r="N559" t="s">
        <v>32</v>
      </c>
      <c r="O559">
        <v>3</v>
      </c>
      <c r="P559" t="s">
        <v>1223</v>
      </c>
      <c r="Q559" s="86">
        <v>39933</v>
      </c>
      <c r="R559" t="s">
        <v>32</v>
      </c>
      <c r="S559" t="s">
        <v>32</v>
      </c>
      <c r="T559" t="s">
        <v>32</v>
      </c>
      <c r="U559" t="s">
        <v>32</v>
      </c>
      <c r="V559" t="s">
        <v>32</v>
      </c>
      <c r="W559" t="s">
        <v>32</v>
      </c>
    </row>
    <row r="560" spans="1:23" x14ac:dyDescent="0.2">
      <c r="A560">
        <v>58611</v>
      </c>
      <c r="B560" t="s">
        <v>1976</v>
      </c>
      <c r="C560" t="s">
        <v>114</v>
      </c>
      <c r="D560" t="s">
        <v>44</v>
      </c>
      <c r="E560" t="s">
        <v>342</v>
      </c>
      <c r="F560" s="78" t="s">
        <v>56</v>
      </c>
      <c r="G560" t="s">
        <v>1977</v>
      </c>
      <c r="H560" t="s">
        <v>498</v>
      </c>
      <c r="I560" s="86">
        <v>41967</v>
      </c>
      <c r="J560" s="86">
        <v>41971</v>
      </c>
      <c r="K560">
        <v>2</v>
      </c>
      <c r="L560">
        <v>2</v>
      </c>
      <c r="M560">
        <v>2</v>
      </c>
      <c r="N560" t="s">
        <v>32</v>
      </c>
      <c r="O560">
        <v>2</v>
      </c>
      <c r="P560" t="s">
        <v>1978</v>
      </c>
      <c r="Q560" s="86">
        <v>41453</v>
      </c>
      <c r="R560" t="s">
        <v>32</v>
      </c>
      <c r="S560" t="s">
        <v>32</v>
      </c>
      <c r="T560" t="s">
        <v>32</v>
      </c>
      <c r="U560" t="s">
        <v>32</v>
      </c>
      <c r="V560" t="s">
        <v>32</v>
      </c>
      <c r="W560" t="s">
        <v>32</v>
      </c>
    </row>
    <row r="561" spans="1:23" x14ac:dyDescent="0.2">
      <c r="A561">
        <v>58729</v>
      </c>
      <c r="B561" t="s">
        <v>1988</v>
      </c>
      <c r="C561" t="s">
        <v>30</v>
      </c>
      <c r="D561" t="s">
        <v>38</v>
      </c>
      <c r="E561" t="s">
        <v>342</v>
      </c>
      <c r="F561" s="78" t="s">
        <v>56</v>
      </c>
      <c r="G561" t="s">
        <v>1989</v>
      </c>
      <c r="H561" t="s">
        <v>512</v>
      </c>
      <c r="I561" s="86">
        <v>41666</v>
      </c>
      <c r="J561" s="86">
        <v>41670</v>
      </c>
      <c r="K561">
        <v>2</v>
      </c>
      <c r="L561">
        <v>2</v>
      </c>
      <c r="M561">
        <v>2</v>
      </c>
      <c r="N561" t="s">
        <v>32</v>
      </c>
      <c r="O561">
        <v>2</v>
      </c>
      <c r="P561" t="s">
        <v>1990</v>
      </c>
      <c r="Q561" s="86">
        <v>41026</v>
      </c>
      <c r="R561" t="s">
        <v>32</v>
      </c>
      <c r="S561" t="s">
        <v>32</v>
      </c>
      <c r="T561" t="s">
        <v>32</v>
      </c>
      <c r="U561" t="s">
        <v>32</v>
      </c>
      <c r="V561" t="s">
        <v>32</v>
      </c>
      <c r="W561" t="s">
        <v>32</v>
      </c>
    </row>
    <row r="562" spans="1:23" x14ac:dyDescent="0.2">
      <c r="A562">
        <v>59157</v>
      </c>
      <c r="B562" t="s">
        <v>2134</v>
      </c>
      <c r="C562" t="s">
        <v>30</v>
      </c>
      <c r="D562" t="s">
        <v>38</v>
      </c>
      <c r="E562" t="s">
        <v>448</v>
      </c>
      <c r="F562" s="78" t="s">
        <v>56</v>
      </c>
      <c r="G562" t="s">
        <v>2135</v>
      </c>
      <c r="H562" t="s">
        <v>502</v>
      </c>
      <c r="I562" s="86">
        <v>42067</v>
      </c>
      <c r="J562" s="86">
        <v>42069</v>
      </c>
      <c r="K562">
        <v>3</v>
      </c>
      <c r="L562">
        <v>2</v>
      </c>
      <c r="M562">
        <v>3</v>
      </c>
      <c r="N562" t="s">
        <v>32</v>
      </c>
      <c r="O562">
        <v>3</v>
      </c>
      <c r="P562" t="s">
        <v>32</v>
      </c>
      <c r="Q562" s="86" t="s">
        <v>32</v>
      </c>
      <c r="R562" t="s">
        <v>32</v>
      </c>
      <c r="S562" t="s">
        <v>32</v>
      </c>
      <c r="T562" t="s">
        <v>32</v>
      </c>
      <c r="U562" t="s">
        <v>32</v>
      </c>
      <c r="V562" t="s">
        <v>32</v>
      </c>
      <c r="W562" t="s">
        <v>32</v>
      </c>
    </row>
    <row r="563" spans="1:23" x14ac:dyDescent="0.2">
      <c r="A563">
        <v>130616</v>
      </c>
      <c r="B563" t="s">
        <v>2631</v>
      </c>
      <c r="C563" t="s">
        <v>126</v>
      </c>
      <c r="D563" t="s">
        <v>61</v>
      </c>
      <c r="E563" t="s">
        <v>332</v>
      </c>
      <c r="F563" s="78" t="s">
        <v>75</v>
      </c>
      <c r="G563" t="s">
        <v>2632</v>
      </c>
      <c r="H563" t="s">
        <v>2267</v>
      </c>
      <c r="I563" s="86">
        <v>41674</v>
      </c>
      <c r="J563" s="86">
        <v>41677</v>
      </c>
      <c r="K563">
        <v>2</v>
      </c>
      <c r="L563">
        <v>2</v>
      </c>
      <c r="M563">
        <v>2</v>
      </c>
      <c r="N563" t="s">
        <v>32</v>
      </c>
      <c r="O563">
        <v>2</v>
      </c>
      <c r="P563" t="s">
        <v>2633</v>
      </c>
      <c r="Q563" s="86">
        <v>39724</v>
      </c>
      <c r="R563" t="s">
        <v>32</v>
      </c>
      <c r="S563" t="s">
        <v>32</v>
      </c>
      <c r="T563" t="s">
        <v>32</v>
      </c>
      <c r="U563" t="s">
        <v>32</v>
      </c>
      <c r="V563" t="s">
        <v>32</v>
      </c>
      <c r="W563" t="s">
        <v>32</v>
      </c>
    </row>
    <row r="564" spans="1:23" x14ac:dyDescent="0.2">
      <c r="A564">
        <v>133991</v>
      </c>
      <c r="B564" t="s">
        <v>125</v>
      </c>
      <c r="C564" t="s">
        <v>126</v>
      </c>
      <c r="D564" t="s">
        <v>61</v>
      </c>
      <c r="E564" t="s">
        <v>127</v>
      </c>
      <c r="F564" s="78" t="s">
        <v>311</v>
      </c>
      <c r="G564">
        <v>10004815</v>
      </c>
      <c r="H564" t="s">
        <v>128</v>
      </c>
      <c r="I564" s="86">
        <v>42290</v>
      </c>
      <c r="J564" s="86">
        <v>42293</v>
      </c>
      <c r="K564">
        <v>2</v>
      </c>
      <c r="L564">
        <v>2</v>
      </c>
      <c r="M564">
        <v>2</v>
      </c>
      <c r="N564">
        <v>2</v>
      </c>
      <c r="O564">
        <v>2</v>
      </c>
      <c r="P564" t="s">
        <v>129</v>
      </c>
      <c r="Q564" s="86">
        <v>41761</v>
      </c>
      <c r="R564" t="s">
        <v>32</v>
      </c>
      <c r="S564" t="s">
        <v>32</v>
      </c>
      <c r="T564" t="s">
        <v>32</v>
      </c>
      <c r="U564" t="s">
        <v>32</v>
      </c>
      <c r="V564" t="s">
        <v>32</v>
      </c>
      <c r="W564" t="s">
        <v>32</v>
      </c>
    </row>
    <row r="565" spans="1:23" x14ac:dyDescent="0.2">
      <c r="A565">
        <v>53697</v>
      </c>
      <c r="B565" t="s">
        <v>1343</v>
      </c>
      <c r="C565" t="s">
        <v>30</v>
      </c>
      <c r="D565" t="s">
        <v>38</v>
      </c>
      <c r="E565" t="s">
        <v>325</v>
      </c>
      <c r="F565" s="78" t="s">
        <v>57</v>
      </c>
      <c r="G565" t="s">
        <v>1344</v>
      </c>
      <c r="H565" t="s">
        <v>512</v>
      </c>
      <c r="I565" s="86">
        <v>42037</v>
      </c>
      <c r="J565" s="86">
        <v>42041</v>
      </c>
      <c r="K565">
        <v>3</v>
      </c>
      <c r="L565">
        <v>3</v>
      </c>
      <c r="M565">
        <v>2</v>
      </c>
      <c r="N565" t="s">
        <v>32</v>
      </c>
      <c r="O565">
        <v>3</v>
      </c>
      <c r="P565" t="s">
        <v>1345</v>
      </c>
      <c r="Q565" s="86">
        <v>40718</v>
      </c>
      <c r="R565" t="s">
        <v>32</v>
      </c>
      <c r="S565" t="s">
        <v>32</v>
      </c>
      <c r="T565" t="s">
        <v>32</v>
      </c>
      <c r="U565" t="s">
        <v>32</v>
      </c>
      <c r="V565" t="s">
        <v>32</v>
      </c>
      <c r="W565" t="s">
        <v>32</v>
      </c>
    </row>
    <row r="566" spans="1:23" x14ac:dyDescent="0.2">
      <c r="A566">
        <v>130503</v>
      </c>
      <c r="B566" t="s">
        <v>2415</v>
      </c>
      <c r="C566" t="s">
        <v>126</v>
      </c>
      <c r="D566" t="s">
        <v>61</v>
      </c>
      <c r="E566" t="s">
        <v>105</v>
      </c>
      <c r="F566" s="78" t="s">
        <v>64</v>
      </c>
      <c r="G566" t="s">
        <v>2416</v>
      </c>
      <c r="H566" t="s">
        <v>2237</v>
      </c>
      <c r="I566" s="86">
        <v>40127</v>
      </c>
      <c r="J566" s="86">
        <v>40130</v>
      </c>
      <c r="K566">
        <v>1</v>
      </c>
      <c r="L566">
        <v>1</v>
      </c>
      <c r="M566">
        <v>1</v>
      </c>
      <c r="N566" t="s">
        <v>32</v>
      </c>
      <c r="O566">
        <v>1</v>
      </c>
      <c r="P566" t="s">
        <v>2417</v>
      </c>
      <c r="Q566" s="86">
        <v>38793</v>
      </c>
      <c r="R566" t="s">
        <v>32</v>
      </c>
      <c r="S566" t="s">
        <v>32</v>
      </c>
      <c r="T566" t="s">
        <v>32</v>
      </c>
      <c r="U566" t="s">
        <v>32</v>
      </c>
      <c r="V566" t="s">
        <v>32</v>
      </c>
      <c r="W566" t="s">
        <v>32</v>
      </c>
    </row>
    <row r="567" spans="1:23" x14ac:dyDescent="0.2">
      <c r="A567">
        <v>130748</v>
      </c>
      <c r="B567" t="s">
        <v>2891</v>
      </c>
      <c r="C567" t="s">
        <v>54</v>
      </c>
      <c r="D567" t="s">
        <v>61</v>
      </c>
      <c r="E567" t="s">
        <v>382</v>
      </c>
      <c r="F567" s="78" t="s">
        <v>33</v>
      </c>
      <c r="G567" t="s">
        <v>2892</v>
      </c>
      <c r="H567" t="s">
        <v>96</v>
      </c>
      <c r="I567" s="86">
        <v>41330</v>
      </c>
      <c r="J567" s="86">
        <v>41334</v>
      </c>
      <c r="K567">
        <v>2</v>
      </c>
      <c r="L567">
        <v>3</v>
      </c>
      <c r="M567">
        <v>2</v>
      </c>
      <c r="N567" t="s">
        <v>32</v>
      </c>
      <c r="O567">
        <v>2</v>
      </c>
      <c r="P567" t="s">
        <v>2893</v>
      </c>
      <c r="Q567" s="86">
        <v>39766</v>
      </c>
      <c r="R567" t="s">
        <v>32</v>
      </c>
      <c r="S567" t="s">
        <v>32</v>
      </c>
      <c r="T567" t="s">
        <v>32</v>
      </c>
      <c r="U567" t="s">
        <v>32</v>
      </c>
      <c r="V567" t="s">
        <v>32</v>
      </c>
      <c r="W567" t="s">
        <v>32</v>
      </c>
    </row>
    <row r="568" spans="1:23" x14ac:dyDescent="0.2">
      <c r="A568">
        <v>133834</v>
      </c>
      <c r="B568" t="s">
        <v>3260</v>
      </c>
      <c r="C568" t="s">
        <v>2500</v>
      </c>
      <c r="D568" t="s">
        <v>2501</v>
      </c>
      <c r="E568" t="s">
        <v>382</v>
      </c>
      <c r="F568" s="78" t="s">
        <v>33</v>
      </c>
      <c r="G568" t="s">
        <v>3261</v>
      </c>
      <c r="H568" t="s">
        <v>3225</v>
      </c>
      <c r="I568" s="86">
        <v>41226</v>
      </c>
      <c r="J568" s="86">
        <v>41229</v>
      </c>
      <c r="K568">
        <v>2</v>
      </c>
      <c r="L568">
        <v>1</v>
      </c>
      <c r="M568">
        <v>2</v>
      </c>
      <c r="N568" t="s">
        <v>32</v>
      </c>
      <c r="O568">
        <v>3</v>
      </c>
      <c r="P568" t="s">
        <v>32</v>
      </c>
      <c r="Q568" s="86" t="s">
        <v>32</v>
      </c>
      <c r="R568" t="s">
        <v>32</v>
      </c>
      <c r="S568" t="s">
        <v>32</v>
      </c>
      <c r="T568" t="s">
        <v>32</v>
      </c>
      <c r="U568" t="s">
        <v>32</v>
      </c>
      <c r="V568" t="s">
        <v>32</v>
      </c>
      <c r="W568" t="s">
        <v>32</v>
      </c>
    </row>
    <row r="569" spans="1:23" x14ac:dyDescent="0.2">
      <c r="A569">
        <v>130819</v>
      </c>
      <c r="B569" t="s">
        <v>3017</v>
      </c>
      <c r="C569" t="s">
        <v>54</v>
      </c>
      <c r="D569" t="s">
        <v>61</v>
      </c>
      <c r="E569" t="s">
        <v>215</v>
      </c>
      <c r="F569" s="78" t="s">
        <v>75</v>
      </c>
      <c r="G569" t="s">
        <v>3018</v>
      </c>
      <c r="H569" t="s">
        <v>58</v>
      </c>
      <c r="I569" s="86">
        <v>41975</v>
      </c>
      <c r="J569" s="86">
        <v>41978</v>
      </c>
      <c r="K569">
        <v>3</v>
      </c>
      <c r="L569">
        <v>3</v>
      </c>
      <c r="M569">
        <v>3</v>
      </c>
      <c r="N569" t="s">
        <v>32</v>
      </c>
      <c r="O569">
        <v>3</v>
      </c>
      <c r="P569" t="s">
        <v>3019</v>
      </c>
      <c r="Q569" s="86">
        <v>41439</v>
      </c>
      <c r="R569" t="s">
        <v>32</v>
      </c>
      <c r="S569" t="s">
        <v>32</v>
      </c>
      <c r="T569" t="s">
        <v>32</v>
      </c>
      <c r="U569" t="s">
        <v>32</v>
      </c>
      <c r="V569" t="s">
        <v>32</v>
      </c>
      <c r="W569" t="s">
        <v>32</v>
      </c>
    </row>
    <row r="570" spans="1:23" x14ac:dyDescent="0.2">
      <c r="A570">
        <v>136255</v>
      </c>
      <c r="B570" t="s">
        <v>3304</v>
      </c>
      <c r="C570" t="s">
        <v>126</v>
      </c>
      <c r="D570" t="s">
        <v>61</v>
      </c>
      <c r="E570" t="s">
        <v>215</v>
      </c>
      <c r="F570" s="78" t="s">
        <v>75</v>
      </c>
      <c r="G570" t="s">
        <v>3305</v>
      </c>
      <c r="H570" t="s">
        <v>154</v>
      </c>
      <c r="I570" s="86">
        <v>42122</v>
      </c>
      <c r="J570" s="86">
        <v>42125</v>
      </c>
      <c r="K570">
        <v>2</v>
      </c>
      <c r="L570">
        <v>2</v>
      </c>
      <c r="M570">
        <v>2</v>
      </c>
      <c r="N570" t="s">
        <v>32</v>
      </c>
      <c r="O570">
        <v>2</v>
      </c>
      <c r="P570" t="s">
        <v>3306</v>
      </c>
      <c r="Q570" s="86">
        <v>41670</v>
      </c>
      <c r="R570" t="s">
        <v>32</v>
      </c>
      <c r="S570" t="s">
        <v>32</v>
      </c>
      <c r="T570" t="s">
        <v>32</v>
      </c>
      <c r="U570" t="s">
        <v>32</v>
      </c>
      <c r="V570" t="s">
        <v>32</v>
      </c>
      <c r="W570" t="s">
        <v>32</v>
      </c>
    </row>
    <row r="571" spans="1:23" x14ac:dyDescent="0.2">
      <c r="A571">
        <v>53201</v>
      </c>
      <c r="B571" t="s">
        <v>388</v>
      </c>
      <c r="C571" t="s">
        <v>40</v>
      </c>
      <c r="D571" t="s">
        <v>44</v>
      </c>
      <c r="E571" t="s">
        <v>387</v>
      </c>
      <c r="F571" s="78" t="s">
        <v>75</v>
      </c>
      <c r="G571" t="s">
        <v>1224</v>
      </c>
      <c r="H571" t="s">
        <v>558</v>
      </c>
      <c r="I571" s="86">
        <v>41911</v>
      </c>
      <c r="J571" s="86">
        <v>41915</v>
      </c>
      <c r="K571">
        <v>2</v>
      </c>
      <c r="L571">
        <v>2</v>
      </c>
      <c r="M571">
        <v>2</v>
      </c>
      <c r="N571" t="s">
        <v>32</v>
      </c>
      <c r="O571">
        <v>2</v>
      </c>
      <c r="P571" t="s">
        <v>1225</v>
      </c>
      <c r="Q571" s="86">
        <v>41075</v>
      </c>
      <c r="R571" t="s">
        <v>32</v>
      </c>
      <c r="S571" t="s">
        <v>32</v>
      </c>
      <c r="T571" t="s">
        <v>32</v>
      </c>
      <c r="U571" t="s">
        <v>32</v>
      </c>
      <c r="V571" t="s">
        <v>32</v>
      </c>
      <c r="W571" t="s">
        <v>32</v>
      </c>
    </row>
    <row r="572" spans="1:23" x14ac:dyDescent="0.2">
      <c r="A572">
        <v>130600</v>
      </c>
      <c r="B572" t="s">
        <v>2597</v>
      </c>
      <c r="C572" t="s">
        <v>126</v>
      </c>
      <c r="D572" t="s">
        <v>61</v>
      </c>
      <c r="E572" t="s">
        <v>387</v>
      </c>
      <c r="F572" s="78" t="s">
        <v>75</v>
      </c>
      <c r="G572" t="s">
        <v>2598</v>
      </c>
      <c r="H572" t="s">
        <v>2280</v>
      </c>
      <c r="I572" s="86">
        <v>39742</v>
      </c>
      <c r="J572" s="86">
        <v>39743</v>
      </c>
      <c r="K572">
        <v>1</v>
      </c>
      <c r="L572" t="s">
        <v>70</v>
      </c>
      <c r="M572" t="s">
        <v>70</v>
      </c>
      <c r="N572" t="s">
        <v>32</v>
      </c>
      <c r="O572">
        <v>1</v>
      </c>
      <c r="P572" t="s">
        <v>32</v>
      </c>
      <c r="Q572" s="86" t="s">
        <v>32</v>
      </c>
      <c r="R572" t="s">
        <v>32</v>
      </c>
      <c r="S572" t="s">
        <v>32</v>
      </c>
      <c r="T572" t="s">
        <v>32</v>
      </c>
      <c r="U572" t="s">
        <v>32</v>
      </c>
      <c r="V572" t="s">
        <v>32</v>
      </c>
      <c r="W572" t="s">
        <v>32</v>
      </c>
    </row>
    <row r="573" spans="1:23" x14ac:dyDescent="0.2">
      <c r="A573">
        <v>53429</v>
      </c>
      <c r="B573" t="s">
        <v>1277</v>
      </c>
      <c r="C573" t="s">
        <v>30</v>
      </c>
      <c r="D573" t="s">
        <v>38</v>
      </c>
      <c r="E573" t="s">
        <v>440</v>
      </c>
      <c r="F573" s="78" t="s">
        <v>57</v>
      </c>
      <c r="G573" t="s">
        <v>1278</v>
      </c>
      <c r="H573" t="s">
        <v>498</v>
      </c>
      <c r="I573" s="86">
        <v>41680</v>
      </c>
      <c r="J573" s="86">
        <v>41684</v>
      </c>
      <c r="K573">
        <v>2</v>
      </c>
      <c r="L573">
        <v>2</v>
      </c>
      <c r="M573">
        <v>2</v>
      </c>
      <c r="N573" t="s">
        <v>32</v>
      </c>
      <c r="O573">
        <v>2</v>
      </c>
      <c r="P573" t="s">
        <v>1279</v>
      </c>
      <c r="Q573" s="86">
        <v>41208</v>
      </c>
      <c r="R573" t="s">
        <v>32</v>
      </c>
      <c r="S573" t="s">
        <v>32</v>
      </c>
      <c r="T573" t="s">
        <v>32</v>
      </c>
      <c r="U573" t="s">
        <v>32</v>
      </c>
      <c r="V573" t="s">
        <v>32</v>
      </c>
      <c r="W573" t="s">
        <v>32</v>
      </c>
    </row>
    <row r="574" spans="1:23" x14ac:dyDescent="0.2">
      <c r="A574">
        <v>130621</v>
      </c>
      <c r="B574" t="s">
        <v>2642</v>
      </c>
      <c r="C574" t="s">
        <v>54</v>
      </c>
      <c r="D574" t="s">
        <v>61</v>
      </c>
      <c r="E574" t="s">
        <v>336</v>
      </c>
      <c r="F574" s="78" t="s">
        <v>64</v>
      </c>
      <c r="G574" t="s">
        <v>2643</v>
      </c>
      <c r="H574" t="s">
        <v>212</v>
      </c>
      <c r="I574" s="86">
        <v>41415</v>
      </c>
      <c r="J574" s="86">
        <v>41418</v>
      </c>
      <c r="K574">
        <v>2</v>
      </c>
      <c r="L574">
        <v>3</v>
      </c>
      <c r="M574">
        <v>2</v>
      </c>
      <c r="N574" t="s">
        <v>32</v>
      </c>
      <c r="O574">
        <v>2</v>
      </c>
      <c r="P574" t="s">
        <v>2644</v>
      </c>
      <c r="Q574" s="86">
        <v>40963</v>
      </c>
      <c r="R574" t="s">
        <v>32</v>
      </c>
      <c r="S574" t="s">
        <v>32</v>
      </c>
      <c r="T574" t="s">
        <v>32</v>
      </c>
      <c r="U574" t="s">
        <v>32</v>
      </c>
      <c r="V574" t="s">
        <v>32</v>
      </c>
      <c r="W574" t="s">
        <v>32</v>
      </c>
    </row>
    <row r="575" spans="1:23" x14ac:dyDescent="0.2">
      <c r="A575">
        <v>58362</v>
      </c>
      <c r="B575" t="s">
        <v>1882</v>
      </c>
      <c r="C575" t="s">
        <v>30</v>
      </c>
      <c r="D575" t="s">
        <v>38</v>
      </c>
      <c r="E575" t="s">
        <v>376</v>
      </c>
      <c r="F575" s="78" t="s">
        <v>57</v>
      </c>
      <c r="G575" t="s">
        <v>1883</v>
      </c>
      <c r="H575" t="s">
        <v>512</v>
      </c>
      <c r="I575" s="86">
        <v>41974</v>
      </c>
      <c r="J575" s="86">
        <v>41978</v>
      </c>
      <c r="K575">
        <v>2</v>
      </c>
      <c r="L575">
        <v>2</v>
      </c>
      <c r="M575">
        <v>2</v>
      </c>
      <c r="N575" t="s">
        <v>32</v>
      </c>
      <c r="O575">
        <v>2</v>
      </c>
      <c r="P575" t="s">
        <v>1884</v>
      </c>
      <c r="Q575" s="86">
        <v>39793</v>
      </c>
      <c r="R575" t="s">
        <v>32</v>
      </c>
      <c r="S575" t="s">
        <v>32</v>
      </c>
      <c r="T575" t="s">
        <v>32</v>
      </c>
      <c r="U575" t="s">
        <v>32</v>
      </c>
      <c r="V575" t="s">
        <v>32</v>
      </c>
      <c r="W575" t="s">
        <v>32</v>
      </c>
    </row>
    <row r="576" spans="1:23" x14ac:dyDescent="0.2">
      <c r="A576">
        <v>53230</v>
      </c>
      <c r="B576" t="s">
        <v>389</v>
      </c>
      <c r="C576" t="s">
        <v>40</v>
      </c>
      <c r="D576" t="s">
        <v>44</v>
      </c>
      <c r="E576" t="s">
        <v>105</v>
      </c>
      <c r="F576" s="78" t="s">
        <v>64</v>
      </c>
      <c r="G576" t="s">
        <v>1226</v>
      </c>
      <c r="H576" t="s">
        <v>521</v>
      </c>
      <c r="I576" s="86">
        <v>41568</v>
      </c>
      <c r="J576" s="86">
        <v>41572</v>
      </c>
      <c r="K576">
        <v>2</v>
      </c>
      <c r="L576">
        <v>2</v>
      </c>
      <c r="M576">
        <v>2</v>
      </c>
      <c r="N576" t="s">
        <v>32</v>
      </c>
      <c r="O576">
        <v>2</v>
      </c>
      <c r="P576" t="s">
        <v>1227</v>
      </c>
      <c r="Q576" s="86">
        <v>39556</v>
      </c>
      <c r="R576" t="s">
        <v>32</v>
      </c>
      <c r="S576" t="s">
        <v>32</v>
      </c>
      <c r="T576" t="s">
        <v>32</v>
      </c>
      <c r="U576" t="s">
        <v>32</v>
      </c>
      <c r="V576" t="s">
        <v>32</v>
      </c>
      <c r="W576" t="s">
        <v>32</v>
      </c>
    </row>
    <row r="577" spans="1:23" x14ac:dyDescent="0.2">
      <c r="A577">
        <v>53239</v>
      </c>
      <c r="B577" t="s">
        <v>1237</v>
      </c>
      <c r="C577" t="s">
        <v>114</v>
      </c>
      <c r="D577" t="s">
        <v>44</v>
      </c>
      <c r="E577" t="s">
        <v>127</v>
      </c>
      <c r="F577" s="78" t="s">
        <v>311</v>
      </c>
      <c r="G577" t="s">
        <v>1238</v>
      </c>
      <c r="H577" t="s">
        <v>521</v>
      </c>
      <c r="I577" s="86">
        <v>41934</v>
      </c>
      <c r="J577" s="86">
        <v>41936</v>
      </c>
      <c r="K577">
        <v>3</v>
      </c>
      <c r="L577">
        <v>3</v>
      </c>
      <c r="M577">
        <v>3</v>
      </c>
      <c r="N577" t="s">
        <v>32</v>
      </c>
      <c r="O577">
        <v>3</v>
      </c>
      <c r="P577" t="s">
        <v>1239</v>
      </c>
      <c r="Q577" s="86">
        <v>40494</v>
      </c>
      <c r="R577" t="s">
        <v>32</v>
      </c>
      <c r="S577" t="s">
        <v>32</v>
      </c>
      <c r="T577" t="s">
        <v>32</v>
      </c>
      <c r="U577" t="s">
        <v>32</v>
      </c>
      <c r="V577" t="s">
        <v>32</v>
      </c>
      <c r="W577" t="s">
        <v>32</v>
      </c>
    </row>
    <row r="578" spans="1:23" x14ac:dyDescent="0.2">
      <c r="A578">
        <v>53237</v>
      </c>
      <c r="B578" t="s">
        <v>1234</v>
      </c>
      <c r="C578" t="s">
        <v>30</v>
      </c>
      <c r="D578" t="s">
        <v>38</v>
      </c>
      <c r="E578" t="s">
        <v>231</v>
      </c>
      <c r="F578" s="78" t="s">
        <v>64</v>
      </c>
      <c r="G578" t="s">
        <v>1235</v>
      </c>
      <c r="H578" t="s">
        <v>512</v>
      </c>
      <c r="I578" s="86">
        <v>41708</v>
      </c>
      <c r="J578" s="86">
        <v>41712</v>
      </c>
      <c r="K578">
        <v>2</v>
      </c>
      <c r="L578">
        <v>2</v>
      </c>
      <c r="M578">
        <v>2</v>
      </c>
      <c r="N578" t="s">
        <v>32</v>
      </c>
      <c r="O578">
        <v>2</v>
      </c>
      <c r="P578" t="s">
        <v>1236</v>
      </c>
      <c r="Q578" s="86">
        <v>38645</v>
      </c>
      <c r="R578" t="s">
        <v>32</v>
      </c>
      <c r="S578" t="s">
        <v>32</v>
      </c>
      <c r="T578" t="s">
        <v>32</v>
      </c>
      <c r="U578" t="s">
        <v>32</v>
      </c>
      <c r="V578" t="s">
        <v>32</v>
      </c>
      <c r="W578" t="s">
        <v>32</v>
      </c>
    </row>
    <row r="579" spans="1:23" x14ac:dyDescent="0.2">
      <c r="A579">
        <v>50165</v>
      </c>
      <c r="B579" t="s">
        <v>546</v>
      </c>
      <c r="C579" t="s">
        <v>30</v>
      </c>
      <c r="D579" t="s">
        <v>38</v>
      </c>
      <c r="E579" t="s">
        <v>547</v>
      </c>
      <c r="F579" s="78" t="s">
        <v>56</v>
      </c>
      <c r="G579" t="s">
        <v>548</v>
      </c>
      <c r="H579" t="s">
        <v>512</v>
      </c>
      <c r="I579" s="86">
        <v>41211</v>
      </c>
      <c r="J579" s="86">
        <v>41215</v>
      </c>
      <c r="K579" t="s">
        <v>32</v>
      </c>
      <c r="L579" t="s">
        <v>32</v>
      </c>
      <c r="M579" t="s">
        <v>32</v>
      </c>
      <c r="N579" t="s">
        <v>32</v>
      </c>
      <c r="O579" t="s">
        <v>32</v>
      </c>
      <c r="P579" t="s">
        <v>549</v>
      </c>
      <c r="Q579" s="86">
        <v>39598</v>
      </c>
      <c r="R579" t="s">
        <v>32</v>
      </c>
      <c r="S579" t="s">
        <v>32</v>
      </c>
      <c r="T579" t="s">
        <v>32</v>
      </c>
      <c r="U579" t="s">
        <v>32</v>
      </c>
      <c r="V579" t="s">
        <v>32</v>
      </c>
      <c r="W579" t="s">
        <v>32</v>
      </c>
    </row>
    <row r="580" spans="1:23" x14ac:dyDescent="0.2">
      <c r="A580">
        <v>54873</v>
      </c>
      <c r="B580" t="s">
        <v>1615</v>
      </c>
      <c r="C580" t="s">
        <v>30</v>
      </c>
      <c r="D580" t="s">
        <v>38</v>
      </c>
      <c r="E580" t="s">
        <v>205</v>
      </c>
      <c r="F580" s="78" t="s">
        <v>64</v>
      </c>
      <c r="G580" t="s">
        <v>1616</v>
      </c>
      <c r="H580" t="s">
        <v>502</v>
      </c>
      <c r="I580" s="86">
        <v>41813</v>
      </c>
      <c r="J580" s="86">
        <v>41817</v>
      </c>
      <c r="K580">
        <v>2</v>
      </c>
      <c r="L580">
        <v>2</v>
      </c>
      <c r="M580">
        <v>2</v>
      </c>
      <c r="N580" t="s">
        <v>32</v>
      </c>
      <c r="O580">
        <v>2</v>
      </c>
      <c r="P580" t="s">
        <v>1617</v>
      </c>
      <c r="Q580" s="86">
        <v>40921</v>
      </c>
      <c r="R580" t="s">
        <v>32</v>
      </c>
      <c r="S580" t="s">
        <v>32</v>
      </c>
      <c r="T580" t="s">
        <v>32</v>
      </c>
      <c r="U580" t="s">
        <v>32</v>
      </c>
      <c r="V580" t="s">
        <v>32</v>
      </c>
      <c r="W580" t="s">
        <v>32</v>
      </c>
    </row>
    <row r="581" spans="1:23" x14ac:dyDescent="0.2">
      <c r="A581">
        <v>58935</v>
      </c>
      <c r="B581" t="s">
        <v>2060</v>
      </c>
      <c r="C581" t="s">
        <v>30</v>
      </c>
      <c r="D581" t="s">
        <v>38</v>
      </c>
      <c r="E581" t="s">
        <v>237</v>
      </c>
      <c r="F581" s="78" t="s">
        <v>132</v>
      </c>
      <c r="G581" t="s">
        <v>2061</v>
      </c>
      <c r="H581" t="s">
        <v>502</v>
      </c>
      <c r="I581" s="86">
        <v>41331</v>
      </c>
      <c r="J581" s="86">
        <v>41334</v>
      </c>
      <c r="K581">
        <v>2</v>
      </c>
      <c r="L581">
        <v>3</v>
      </c>
      <c r="M581">
        <v>2</v>
      </c>
      <c r="N581" t="s">
        <v>32</v>
      </c>
      <c r="O581">
        <v>2</v>
      </c>
      <c r="P581" t="s">
        <v>32</v>
      </c>
      <c r="Q581" s="86" t="s">
        <v>32</v>
      </c>
      <c r="R581" t="s">
        <v>32</v>
      </c>
      <c r="S581" t="s">
        <v>32</v>
      </c>
      <c r="T581" t="s">
        <v>32</v>
      </c>
      <c r="U581" t="s">
        <v>32</v>
      </c>
      <c r="V581" t="s">
        <v>32</v>
      </c>
      <c r="W581" t="s">
        <v>32</v>
      </c>
    </row>
    <row r="582" spans="1:23" x14ac:dyDescent="0.2">
      <c r="A582">
        <v>53259</v>
      </c>
      <c r="B582" t="s">
        <v>1240</v>
      </c>
      <c r="C582" t="s">
        <v>30</v>
      </c>
      <c r="D582" t="s">
        <v>38</v>
      </c>
      <c r="E582" t="s">
        <v>434</v>
      </c>
      <c r="F582" s="78" t="s">
        <v>132</v>
      </c>
      <c r="G582" t="s">
        <v>1241</v>
      </c>
      <c r="H582" t="s">
        <v>512</v>
      </c>
      <c r="I582" s="86">
        <v>41618</v>
      </c>
      <c r="J582" s="86">
        <v>41621</v>
      </c>
      <c r="K582">
        <v>2</v>
      </c>
      <c r="L582">
        <v>2</v>
      </c>
      <c r="M582">
        <v>2</v>
      </c>
      <c r="N582" t="s">
        <v>32</v>
      </c>
      <c r="O582">
        <v>2</v>
      </c>
      <c r="P582" t="s">
        <v>1242</v>
      </c>
      <c r="Q582" s="86">
        <v>40403</v>
      </c>
      <c r="R582" t="s">
        <v>32</v>
      </c>
      <c r="S582" t="s">
        <v>32</v>
      </c>
      <c r="T582" t="s">
        <v>32</v>
      </c>
      <c r="U582" t="s">
        <v>32</v>
      </c>
      <c r="V582" t="s">
        <v>32</v>
      </c>
      <c r="W582" t="s">
        <v>32</v>
      </c>
    </row>
    <row r="583" spans="1:23" x14ac:dyDescent="0.2">
      <c r="A583">
        <v>53268</v>
      </c>
      <c r="B583" t="s">
        <v>1243</v>
      </c>
      <c r="C583" t="s">
        <v>30</v>
      </c>
      <c r="D583" t="s">
        <v>38</v>
      </c>
      <c r="E583" t="s">
        <v>446</v>
      </c>
      <c r="F583" s="78" t="s">
        <v>132</v>
      </c>
      <c r="G583" t="s">
        <v>1244</v>
      </c>
      <c r="H583" t="s">
        <v>502</v>
      </c>
      <c r="I583" s="86">
        <v>41926</v>
      </c>
      <c r="J583" s="86">
        <v>41928</v>
      </c>
      <c r="K583">
        <v>2</v>
      </c>
      <c r="L583">
        <v>2</v>
      </c>
      <c r="M583">
        <v>2</v>
      </c>
      <c r="N583" t="s">
        <v>32</v>
      </c>
      <c r="O583">
        <v>2</v>
      </c>
      <c r="P583" t="s">
        <v>1245</v>
      </c>
      <c r="Q583" s="86">
        <v>39465</v>
      </c>
      <c r="R583" t="s">
        <v>32</v>
      </c>
      <c r="S583" t="s">
        <v>32</v>
      </c>
      <c r="T583" t="s">
        <v>32</v>
      </c>
      <c r="U583" t="s">
        <v>32</v>
      </c>
      <c r="V583" t="s">
        <v>32</v>
      </c>
      <c r="W583" t="s">
        <v>32</v>
      </c>
    </row>
    <row r="584" spans="1:23" x14ac:dyDescent="0.2">
      <c r="A584">
        <v>53280</v>
      </c>
      <c r="B584" t="s">
        <v>1246</v>
      </c>
      <c r="C584" t="s">
        <v>30</v>
      </c>
      <c r="D584" t="s">
        <v>38</v>
      </c>
      <c r="E584" t="s">
        <v>115</v>
      </c>
      <c r="F584" s="78" t="s">
        <v>311</v>
      </c>
      <c r="G584" t="s">
        <v>1247</v>
      </c>
      <c r="H584" t="s">
        <v>502</v>
      </c>
      <c r="I584" s="86">
        <v>41254</v>
      </c>
      <c r="J584" s="86">
        <v>41257</v>
      </c>
      <c r="K584">
        <v>2</v>
      </c>
      <c r="L584">
        <v>2</v>
      </c>
      <c r="M584">
        <v>2</v>
      </c>
      <c r="N584" t="s">
        <v>32</v>
      </c>
      <c r="O584">
        <v>2</v>
      </c>
      <c r="P584" t="s">
        <v>1248</v>
      </c>
      <c r="Q584" s="86">
        <v>40620</v>
      </c>
      <c r="R584" t="s">
        <v>32</v>
      </c>
      <c r="S584" t="s">
        <v>32</v>
      </c>
      <c r="T584" t="s">
        <v>32</v>
      </c>
      <c r="U584" t="s">
        <v>32</v>
      </c>
      <c r="V584" t="s">
        <v>32</v>
      </c>
      <c r="W584" t="s">
        <v>32</v>
      </c>
    </row>
    <row r="585" spans="1:23" x14ac:dyDescent="0.2">
      <c r="A585">
        <v>53281</v>
      </c>
      <c r="B585" t="s">
        <v>1249</v>
      </c>
      <c r="C585" t="s">
        <v>234</v>
      </c>
      <c r="D585" t="s">
        <v>38</v>
      </c>
      <c r="E585" t="s">
        <v>218</v>
      </c>
      <c r="F585" s="78" t="s">
        <v>56</v>
      </c>
      <c r="G585" t="s">
        <v>1250</v>
      </c>
      <c r="H585" t="s">
        <v>512</v>
      </c>
      <c r="I585" s="86">
        <v>40469</v>
      </c>
      <c r="J585" s="86">
        <v>40473</v>
      </c>
      <c r="K585">
        <v>2</v>
      </c>
      <c r="L585">
        <v>2</v>
      </c>
      <c r="M585">
        <v>2</v>
      </c>
      <c r="N585" t="s">
        <v>32</v>
      </c>
      <c r="O585">
        <v>2</v>
      </c>
      <c r="P585" t="s">
        <v>32</v>
      </c>
      <c r="Q585" s="86" t="s">
        <v>32</v>
      </c>
      <c r="R585" t="s">
        <v>32</v>
      </c>
      <c r="S585" t="s">
        <v>32</v>
      </c>
      <c r="T585" t="s">
        <v>32</v>
      </c>
      <c r="U585" t="s">
        <v>32</v>
      </c>
      <c r="V585" t="s">
        <v>32</v>
      </c>
      <c r="W585" t="s">
        <v>32</v>
      </c>
    </row>
    <row r="586" spans="1:23" x14ac:dyDescent="0.2">
      <c r="A586">
        <v>59216</v>
      </c>
      <c r="B586" t="s">
        <v>2191</v>
      </c>
      <c r="C586" t="s">
        <v>30</v>
      </c>
      <c r="D586" t="s">
        <v>38</v>
      </c>
      <c r="E586" t="s">
        <v>127</v>
      </c>
      <c r="F586" s="78" t="s">
        <v>311</v>
      </c>
      <c r="G586" t="s">
        <v>2192</v>
      </c>
      <c r="H586" t="s">
        <v>502</v>
      </c>
      <c r="I586" s="86">
        <v>42184</v>
      </c>
      <c r="J586" s="86">
        <v>42188</v>
      </c>
      <c r="K586">
        <v>3</v>
      </c>
      <c r="L586">
        <v>3</v>
      </c>
      <c r="M586">
        <v>3</v>
      </c>
      <c r="N586" t="s">
        <v>32</v>
      </c>
      <c r="O586">
        <v>3</v>
      </c>
      <c r="P586" t="s">
        <v>32</v>
      </c>
      <c r="Q586" s="86" t="s">
        <v>32</v>
      </c>
      <c r="R586" t="s">
        <v>32</v>
      </c>
      <c r="S586" t="s">
        <v>32</v>
      </c>
      <c r="T586" t="s">
        <v>32</v>
      </c>
      <c r="U586" t="s">
        <v>32</v>
      </c>
      <c r="V586" t="s">
        <v>32</v>
      </c>
      <c r="W586" t="s">
        <v>32</v>
      </c>
    </row>
    <row r="587" spans="1:23" x14ac:dyDescent="0.2">
      <c r="A587">
        <v>53295</v>
      </c>
      <c r="B587" t="s">
        <v>391</v>
      </c>
      <c r="C587" t="s">
        <v>40</v>
      </c>
      <c r="D587" t="s">
        <v>44</v>
      </c>
      <c r="E587" t="s">
        <v>390</v>
      </c>
      <c r="F587" s="78" t="s">
        <v>57</v>
      </c>
      <c r="G587" t="s">
        <v>1251</v>
      </c>
      <c r="H587" t="s">
        <v>593</v>
      </c>
      <c r="I587" s="86">
        <v>42178</v>
      </c>
      <c r="J587" s="86">
        <v>42181</v>
      </c>
      <c r="K587">
        <v>2</v>
      </c>
      <c r="L587">
        <v>2</v>
      </c>
      <c r="M587">
        <v>2</v>
      </c>
      <c r="N587" t="s">
        <v>32</v>
      </c>
      <c r="O587">
        <v>2</v>
      </c>
      <c r="P587" t="s">
        <v>1252</v>
      </c>
      <c r="Q587" s="86">
        <v>41677</v>
      </c>
      <c r="R587" t="s">
        <v>32</v>
      </c>
      <c r="S587" t="s">
        <v>32</v>
      </c>
      <c r="T587" t="s">
        <v>32</v>
      </c>
      <c r="U587" t="s">
        <v>32</v>
      </c>
      <c r="V587" t="s">
        <v>32</v>
      </c>
      <c r="W587" t="s">
        <v>32</v>
      </c>
    </row>
    <row r="588" spans="1:23" x14ac:dyDescent="0.2">
      <c r="A588">
        <v>58456</v>
      </c>
      <c r="B588" t="s">
        <v>1915</v>
      </c>
      <c r="C588" t="s">
        <v>234</v>
      </c>
      <c r="D588" t="s">
        <v>38</v>
      </c>
      <c r="E588" t="s">
        <v>393</v>
      </c>
      <c r="F588" s="78" t="s">
        <v>57</v>
      </c>
      <c r="G588" t="s">
        <v>1916</v>
      </c>
      <c r="H588" t="s">
        <v>512</v>
      </c>
      <c r="I588" s="86">
        <v>41226</v>
      </c>
      <c r="J588" s="86">
        <v>41229</v>
      </c>
      <c r="K588">
        <v>2</v>
      </c>
      <c r="L588">
        <v>1</v>
      </c>
      <c r="M588">
        <v>2</v>
      </c>
      <c r="N588" t="s">
        <v>32</v>
      </c>
      <c r="O588">
        <v>2</v>
      </c>
      <c r="P588" t="s">
        <v>1917</v>
      </c>
      <c r="Q588" s="86">
        <v>40368</v>
      </c>
      <c r="R588" t="s">
        <v>32</v>
      </c>
      <c r="S588" t="s">
        <v>32</v>
      </c>
      <c r="T588" t="s">
        <v>32</v>
      </c>
      <c r="U588" t="s">
        <v>32</v>
      </c>
      <c r="V588" t="s">
        <v>32</v>
      </c>
      <c r="W588" t="s">
        <v>32</v>
      </c>
    </row>
    <row r="589" spans="1:23" x14ac:dyDescent="0.2">
      <c r="A589">
        <v>53305</v>
      </c>
      <c r="B589" t="s">
        <v>175</v>
      </c>
      <c r="C589" t="s">
        <v>30</v>
      </c>
      <c r="D589" t="s">
        <v>38</v>
      </c>
      <c r="E589" t="s">
        <v>176</v>
      </c>
      <c r="F589" s="78" t="s">
        <v>64</v>
      </c>
      <c r="G589">
        <v>10005186</v>
      </c>
      <c r="H589" t="s">
        <v>34</v>
      </c>
      <c r="I589" s="86">
        <v>42311</v>
      </c>
      <c r="J589" s="86">
        <v>42314</v>
      </c>
      <c r="K589">
        <v>2</v>
      </c>
      <c r="L589">
        <v>2</v>
      </c>
      <c r="M589">
        <v>2</v>
      </c>
      <c r="N589">
        <v>2</v>
      </c>
      <c r="O589">
        <v>2</v>
      </c>
      <c r="P589" t="s">
        <v>177</v>
      </c>
      <c r="Q589" s="86">
        <v>41712</v>
      </c>
      <c r="R589" s="78" t="s">
        <v>32</v>
      </c>
      <c r="S589" s="78" t="s">
        <v>32</v>
      </c>
      <c r="T589" t="s">
        <v>32</v>
      </c>
      <c r="U589" t="s">
        <v>32</v>
      </c>
      <c r="V589" t="s">
        <v>32</v>
      </c>
      <c r="W589" t="s">
        <v>32</v>
      </c>
    </row>
    <row r="590" spans="1:23" x14ac:dyDescent="0.2">
      <c r="A590">
        <v>53325</v>
      </c>
      <c r="B590" t="s">
        <v>227</v>
      </c>
      <c r="C590" t="s">
        <v>40</v>
      </c>
      <c r="D590" t="s">
        <v>44</v>
      </c>
      <c r="E590" t="s">
        <v>228</v>
      </c>
      <c r="F590" s="78" t="s">
        <v>56</v>
      </c>
      <c r="G590">
        <v>10004968</v>
      </c>
      <c r="H590" t="s">
        <v>89</v>
      </c>
      <c r="I590" s="86">
        <v>42325</v>
      </c>
      <c r="J590" s="86">
        <v>42328</v>
      </c>
      <c r="K590">
        <v>3</v>
      </c>
      <c r="L590">
        <v>3</v>
      </c>
      <c r="M590">
        <v>3</v>
      </c>
      <c r="N590">
        <v>3</v>
      </c>
      <c r="O590">
        <v>3</v>
      </c>
      <c r="P590" t="s">
        <v>229</v>
      </c>
      <c r="Q590" s="86">
        <v>40851</v>
      </c>
      <c r="R590" s="78" t="s">
        <v>32</v>
      </c>
      <c r="S590" s="78" t="s">
        <v>32</v>
      </c>
      <c r="T590" t="s">
        <v>32</v>
      </c>
      <c r="U590" t="s">
        <v>32</v>
      </c>
      <c r="V590" t="s">
        <v>32</v>
      </c>
      <c r="W590" t="s">
        <v>32</v>
      </c>
    </row>
    <row r="591" spans="1:23" x14ac:dyDescent="0.2">
      <c r="A591">
        <v>53330</v>
      </c>
      <c r="B591" t="s">
        <v>1253</v>
      </c>
      <c r="C591" t="s">
        <v>114</v>
      </c>
      <c r="D591" t="s">
        <v>44</v>
      </c>
      <c r="E591" t="s">
        <v>127</v>
      </c>
      <c r="F591" s="78" t="s">
        <v>311</v>
      </c>
      <c r="G591" t="s">
        <v>1254</v>
      </c>
      <c r="H591" t="s">
        <v>512</v>
      </c>
      <c r="I591" s="86">
        <v>42044</v>
      </c>
      <c r="J591" s="86">
        <v>42048</v>
      </c>
      <c r="K591">
        <v>3</v>
      </c>
      <c r="L591">
        <v>3</v>
      </c>
      <c r="M591">
        <v>3</v>
      </c>
      <c r="N591" t="s">
        <v>32</v>
      </c>
      <c r="O591">
        <v>3</v>
      </c>
      <c r="P591" t="s">
        <v>1255</v>
      </c>
      <c r="Q591" s="86">
        <v>40949</v>
      </c>
      <c r="R591" t="s">
        <v>32</v>
      </c>
      <c r="S591" t="s">
        <v>32</v>
      </c>
      <c r="T591" t="s">
        <v>32</v>
      </c>
      <c r="U591" t="s">
        <v>32</v>
      </c>
      <c r="V591" t="s">
        <v>32</v>
      </c>
      <c r="W591" t="s">
        <v>32</v>
      </c>
    </row>
    <row r="592" spans="1:23" x14ac:dyDescent="0.2">
      <c r="A592">
        <v>58370</v>
      </c>
      <c r="B592" t="s">
        <v>1888</v>
      </c>
      <c r="C592" t="s">
        <v>30</v>
      </c>
      <c r="D592" t="s">
        <v>38</v>
      </c>
      <c r="E592" t="s">
        <v>88</v>
      </c>
      <c r="F592" s="78" t="s">
        <v>56</v>
      </c>
      <c r="G592" t="s">
        <v>1889</v>
      </c>
      <c r="H592" t="s">
        <v>502</v>
      </c>
      <c r="I592" s="86">
        <v>41939</v>
      </c>
      <c r="J592" s="86">
        <v>41943</v>
      </c>
      <c r="K592">
        <v>2</v>
      </c>
      <c r="L592">
        <v>2</v>
      </c>
      <c r="M592">
        <v>2</v>
      </c>
      <c r="N592" t="s">
        <v>32</v>
      </c>
      <c r="O592">
        <v>2</v>
      </c>
      <c r="P592" t="s">
        <v>1890</v>
      </c>
      <c r="Q592" s="86">
        <v>40039</v>
      </c>
      <c r="R592" t="s">
        <v>32</v>
      </c>
      <c r="S592" t="s">
        <v>32</v>
      </c>
      <c r="T592" t="s">
        <v>32</v>
      </c>
      <c r="U592" t="s">
        <v>32</v>
      </c>
      <c r="V592" t="s">
        <v>32</v>
      </c>
      <c r="W592" t="s">
        <v>32</v>
      </c>
    </row>
    <row r="593" spans="1:23" x14ac:dyDescent="0.2">
      <c r="A593">
        <v>50166</v>
      </c>
      <c r="B593" t="s">
        <v>550</v>
      </c>
      <c r="C593" t="s">
        <v>30</v>
      </c>
      <c r="D593" t="s">
        <v>38</v>
      </c>
      <c r="E593" t="s">
        <v>208</v>
      </c>
      <c r="F593" s="78" t="s">
        <v>64</v>
      </c>
      <c r="G593" t="s">
        <v>551</v>
      </c>
      <c r="H593" t="s">
        <v>491</v>
      </c>
      <c r="I593" s="86">
        <v>40994</v>
      </c>
      <c r="J593" s="86">
        <v>40997</v>
      </c>
      <c r="K593" t="s">
        <v>32</v>
      </c>
      <c r="L593" t="s">
        <v>32</v>
      </c>
      <c r="M593" t="s">
        <v>32</v>
      </c>
      <c r="N593" t="s">
        <v>32</v>
      </c>
      <c r="O593" t="s">
        <v>32</v>
      </c>
      <c r="P593" t="s">
        <v>552</v>
      </c>
      <c r="Q593" s="86">
        <v>39240</v>
      </c>
      <c r="R593" t="s">
        <v>32</v>
      </c>
      <c r="S593" t="s">
        <v>32</v>
      </c>
      <c r="T593" t="s">
        <v>32</v>
      </c>
      <c r="U593" t="s">
        <v>32</v>
      </c>
      <c r="V593" t="s">
        <v>32</v>
      </c>
      <c r="W593" t="s">
        <v>32</v>
      </c>
    </row>
    <row r="594" spans="1:23" x14ac:dyDescent="0.2">
      <c r="A594">
        <v>53349</v>
      </c>
      <c r="B594" t="s">
        <v>1256</v>
      </c>
      <c r="C594" t="s">
        <v>30</v>
      </c>
      <c r="D594" t="s">
        <v>38</v>
      </c>
      <c r="E594" t="s">
        <v>105</v>
      </c>
      <c r="F594" s="78" t="s">
        <v>64</v>
      </c>
      <c r="G594" t="s">
        <v>1257</v>
      </c>
      <c r="H594" t="s">
        <v>512</v>
      </c>
      <c r="I594" s="86">
        <v>40791</v>
      </c>
      <c r="J594" s="86">
        <v>40794</v>
      </c>
      <c r="K594">
        <v>2</v>
      </c>
      <c r="L594">
        <v>2</v>
      </c>
      <c r="M594">
        <v>2</v>
      </c>
      <c r="N594" t="s">
        <v>32</v>
      </c>
      <c r="O594">
        <v>2</v>
      </c>
      <c r="P594" t="s">
        <v>1258</v>
      </c>
      <c r="Q594" s="86">
        <v>39038</v>
      </c>
      <c r="R594" t="s">
        <v>32</v>
      </c>
      <c r="S594" t="s">
        <v>32</v>
      </c>
      <c r="T594" t="s">
        <v>32</v>
      </c>
      <c r="U594" t="s">
        <v>32</v>
      </c>
      <c r="V594" t="s">
        <v>32</v>
      </c>
      <c r="W594" t="s">
        <v>32</v>
      </c>
    </row>
    <row r="595" spans="1:23" x14ac:dyDescent="0.2">
      <c r="A595">
        <v>130620</v>
      </c>
      <c r="B595" t="s">
        <v>2640</v>
      </c>
      <c r="C595" t="s">
        <v>54</v>
      </c>
      <c r="D595" t="s">
        <v>61</v>
      </c>
      <c r="E595" t="s">
        <v>63</v>
      </c>
      <c r="F595" s="78" t="s">
        <v>64</v>
      </c>
      <c r="G595" t="s">
        <v>2641</v>
      </c>
      <c r="H595" t="s">
        <v>2231</v>
      </c>
      <c r="I595" s="86">
        <v>39755</v>
      </c>
      <c r="J595" s="86">
        <v>39759</v>
      </c>
      <c r="K595">
        <v>1</v>
      </c>
      <c r="L595" t="s">
        <v>70</v>
      </c>
      <c r="M595" t="s">
        <v>70</v>
      </c>
      <c r="N595" t="s">
        <v>32</v>
      </c>
      <c r="O595">
        <v>1</v>
      </c>
      <c r="P595" t="s">
        <v>32</v>
      </c>
      <c r="Q595" s="86" t="s">
        <v>32</v>
      </c>
      <c r="R595" t="s">
        <v>32</v>
      </c>
      <c r="S595" t="s">
        <v>32</v>
      </c>
      <c r="T595" t="s">
        <v>32</v>
      </c>
      <c r="U595" t="s">
        <v>32</v>
      </c>
      <c r="V595" t="s">
        <v>32</v>
      </c>
      <c r="W595" t="s">
        <v>32</v>
      </c>
    </row>
    <row r="596" spans="1:23" x14ac:dyDescent="0.2">
      <c r="A596">
        <v>130570</v>
      </c>
      <c r="B596" t="s">
        <v>2536</v>
      </c>
      <c r="C596" t="s">
        <v>54</v>
      </c>
      <c r="D596" t="s">
        <v>61</v>
      </c>
      <c r="E596" t="s">
        <v>392</v>
      </c>
      <c r="F596" s="78" t="s">
        <v>345</v>
      </c>
      <c r="G596" t="s">
        <v>2537</v>
      </c>
      <c r="H596" t="s">
        <v>2316</v>
      </c>
      <c r="I596" s="86">
        <v>40602</v>
      </c>
      <c r="J596" s="86">
        <v>40606</v>
      </c>
      <c r="K596">
        <v>2</v>
      </c>
      <c r="L596">
        <v>2</v>
      </c>
      <c r="M596">
        <v>2</v>
      </c>
      <c r="N596" t="s">
        <v>32</v>
      </c>
      <c r="O596">
        <v>2</v>
      </c>
      <c r="P596" t="s">
        <v>2538</v>
      </c>
      <c r="Q596" s="86">
        <v>39486</v>
      </c>
      <c r="R596" t="s">
        <v>32</v>
      </c>
      <c r="S596" t="s">
        <v>32</v>
      </c>
      <c r="T596" t="s">
        <v>32</v>
      </c>
      <c r="U596" t="s">
        <v>32</v>
      </c>
      <c r="V596" t="s">
        <v>32</v>
      </c>
      <c r="W596" t="s">
        <v>32</v>
      </c>
    </row>
    <row r="597" spans="1:23" x14ac:dyDescent="0.2">
      <c r="A597">
        <v>50168</v>
      </c>
      <c r="B597" t="s">
        <v>553</v>
      </c>
      <c r="C597" t="s">
        <v>40</v>
      </c>
      <c r="D597" t="s">
        <v>44</v>
      </c>
      <c r="E597" t="s">
        <v>392</v>
      </c>
      <c r="F597" s="78" t="s">
        <v>345</v>
      </c>
      <c r="G597" t="s">
        <v>554</v>
      </c>
      <c r="H597" t="s">
        <v>521</v>
      </c>
      <c r="I597" s="86">
        <v>40574</v>
      </c>
      <c r="J597" s="86">
        <v>40578</v>
      </c>
      <c r="K597" t="s">
        <v>32</v>
      </c>
      <c r="L597" t="s">
        <v>32</v>
      </c>
      <c r="M597" t="s">
        <v>32</v>
      </c>
      <c r="N597" t="s">
        <v>32</v>
      </c>
      <c r="O597" t="s">
        <v>32</v>
      </c>
      <c r="P597" t="s">
        <v>555</v>
      </c>
      <c r="Q597" s="86">
        <v>39374</v>
      </c>
      <c r="R597" t="s">
        <v>32</v>
      </c>
      <c r="S597" t="s">
        <v>32</v>
      </c>
      <c r="T597" t="s">
        <v>32</v>
      </c>
      <c r="U597" t="s">
        <v>32</v>
      </c>
      <c r="V597" t="s">
        <v>32</v>
      </c>
      <c r="W597" t="s">
        <v>32</v>
      </c>
    </row>
    <row r="598" spans="1:23" x14ac:dyDescent="0.2">
      <c r="A598">
        <v>59223</v>
      </c>
      <c r="B598" t="s">
        <v>2199</v>
      </c>
      <c r="C598" t="s">
        <v>30</v>
      </c>
      <c r="D598" t="s">
        <v>38</v>
      </c>
      <c r="E598" t="s">
        <v>315</v>
      </c>
      <c r="F598" s="78" t="s">
        <v>56</v>
      </c>
      <c r="G598" t="s">
        <v>32</v>
      </c>
      <c r="H598" t="s">
        <v>32</v>
      </c>
      <c r="I598" s="86" t="s">
        <v>32</v>
      </c>
      <c r="J598" s="86" t="s">
        <v>32</v>
      </c>
      <c r="K598" t="s">
        <v>32</v>
      </c>
      <c r="L598" t="s">
        <v>32</v>
      </c>
      <c r="M598" t="s">
        <v>32</v>
      </c>
      <c r="N598" t="s">
        <v>32</v>
      </c>
      <c r="O598" t="s">
        <v>32</v>
      </c>
      <c r="P598" t="s">
        <v>32</v>
      </c>
      <c r="Q598" s="86" t="s">
        <v>32</v>
      </c>
      <c r="R598" t="s">
        <v>32</v>
      </c>
      <c r="S598" t="s">
        <v>32</v>
      </c>
      <c r="T598" t="s">
        <v>32</v>
      </c>
      <c r="U598" t="s">
        <v>32</v>
      </c>
      <c r="V598" t="s">
        <v>32</v>
      </c>
      <c r="W598" t="s">
        <v>32</v>
      </c>
    </row>
    <row r="599" spans="1:23" x14ac:dyDescent="0.2">
      <c r="A599">
        <v>130726</v>
      </c>
      <c r="B599" t="s">
        <v>2844</v>
      </c>
      <c r="C599" t="s">
        <v>54</v>
      </c>
      <c r="D599" t="s">
        <v>61</v>
      </c>
      <c r="E599" t="s">
        <v>390</v>
      </c>
      <c r="F599" s="78" t="s">
        <v>57</v>
      </c>
      <c r="G599" t="s">
        <v>2845</v>
      </c>
      <c r="H599" t="s">
        <v>96</v>
      </c>
      <c r="I599" s="86">
        <v>42065</v>
      </c>
      <c r="J599" s="86">
        <v>42069</v>
      </c>
      <c r="K599">
        <v>3</v>
      </c>
      <c r="L599">
        <v>3</v>
      </c>
      <c r="M599">
        <v>3</v>
      </c>
      <c r="N599" t="s">
        <v>32</v>
      </c>
      <c r="O599">
        <v>3</v>
      </c>
      <c r="P599" t="s">
        <v>2846</v>
      </c>
      <c r="Q599" s="86">
        <v>39878</v>
      </c>
      <c r="R599" t="s">
        <v>32</v>
      </c>
      <c r="S599" t="s">
        <v>32</v>
      </c>
      <c r="T599" t="s">
        <v>32</v>
      </c>
      <c r="U599" t="s">
        <v>32</v>
      </c>
      <c r="V599" t="s">
        <v>32</v>
      </c>
      <c r="W599" t="s">
        <v>32</v>
      </c>
    </row>
    <row r="600" spans="1:23" x14ac:dyDescent="0.2">
      <c r="A600">
        <v>53373</v>
      </c>
      <c r="B600" t="s">
        <v>1259</v>
      </c>
      <c r="C600" t="s">
        <v>30</v>
      </c>
      <c r="D600" t="s">
        <v>38</v>
      </c>
      <c r="E600" t="s">
        <v>253</v>
      </c>
      <c r="F600" s="78" t="s">
        <v>132</v>
      </c>
      <c r="G600" t="s">
        <v>1260</v>
      </c>
      <c r="H600" t="s">
        <v>512</v>
      </c>
      <c r="I600" s="86">
        <v>41596</v>
      </c>
      <c r="J600" s="86">
        <v>41600</v>
      </c>
      <c r="K600">
        <v>2</v>
      </c>
      <c r="L600">
        <v>2</v>
      </c>
      <c r="M600">
        <v>2</v>
      </c>
      <c r="N600" t="s">
        <v>32</v>
      </c>
      <c r="O600">
        <v>2</v>
      </c>
      <c r="P600" t="s">
        <v>1261</v>
      </c>
      <c r="Q600" s="86">
        <v>39521</v>
      </c>
      <c r="R600" t="s">
        <v>32</v>
      </c>
      <c r="S600" t="s">
        <v>32</v>
      </c>
      <c r="T600" t="s">
        <v>32</v>
      </c>
      <c r="U600" t="s">
        <v>32</v>
      </c>
      <c r="V600" t="s">
        <v>32</v>
      </c>
      <c r="W600" t="s">
        <v>32</v>
      </c>
    </row>
    <row r="601" spans="1:23" x14ac:dyDescent="0.2">
      <c r="A601">
        <v>53693</v>
      </c>
      <c r="B601" t="s">
        <v>1340</v>
      </c>
      <c r="C601" t="s">
        <v>30</v>
      </c>
      <c r="D601" t="s">
        <v>38</v>
      </c>
      <c r="E601" t="s">
        <v>453</v>
      </c>
      <c r="F601" s="78" t="s">
        <v>132</v>
      </c>
      <c r="G601" t="s">
        <v>1341</v>
      </c>
      <c r="H601" t="s">
        <v>502</v>
      </c>
      <c r="I601" s="86">
        <v>42045</v>
      </c>
      <c r="J601" s="86">
        <v>42047</v>
      </c>
      <c r="K601">
        <v>3</v>
      </c>
      <c r="L601">
        <v>3</v>
      </c>
      <c r="M601">
        <v>3</v>
      </c>
      <c r="N601" t="s">
        <v>32</v>
      </c>
      <c r="O601">
        <v>3</v>
      </c>
      <c r="P601" t="s">
        <v>1342</v>
      </c>
      <c r="Q601" s="86">
        <v>41208</v>
      </c>
      <c r="R601" t="s">
        <v>32</v>
      </c>
      <c r="S601" t="s">
        <v>32</v>
      </c>
      <c r="T601" t="s">
        <v>32</v>
      </c>
      <c r="U601" t="s">
        <v>32</v>
      </c>
      <c r="V601" t="s">
        <v>32</v>
      </c>
      <c r="W601" t="s">
        <v>32</v>
      </c>
    </row>
    <row r="602" spans="1:23" x14ac:dyDescent="0.2">
      <c r="A602">
        <v>50013</v>
      </c>
      <c r="B602" t="s">
        <v>480</v>
      </c>
      <c r="C602" t="s">
        <v>99</v>
      </c>
      <c r="D602" t="s">
        <v>103</v>
      </c>
      <c r="E602" t="s">
        <v>157</v>
      </c>
      <c r="F602" s="78" t="s">
        <v>56</v>
      </c>
      <c r="G602" t="s">
        <v>481</v>
      </c>
      <c r="H602" t="s">
        <v>101</v>
      </c>
      <c r="I602" s="86">
        <v>41338</v>
      </c>
      <c r="J602" s="86">
        <v>41339</v>
      </c>
      <c r="K602" t="s">
        <v>32</v>
      </c>
      <c r="L602" t="s">
        <v>32</v>
      </c>
      <c r="M602" t="s">
        <v>32</v>
      </c>
      <c r="N602" t="s">
        <v>32</v>
      </c>
      <c r="O602" t="s">
        <v>32</v>
      </c>
      <c r="P602" t="s">
        <v>482</v>
      </c>
      <c r="Q602" s="86">
        <v>40982</v>
      </c>
      <c r="R602" t="s">
        <v>32</v>
      </c>
      <c r="S602" t="s">
        <v>32</v>
      </c>
      <c r="T602" t="s">
        <v>32</v>
      </c>
      <c r="U602" t="s">
        <v>32</v>
      </c>
      <c r="V602" t="s">
        <v>32</v>
      </c>
      <c r="W602" t="s">
        <v>32</v>
      </c>
    </row>
    <row r="603" spans="1:23" x14ac:dyDescent="0.2">
      <c r="A603">
        <v>53392</v>
      </c>
      <c r="B603" t="s">
        <v>1265</v>
      </c>
      <c r="C603" t="s">
        <v>114</v>
      </c>
      <c r="D603" t="s">
        <v>44</v>
      </c>
      <c r="E603" t="s">
        <v>393</v>
      </c>
      <c r="F603" s="78" t="s">
        <v>57</v>
      </c>
      <c r="G603" t="s">
        <v>1266</v>
      </c>
      <c r="H603" t="s">
        <v>498</v>
      </c>
      <c r="I603" s="86">
        <v>41799</v>
      </c>
      <c r="J603" s="86">
        <v>41802</v>
      </c>
      <c r="K603">
        <v>2</v>
      </c>
      <c r="L603">
        <v>2</v>
      </c>
      <c r="M603">
        <v>2</v>
      </c>
      <c r="N603" t="s">
        <v>32</v>
      </c>
      <c r="O603">
        <v>2</v>
      </c>
      <c r="P603" t="s">
        <v>1267</v>
      </c>
      <c r="Q603" s="86">
        <v>41256</v>
      </c>
      <c r="R603" t="s">
        <v>32</v>
      </c>
      <c r="S603" t="s">
        <v>32</v>
      </c>
      <c r="T603" t="s">
        <v>32</v>
      </c>
      <c r="U603" t="s">
        <v>32</v>
      </c>
      <c r="V603" t="s">
        <v>32</v>
      </c>
      <c r="W603" t="s">
        <v>32</v>
      </c>
    </row>
    <row r="604" spans="1:23" x14ac:dyDescent="0.2">
      <c r="A604">
        <v>130609</v>
      </c>
      <c r="B604" t="s">
        <v>2617</v>
      </c>
      <c r="C604" t="s">
        <v>54</v>
      </c>
      <c r="D604" t="s">
        <v>61</v>
      </c>
      <c r="E604" t="s">
        <v>393</v>
      </c>
      <c r="F604" s="78" t="s">
        <v>57</v>
      </c>
      <c r="G604" t="s">
        <v>2618</v>
      </c>
      <c r="H604" t="s">
        <v>58</v>
      </c>
      <c r="I604" s="86">
        <v>42163</v>
      </c>
      <c r="J604" s="86">
        <v>42167</v>
      </c>
      <c r="K604">
        <v>3</v>
      </c>
      <c r="L604">
        <v>3</v>
      </c>
      <c r="M604">
        <v>3</v>
      </c>
      <c r="N604" t="s">
        <v>32</v>
      </c>
      <c r="O604">
        <v>3</v>
      </c>
      <c r="P604" t="s">
        <v>2619</v>
      </c>
      <c r="Q604" s="86">
        <v>41698</v>
      </c>
      <c r="R604" t="s">
        <v>32</v>
      </c>
      <c r="S604" t="s">
        <v>32</v>
      </c>
      <c r="T604" t="s">
        <v>32</v>
      </c>
      <c r="U604" t="s">
        <v>32</v>
      </c>
      <c r="V604" t="s">
        <v>32</v>
      </c>
      <c r="W604" t="s">
        <v>32</v>
      </c>
    </row>
    <row r="605" spans="1:23" x14ac:dyDescent="0.2">
      <c r="A605">
        <v>54805</v>
      </c>
      <c r="B605" t="s">
        <v>1603</v>
      </c>
      <c r="C605" t="s">
        <v>234</v>
      </c>
      <c r="D605" t="s">
        <v>38</v>
      </c>
      <c r="E605" t="s">
        <v>363</v>
      </c>
      <c r="F605" s="78" t="s">
        <v>57</v>
      </c>
      <c r="G605" t="s">
        <v>1604</v>
      </c>
      <c r="H605" t="s">
        <v>512</v>
      </c>
      <c r="I605" s="86">
        <v>41330</v>
      </c>
      <c r="J605" s="86">
        <v>41334</v>
      </c>
      <c r="K605">
        <v>2</v>
      </c>
      <c r="L605">
        <v>2</v>
      </c>
      <c r="M605">
        <v>2</v>
      </c>
      <c r="N605" t="s">
        <v>32</v>
      </c>
      <c r="O605">
        <v>2</v>
      </c>
      <c r="P605" t="s">
        <v>1605</v>
      </c>
      <c r="Q605" s="86">
        <v>39892</v>
      </c>
      <c r="R605" t="s">
        <v>32</v>
      </c>
      <c r="S605" t="s">
        <v>32</v>
      </c>
      <c r="T605" t="s">
        <v>32</v>
      </c>
      <c r="U605" t="s">
        <v>32</v>
      </c>
      <c r="V605" t="s">
        <v>32</v>
      </c>
      <c r="W605" t="s">
        <v>32</v>
      </c>
    </row>
    <row r="606" spans="1:23" x14ac:dyDescent="0.2">
      <c r="A606">
        <v>58403</v>
      </c>
      <c r="B606" t="s">
        <v>1906</v>
      </c>
      <c r="C606" t="s">
        <v>234</v>
      </c>
      <c r="D606" t="s">
        <v>38</v>
      </c>
      <c r="E606" t="s">
        <v>363</v>
      </c>
      <c r="F606" s="78" t="s">
        <v>57</v>
      </c>
      <c r="G606" t="s">
        <v>1907</v>
      </c>
      <c r="H606" t="s">
        <v>502</v>
      </c>
      <c r="I606" s="86">
        <v>42072</v>
      </c>
      <c r="J606" s="86">
        <v>42076</v>
      </c>
      <c r="K606">
        <v>2</v>
      </c>
      <c r="L606">
        <v>2</v>
      </c>
      <c r="M606">
        <v>2</v>
      </c>
      <c r="N606" t="s">
        <v>32</v>
      </c>
      <c r="O606">
        <v>2</v>
      </c>
      <c r="P606" t="s">
        <v>1908</v>
      </c>
      <c r="Q606" s="86">
        <v>39850</v>
      </c>
      <c r="R606" t="s">
        <v>32</v>
      </c>
      <c r="S606" t="s">
        <v>32</v>
      </c>
      <c r="T606" t="s">
        <v>32</v>
      </c>
      <c r="U606" t="s">
        <v>32</v>
      </c>
      <c r="V606" t="s">
        <v>32</v>
      </c>
      <c r="W606" t="s">
        <v>32</v>
      </c>
    </row>
    <row r="607" spans="1:23" x14ac:dyDescent="0.2">
      <c r="A607">
        <v>54191</v>
      </c>
      <c r="B607" t="s">
        <v>1451</v>
      </c>
      <c r="C607" t="s">
        <v>234</v>
      </c>
      <c r="D607" t="s">
        <v>38</v>
      </c>
      <c r="E607" t="s">
        <v>360</v>
      </c>
      <c r="F607" s="78" t="s">
        <v>47</v>
      </c>
      <c r="G607" t="s">
        <v>1452</v>
      </c>
      <c r="H607" t="s">
        <v>512</v>
      </c>
      <c r="I607" s="86">
        <v>41981</v>
      </c>
      <c r="J607" s="86">
        <v>41985</v>
      </c>
      <c r="K607">
        <v>1</v>
      </c>
      <c r="L607">
        <v>1</v>
      </c>
      <c r="M607">
        <v>1</v>
      </c>
      <c r="N607" t="s">
        <v>32</v>
      </c>
      <c r="O607">
        <v>1</v>
      </c>
      <c r="P607" t="s">
        <v>1453</v>
      </c>
      <c r="Q607" s="86">
        <v>39829</v>
      </c>
      <c r="R607" t="s">
        <v>32</v>
      </c>
      <c r="S607" t="s">
        <v>32</v>
      </c>
      <c r="T607" t="s">
        <v>32</v>
      </c>
      <c r="U607" t="s">
        <v>32</v>
      </c>
      <c r="V607" t="s">
        <v>32</v>
      </c>
      <c r="W607" t="s">
        <v>32</v>
      </c>
    </row>
    <row r="608" spans="1:23" x14ac:dyDescent="0.2">
      <c r="A608">
        <v>58798</v>
      </c>
      <c r="B608" t="s">
        <v>2007</v>
      </c>
      <c r="C608" t="s">
        <v>234</v>
      </c>
      <c r="D608" t="s">
        <v>38</v>
      </c>
      <c r="E608" t="s">
        <v>393</v>
      </c>
      <c r="F608" s="78" t="s">
        <v>57</v>
      </c>
      <c r="G608" t="s">
        <v>2008</v>
      </c>
      <c r="H608" t="s">
        <v>512</v>
      </c>
      <c r="I608" s="86">
        <v>40945</v>
      </c>
      <c r="J608" s="86">
        <v>40948</v>
      </c>
      <c r="K608">
        <v>2</v>
      </c>
      <c r="L608">
        <v>2</v>
      </c>
      <c r="M608">
        <v>2</v>
      </c>
      <c r="N608" t="s">
        <v>32</v>
      </c>
      <c r="O608">
        <v>2</v>
      </c>
      <c r="P608" t="s">
        <v>32</v>
      </c>
      <c r="Q608" s="86" t="s">
        <v>32</v>
      </c>
      <c r="R608" t="s">
        <v>32</v>
      </c>
      <c r="S608" t="s">
        <v>32</v>
      </c>
      <c r="T608" t="s">
        <v>32</v>
      </c>
      <c r="U608" t="s">
        <v>32</v>
      </c>
      <c r="V608" t="s">
        <v>32</v>
      </c>
      <c r="W608" t="s">
        <v>32</v>
      </c>
    </row>
    <row r="609" spans="1:23" x14ac:dyDescent="0.2">
      <c r="A609">
        <v>53407</v>
      </c>
      <c r="B609" t="s">
        <v>1271</v>
      </c>
      <c r="C609" t="s">
        <v>30</v>
      </c>
      <c r="D609" t="s">
        <v>38</v>
      </c>
      <c r="E609" t="s">
        <v>394</v>
      </c>
      <c r="F609" s="78" t="s">
        <v>345</v>
      </c>
      <c r="G609" t="s">
        <v>1272</v>
      </c>
      <c r="H609" t="s">
        <v>502</v>
      </c>
      <c r="I609" s="86">
        <v>41288</v>
      </c>
      <c r="J609" s="86">
        <v>41292</v>
      </c>
      <c r="K609">
        <v>2</v>
      </c>
      <c r="L609">
        <v>2</v>
      </c>
      <c r="M609">
        <v>2</v>
      </c>
      <c r="N609" t="s">
        <v>32</v>
      </c>
      <c r="O609">
        <v>2</v>
      </c>
      <c r="P609" t="s">
        <v>1273</v>
      </c>
      <c r="Q609" s="86">
        <v>40207</v>
      </c>
      <c r="R609" t="s">
        <v>32</v>
      </c>
      <c r="S609" t="s">
        <v>32</v>
      </c>
      <c r="T609" t="s">
        <v>32</v>
      </c>
      <c r="U609" t="s">
        <v>32</v>
      </c>
      <c r="V609" t="s">
        <v>32</v>
      </c>
      <c r="W609" t="s">
        <v>32</v>
      </c>
    </row>
    <row r="610" spans="1:23" x14ac:dyDescent="0.2">
      <c r="A610">
        <v>59234</v>
      </c>
      <c r="B610" t="s">
        <v>2206</v>
      </c>
      <c r="C610" t="s">
        <v>234</v>
      </c>
      <c r="D610" t="s">
        <v>38</v>
      </c>
      <c r="E610" t="s">
        <v>211</v>
      </c>
      <c r="F610" s="78" t="s">
        <v>47</v>
      </c>
      <c r="G610" t="s">
        <v>32</v>
      </c>
      <c r="H610" t="s">
        <v>32</v>
      </c>
      <c r="I610" s="86" t="s">
        <v>32</v>
      </c>
      <c r="J610" s="86" t="s">
        <v>32</v>
      </c>
      <c r="K610" t="s">
        <v>32</v>
      </c>
      <c r="L610" t="s">
        <v>32</v>
      </c>
      <c r="M610" t="s">
        <v>32</v>
      </c>
      <c r="N610" t="s">
        <v>32</v>
      </c>
      <c r="O610" t="s">
        <v>32</v>
      </c>
      <c r="P610" t="s">
        <v>32</v>
      </c>
      <c r="Q610" s="86" t="s">
        <v>32</v>
      </c>
      <c r="R610" t="s">
        <v>32</v>
      </c>
      <c r="S610" t="s">
        <v>32</v>
      </c>
      <c r="T610" t="s">
        <v>32</v>
      </c>
      <c r="U610" t="s">
        <v>32</v>
      </c>
      <c r="V610" t="s">
        <v>32</v>
      </c>
      <c r="W610" t="s">
        <v>32</v>
      </c>
    </row>
    <row r="611" spans="1:23" x14ac:dyDescent="0.2">
      <c r="A611">
        <v>130412</v>
      </c>
      <c r="B611" t="s">
        <v>2238</v>
      </c>
      <c r="C611" t="s">
        <v>2217</v>
      </c>
      <c r="D611" t="s">
        <v>44</v>
      </c>
      <c r="E611" t="s">
        <v>88</v>
      </c>
      <c r="F611" s="78" t="s">
        <v>56</v>
      </c>
      <c r="G611" t="s">
        <v>2239</v>
      </c>
      <c r="H611" t="s">
        <v>521</v>
      </c>
      <c r="I611" s="86">
        <v>40567</v>
      </c>
      <c r="J611" s="86">
        <v>40571</v>
      </c>
      <c r="K611">
        <v>2</v>
      </c>
      <c r="L611">
        <v>2</v>
      </c>
      <c r="M611">
        <v>3</v>
      </c>
      <c r="N611" t="s">
        <v>32</v>
      </c>
      <c r="O611">
        <v>2</v>
      </c>
      <c r="P611" t="s">
        <v>2240</v>
      </c>
      <c r="Q611" s="86">
        <v>39780</v>
      </c>
      <c r="R611" t="s">
        <v>32</v>
      </c>
      <c r="S611" t="s">
        <v>32</v>
      </c>
      <c r="T611" t="s">
        <v>32</v>
      </c>
      <c r="U611" t="s">
        <v>32</v>
      </c>
      <c r="V611" t="s">
        <v>32</v>
      </c>
      <c r="W611" t="s">
        <v>32</v>
      </c>
    </row>
    <row r="612" spans="1:23" x14ac:dyDescent="0.2">
      <c r="A612">
        <v>53422</v>
      </c>
      <c r="B612" t="s">
        <v>1274</v>
      </c>
      <c r="C612" t="s">
        <v>114</v>
      </c>
      <c r="D612" t="s">
        <v>44</v>
      </c>
      <c r="E612" t="s">
        <v>415</v>
      </c>
      <c r="F612" s="78" t="s">
        <v>311</v>
      </c>
      <c r="G612" t="s">
        <v>1275</v>
      </c>
      <c r="H612" t="s">
        <v>502</v>
      </c>
      <c r="I612" s="86">
        <v>41925</v>
      </c>
      <c r="J612" s="86">
        <v>41929</v>
      </c>
      <c r="K612">
        <v>2</v>
      </c>
      <c r="L612">
        <v>2</v>
      </c>
      <c r="M612">
        <v>2</v>
      </c>
      <c r="N612" t="s">
        <v>32</v>
      </c>
      <c r="O612">
        <v>2</v>
      </c>
      <c r="P612" t="s">
        <v>1276</v>
      </c>
      <c r="Q612" s="86">
        <v>40872</v>
      </c>
      <c r="R612" t="s">
        <v>32</v>
      </c>
      <c r="S612" t="s">
        <v>32</v>
      </c>
      <c r="T612" t="s">
        <v>32</v>
      </c>
      <c r="U612" t="s">
        <v>32</v>
      </c>
      <c r="V612" t="s">
        <v>32</v>
      </c>
      <c r="W612" t="s">
        <v>32</v>
      </c>
    </row>
    <row r="613" spans="1:23" x14ac:dyDescent="0.2">
      <c r="A613">
        <v>130772</v>
      </c>
      <c r="B613" t="s">
        <v>2941</v>
      </c>
      <c r="C613" t="s">
        <v>2300</v>
      </c>
      <c r="D613" t="s">
        <v>61</v>
      </c>
      <c r="E613" t="s">
        <v>85</v>
      </c>
      <c r="F613" s="78" t="s">
        <v>33</v>
      </c>
      <c r="G613" t="s">
        <v>2942</v>
      </c>
      <c r="H613" t="s">
        <v>2943</v>
      </c>
      <c r="I613" s="86">
        <v>39575</v>
      </c>
      <c r="J613" s="86">
        <v>39576</v>
      </c>
      <c r="K613">
        <v>1</v>
      </c>
      <c r="L613" t="s">
        <v>70</v>
      </c>
      <c r="M613" t="s">
        <v>70</v>
      </c>
      <c r="N613" t="s">
        <v>32</v>
      </c>
      <c r="O613">
        <v>1</v>
      </c>
      <c r="P613" t="s">
        <v>32</v>
      </c>
      <c r="Q613" s="86" t="s">
        <v>32</v>
      </c>
      <c r="R613" t="s">
        <v>32</v>
      </c>
      <c r="S613" t="s">
        <v>32</v>
      </c>
      <c r="T613" t="s">
        <v>32</v>
      </c>
      <c r="U613" t="s">
        <v>32</v>
      </c>
      <c r="V613" t="s">
        <v>32</v>
      </c>
      <c r="W613" t="s">
        <v>32</v>
      </c>
    </row>
    <row r="614" spans="1:23" x14ac:dyDescent="0.2">
      <c r="A614">
        <v>131923</v>
      </c>
      <c r="B614" t="s">
        <v>3140</v>
      </c>
      <c r="C614" t="s">
        <v>67</v>
      </c>
      <c r="D614" t="s">
        <v>72</v>
      </c>
      <c r="E614" t="s">
        <v>190</v>
      </c>
      <c r="F614" s="78" t="s">
        <v>57</v>
      </c>
      <c r="G614" t="s">
        <v>3141</v>
      </c>
      <c r="H614" t="s">
        <v>170</v>
      </c>
      <c r="I614" s="86">
        <v>41829</v>
      </c>
      <c r="J614" s="86">
        <v>41831</v>
      </c>
      <c r="K614">
        <v>2</v>
      </c>
      <c r="L614">
        <v>2</v>
      </c>
      <c r="M614">
        <v>2</v>
      </c>
      <c r="N614" t="s">
        <v>32</v>
      </c>
      <c r="O614">
        <v>2</v>
      </c>
      <c r="P614" t="s">
        <v>3142</v>
      </c>
      <c r="Q614" s="86">
        <v>40563</v>
      </c>
      <c r="R614" t="s">
        <v>32</v>
      </c>
      <c r="S614" t="s">
        <v>32</v>
      </c>
      <c r="T614" t="s">
        <v>32</v>
      </c>
      <c r="U614" t="s">
        <v>32</v>
      </c>
      <c r="V614" t="s">
        <v>32</v>
      </c>
      <c r="W614" t="s">
        <v>32</v>
      </c>
    </row>
    <row r="615" spans="1:23" x14ac:dyDescent="0.2">
      <c r="A615">
        <v>53432</v>
      </c>
      <c r="B615" t="s">
        <v>98</v>
      </c>
      <c r="C615" t="s">
        <v>99</v>
      </c>
      <c r="D615" t="s">
        <v>103</v>
      </c>
      <c r="E615" t="s">
        <v>100</v>
      </c>
      <c r="F615" s="78" t="s">
        <v>56</v>
      </c>
      <c r="G615">
        <v>10004971</v>
      </c>
      <c r="H615" t="s">
        <v>101</v>
      </c>
      <c r="I615" s="86">
        <v>42284</v>
      </c>
      <c r="J615" s="86">
        <v>42285</v>
      </c>
      <c r="K615">
        <v>1</v>
      </c>
      <c r="L615">
        <v>1</v>
      </c>
      <c r="M615">
        <v>1</v>
      </c>
      <c r="N615">
        <v>1</v>
      </c>
      <c r="O615">
        <v>2</v>
      </c>
      <c r="P615" t="s">
        <v>102</v>
      </c>
      <c r="Q615" s="86">
        <v>40703</v>
      </c>
      <c r="R615" t="s">
        <v>32</v>
      </c>
      <c r="S615" t="s">
        <v>32</v>
      </c>
      <c r="T615" t="s">
        <v>32</v>
      </c>
      <c r="U615" t="s">
        <v>32</v>
      </c>
      <c r="V615" t="s">
        <v>32</v>
      </c>
      <c r="W615" t="s">
        <v>32</v>
      </c>
    </row>
    <row r="616" spans="1:23" x14ac:dyDescent="0.2">
      <c r="A616">
        <v>59187</v>
      </c>
      <c r="B616" t="s">
        <v>2169</v>
      </c>
      <c r="C616" t="s">
        <v>30</v>
      </c>
      <c r="D616" t="s">
        <v>38</v>
      </c>
      <c r="E616" t="s">
        <v>111</v>
      </c>
      <c r="F616" s="78" t="s">
        <v>75</v>
      </c>
      <c r="G616" t="s">
        <v>2170</v>
      </c>
      <c r="H616" t="s">
        <v>502</v>
      </c>
      <c r="I616" s="86">
        <v>42171</v>
      </c>
      <c r="J616" s="86">
        <v>42174</v>
      </c>
      <c r="K616">
        <v>3</v>
      </c>
      <c r="L616">
        <v>3</v>
      </c>
      <c r="M616">
        <v>3</v>
      </c>
      <c r="N616" t="s">
        <v>32</v>
      </c>
      <c r="O616">
        <v>3</v>
      </c>
      <c r="P616" t="s">
        <v>32</v>
      </c>
      <c r="Q616" s="86" t="s">
        <v>32</v>
      </c>
      <c r="R616" t="s">
        <v>32</v>
      </c>
      <c r="S616" t="s">
        <v>32</v>
      </c>
      <c r="T616" t="s">
        <v>32</v>
      </c>
      <c r="U616" t="s">
        <v>32</v>
      </c>
      <c r="V616" t="s">
        <v>32</v>
      </c>
      <c r="W616" t="s">
        <v>32</v>
      </c>
    </row>
    <row r="617" spans="1:23" x14ac:dyDescent="0.2">
      <c r="A617">
        <v>130743</v>
      </c>
      <c r="B617" t="s">
        <v>2878</v>
      </c>
      <c r="C617" t="s">
        <v>54</v>
      </c>
      <c r="D617" t="s">
        <v>61</v>
      </c>
      <c r="E617" t="s">
        <v>149</v>
      </c>
      <c r="F617" s="78" t="s">
        <v>64</v>
      </c>
      <c r="G617" t="s">
        <v>2879</v>
      </c>
      <c r="H617" t="s">
        <v>96</v>
      </c>
      <c r="I617" s="86">
        <v>41428</v>
      </c>
      <c r="J617" s="86">
        <v>41432</v>
      </c>
      <c r="K617">
        <v>2</v>
      </c>
      <c r="L617">
        <v>2</v>
      </c>
      <c r="M617">
        <v>2</v>
      </c>
      <c r="N617" t="s">
        <v>32</v>
      </c>
      <c r="O617">
        <v>2</v>
      </c>
      <c r="P617" t="s">
        <v>2880</v>
      </c>
      <c r="Q617" s="86">
        <v>40326</v>
      </c>
      <c r="R617" t="s">
        <v>32</v>
      </c>
      <c r="S617" t="s">
        <v>32</v>
      </c>
      <c r="T617" t="s">
        <v>32</v>
      </c>
      <c r="U617" t="s">
        <v>32</v>
      </c>
      <c r="V617" t="s">
        <v>32</v>
      </c>
      <c r="W617" t="s">
        <v>32</v>
      </c>
    </row>
    <row r="618" spans="1:23" x14ac:dyDescent="0.2">
      <c r="A618">
        <v>53446</v>
      </c>
      <c r="B618" s="78" t="s">
        <v>3370</v>
      </c>
      <c r="C618" s="78" t="s">
        <v>30</v>
      </c>
      <c r="D618" s="78" t="s">
        <v>38</v>
      </c>
      <c r="E618" s="78" t="s">
        <v>440</v>
      </c>
      <c r="F618" s="78" t="s">
        <v>57</v>
      </c>
      <c r="G618" t="s">
        <v>3371</v>
      </c>
      <c r="H618" t="s">
        <v>732</v>
      </c>
      <c r="I618" s="86">
        <v>39037</v>
      </c>
      <c r="J618" s="86">
        <v>39037</v>
      </c>
      <c r="K618">
        <v>3</v>
      </c>
      <c r="L618" t="s">
        <v>70</v>
      </c>
      <c r="M618" t="s">
        <v>70</v>
      </c>
      <c r="N618" t="s">
        <v>32</v>
      </c>
      <c r="O618">
        <v>3</v>
      </c>
      <c r="P618" t="s">
        <v>32</v>
      </c>
      <c r="Q618" s="86" t="s">
        <v>32</v>
      </c>
      <c r="R618" t="s">
        <v>32</v>
      </c>
      <c r="S618" t="s">
        <v>32</v>
      </c>
      <c r="T618" t="s">
        <v>32</v>
      </c>
      <c r="U618" t="s">
        <v>32</v>
      </c>
      <c r="V618" t="s">
        <v>32</v>
      </c>
      <c r="W618" t="s">
        <v>32</v>
      </c>
    </row>
    <row r="619" spans="1:23" x14ac:dyDescent="0.2">
      <c r="A619">
        <v>58781</v>
      </c>
      <c r="B619" t="s">
        <v>1999</v>
      </c>
      <c r="C619" t="s">
        <v>30</v>
      </c>
      <c r="D619" t="s">
        <v>38</v>
      </c>
      <c r="E619" t="s">
        <v>220</v>
      </c>
      <c r="F619" s="78" t="s">
        <v>56</v>
      </c>
      <c r="G619" t="s">
        <v>2000</v>
      </c>
      <c r="H619" t="s">
        <v>498</v>
      </c>
      <c r="I619" s="86">
        <v>42171</v>
      </c>
      <c r="J619" s="86">
        <v>42173</v>
      </c>
      <c r="K619">
        <v>2</v>
      </c>
      <c r="L619">
        <v>2</v>
      </c>
      <c r="M619">
        <v>2</v>
      </c>
      <c r="N619" t="s">
        <v>32</v>
      </c>
      <c r="O619">
        <v>2</v>
      </c>
      <c r="P619" t="s">
        <v>2001</v>
      </c>
      <c r="Q619" s="86">
        <v>41592</v>
      </c>
      <c r="R619" t="s">
        <v>32</v>
      </c>
      <c r="S619" t="s">
        <v>32</v>
      </c>
      <c r="T619" t="s">
        <v>32</v>
      </c>
      <c r="U619" t="s">
        <v>32</v>
      </c>
      <c r="V619" t="s">
        <v>32</v>
      </c>
      <c r="W619" t="s">
        <v>32</v>
      </c>
    </row>
    <row r="620" spans="1:23" x14ac:dyDescent="0.2">
      <c r="A620">
        <v>50170</v>
      </c>
      <c r="B620" t="s">
        <v>560</v>
      </c>
      <c r="C620" t="s">
        <v>114</v>
      </c>
      <c r="D620" t="s">
        <v>44</v>
      </c>
      <c r="E620" t="s">
        <v>88</v>
      </c>
      <c r="F620" s="78" t="s">
        <v>56</v>
      </c>
      <c r="G620" t="s">
        <v>561</v>
      </c>
      <c r="H620" t="s">
        <v>562</v>
      </c>
      <c r="I620" s="86">
        <v>41757</v>
      </c>
      <c r="J620" s="86">
        <v>41761</v>
      </c>
      <c r="K620" t="s">
        <v>32</v>
      </c>
      <c r="L620" t="s">
        <v>32</v>
      </c>
      <c r="M620" t="s">
        <v>32</v>
      </c>
      <c r="N620" t="s">
        <v>32</v>
      </c>
      <c r="O620" t="s">
        <v>32</v>
      </c>
      <c r="P620" t="s">
        <v>563</v>
      </c>
      <c r="Q620" s="86">
        <v>41327</v>
      </c>
      <c r="R620" t="s">
        <v>32</v>
      </c>
      <c r="S620" t="s">
        <v>32</v>
      </c>
      <c r="T620" t="s">
        <v>32</v>
      </c>
      <c r="U620" t="s">
        <v>32</v>
      </c>
      <c r="V620" t="s">
        <v>32</v>
      </c>
      <c r="W620" t="s">
        <v>32</v>
      </c>
    </row>
    <row r="621" spans="1:23" x14ac:dyDescent="0.2">
      <c r="A621">
        <v>131924</v>
      </c>
      <c r="B621" t="s">
        <v>3143</v>
      </c>
      <c r="C621" t="s">
        <v>67</v>
      </c>
      <c r="D621" t="s">
        <v>72</v>
      </c>
      <c r="E621" t="s">
        <v>166</v>
      </c>
      <c r="F621" s="78" t="s">
        <v>56</v>
      </c>
      <c r="G621" t="s">
        <v>3144</v>
      </c>
      <c r="H621" t="s">
        <v>170</v>
      </c>
      <c r="I621" s="86">
        <v>41338</v>
      </c>
      <c r="J621" s="86">
        <v>41340</v>
      </c>
      <c r="K621">
        <v>2</v>
      </c>
      <c r="L621">
        <v>2</v>
      </c>
      <c r="M621">
        <v>2</v>
      </c>
      <c r="N621" t="s">
        <v>32</v>
      </c>
      <c r="O621">
        <v>2</v>
      </c>
      <c r="P621" t="s">
        <v>3145</v>
      </c>
      <c r="Q621" s="86">
        <v>40101</v>
      </c>
      <c r="R621" t="s">
        <v>32</v>
      </c>
      <c r="S621" t="s">
        <v>32</v>
      </c>
      <c r="T621" t="s">
        <v>32</v>
      </c>
      <c r="U621" t="s">
        <v>32</v>
      </c>
      <c r="V621" t="s">
        <v>32</v>
      </c>
      <c r="W621" t="s">
        <v>32</v>
      </c>
    </row>
    <row r="622" spans="1:23" x14ac:dyDescent="0.2">
      <c r="A622">
        <v>53451</v>
      </c>
      <c r="B622" t="s">
        <v>1280</v>
      </c>
      <c r="C622" t="s">
        <v>30</v>
      </c>
      <c r="D622" t="s">
        <v>38</v>
      </c>
      <c r="E622" t="s">
        <v>31</v>
      </c>
      <c r="F622" s="78" t="s">
        <v>311</v>
      </c>
      <c r="G622" t="s">
        <v>1281</v>
      </c>
      <c r="H622" t="s">
        <v>491</v>
      </c>
      <c r="I622" s="86">
        <v>40071</v>
      </c>
      <c r="J622" s="86">
        <v>40074</v>
      </c>
      <c r="K622">
        <v>2</v>
      </c>
      <c r="L622">
        <v>2</v>
      </c>
      <c r="M622">
        <v>2</v>
      </c>
      <c r="N622" t="s">
        <v>32</v>
      </c>
      <c r="O622">
        <v>2</v>
      </c>
      <c r="P622" t="s">
        <v>32</v>
      </c>
      <c r="Q622" s="86" t="s">
        <v>32</v>
      </c>
      <c r="R622" t="s">
        <v>32</v>
      </c>
      <c r="S622" t="s">
        <v>32</v>
      </c>
      <c r="T622" t="s">
        <v>32</v>
      </c>
      <c r="U622" t="s">
        <v>32</v>
      </c>
      <c r="V622" t="s">
        <v>32</v>
      </c>
      <c r="W622" t="s">
        <v>32</v>
      </c>
    </row>
    <row r="623" spans="1:23" x14ac:dyDescent="0.2">
      <c r="A623">
        <v>51170</v>
      </c>
      <c r="B623" t="s">
        <v>807</v>
      </c>
      <c r="C623" t="s">
        <v>114</v>
      </c>
      <c r="D623" t="s">
        <v>44</v>
      </c>
      <c r="E623" t="s">
        <v>396</v>
      </c>
      <c r="F623" s="78" t="s">
        <v>75</v>
      </c>
      <c r="G623" t="s">
        <v>808</v>
      </c>
      <c r="H623" t="s">
        <v>512</v>
      </c>
      <c r="I623" s="86">
        <v>41239</v>
      </c>
      <c r="J623" s="86">
        <v>41243</v>
      </c>
      <c r="K623" t="s">
        <v>32</v>
      </c>
      <c r="L623" t="s">
        <v>32</v>
      </c>
      <c r="M623" t="s">
        <v>32</v>
      </c>
      <c r="N623" t="s">
        <v>32</v>
      </c>
      <c r="O623" t="s">
        <v>32</v>
      </c>
      <c r="P623" t="s">
        <v>809</v>
      </c>
      <c r="Q623" s="86">
        <v>39009</v>
      </c>
      <c r="R623" t="s">
        <v>32</v>
      </c>
      <c r="S623" t="s">
        <v>32</v>
      </c>
      <c r="T623" t="s">
        <v>32</v>
      </c>
      <c r="U623" t="s">
        <v>32</v>
      </c>
      <c r="V623" t="s">
        <v>32</v>
      </c>
      <c r="W623" t="s">
        <v>32</v>
      </c>
    </row>
    <row r="624" spans="1:23" x14ac:dyDescent="0.2">
      <c r="A624">
        <v>53457</v>
      </c>
      <c r="B624" t="s">
        <v>1282</v>
      </c>
      <c r="C624" t="s">
        <v>234</v>
      </c>
      <c r="D624" t="s">
        <v>38</v>
      </c>
      <c r="E624" t="s">
        <v>92</v>
      </c>
      <c r="F624" s="78" t="s">
        <v>33</v>
      </c>
      <c r="G624" t="s">
        <v>1283</v>
      </c>
      <c r="H624" t="s">
        <v>512</v>
      </c>
      <c r="I624" s="86">
        <v>40197</v>
      </c>
      <c r="J624" s="86">
        <v>40200</v>
      </c>
      <c r="K624">
        <v>1</v>
      </c>
      <c r="L624">
        <v>1</v>
      </c>
      <c r="M624">
        <v>1</v>
      </c>
      <c r="N624" t="s">
        <v>32</v>
      </c>
      <c r="O624">
        <v>1</v>
      </c>
      <c r="P624" t="s">
        <v>1284</v>
      </c>
      <c r="Q624" s="86">
        <v>38638</v>
      </c>
      <c r="R624" t="s">
        <v>32</v>
      </c>
      <c r="S624" t="s">
        <v>32</v>
      </c>
      <c r="T624" t="s">
        <v>32</v>
      </c>
      <c r="U624" t="s">
        <v>32</v>
      </c>
      <c r="V624" t="s">
        <v>32</v>
      </c>
      <c r="W624" t="s">
        <v>32</v>
      </c>
    </row>
    <row r="625" spans="1:23" x14ac:dyDescent="0.2">
      <c r="A625">
        <v>131944</v>
      </c>
      <c r="B625" t="s">
        <v>3149</v>
      </c>
      <c r="C625" t="s">
        <v>67</v>
      </c>
      <c r="D625" t="s">
        <v>72</v>
      </c>
      <c r="E625" t="s">
        <v>360</v>
      </c>
      <c r="F625" s="78" t="s">
        <v>47</v>
      </c>
      <c r="G625" t="s">
        <v>3150</v>
      </c>
      <c r="H625" t="s">
        <v>3151</v>
      </c>
      <c r="I625" s="86">
        <v>41072</v>
      </c>
      <c r="J625" s="86">
        <v>41075</v>
      </c>
      <c r="K625">
        <v>1</v>
      </c>
      <c r="L625">
        <v>1</v>
      </c>
      <c r="M625">
        <v>2</v>
      </c>
      <c r="N625" t="s">
        <v>32</v>
      </c>
      <c r="O625">
        <v>1</v>
      </c>
      <c r="P625" t="s">
        <v>3152</v>
      </c>
      <c r="Q625" s="86">
        <v>38681</v>
      </c>
      <c r="R625" t="s">
        <v>32</v>
      </c>
      <c r="S625" t="s">
        <v>32</v>
      </c>
      <c r="T625" t="s">
        <v>32</v>
      </c>
      <c r="U625" t="s">
        <v>32</v>
      </c>
      <c r="V625" t="s">
        <v>32</v>
      </c>
      <c r="W625" t="s">
        <v>32</v>
      </c>
    </row>
    <row r="626" spans="1:23" x14ac:dyDescent="0.2">
      <c r="A626">
        <v>53465</v>
      </c>
      <c r="B626" t="s">
        <v>1285</v>
      </c>
      <c r="C626" t="s">
        <v>234</v>
      </c>
      <c r="D626" t="s">
        <v>38</v>
      </c>
      <c r="E626" t="s">
        <v>436</v>
      </c>
      <c r="F626" s="78" t="s">
        <v>64</v>
      </c>
      <c r="G626" t="s">
        <v>1286</v>
      </c>
      <c r="H626" t="s">
        <v>491</v>
      </c>
      <c r="I626" s="86">
        <v>40190</v>
      </c>
      <c r="J626" s="86">
        <v>40193</v>
      </c>
      <c r="K626">
        <v>2</v>
      </c>
      <c r="L626">
        <v>2</v>
      </c>
      <c r="M626">
        <v>3</v>
      </c>
      <c r="N626" t="s">
        <v>32</v>
      </c>
      <c r="O626">
        <v>2</v>
      </c>
      <c r="P626" t="s">
        <v>32</v>
      </c>
      <c r="Q626" s="86" t="s">
        <v>32</v>
      </c>
      <c r="R626" t="s">
        <v>32</v>
      </c>
      <c r="S626" t="s">
        <v>32</v>
      </c>
      <c r="T626" t="s">
        <v>32</v>
      </c>
      <c r="U626" t="s">
        <v>32</v>
      </c>
      <c r="V626" t="s">
        <v>32</v>
      </c>
      <c r="W626" t="s">
        <v>32</v>
      </c>
    </row>
    <row r="627" spans="1:23" x14ac:dyDescent="0.2">
      <c r="A627">
        <v>53545</v>
      </c>
      <c r="B627" t="s">
        <v>1298</v>
      </c>
      <c r="C627" t="s">
        <v>40</v>
      </c>
      <c r="D627" t="s">
        <v>44</v>
      </c>
      <c r="E627" t="s">
        <v>396</v>
      </c>
      <c r="F627" s="78" t="s">
        <v>75</v>
      </c>
      <c r="G627" t="s">
        <v>1299</v>
      </c>
      <c r="H627" t="s">
        <v>521</v>
      </c>
      <c r="I627" s="86">
        <v>42023</v>
      </c>
      <c r="J627" s="86">
        <v>42027</v>
      </c>
      <c r="K627">
        <v>4</v>
      </c>
      <c r="L627">
        <v>3</v>
      </c>
      <c r="M627">
        <v>3</v>
      </c>
      <c r="N627" t="s">
        <v>32</v>
      </c>
      <c r="O627">
        <v>4</v>
      </c>
      <c r="P627" t="s">
        <v>1300</v>
      </c>
      <c r="Q627" s="86">
        <v>40872</v>
      </c>
      <c r="R627" t="s">
        <v>32</v>
      </c>
      <c r="S627" t="s">
        <v>32</v>
      </c>
      <c r="T627" t="s">
        <v>32</v>
      </c>
      <c r="U627" t="s">
        <v>32</v>
      </c>
      <c r="V627" t="s">
        <v>32</v>
      </c>
      <c r="W627" t="s">
        <v>32</v>
      </c>
    </row>
    <row r="628" spans="1:23" x14ac:dyDescent="0.2">
      <c r="A628">
        <v>130552</v>
      </c>
      <c r="B628" t="s">
        <v>2515</v>
      </c>
      <c r="C628" t="s">
        <v>54</v>
      </c>
      <c r="D628" t="s">
        <v>61</v>
      </c>
      <c r="E628" t="s">
        <v>394</v>
      </c>
      <c r="F628" s="78" t="s">
        <v>345</v>
      </c>
      <c r="G628" t="s">
        <v>2516</v>
      </c>
      <c r="H628" t="s">
        <v>2231</v>
      </c>
      <c r="I628" s="86">
        <v>41057</v>
      </c>
      <c r="J628" s="86">
        <v>41061</v>
      </c>
      <c r="K628">
        <v>2</v>
      </c>
      <c r="L628">
        <v>2</v>
      </c>
      <c r="M628">
        <v>2</v>
      </c>
      <c r="N628" t="s">
        <v>32</v>
      </c>
      <c r="O628">
        <v>2</v>
      </c>
      <c r="P628" t="s">
        <v>2517</v>
      </c>
      <c r="Q628" s="86">
        <v>39612</v>
      </c>
      <c r="R628" t="s">
        <v>32</v>
      </c>
      <c r="S628" t="s">
        <v>32</v>
      </c>
      <c r="T628" t="s">
        <v>32</v>
      </c>
      <c r="U628" t="s">
        <v>32</v>
      </c>
      <c r="V628" t="s">
        <v>32</v>
      </c>
      <c r="W628" t="s">
        <v>32</v>
      </c>
    </row>
    <row r="629" spans="1:23" x14ac:dyDescent="0.2">
      <c r="A629">
        <v>130738</v>
      </c>
      <c r="B629" t="s">
        <v>2868</v>
      </c>
      <c r="C629" t="s">
        <v>54</v>
      </c>
      <c r="D629" t="s">
        <v>61</v>
      </c>
      <c r="E629" t="s">
        <v>149</v>
      </c>
      <c r="F629" s="78" t="s">
        <v>64</v>
      </c>
      <c r="G629" t="s">
        <v>2869</v>
      </c>
      <c r="H629" t="s">
        <v>2231</v>
      </c>
      <c r="I629" s="86">
        <v>39567</v>
      </c>
      <c r="J629" s="86">
        <v>39568</v>
      </c>
      <c r="K629">
        <v>1</v>
      </c>
      <c r="L629" t="s">
        <v>70</v>
      </c>
      <c r="M629" t="s">
        <v>70</v>
      </c>
      <c r="N629" t="s">
        <v>32</v>
      </c>
      <c r="O629">
        <v>1</v>
      </c>
      <c r="P629" t="s">
        <v>32</v>
      </c>
      <c r="Q629" s="86" t="s">
        <v>32</v>
      </c>
      <c r="R629" t="s">
        <v>32</v>
      </c>
      <c r="S629" t="s">
        <v>32</v>
      </c>
      <c r="T629" t="s">
        <v>32</v>
      </c>
      <c r="U629" t="s">
        <v>32</v>
      </c>
      <c r="V629" t="s">
        <v>32</v>
      </c>
      <c r="W629" t="s">
        <v>32</v>
      </c>
    </row>
    <row r="630" spans="1:23" x14ac:dyDescent="0.2">
      <c r="A630">
        <v>58929</v>
      </c>
      <c r="B630" t="s">
        <v>2052</v>
      </c>
      <c r="C630" t="s">
        <v>234</v>
      </c>
      <c r="D630" t="s">
        <v>38</v>
      </c>
      <c r="E630" t="s">
        <v>434</v>
      </c>
      <c r="F630" s="78" t="s">
        <v>132</v>
      </c>
      <c r="G630" t="s">
        <v>2053</v>
      </c>
      <c r="H630" t="s">
        <v>512</v>
      </c>
      <c r="I630" s="86">
        <v>41848</v>
      </c>
      <c r="J630" s="86">
        <v>41852</v>
      </c>
      <c r="K630">
        <v>3</v>
      </c>
      <c r="L630">
        <v>3</v>
      </c>
      <c r="M630">
        <v>3</v>
      </c>
      <c r="N630" t="s">
        <v>32</v>
      </c>
      <c r="O630">
        <v>3</v>
      </c>
      <c r="P630" t="s">
        <v>2054</v>
      </c>
      <c r="Q630" s="86">
        <v>40970</v>
      </c>
      <c r="R630" t="s">
        <v>32</v>
      </c>
      <c r="S630" t="s">
        <v>32</v>
      </c>
      <c r="T630" t="s">
        <v>32</v>
      </c>
      <c r="U630" t="s">
        <v>32</v>
      </c>
      <c r="V630" t="s">
        <v>32</v>
      </c>
      <c r="W630" t="s">
        <v>32</v>
      </c>
    </row>
    <row r="631" spans="1:23" x14ac:dyDescent="0.2">
      <c r="A631">
        <v>50174</v>
      </c>
      <c r="B631" t="s">
        <v>564</v>
      </c>
      <c r="C631" t="s">
        <v>114</v>
      </c>
      <c r="D631" t="s">
        <v>44</v>
      </c>
      <c r="E631" t="s">
        <v>245</v>
      </c>
      <c r="F631" s="78" t="s">
        <v>345</v>
      </c>
      <c r="G631" t="s">
        <v>565</v>
      </c>
      <c r="H631" t="s">
        <v>512</v>
      </c>
      <c r="I631" s="86">
        <v>41379</v>
      </c>
      <c r="J631" s="86">
        <v>41383</v>
      </c>
      <c r="K631" t="s">
        <v>32</v>
      </c>
      <c r="L631" t="s">
        <v>32</v>
      </c>
      <c r="M631" t="s">
        <v>32</v>
      </c>
      <c r="N631" t="s">
        <v>32</v>
      </c>
      <c r="O631" t="s">
        <v>32</v>
      </c>
      <c r="P631" t="s">
        <v>566</v>
      </c>
      <c r="Q631" s="86">
        <v>39219</v>
      </c>
      <c r="R631" t="s">
        <v>32</v>
      </c>
      <c r="S631" t="s">
        <v>32</v>
      </c>
      <c r="T631" t="s">
        <v>32</v>
      </c>
      <c r="U631" t="s">
        <v>32</v>
      </c>
      <c r="V631" t="s">
        <v>32</v>
      </c>
      <c r="W631" t="s">
        <v>32</v>
      </c>
    </row>
    <row r="632" spans="1:23" x14ac:dyDescent="0.2">
      <c r="A632">
        <v>130659</v>
      </c>
      <c r="B632" t="s">
        <v>2705</v>
      </c>
      <c r="C632" t="s">
        <v>54</v>
      </c>
      <c r="D632" t="s">
        <v>61</v>
      </c>
      <c r="E632" t="s">
        <v>353</v>
      </c>
      <c r="F632" s="78" t="s">
        <v>345</v>
      </c>
      <c r="G632" t="s">
        <v>2706</v>
      </c>
      <c r="H632" t="s">
        <v>2231</v>
      </c>
      <c r="I632" s="86">
        <v>39972</v>
      </c>
      <c r="J632" s="86">
        <v>39976</v>
      </c>
      <c r="K632">
        <v>1</v>
      </c>
      <c r="L632" t="s">
        <v>70</v>
      </c>
      <c r="M632" t="s">
        <v>70</v>
      </c>
      <c r="N632" t="s">
        <v>32</v>
      </c>
      <c r="O632">
        <v>1</v>
      </c>
      <c r="P632" t="s">
        <v>32</v>
      </c>
      <c r="Q632" s="86" t="s">
        <v>32</v>
      </c>
      <c r="R632" t="s">
        <v>32</v>
      </c>
      <c r="S632" t="s">
        <v>32</v>
      </c>
      <c r="T632" t="s">
        <v>32</v>
      </c>
      <c r="U632" t="s">
        <v>32</v>
      </c>
      <c r="V632" t="s">
        <v>32</v>
      </c>
      <c r="W632" t="s">
        <v>32</v>
      </c>
    </row>
    <row r="633" spans="1:23" x14ac:dyDescent="0.2">
      <c r="A633">
        <v>130776</v>
      </c>
      <c r="B633" t="s">
        <v>2947</v>
      </c>
      <c r="C633" t="s">
        <v>54</v>
      </c>
      <c r="D633" t="s">
        <v>61</v>
      </c>
      <c r="E633" t="s">
        <v>405</v>
      </c>
      <c r="F633" s="78" t="s">
        <v>33</v>
      </c>
      <c r="G633" t="s">
        <v>2948</v>
      </c>
      <c r="H633" t="s">
        <v>58</v>
      </c>
      <c r="I633" s="86">
        <v>41771</v>
      </c>
      <c r="J633" s="86">
        <v>41775</v>
      </c>
      <c r="K633">
        <v>3</v>
      </c>
      <c r="L633">
        <v>3</v>
      </c>
      <c r="M633">
        <v>3</v>
      </c>
      <c r="N633" t="s">
        <v>32</v>
      </c>
      <c r="O633">
        <v>3</v>
      </c>
      <c r="P633" t="s">
        <v>2949</v>
      </c>
      <c r="Q633" s="86">
        <v>41299</v>
      </c>
      <c r="R633" t="s">
        <v>32</v>
      </c>
      <c r="S633" t="s">
        <v>32</v>
      </c>
      <c r="T633" t="s">
        <v>32</v>
      </c>
      <c r="U633" t="s">
        <v>32</v>
      </c>
      <c r="V633" t="s">
        <v>32</v>
      </c>
      <c r="W633" t="s">
        <v>32</v>
      </c>
    </row>
    <row r="634" spans="1:23" x14ac:dyDescent="0.2">
      <c r="A634">
        <v>130550</v>
      </c>
      <c r="B634" t="s">
        <v>2509</v>
      </c>
      <c r="C634" t="s">
        <v>126</v>
      </c>
      <c r="D634" t="s">
        <v>61</v>
      </c>
      <c r="E634" t="s">
        <v>181</v>
      </c>
      <c r="F634" s="78" t="s">
        <v>311</v>
      </c>
      <c r="G634" t="s">
        <v>2510</v>
      </c>
      <c r="H634" t="s">
        <v>2267</v>
      </c>
      <c r="I634" s="86">
        <v>41730</v>
      </c>
      <c r="J634" s="86">
        <v>41733</v>
      </c>
      <c r="K634">
        <v>1</v>
      </c>
      <c r="L634">
        <v>1</v>
      </c>
      <c r="M634">
        <v>1</v>
      </c>
      <c r="N634" t="s">
        <v>32</v>
      </c>
      <c r="O634">
        <v>1</v>
      </c>
      <c r="P634" t="s">
        <v>2511</v>
      </c>
      <c r="Q634" s="86">
        <v>39484</v>
      </c>
      <c r="R634" t="s">
        <v>32</v>
      </c>
      <c r="S634" t="s">
        <v>32</v>
      </c>
      <c r="T634" t="s">
        <v>32</v>
      </c>
      <c r="U634" t="s">
        <v>32</v>
      </c>
      <c r="V634" t="s">
        <v>32</v>
      </c>
      <c r="W634" t="s">
        <v>32</v>
      </c>
    </row>
    <row r="635" spans="1:23" x14ac:dyDescent="0.2">
      <c r="A635">
        <v>130760</v>
      </c>
      <c r="B635" t="s">
        <v>2911</v>
      </c>
      <c r="C635" t="s">
        <v>54</v>
      </c>
      <c r="D635" t="s">
        <v>61</v>
      </c>
      <c r="E635" t="s">
        <v>248</v>
      </c>
      <c r="F635" s="78" t="s">
        <v>33</v>
      </c>
      <c r="G635" t="s">
        <v>2912</v>
      </c>
      <c r="H635" t="s">
        <v>96</v>
      </c>
      <c r="I635" s="86">
        <v>42087</v>
      </c>
      <c r="J635" s="86">
        <v>42090</v>
      </c>
      <c r="K635">
        <v>3</v>
      </c>
      <c r="L635">
        <v>3</v>
      </c>
      <c r="M635">
        <v>3</v>
      </c>
      <c r="N635" t="s">
        <v>32</v>
      </c>
      <c r="O635">
        <v>3</v>
      </c>
      <c r="P635" t="s">
        <v>2913</v>
      </c>
      <c r="Q635" s="86">
        <v>40683</v>
      </c>
      <c r="R635" t="s">
        <v>32</v>
      </c>
      <c r="S635" t="s">
        <v>32</v>
      </c>
      <c r="T635" t="s">
        <v>32</v>
      </c>
      <c r="U635" t="s">
        <v>32</v>
      </c>
      <c r="V635" t="s">
        <v>32</v>
      </c>
      <c r="W635" t="s">
        <v>32</v>
      </c>
    </row>
    <row r="636" spans="1:23" x14ac:dyDescent="0.2">
      <c r="A636">
        <v>130851</v>
      </c>
      <c r="B636" t="s">
        <v>3070</v>
      </c>
      <c r="C636" t="s">
        <v>54</v>
      </c>
      <c r="D636" t="s">
        <v>61</v>
      </c>
      <c r="E636" t="s">
        <v>443</v>
      </c>
      <c r="F636" s="78" t="s">
        <v>47</v>
      </c>
      <c r="G636" t="s">
        <v>3071</v>
      </c>
      <c r="H636" t="s">
        <v>96</v>
      </c>
      <c r="I636" s="86">
        <v>41974</v>
      </c>
      <c r="J636" s="86">
        <v>41978</v>
      </c>
      <c r="K636">
        <v>2</v>
      </c>
      <c r="L636">
        <v>2</v>
      </c>
      <c r="M636">
        <v>2</v>
      </c>
      <c r="N636" t="s">
        <v>32</v>
      </c>
      <c r="O636">
        <v>2</v>
      </c>
      <c r="P636" t="s">
        <v>3072</v>
      </c>
      <c r="Q636" s="86">
        <v>39836</v>
      </c>
      <c r="R636" t="s">
        <v>32</v>
      </c>
      <c r="S636" t="s">
        <v>32</v>
      </c>
      <c r="T636" t="s">
        <v>32</v>
      </c>
      <c r="U636" t="s">
        <v>32</v>
      </c>
      <c r="V636" t="s">
        <v>32</v>
      </c>
      <c r="W636" t="s">
        <v>32</v>
      </c>
    </row>
    <row r="637" spans="1:23" x14ac:dyDescent="0.2">
      <c r="A637">
        <v>130801</v>
      </c>
      <c r="B637" t="s">
        <v>2983</v>
      </c>
      <c r="C637" t="s">
        <v>126</v>
      </c>
      <c r="D637" t="s">
        <v>61</v>
      </c>
      <c r="E637" t="s">
        <v>446</v>
      </c>
      <c r="F637" s="78" t="s">
        <v>132</v>
      </c>
      <c r="G637" t="s">
        <v>2984</v>
      </c>
      <c r="H637" t="s">
        <v>2267</v>
      </c>
      <c r="I637" s="86">
        <v>42045</v>
      </c>
      <c r="J637" s="86">
        <v>42048</v>
      </c>
      <c r="K637">
        <v>3</v>
      </c>
      <c r="L637">
        <v>3</v>
      </c>
      <c r="M637">
        <v>3</v>
      </c>
      <c r="N637" t="s">
        <v>32</v>
      </c>
      <c r="O637">
        <v>3</v>
      </c>
      <c r="P637" t="s">
        <v>2985</v>
      </c>
      <c r="Q637" s="86">
        <v>41355</v>
      </c>
      <c r="R637" t="s">
        <v>32</v>
      </c>
      <c r="S637" t="s">
        <v>32</v>
      </c>
      <c r="T637" t="s">
        <v>32</v>
      </c>
      <c r="U637" t="s">
        <v>32</v>
      </c>
      <c r="V637" t="s">
        <v>32</v>
      </c>
      <c r="W637" t="s">
        <v>32</v>
      </c>
    </row>
    <row r="638" spans="1:23" x14ac:dyDescent="0.2">
      <c r="A638">
        <v>139323</v>
      </c>
      <c r="B638" t="s">
        <v>3325</v>
      </c>
      <c r="C638" t="s">
        <v>67</v>
      </c>
      <c r="D638" t="s">
        <v>72</v>
      </c>
      <c r="E638" t="s">
        <v>464</v>
      </c>
      <c r="F638" s="78" t="s">
        <v>132</v>
      </c>
      <c r="G638" t="s">
        <v>3326</v>
      </c>
      <c r="H638" t="s">
        <v>3084</v>
      </c>
      <c r="I638" s="86">
        <v>39756</v>
      </c>
      <c r="J638" s="86">
        <v>39758</v>
      </c>
      <c r="K638">
        <v>2</v>
      </c>
      <c r="L638" t="s">
        <v>70</v>
      </c>
      <c r="M638" t="s">
        <v>70</v>
      </c>
      <c r="N638" t="s">
        <v>32</v>
      </c>
      <c r="O638">
        <v>2</v>
      </c>
      <c r="P638" t="s">
        <v>32</v>
      </c>
      <c r="Q638" s="86" t="s">
        <v>32</v>
      </c>
      <c r="R638" t="s">
        <v>32</v>
      </c>
      <c r="S638" t="s">
        <v>32</v>
      </c>
      <c r="T638" t="s">
        <v>32</v>
      </c>
      <c r="U638" t="s">
        <v>32</v>
      </c>
      <c r="V638" t="s">
        <v>32</v>
      </c>
      <c r="W638" t="s">
        <v>32</v>
      </c>
    </row>
    <row r="639" spans="1:23" x14ac:dyDescent="0.2">
      <c r="A639">
        <v>54075</v>
      </c>
      <c r="B639" t="s">
        <v>1426</v>
      </c>
      <c r="C639" t="s">
        <v>40</v>
      </c>
      <c r="D639" t="s">
        <v>44</v>
      </c>
      <c r="E639" t="s">
        <v>413</v>
      </c>
      <c r="F639" s="78" t="s">
        <v>57</v>
      </c>
      <c r="G639" t="s">
        <v>1427</v>
      </c>
      <c r="H639" t="s">
        <v>521</v>
      </c>
      <c r="I639" s="86">
        <v>40868</v>
      </c>
      <c r="J639" s="86">
        <v>40872</v>
      </c>
      <c r="K639">
        <v>2</v>
      </c>
      <c r="L639">
        <v>2</v>
      </c>
      <c r="M639">
        <v>2</v>
      </c>
      <c r="N639" t="s">
        <v>32</v>
      </c>
      <c r="O639">
        <v>2</v>
      </c>
      <c r="P639" t="s">
        <v>1428</v>
      </c>
      <c r="Q639" s="86">
        <v>39836</v>
      </c>
      <c r="R639" t="s">
        <v>32</v>
      </c>
      <c r="S639" t="s">
        <v>32</v>
      </c>
      <c r="T639" t="s">
        <v>32</v>
      </c>
      <c r="U639" t="s">
        <v>32</v>
      </c>
      <c r="V639" t="s">
        <v>32</v>
      </c>
      <c r="W639" t="s">
        <v>32</v>
      </c>
    </row>
    <row r="640" spans="1:23" x14ac:dyDescent="0.2">
      <c r="A640">
        <v>130602</v>
      </c>
      <c r="B640" t="s">
        <v>2599</v>
      </c>
      <c r="C640" t="s">
        <v>54</v>
      </c>
      <c r="D640" t="s">
        <v>61</v>
      </c>
      <c r="E640" t="s">
        <v>455</v>
      </c>
      <c r="F640" s="78" t="s">
        <v>57</v>
      </c>
      <c r="G640" t="s">
        <v>2600</v>
      </c>
      <c r="H640" t="s">
        <v>96</v>
      </c>
      <c r="I640" s="86">
        <v>42031</v>
      </c>
      <c r="J640" s="86">
        <v>42034</v>
      </c>
      <c r="K640">
        <v>2</v>
      </c>
      <c r="L640">
        <v>2</v>
      </c>
      <c r="M640">
        <v>2</v>
      </c>
      <c r="N640" t="s">
        <v>32</v>
      </c>
      <c r="O640">
        <v>2</v>
      </c>
      <c r="P640" t="s">
        <v>2601</v>
      </c>
      <c r="Q640" s="86">
        <v>40130</v>
      </c>
      <c r="R640" t="s">
        <v>32</v>
      </c>
      <c r="S640" t="s">
        <v>32</v>
      </c>
      <c r="T640" t="s">
        <v>32</v>
      </c>
      <c r="U640" t="s">
        <v>32</v>
      </c>
      <c r="V640" t="s">
        <v>32</v>
      </c>
      <c r="W640" t="s">
        <v>32</v>
      </c>
    </row>
    <row r="641" spans="1:23" x14ac:dyDescent="0.2">
      <c r="A641">
        <v>53504</v>
      </c>
      <c r="B641" t="s">
        <v>395</v>
      </c>
      <c r="C641" t="s">
        <v>40</v>
      </c>
      <c r="D641" t="s">
        <v>44</v>
      </c>
      <c r="E641" t="s">
        <v>394</v>
      </c>
      <c r="F641" s="78" t="s">
        <v>345</v>
      </c>
      <c r="G641" t="s">
        <v>1287</v>
      </c>
      <c r="H641" t="s">
        <v>558</v>
      </c>
      <c r="I641" s="86">
        <v>41778</v>
      </c>
      <c r="J641" s="86">
        <v>41782</v>
      </c>
      <c r="K641">
        <v>2</v>
      </c>
      <c r="L641">
        <v>2</v>
      </c>
      <c r="M641">
        <v>2</v>
      </c>
      <c r="N641" t="s">
        <v>32</v>
      </c>
      <c r="O641">
        <v>2</v>
      </c>
      <c r="P641" t="s">
        <v>1288</v>
      </c>
      <c r="Q641" s="86">
        <v>39948</v>
      </c>
      <c r="R641" t="s">
        <v>32</v>
      </c>
      <c r="S641" t="s">
        <v>32</v>
      </c>
      <c r="T641" t="s">
        <v>32</v>
      </c>
      <c r="U641" t="s">
        <v>32</v>
      </c>
      <c r="V641" t="s">
        <v>32</v>
      </c>
      <c r="W641" t="s">
        <v>32</v>
      </c>
    </row>
    <row r="642" spans="1:23" x14ac:dyDescent="0.2">
      <c r="A642">
        <v>130812</v>
      </c>
      <c r="B642" t="s">
        <v>3002</v>
      </c>
      <c r="C642" t="s">
        <v>54</v>
      </c>
      <c r="D642" t="s">
        <v>61</v>
      </c>
      <c r="E642" t="s">
        <v>434</v>
      </c>
      <c r="F642" s="78" t="s">
        <v>132</v>
      </c>
      <c r="G642" t="s">
        <v>3003</v>
      </c>
      <c r="H642" t="s">
        <v>96</v>
      </c>
      <c r="I642" s="86">
        <v>41603</v>
      </c>
      <c r="J642" s="86">
        <v>41607</v>
      </c>
      <c r="K642">
        <v>2</v>
      </c>
      <c r="L642">
        <v>2</v>
      </c>
      <c r="M642">
        <v>2</v>
      </c>
      <c r="N642" t="s">
        <v>32</v>
      </c>
      <c r="O642">
        <v>2</v>
      </c>
      <c r="P642" t="s">
        <v>3004</v>
      </c>
      <c r="Q642" s="86">
        <v>39388</v>
      </c>
      <c r="R642" t="s">
        <v>32</v>
      </c>
      <c r="S642" t="s">
        <v>32</v>
      </c>
      <c r="T642" t="s">
        <v>32</v>
      </c>
      <c r="U642" t="s">
        <v>32</v>
      </c>
      <c r="V642" t="s">
        <v>32</v>
      </c>
      <c r="W642" t="s">
        <v>32</v>
      </c>
    </row>
    <row r="643" spans="1:23" x14ac:dyDescent="0.2">
      <c r="A643">
        <v>130451</v>
      </c>
      <c r="B643" t="s">
        <v>2323</v>
      </c>
      <c r="C643" t="s">
        <v>54</v>
      </c>
      <c r="D643" t="s">
        <v>61</v>
      </c>
      <c r="E643" t="s">
        <v>153</v>
      </c>
      <c r="F643" s="78" t="s">
        <v>56</v>
      </c>
      <c r="G643" t="s">
        <v>2324</v>
      </c>
      <c r="H643" t="s">
        <v>96</v>
      </c>
      <c r="I643" s="86">
        <v>41302</v>
      </c>
      <c r="J643" s="86">
        <v>41306</v>
      </c>
      <c r="K643">
        <v>2</v>
      </c>
      <c r="L643">
        <v>2</v>
      </c>
      <c r="M643">
        <v>2</v>
      </c>
      <c r="N643" t="s">
        <v>32</v>
      </c>
      <c r="O643">
        <v>2</v>
      </c>
      <c r="P643" t="s">
        <v>2325</v>
      </c>
      <c r="Q643" s="86">
        <v>39969</v>
      </c>
      <c r="R643" t="s">
        <v>32</v>
      </c>
      <c r="S643" t="s">
        <v>32</v>
      </c>
      <c r="T643" t="s">
        <v>32</v>
      </c>
      <c r="U643" t="s">
        <v>32</v>
      </c>
      <c r="V643" t="s">
        <v>32</v>
      </c>
      <c r="W643" t="s">
        <v>32</v>
      </c>
    </row>
    <row r="644" spans="1:23" x14ac:dyDescent="0.2">
      <c r="A644">
        <v>130452</v>
      </c>
      <c r="B644" t="s">
        <v>152</v>
      </c>
      <c r="C644" t="s">
        <v>126</v>
      </c>
      <c r="D644" t="s">
        <v>61</v>
      </c>
      <c r="E644" t="s">
        <v>153</v>
      </c>
      <c r="F644" s="78" t="s">
        <v>56</v>
      </c>
      <c r="G644">
        <v>10004680</v>
      </c>
      <c r="H644" t="s">
        <v>154</v>
      </c>
      <c r="I644" s="86">
        <v>42297</v>
      </c>
      <c r="J644" s="86">
        <v>42300</v>
      </c>
      <c r="K644">
        <v>2</v>
      </c>
      <c r="L644">
        <v>2</v>
      </c>
      <c r="M644">
        <v>2</v>
      </c>
      <c r="N644">
        <v>2</v>
      </c>
      <c r="O644">
        <v>2</v>
      </c>
      <c r="P644" t="s">
        <v>155</v>
      </c>
      <c r="Q644" s="86">
        <v>41901</v>
      </c>
      <c r="R644" t="s">
        <v>32</v>
      </c>
      <c r="S644" t="s">
        <v>32</v>
      </c>
      <c r="T644" t="s">
        <v>32</v>
      </c>
      <c r="U644" t="s">
        <v>32</v>
      </c>
      <c r="V644" t="s">
        <v>32</v>
      </c>
      <c r="W644" t="s">
        <v>32</v>
      </c>
    </row>
    <row r="645" spans="1:23" x14ac:dyDescent="0.2">
      <c r="A645">
        <v>53508</v>
      </c>
      <c r="B645" t="s">
        <v>1289</v>
      </c>
      <c r="C645" t="s">
        <v>114</v>
      </c>
      <c r="D645" t="s">
        <v>44</v>
      </c>
      <c r="E645" t="s">
        <v>153</v>
      </c>
      <c r="F645" s="78" t="s">
        <v>56</v>
      </c>
      <c r="G645" t="s">
        <v>1290</v>
      </c>
      <c r="H645" t="s">
        <v>521</v>
      </c>
      <c r="I645" s="86">
        <v>41318</v>
      </c>
      <c r="J645" s="86">
        <v>41320</v>
      </c>
      <c r="K645">
        <v>2</v>
      </c>
      <c r="L645">
        <v>2</v>
      </c>
      <c r="M645">
        <v>2</v>
      </c>
      <c r="N645" t="s">
        <v>32</v>
      </c>
      <c r="O645">
        <v>1</v>
      </c>
      <c r="P645" t="s">
        <v>1291</v>
      </c>
      <c r="Q645" s="86">
        <v>40137</v>
      </c>
      <c r="R645" t="s">
        <v>32</v>
      </c>
      <c r="S645" t="s">
        <v>32</v>
      </c>
      <c r="T645" t="s">
        <v>32</v>
      </c>
      <c r="U645" t="s">
        <v>32</v>
      </c>
      <c r="V645" t="s">
        <v>32</v>
      </c>
      <c r="W645" t="s">
        <v>32</v>
      </c>
    </row>
    <row r="646" spans="1:23" x14ac:dyDescent="0.2">
      <c r="A646">
        <v>59180</v>
      </c>
      <c r="B646" t="s">
        <v>2157</v>
      </c>
      <c r="C646" t="s">
        <v>234</v>
      </c>
      <c r="D646" t="s">
        <v>38</v>
      </c>
      <c r="E646" t="s">
        <v>382</v>
      </c>
      <c r="F646" s="78" t="s">
        <v>33</v>
      </c>
      <c r="G646" t="s">
        <v>2158</v>
      </c>
      <c r="H646" t="s">
        <v>512</v>
      </c>
      <c r="I646" s="86">
        <v>42191</v>
      </c>
      <c r="J646" s="86">
        <v>42195</v>
      </c>
      <c r="K646">
        <v>4</v>
      </c>
      <c r="L646">
        <v>4</v>
      </c>
      <c r="M646">
        <v>4</v>
      </c>
      <c r="N646" t="s">
        <v>32</v>
      </c>
      <c r="O646">
        <v>4</v>
      </c>
      <c r="P646" t="s">
        <v>32</v>
      </c>
      <c r="Q646" s="86" t="s">
        <v>32</v>
      </c>
      <c r="R646" t="s">
        <v>32</v>
      </c>
      <c r="S646" t="s">
        <v>32</v>
      </c>
      <c r="T646" t="s">
        <v>32</v>
      </c>
      <c r="U646" t="s">
        <v>32</v>
      </c>
      <c r="V646" t="s">
        <v>32</v>
      </c>
      <c r="W646" t="s">
        <v>32</v>
      </c>
    </row>
    <row r="647" spans="1:23" x14ac:dyDescent="0.2">
      <c r="A647">
        <v>53671</v>
      </c>
      <c r="B647" t="s">
        <v>1330</v>
      </c>
      <c r="C647" t="s">
        <v>30</v>
      </c>
      <c r="D647" t="s">
        <v>38</v>
      </c>
      <c r="E647" t="s">
        <v>405</v>
      </c>
      <c r="F647" s="78" t="s">
        <v>33</v>
      </c>
      <c r="G647" t="s">
        <v>1331</v>
      </c>
      <c r="H647" t="s">
        <v>498</v>
      </c>
      <c r="I647" s="86">
        <v>42142</v>
      </c>
      <c r="J647" s="86">
        <v>42145</v>
      </c>
      <c r="K647">
        <v>1</v>
      </c>
      <c r="L647">
        <v>1</v>
      </c>
      <c r="M647">
        <v>1</v>
      </c>
      <c r="N647" t="s">
        <v>32</v>
      </c>
      <c r="O647">
        <v>1</v>
      </c>
      <c r="P647" t="s">
        <v>1332</v>
      </c>
      <c r="Q647" s="86">
        <v>41684</v>
      </c>
      <c r="R647" t="s">
        <v>32</v>
      </c>
      <c r="S647" t="s">
        <v>32</v>
      </c>
      <c r="T647" t="s">
        <v>32</v>
      </c>
      <c r="U647" t="s">
        <v>32</v>
      </c>
      <c r="V647" t="s">
        <v>32</v>
      </c>
      <c r="W647" t="s">
        <v>32</v>
      </c>
    </row>
    <row r="648" spans="1:23" x14ac:dyDescent="0.2">
      <c r="A648">
        <v>141311</v>
      </c>
      <c r="B648" t="s">
        <v>3350</v>
      </c>
      <c r="C648" t="s">
        <v>67</v>
      </c>
      <c r="D648" t="s">
        <v>72</v>
      </c>
      <c r="E648" t="s">
        <v>55</v>
      </c>
      <c r="F648" s="78" t="s">
        <v>56</v>
      </c>
      <c r="G648" t="s">
        <v>32</v>
      </c>
      <c r="H648" t="s">
        <v>32</v>
      </c>
      <c r="I648" s="86" t="s">
        <v>32</v>
      </c>
      <c r="J648" s="86" t="s">
        <v>32</v>
      </c>
      <c r="K648" t="s">
        <v>32</v>
      </c>
      <c r="L648" t="s">
        <v>32</v>
      </c>
      <c r="M648" t="s">
        <v>32</v>
      </c>
      <c r="N648" t="s">
        <v>32</v>
      </c>
      <c r="O648" t="s">
        <v>32</v>
      </c>
      <c r="P648" t="s">
        <v>32</v>
      </c>
      <c r="Q648" s="86" t="s">
        <v>32</v>
      </c>
      <c r="R648" t="s">
        <v>32</v>
      </c>
      <c r="S648" t="s">
        <v>32</v>
      </c>
      <c r="T648" t="s">
        <v>32</v>
      </c>
      <c r="U648" t="s">
        <v>32</v>
      </c>
      <c r="V648" t="s">
        <v>32</v>
      </c>
      <c r="W648" t="s">
        <v>32</v>
      </c>
    </row>
    <row r="649" spans="1:23" x14ac:dyDescent="0.2">
      <c r="A649">
        <v>53534</v>
      </c>
      <c r="B649" t="s">
        <v>1292</v>
      </c>
      <c r="C649" t="s">
        <v>30</v>
      </c>
      <c r="D649" t="s">
        <v>38</v>
      </c>
      <c r="E649" t="s">
        <v>85</v>
      </c>
      <c r="F649" s="78" t="s">
        <v>33</v>
      </c>
      <c r="G649" t="s">
        <v>1293</v>
      </c>
      <c r="H649" t="s">
        <v>512</v>
      </c>
      <c r="I649" s="86">
        <v>41254</v>
      </c>
      <c r="J649" s="86">
        <v>41257</v>
      </c>
      <c r="K649">
        <v>2</v>
      </c>
      <c r="L649">
        <v>2</v>
      </c>
      <c r="M649">
        <v>2</v>
      </c>
      <c r="N649" t="s">
        <v>32</v>
      </c>
      <c r="O649">
        <v>2</v>
      </c>
      <c r="P649" t="s">
        <v>1294</v>
      </c>
      <c r="Q649" s="86">
        <v>40417</v>
      </c>
      <c r="R649" t="s">
        <v>32</v>
      </c>
      <c r="S649" t="s">
        <v>32</v>
      </c>
      <c r="T649" t="s">
        <v>32</v>
      </c>
      <c r="U649" t="s">
        <v>32</v>
      </c>
      <c r="V649" t="s">
        <v>32</v>
      </c>
      <c r="W649" t="s">
        <v>32</v>
      </c>
    </row>
    <row r="650" spans="1:23" x14ac:dyDescent="0.2">
      <c r="A650">
        <v>53535</v>
      </c>
      <c r="B650" t="s">
        <v>1295</v>
      </c>
      <c r="C650" t="s">
        <v>114</v>
      </c>
      <c r="D650" t="s">
        <v>44</v>
      </c>
      <c r="E650" t="s">
        <v>82</v>
      </c>
      <c r="F650" s="78" t="s">
        <v>33</v>
      </c>
      <c r="G650" t="s">
        <v>1296</v>
      </c>
      <c r="H650" t="s">
        <v>498</v>
      </c>
      <c r="I650" s="86">
        <v>41771</v>
      </c>
      <c r="J650" s="86">
        <v>41775</v>
      </c>
      <c r="K650">
        <v>2</v>
      </c>
      <c r="L650">
        <v>2</v>
      </c>
      <c r="M650">
        <v>2</v>
      </c>
      <c r="N650" t="s">
        <v>32</v>
      </c>
      <c r="O650">
        <v>2</v>
      </c>
      <c r="P650" t="s">
        <v>1297</v>
      </c>
      <c r="Q650" s="86">
        <v>41292</v>
      </c>
      <c r="R650" t="s">
        <v>32</v>
      </c>
      <c r="S650" t="s">
        <v>32</v>
      </c>
      <c r="T650" t="s">
        <v>32</v>
      </c>
      <c r="U650" t="s">
        <v>32</v>
      </c>
      <c r="V650" t="s">
        <v>32</v>
      </c>
      <c r="W650" t="s">
        <v>32</v>
      </c>
    </row>
    <row r="651" spans="1:23" x14ac:dyDescent="0.2">
      <c r="A651">
        <v>53550</v>
      </c>
      <c r="B651" t="s">
        <v>1301</v>
      </c>
      <c r="C651" t="s">
        <v>30</v>
      </c>
      <c r="D651" t="s">
        <v>38</v>
      </c>
      <c r="E651" t="s">
        <v>396</v>
      </c>
      <c r="F651" s="78" t="s">
        <v>75</v>
      </c>
      <c r="G651" t="s">
        <v>1302</v>
      </c>
      <c r="H651" t="s">
        <v>502</v>
      </c>
      <c r="I651" s="86">
        <v>42051</v>
      </c>
      <c r="J651" s="86">
        <v>42055</v>
      </c>
      <c r="K651">
        <v>3</v>
      </c>
      <c r="L651">
        <v>3</v>
      </c>
      <c r="M651">
        <v>3</v>
      </c>
      <c r="N651" t="s">
        <v>32</v>
      </c>
      <c r="O651">
        <v>3</v>
      </c>
      <c r="P651" t="s">
        <v>1303</v>
      </c>
      <c r="Q651" s="86">
        <v>40760</v>
      </c>
      <c r="R651" t="s">
        <v>32</v>
      </c>
      <c r="S651" t="s">
        <v>32</v>
      </c>
      <c r="T651" t="s">
        <v>32</v>
      </c>
      <c r="U651" t="s">
        <v>32</v>
      </c>
      <c r="V651" t="s">
        <v>32</v>
      </c>
      <c r="W651" t="s">
        <v>32</v>
      </c>
    </row>
    <row r="652" spans="1:23" x14ac:dyDescent="0.2">
      <c r="A652">
        <v>58507</v>
      </c>
      <c r="B652" t="s">
        <v>1930</v>
      </c>
      <c r="C652" t="s">
        <v>30</v>
      </c>
      <c r="D652" t="s">
        <v>38</v>
      </c>
      <c r="E652" t="s">
        <v>444</v>
      </c>
      <c r="F652" s="78" t="s">
        <v>64</v>
      </c>
      <c r="G652" t="s">
        <v>1931</v>
      </c>
      <c r="H652" t="s">
        <v>512</v>
      </c>
      <c r="I652" s="86">
        <v>41953</v>
      </c>
      <c r="J652" s="86">
        <v>41955</v>
      </c>
      <c r="K652">
        <v>2</v>
      </c>
      <c r="L652">
        <v>2</v>
      </c>
      <c r="M652">
        <v>2</v>
      </c>
      <c r="N652" t="s">
        <v>32</v>
      </c>
      <c r="O652">
        <v>2</v>
      </c>
      <c r="P652" t="s">
        <v>32</v>
      </c>
      <c r="Q652" s="86" t="s">
        <v>32</v>
      </c>
      <c r="R652" t="s">
        <v>32</v>
      </c>
      <c r="S652" t="s">
        <v>32</v>
      </c>
      <c r="T652" t="s">
        <v>32</v>
      </c>
      <c r="U652" t="s">
        <v>32</v>
      </c>
      <c r="V652" t="s">
        <v>32</v>
      </c>
      <c r="W652" t="s">
        <v>32</v>
      </c>
    </row>
    <row r="653" spans="1:23" x14ac:dyDescent="0.2">
      <c r="A653">
        <v>53569</v>
      </c>
      <c r="B653" t="s">
        <v>1307</v>
      </c>
      <c r="C653" t="s">
        <v>30</v>
      </c>
      <c r="D653" t="s">
        <v>38</v>
      </c>
      <c r="E653" t="s">
        <v>353</v>
      </c>
      <c r="F653" s="78" t="s">
        <v>345</v>
      </c>
      <c r="G653" t="s">
        <v>1308</v>
      </c>
      <c r="H653" t="s">
        <v>491</v>
      </c>
      <c r="I653" s="86">
        <v>40070</v>
      </c>
      <c r="J653" s="86">
        <v>40074</v>
      </c>
      <c r="K653">
        <v>2</v>
      </c>
      <c r="L653">
        <v>2</v>
      </c>
      <c r="M653">
        <v>2</v>
      </c>
      <c r="N653" t="s">
        <v>32</v>
      </c>
      <c r="O653">
        <v>2</v>
      </c>
      <c r="P653" t="s">
        <v>32</v>
      </c>
      <c r="Q653" s="86" t="s">
        <v>32</v>
      </c>
      <c r="R653" t="s">
        <v>32</v>
      </c>
      <c r="S653" t="s">
        <v>32</v>
      </c>
      <c r="T653" t="s">
        <v>32</v>
      </c>
      <c r="U653" t="s">
        <v>32</v>
      </c>
      <c r="V653" t="s">
        <v>32</v>
      </c>
      <c r="W653" t="s">
        <v>32</v>
      </c>
    </row>
    <row r="654" spans="1:23" x14ac:dyDescent="0.2">
      <c r="A654">
        <v>53574</v>
      </c>
      <c r="B654" t="s">
        <v>1309</v>
      </c>
      <c r="C654" t="s">
        <v>30</v>
      </c>
      <c r="D654" t="s">
        <v>38</v>
      </c>
      <c r="E654" t="s">
        <v>394</v>
      </c>
      <c r="F654" s="78" t="s">
        <v>345</v>
      </c>
      <c r="G654" t="s">
        <v>1310</v>
      </c>
      <c r="H654" t="s">
        <v>498</v>
      </c>
      <c r="I654" s="86">
        <v>41814</v>
      </c>
      <c r="J654" s="86">
        <v>41817</v>
      </c>
      <c r="K654">
        <v>2</v>
      </c>
      <c r="L654">
        <v>2</v>
      </c>
      <c r="M654">
        <v>2</v>
      </c>
      <c r="N654" t="s">
        <v>32</v>
      </c>
      <c r="O654">
        <v>2</v>
      </c>
      <c r="P654" t="s">
        <v>1311</v>
      </c>
      <c r="Q654" s="86">
        <v>41215</v>
      </c>
      <c r="R654" t="s">
        <v>32</v>
      </c>
      <c r="S654" t="s">
        <v>32</v>
      </c>
      <c r="T654" t="s">
        <v>32</v>
      </c>
      <c r="U654" t="s">
        <v>32</v>
      </c>
      <c r="V654" t="s">
        <v>32</v>
      </c>
      <c r="W654" t="s">
        <v>32</v>
      </c>
    </row>
    <row r="655" spans="1:23" x14ac:dyDescent="0.2">
      <c r="A655">
        <v>53575</v>
      </c>
      <c r="B655" t="s">
        <v>398</v>
      </c>
      <c r="C655" t="s">
        <v>40</v>
      </c>
      <c r="D655" t="s">
        <v>44</v>
      </c>
      <c r="E655" t="s">
        <v>397</v>
      </c>
      <c r="F655" s="78" t="s">
        <v>311</v>
      </c>
      <c r="G655" t="s">
        <v>1312</v>
      </c>
      <c r="H655" t="s">
        <v>593</v>
      </c>
      <c r="I655" s="86">
        <v>42122</v>
      </c>
      <c r="J655" s="86">
        <v>42125</v>
      </c>
      <c r="K655">
        <v>3</v>
      </c>
      <c r="L655">
        <v>3</v>
      </c>
      <c r="M655">
        <v>3</v>
      </c>
      <c r="N655" t="s">
        <v>32</v>
      </c>
      <c r="O655">
        <v>3</v>
      </c>
      <c r="P655" t="s">
        <v>1313</v>
      </c>
      <c r="Q655" s="86">
        <v>41698</v>
      </c>
      <c r="R655" t="s">
        <v>32</v>
      </c>
      <c r="S655" t="s">
        <v>32</v>
      </c>
      <c r="T655" t="s">
        <v>32</v>
      </c>
      <c r="U655" t="s">
        <v>32</v>
      </c>
      <c r="V655" t="s">
        <v>32</v>
      </c>
      <c r="W655" t="s">
        <v>32</v>
      </c>
    </row>
    <row r="656" spans="1:23" x14ac:dyDescent="0.2">
      <c r="A656">
        <v>130822</v>
      </c>
      <c r="B656" t="s">
        <v>3020</v>
      </c>
      <c r="C656" t="s">
        <v>54</v>
      </c>
      <c r="D656" t="s">
        <v>61</v>
      </c>
      <c r="E656" t="s">
        <v>440</v>
      </c>
      <c r="F656" s="78" t="s">
        <v>57</v>
      </c>
      <c r="G656" t="s">
        <v>3021</v>
      </c>
      <c r="H656" t="s">
        <v>2316</v>
      </c>
      <c r="I656" s="86">
        <v>40448</v>
      </c>
      <c r="J656" s="86">
        <v>40452</v>
      </c>
      <c r="K656">
        <v>2</v>
      </c>
      <c r="L656">
        <v>2</v>
      </c>
      <c r="M656">
        <v>2</v>
      </c>
      <c r="N656" t="s">
        <v>32</v>
      </c>
      <c r="O656">
        <v>1</v>
      </c>
      <c r="P656" t="s">
        <v>3022</v>
      </c>
      <c r="Q656" s="86">
        <v>39059</v>
      </c>
      <c r="R656" t="s">
        <v>32</v>
      </c>
      <c r="S656" t="s">
        <v>32</v>
      </c>
      <c r="T656" t="s">
        <v>32</v>
      </c>
      <c r="U656" t="s">
        <v>32</v>
      </c>
      <c r="V656" t="s">
        <v>32</v>
      </c>
      <c r="W656" t="s">
        <v>32</v>
      </c>
    </row>
    <row r="657" spans="1:23" x14ac:dyDescent="0.2">
      <c r="A657">
        <v>130721</v>
      </c>
      <c r="B657" t="s">
        <v>2830</v>
      </c>
      <c r="C657" t="s">
        <v>54</v>
      </c>
      <c r="D657" t="s">
        <v>61</v>
      </c>
      <c r="E657" t="s">
        <v>74</v>
      </c>
      <c r="F657" s="78" t="s">
        <v>75</v>
      </c>
      <c r="G657" t="s">
        <v>2831</v>
      </c>
      <c r="H657" t="s">
        <v>2231</v>
      </c>
      <c r="I657" s="86">
        <v>40336</v>
      </c>
      <c r="J657" s="86">
        <v>40340</v>
      </c>
      <c r="K657">
        <v>2</v>
      </c>
      <c r="L657">
        <v>2</v>
      </c>
      <c r="M657">
        <v>2</v>
      </c>
      <c r="N657" t="s">
        <v>32</v>
      </c>
      <c r="O657">
        <v>1</v>
      </c>
      <c r="P657" t="s">
        <v>2832</v>
      </c>
      <c r="Q657" s="86">
        <v>38849</v>
      </c>
      <c r="R657" t="s">
        <v>32</v>
      </c>
      <c r="S657" t="s">
        <v>32</v>
      </c>
      <c r="T657" t="s">
        <v>32</v>
      </c>
      <c r="U657" t="s">
        <v>32</v>
      </c>
      <c r="V657" t="s">
        <v>32</v>
      </c>
      <c r="W657" t="s">
        <v>32</v>
      </c>
    </row>
    <row r="658" spans="1:23" x14ac:dyDescent="0.2">
      <c r="A658">
        <v>130725</v>
      </c>
      <c r="B658" t="s">
        <v>2841</v>
      </c>
      <c r="C658" t="s">
        <v>54</v>
      </c>
      <c r="D658" t="s">
        <v>61</v>
      </c>
      <c r="E658" t="s">
        <v>376</v>
      </c>
      <c r="F658" s="78" t="s">
        <v>57</v>
      </c>
      <c r="G658" t="s">
        <v>2842</v>
      </c>
      <c r="H658" t="s">
        <v>96</v>
      </c>
      <c r="I658" s="86">
        <v>41680</v>
      </c>
      <c r="J658" s="86">
        <v>41684</v>
      </c>
      <c r="K658">
        <v>2</v>
      </c>
      <c r="L658">
        <v>2</v>
      </c>
      <c r="M658">
        <v>2</v>
      </c>
      <c r="N658" t="s">
        <v>32</v>
      </c>
      <c r="O658">
        <v>2</v>
      </c>
      <c r="P658" t="s">
        <v>2843</v>
      </c>
      <c r="Q658" s="86">
        <v>40508</v>
      </c>
      <c r="R658" t="s">
        <v>32</v>
      </c>
      <c r="S658" t="s">
        <v>32</v>
      </c>
      <c r="T658" t="s">
        <v>32</v>
      </c>
      <c r="U658" t="s">
        <v>32</v>
      </c>
      <c r="V658" t="s">
        <v>32</v>
      </c>
      <c r="W658" t="s">
        <v>32</v>
      </c>
    </row>
    <row r="659" spans="1:23" x14ac:dyDescent="0.2">
      <c r="A659">
        <v>53588</v>
      </c>
      <c r="B659" t="s">
        <v>198</v>
      </c>
      <c r="C659" t="s">
        <v>30</v>
      </c>
      <c r="D659" t="s">
        <v>38</v>
      </c>
      <c r="E659" t="s">
        <v>149</v>
      </c>
      <c r="F659" s="78" t="s">
        <v>64</v>
      </c>
      <c r="G659">
        <v>10004979</v>
      </c>
      <c r="H659" t="s">
        <v>52</v>
      </c>
      <c r="I659" s="86">
        <v>42318</v>
      </c>
      <c r="J659" s="86">
        <v>42321</v>
      </c>
      <c r="K659">
        <v>2</v>
      </c>
      <c r="L659">
        <v>2</v>
      </c>
      <c r="M659">
        <v>2</v>
      </c>
      <c r="N659">
        <v>2</v>
      </c>
      <c r="O659">
        <v>2</v>
      </c>
      <c r="P659" t="s">
        <v>199</v>
      </c>
      <c r="Q659" s="86">
        <v>41117</v>
      </c>
      <c r="R659" s="78" t="s">
        <v>32</v>
      </c>
      <c r="S659" s="78" t="s">
        <v>32</v>
      </c>
      <c r="T659" t="s">
        <v>32</v>
      </c>
      <c r="U659" t="s">
        <v>32</v>
      </c>
      <c r="V659" t="s">
        <v>32</v>
      </c>
      <c r="W659" t="s">
        <v>32</v>
      </c>
    </row>
    <row r="660" spans="1:23" x14ac:dyDescent="0.2">
      <c r="A660">
        <v>53589</v>
      </c>
      <c r="B660" t="s">
        <v>400</v>
      </c>
      <c r="C660" t="s">
        <v>40</v>
      </c>
      <c r="D660" t="s">
        <v>44</v>
      </c>
      <c r="E660" t="s">
        <v>399</v>
      </c>
      <c r="F660" s="78" t="s">
        <v>311</v>
      </c>
      <c r="G660" t="s">
        <v>1314</v>
      </c>
      <c r="H660" t="s">
        <v>521</v>
      </c>
      <c r="I660" s="86">
        <v>41352</v>
      </c>
      <c r="J660" s="86">
        <v>41355</v>
      </c>
      <c r="K660">
        <v>2</v>
      </c>
      <c r="L660">
        <v>2</v>
      </c>
      <c r="M660">
        <v>2</v>
      </c>
      <c r="N660" t="s">
        <v>32</v>
      </c>
      <c r="O660">
        <v>2</v>
      </c>
      <c r="P660" t="s">
        <v>1315</v>
      </c>
      <c r="Q660" s="86">
        <v>40207</v>
      </c>
      <c r="R660" t="s">
        <v>32</v>
      </c>
      <c r="S660" t="s">
        <v>32</v>
      </c>
      <c r="T660" t="s">
        <v>32</v>
      </c>
      <c r="U660" t="s">
        <v>32</v>
      </c>
      <c r="V660" t="s">
        <v>32</v>
      </c>
      <c r="W660" t="s">
        <v>32</v>
      </c>
    </row>
    <row r="661" spans="1:23" x14ac:dyDescent="0.2">
      <c r="A661">
        <v>130587</v>
      </c>
      <c r="B661" t="s">
        <v>2568</v>
      </c>
      <c r="C661" t="s">
        <v>54</v>
      </c>
      <c r="D661" t="s">
        <v>61</v>
      </c>
      <c r="E661" t="s">
        <v>399</v>
      </c>
      <c r="F661" s="78" t="s">
        <v>311</v>
      </c>
      <c r="G661" t="s">
        <v>2569</v>
      </c>
      <c r="H661" t="s">
        <v>96</v>
      </c>
      <c r="I661" s="86">
        <v>41771</v>
      </c>
      <c r="J661" s="86">
        <v>41775</v>
      </c>
      <c r="K661">
        <v>2</v>
      </c>
      <c r="L661">
        <v>2</v>
      </c>
      <c r="M661">
        <v>2</v>
      </c>
      <c r="N661" t="s">
        <v>32</v>
      </c>
      <c r="O661">
        <v>1</v>
      </c>
      <c r="P661" t="s">
        <v>2570</v>
      </c>
      <c r="Q661" s="86">
        <v>40452</v>
      </c>
      <c r="R661" t="s">
        <v>32</v>
      </c>
      <c r="S661" t="s">
        <v>32</v>
      </c>
      <c r="T661" t="s">
        <v>32</v>
      </c>
      <c r="U661" t="s">
        <v>32</v>
      </c>
      <c r="V661" t="s">
        <v>32</v>
      </c>
      <c r="W661" t="s">
        <v>32</v>
      </c>
    </row>
    <row r="662" spans="1:23" x14ac:dyDescent="0.2">
      <c r="A662">
        <v>58400</v>
      </c>
      <c r="B662" t="s">
        <v>1903</v>
      </c>
      <c r="C662" t="s">
        <v>114</v>
      </c>
      <c r="D662" t="s">
        <v>44</v>
      </c>
      <c r="E662" t="s">
        <v>208</v>
      </c>
      <c r="F662" s="78" t="s">
        <v>64</v>
      </c>
      <c r="G662" t="s">
        <v>1904</v>
      </c>
      <c r="H662" t="s">
        <v>502</v>
      </c>
      <c r="I662" s="86">
        <v>41863</v>
      </c>
      <c r="J662" s="86">
        <v>41866</v>
      </c>
      <c r="K662">
        <v>2</v>
      </c>
      <c r="L662">
        <v>2</v>
      </c>
      <c r="M662">
        <v>2</v>
      </c>
      <c r="N662" t="s">
        <v>32</v>
      </c>
      <c r="O662">
        <v>2</v>
      </c>
      <c r="P662" t="s">
        <v>1905</v>
      </c>
      <c r="Q662" s="86">
        <v>40522</v>
      </c>
      <c r="R662" t="s">
        <v>32</v>
      </c>
      <c r="S662" t="s">
        <v>32</v>
      </c>
      <c r="T662" t="s">
        <v>32</v>
      </c>
      <c r="U662" t="s">
        <v>32</v>
      </c>
      <c r="V662" t="s">
        <v>32</v>
      </c>
      <c r="W662" t="s">
        <v>32</v>
      </c>
    </row>
    <row r="663" spans="1:23" x14ac:dyDescent="0.2">
      <c r="A663">
        <v>130779</v>
      </c>
      <c r="B663" t="s">
        <v>2953</v>
      </c>
      <c r="C663" t="s">
        <v>54</v>
      </c>
      <c r="D663" t="s">
        <v>61</v>
      </c>
      <c r="E663" t="s">
        <v>92</v>
      </c>
      <c r="F663" s="78" t="s">
        <v>33</v>
      </c>
      <c r="G663" t="s">
        <v>2954</v>
      </c>
      <c r="H663" t="s">
        <v>96</v>
      </c>
      <c r="I663" s="86">
        <v>41253</v>
      </c>
      <c r="J663" s="86">
        <v>41257</v>
      </c>
      <c r="K663">
        <v>2</v>
      </c>
      <c r="L663">
        <v>2</v>
      </c>
      <c r="M663">
        <v>2</v>
      </c>
      <c r="N663" t="s">
        <v>32</v>
      </c>
      <c r="O663">
        <v>2</v>
      </c>
      <c r="P663" t="s">
        <v>2955</v>
      </c>
      <c r="Q663" s="86">
        <v>39885</v>
      </c>
      <c r="R663" t="s">
        <v>32</v>
      </c>
      <c r="S663" t="s">
        <v>32</v>
      </c>
      <c r="T663" t="s">
        <v>32</v>
      </c>
      <c r="U663" t="s">
        <v>32</v>
      </c>
      <c r="V663" t="s">
        <v>32</v>
      </c>
      <c r="W663" t="s">
        <v>32</v>
      </c>
    </row>
    <row r="664" spans="1:23" x14ac:dyDescent="0.2">
      <c r="A664">
        <v>130797</v>
      </c>
      <c r="B664" t="s">
        <v>2974</v>
      </c>
      <c r="C664" t="s">
        <v>54</v>
      </c>
      <c r="D664" t="s">
        <v>61</v>
      </c>
      <c r="E664" t="s">
        <v>422</v>
      </c>
      <c r="F664" s="78" t="s">
        <v>132</v>
      </c>
      <c r="G664" t="s">
        <v>2975</v>
      </c>
      <c r="H664" t="s">
        <v>58</v>
      </c>
      <c r="I664" s="86">
        <v>41926</v>
      </c>
      <c r="J664" s="86">
        <v>41929</v>
      </c>
      <c r="K664">
        <v>3</v>
      </c>
      <c r="L664">
        <v>3</v>
      </c>
      <c r="M664">
        <v>3</v>
      </c>
      <c r="N664" t="s">
        <v>32</v>
      </c>
      <c r="O664">
        <v>3</v>
      </c>
      <c r="P664" t="s">
        <v>2976</v>
      </c>
      <c r="Q664" s="86">
        <v>41397</v>
      </c>
      <c r="R664" t="s">
        <v>32</v>
      </c>
      <c r="S664" t="s">
        <v>32</v>
      </c>
      <c r="T664" t="s">
        <v>32</v>
      </c>
      <c r="U664" t="s">
        <v>32</v>
      </c>
      <c r="V664" t="s">
        <v>32</v>
      </c>
      <c r="W664" t="s">
        <v>32</v>
      </c>
    </row>
    <row r="665" spans="1:23" x14ac:dyDescent="0.2">
      <c r="A665">
        <v>53603</v>
      </c>
      <c r="B665" t="s">
        <v>1316</v>
      </c>
      <c r="C665" t="s">
        <v>40</v>
      </c>
      <c r="D665" t="s">
        <v>44</v>
      </c>
      <c r="E665" t="s">
        <v>258</v>
      </c>
      <c r="F665" s="78" t="s">
        <v>345</v>
      </c>
      <c r="G665" t="s">
        <v>1317</v>
      </c>
      <c r="H665" t="s">
        <v>512</v>
      </c>
      <c r="I665" s="86">
        <v>41407</v>
      </c>
      <c r="J665" s="86">
        <v>41411</v>
      </c>
      <c r="K665">
        <v>2</v>
      </c>
      <c r="L665">
        <v>2</v>
      </c>
      <c r="M665">
        <v>2</v>
      </c>
      <c r="N665" t="s">
        <v>32</v>
      </c>
      <c r="O665">
        <v>2</v>
      </c>
      <c r="P665" t="s">
        <v>1318</v>
      </c>
      <c r="Q665" s="86">
        <v>39507</v>
      </c>
      <c r="R665" t="s">
        <v>32</v>
      </c>
      <c r="S665" t="s">
        <v>32</v>
      </c>
      <c r="T665" t="s">
        <v>32</v>
      </c>
      <c r="U665" t="s">
        <v>32</v>
      </c>
      <c r="V665" t="s">
        <v>32</v>
      </c>
      <c r="W665" t="s">
        <v>32</v>
      </c>
    </row>
    <row r="666" spans="1:23" x14ac:dyDescent="0.2">
      <c r="A666">
        <v>130836</v>
      </c>
      <c r="B666" t="s">
        <v>3047</v>
      </c>
      <c r="C666" t="s">
        <v>54</v>
      </c>
      <c r="D666" t="s">
        <v>61</v>
      </c>
      <c r="E666" t="s">
        <v>453</v>
      </c>
      <c r="F666" s="78" t="s">
        <v>132</v>
      </c>
      <c r="G666" t="s">
        <v>3048</v>
      </c>
      <c r="H666" t="s">
        <v>2231</v>
      </c>
      <c r="I666" s="86">
        <v>40980</v>
      </c>
      <c r="J666" s="86">
        <v>40984</v>
      </c>
      <c r="K666">
        <v>2</v>
      </c>
      <c r="L666">
        <v>3</v>
      </c>
      <c r="M666">
        <v>2</v>
      </c>
      <c r="N666" t="s">
        <v>32</v>
      </c>
      <c r="O666">
        <v>2</v>
      </c>
      <c r="P666" t="s">
        <v>3049</v>
      </c>
      <c r="Q666" s="86">
        <v>39388</v>
      </c>
      <c r="R666" t="s">
        <v>32</v>
      </c>
      <c r="S666" t="s">
        <v>32</v>
      </c>
      <c r="T666" t="s">
        <v>32</v>
      </c>
      <c r="U666" t="s">
        <v>32</v>
      </c>
      <c r="V666" t="s">
        <v>32</v>
      </c>
      <c r="W666" t="s">
        <v>32</v>
      </c>
    </row>
    <row r="667" spans="1:23" x14ac:dyDescent="0.2">
      <c r="A667">
        <v>53611</v>
      </c>
      <c r="B667" t="s">
        <v>1319</v>
      </c>
      <c r="C667" t="s">
        <v>30</v>
      </c>
      <c r="D667" t="s">
        <v>38</v>
      </c>
      <c r="E667" t="s">
        <v>208</v>
      </c>
      <c r="F667" s="78" t="s">
        <v>64</v>
      </c>
      <c r="G667" t="s">
        <v>1320</v>
      </c>
      <c r="H667" t="s">
        <v>502</v>
      </c>
      <c r="I667" s="86">
        <v>41428</v>
      </c>
      <c r="J667" s="86">
        <v>41432</v>
      </c>
      <c r="K667">
        <v>2</v>
      </c>
      <c r="L667">
        <v>2</v>
      </c>
      <c r="M667">
        <v>2</v>
      </c>
      <c r="N667" t="s">
        <v>32</v>
      </c>
      <c r="O667">
        <v>2</v>
      </c>
      <c r="P667" t="s">
        <v>1321</v>
      </c>
      <c r="Q667" s="86">
        <v>40221</v>
      </c>
      <c r="R667" t="s">
        <v>32</v>
      </c>
      <c r="S667" t="s">
        <v>32</v>
      </c>
      <c r="T667" t="s">
        <v>32</v>
      </c>
      <c r="U667" t="s">
        <v>32</v>
      </c>
      <c r="V667" t="s">
        <v>32</v>
      </c>
      <c r="W667" t="s">
        <v>32</v>
      </c>
    </row>
    <row r="668" spans="1:23" x14ac:dyDescent="0.2">
      <c r="A668">
        <v>53615</v>
      </c>
      <c r="B668" t="s">
        <v>1322</v>
      </c>
      <c r="C668" t="s">
        <v>114</v>
      </c>
      <c r="D668" t="s">
        <v>44</v>
      </c>
      <c r="E668" t="s">
        <v>108</v>
      </c>
      <c r="F668" s="78" t="s">
        <v>64</v>
      </c>
      <c r="G668" t="s">
        <v>1323</v>
      </c>
      <c r="H668" t="s">
        <v>498</v>
      </c>
      <c r="I668" s="86">
        <v>42114</v>
      </c>
      <c r="J668" s="86">
        <v>42118</v>
      </c>
      <c r="K668">
        <v>2</v>
      </c>
      <c r="L668">
        <v>2</v>
      </c>
      <c r="M668">
        <v>2</v>
      </c>
      <c r="N668" t="s">
        <v>32</v>
      </c>
      <c r="O668">
        <v>2</v>
      </c>
      <c r="P668" t="s">
        <v>1324</v>
      </c>
      <c r="Q668" s="86">
        <v>41593</v>
      </c>
      <c r="R668" t="s">
        <v>32</v>
      </c>
      <c r="S668" t="s">
        <v>32</v>
      </c>
      <c r="T668" t="s">
        <v>32</v>
      </c>
      <c r="U668" t="s">
        <v>32</v>
      </c>
      <c r="V668" t="s">
        <v>32</v>
      </c>
      <c r="W668" t="s">
        <v>32</v>
      </c>
    </row>
    <row r="669" spans="1:23" x14ac:dyDescent="0.2">
      <c r="A669">
        <v>50229</v>
      </c>
      <c r="B669" t="s">
        <v>403</v>
      </c>
      <c r="C669" t="s">
        <v>40</v>
      </c>
      <c r="D669" t="s">
        <v>44</v>
      </c>
      <c r="E669" t="s">
        <v>402</v>
      </c>
      <c r="F669" s="78" t="s">
        <v>311</v>
      </c>
      <c r="G669" t="s">
        <v>600</v>
      </c>
      <c r="H669" t="s">
        <v>593</v>
      </c>
      <c r="I669" s="86">
        <v>41946</v>
      </c>
      <c r="J669" s="86">
        <v>41950</v>
      </c>
      <c r="K669" t="s">
        <v>32</v>
      </c>
      <c r="L669" t="s">
        <v>32</v>
      </c>
      <c r="M669" t="s">
        <v>32</v>
      </c>
      <c r="N669" t="s">
        <v>32</v>
      </c>
      <c r="O669" t="s">
        <v>32</v>
      </c>
      <c r="P669" t="s">
        <v>601</v>
      </c>
      <c r="Q669" s="86">
        <v>41418</v>
      </c>
      <c r="R669" t="s">
        <v>32</v>
      </c>
      <c r="S669" t="s">
        <v>32</v>
      </c>
      <c r="T669" t="s">
        <v>32</v>
      </c>
      <c r="U669" t="s">
        <v>32</v>
      </c>
      <c r="V669" t="s">
        <v>32</v>
      </c>
      <c r="W669" t="s">
        <v>32</v>
      </c>
    </row>
    <row r="670" spans="1:23" x14ac:dyDescent="0.2">
      <c r="A670">
        <v>130769</v>
      </c>
      <c r="B670" t="s">
        <v>2935</v>
      </c>
      <c r="C670" t="s">
        <v>54</v>
      </c>
      <c r="D670" t="s">
        <v>61</v>
      </c>
      <c r="E670" t="s">
        <v>85</v>
      </c>
      <c r="F670" s="78" t="s">
        <v>33</v>
      </c>
      <c r="G670" t="s">
        <v>2936</v>
      </c>
      <c r="H670" t="s">
        <v>96</v>
      </c>
      <c r="I670" s="86">
        <v>41309</v>
      </c>
      <c r="J670" s="86">
        <v>41313</v>
      </c>
      <c r="K670">
        <v>2</v>
      </c>
      <c r="L670">
        <v>2</v>
      </c>
      <c r="M670">
        <v>2</v>
      </c>
      <c r="N670" t="s">
        <v>32</v>
      </c>
      <c r="O670">
        <v>2</v>
      </c>
      <c r="P670" t="s">
        <v>2937</v>
      </c>
      <c r="Q670" s="86">
        <v>39934</v>
      </c>
      <c r="R670" t="s">
        <v>32</v>
      </c>
      <c r="S670" t="s">
        <v>32</v>
      </c>
      <c r="T670" t="s">
        <v>32</v>
      </c>
      <c r="U670" t="s">
        <v>32</v>
      </c>
      <c r="V670" t="s">
        <v>32</v>
      </c>
      <c r="W670" t="s">
        <v>32</v>
      </c>
    </row>
    <row r="671" spans="1:23" x14ac:dyDescent="0.2">
      <c r="A671">
        <v>50178</v>
      </c>
      <c r="B671" t="s">
        <v>404</v>
      </c>
      <c r="C671" t="s">
        <v>40</v>
      </c>
      <c r="D671" t="s">
        <v>44</v>
      </c>
      <c r="E671" t="s">
        <v>85</v>
      </c>
      <c r="F671" s="78" t="s">
        <v>33</v>
      </c>
      <c r="G671" t="s">
        <v>567</v>
      </c>
      <c r="H671" t="s">
        <v>521</v>
      </c>
      <c r="I671" s="86">
        <v>40336</v>
      </c>
      <c r="J671" s="86">
        <v>40340</v>
      </c>
      <c r="K671" t="s">
        <v>32</v>
      </c>
      <c r="L671" t="s">
        <v>32</v>
      </c>
      <c r="M671" t="s">
        <v>32</v>
      </c>
      <c r="N671" t="s">
        <v>32</v>
      </c>
      <c r="O671" t="s">
        <v>32</v>
      </c>
      <c r="P671" t="s">
        <v>568</v>
      </c>
      <c r="Q671" s="86">
        <v>39199</v>
      </c>
      <c r="R671" t="s">
        <v>32</v>
      </c>
      <c r="S671" t="s">
        <v>32</v>
      </c>
      <c r="T671" t="s">
        <v>32</v>
      </c>
      <c r="U671" t="s">
        <v>32</v>
      </c>
      <c r="V671" t="s">
        <v>32</v>
      </c>
      <c r="W671" t="s">
        <v>32</v>
      </c>
    </row>
    <row r="672" spans="1:23" x14ac:dyDescent="0.2">
      <c r="A672">
        <v>130842</v>
      </c>
      <c r="B672" t="s">
        <v>3056</v>
      </c>
      <c r="C672" t="s">
        <v>54</v>
      </c>
      <c r="D672" t="s">
        <v>61</v>
      </c>
      <c r="E672" t="s">
        <v>195</v>
      </c>
      <c r="F672" s="78" t="s">
        <v>57</v>
      </c>
      <c r="G672" t="s">
        <v>3057</v>
      </c>
      <c r="H672" t="s">
        <v>96</v>
      </c>
      <c r="I672" s="86">
        <v>41561</v>
      </c>
      <c r="J672" s="86">
        <v>41565</v>
      </c>
      <c r="K672">
        <v>2</v>
      </c>
      <c r="L672">
        <v>2</v>
      </c>
      <c r="M672">
        <v>2</v>
      </c>
      <c r="N672" t="s">
        <v>32</v>
      </c>
      <c r="O672">
        <v>1</v>
      </c>
      <c r="P672" t="s">
        <v>3058</v>
      </c>
      <c r="Q672" s="86">
        <v>41061</v>
      </c>
      <c r="R672" t="s">
        <v>32</v>
      </c>
      <c r="S672" t="s">
        <v>32</v>
      </c>
      <c r="T672" t="s">
        <v>32</v>
      </c>
      <c r="U672" t="s">
        <v>32</v>
      </c>
      <c r="V672" t="s">
        <v>32</v>
      </c>
      <c r="W672" t="s">
        <v>32</v>
      </c>
    </row>
    <row r="673" spans="1:23" x14ac:dyDescent="0.2">
      <c r="A673">
        <v>53634</v>
      </c>
      <c r="B673" t="s">
        <v>104</v>
      </c>
      <c r="C673" t="s">
        <v>99</v>
      </c>
      <c r="D673" t="s">
        <v>103</v>
      </c>
      <c r="E673" t="s">
        <v>105</v>
      </c>
      <c r="F673" s="78" t="s">
        <v>64</v>
      </c>
      <c r="G673">
        <v>10004981</v>
      </c>
      <c r="H673" t="s">
        <v>101</v>
      </c>
      <c r="I673" s="86">
        <v>42284</v>
      </c>
      <c r="J673" s="86">
        <v>42285</v>
      </c>
      <c r="K673">
        <v>1</v>
      </c>
      <c r="L673">
        <v>1</v>
      </c>
      <c r="M673">
        <v>1</v>
      </c>
      <c r="N673">
        <v>1</v>
      </c>
      <c r="O673">
        <v>1</v>
      </c>
      <c r="P673" t="s">
        <v>106</v>
      </c>
      <c r="Q673" s="86">
        <v>40639</v>
      </c>
      <c r="R673" t="s">
        <v>32</v>
      </c>
      <c r="S673" t="s">
        <v>32</v>
      </c>
      <c r="T673" t="s">
        <v>32</v>
      </c>
      <c r="U673" t="s">
        <v>32</v>
      </c>
      <c r="V673" t="s">
        <v>32</v>
      </c>
      <c r="W673" t="s">
        <v>32</v>
      </c>
    </row>
    <row r="674" spans="1:23" x14ac:dyDescent="0.2">
      <c r="A674">
        <v>57942</v>
      </c>
      <c r="B674" t="s">
        <v>1781</v>
      </c>
      <c r="C674" t="s">
        <v>30</v>
      </c>
      <c r="D674" t="s">
        <v>38</v>
      </c>
      <c r="E674" t="s">
        <v>353</v>
      </c>
      <c r="F674" s="78" t="s">
        <v>345</v>
      </c>
      <c r="G674" t="s">
        <v>1782</v>
      </c>
      <c r="H674" t="s">
        <v>512</v>
      </c>
      <c r="I674" s="86">
        <v>41555</v>
      </c>
      <c r="J674" s="86">
        <v>41558</v>
      </c>
      <c r="K674">
        <v>2</v>
      </c>
      <c r="L674">
        <v>2</v>
      </c>
      <c r="M674">
        <v>2</v>
      </c>
      <c r="N674" t="s">
        <v>32</v>
      </c>
      <c r="O674">
        <v>2</v>
      </c>
      <c r="P674" t="s">
        <v>1783</v>
      </c>
      <c r="Q674" s="86">
        <v>39836</v>
      </c>
      <c r="R674" t="s">
        <v>32</v>
      </c>
      <c r="S674" t="s">
        <v>32</v>
      </c>
      <c r="T674" t="s">
        <v>32</v>
      </c>
      <c r="U674" t="s">
        <v>32</v>
      </c>
      <c r="V674" t="s">
        <v>32</v>
      </c>
      <c r="W674" t="s">
        <v>32</v>
      </c>
    </row>
    <row r="675" spans="1:23" x14ac:dyDescent="0.2">
      <c r="A675">
        <v>130525</v>
      </c>
      <c r="B675" t="s">
        <v>2461</v>
      </c>
      <c r="C675" t="s">
        <v>2217</v>
      </c>
      <c r="D675" t="s">
        <v>44</v>
      </c>
      <c r="E675" t="s">
        <v>310</v>
      </c>
      <c r="F675" s="78" t="s">
        <v>311</v>
      </c>
      <c r="G675" t="s">
        <v>2462</v>
      </c>
      <c r="H675" t="s">
        <v>521</v>
      </c>
      <c r="I675" s="86">
        <v>41807</v>
      </c>
      <c r="J675" s="86">
        <v>41810</v>
      </c>
      <c r="K675">
        <v>1</v>
      </c>
      <c r="L675">
        <v>1</v>
      </c>
      <c r="M675">
        <v>1</v>
      </c>
      <c r="N675" t="s">
        <v>32</v>
      </c>
      <c r="O675">
        <v>1</v>
      </c>
      <c r="P675" t="s">
        <v>2463</v>
      </c>
      <c r="Q675" s="86">
        <v>39038</v>
      </c>
      <c r="R675" t="s">
        <v>32</v>
      </c>
      <c r="S675" t="s">
        <v>32</v>
      </c>
      <c r="T675" t="s">
        <v>32</v>
      </c>
      <c r="U675" t="s">
        <v>32</v>
      </c>
      <c r="V675" t="s">
        <v>32</v>
      </c>
      <c r="W675" t="s">
        <v>32</v>
      </c>
    </row>
    <row r="676" spans="1:23" x14ac:dyDescent="0.2">
      <c r="A676">
        <v>54505</v>
      </c>
      <c r="B676" t="s">
        <v>1521</v>
      </c>
      <c r="C676" t="s">
        <v>114</v>
      </c>
      <c r="D676" t="s">
        <v>44</v>
      </c>
      <c r="E676" t="s">
        <v>349</v>
      </c>
      <c r="F676" s="78" t="s">
        <v>311</v>
      </c>
      <c r="G676" t="s">
        <v>1522</v>
      </c>
      <c r="H676" t="s">
        <v>491</v>
      </c>
      <c r="I676" s="86">
        <v>40463</v>
      </c>
      <c r="J676" s="86">
        <v>40466</v>
      </c>
      <c r="K676">
        <v>2</v>
      </c>
      <c r="L676">
        <v>2</v>
      </c>
      <c r="M676">
        <v>2</v>
      </c>
      <c r="N676" t="s">
        <v>32</v>
      </c>
      <c r="O676">
        <v>2</v>
      </c>
      <c r="P676" t="s">
        <v>1523</v>
      </c>
      <c r="Q676" s="86">
        <v>38863</v>
      </c>
      <c r="R676" t="s">
        <v>32</v>
      </c>
      <c r="S676" t="s">
        <v>32</v>
      </c>
      <c r="T676" t="s">
        <v>32</v>
      </c>
      <c r="U676" t="s">
        <v>32</v>
      </c>
      <c r="V676" t="s">
        <v>32</v>
      </c>
      <c r="W676" t="s">
        <v>32</v>
      </c>
    </row>
    <row r="677" spans="1:23" x14ac:dyDescent="0.2">
      <c r="A677">
        <v>133840</v>
      </c>
      <c r="B677" t="s">
        <v>3265</v>
      </c>
      <c r="C677" t="s">
        <v>2500</v>
      </c>
      <c r="D677" t="s">
        <v>2501</v>
      </c>
      <c r="E677" t="s">
        <v>379</v>
      </c>
      <c r="F677" s="78" t="s">
        <v>311</v>
      </c>
      <c r="G677" t="s">
        <v>3266</v>
      </c>
      <c r="H677" t="s">
        <v>3225</v>
      </c>
      <c r="I677" s="86">
        <v>41954</v>
      </c>
      <c r="J677" s="86">
        <v>41957</v>
      </c>
      <c r="K677">
        <v>1</v>
      </c>
      <c r="L677">
        <v>1</v>
      </c>
      <c r="M677">
        <v>1</v>
      </c>
      <c r="N677" t="s">
        <v>32</v>
      </c>
      <c r="O677">
        <v>1</v>
      </c>
      <c r="P677" t="s">
        <v>32</v>
      </c>
      <c r="Q677" s="86" t="s">
        <v>32</v>
      </c>
      <c r="R677" t="s">
        <v>32</v>
      </c>
      <c r="S677" t="s">
        <v>32</v>
      </c>
      <c r="T677" t="s">
        <v>32</v>
      </c>
      <c r="U677" t="s">
        <v>32</v>
      </c>
      <c r="V677" t="s">
        <v>32</v>
      </c>
      <c r="W677" t="s">
        <v>32</v>
      </c>
    </row>
    <row r="678" spans="1:23" x14ac:dyDescent="0.2">
      <c r="A678">
        <v>130773</v>
      </c>
      <c r="B678" t="s">
        <v>2944</v>
      </c>
      <c r="C678" t="s">
        <v>54</v>
      </c>
      <c r="D678" t="s">
        <v>61</v>
      </c>
      <c r="E678" t="s">
        <v>187</v>
      </c>
      <c r="F678" s="78" t="s">
        <v>345</v>
      </c>
      <c r="G678" t="s">
        <v>2945</v>
      </c>
      <c r="H678" t="s">
        <v>96</v>
      </c>
      <c r="I678" s="86">
        <v>41302</v>
      </c>
      <c r="J678" s="86">
        <v>41306</v>
      </c>
      <c r="K678">
        <v>2</v>
      </c>
      <c r="L678">
        <v>2</v>
      </c>
      <c r="M678">
        <v>2</v>
      </c>
      <c r="N678" t="s">
        <v>32</v>
      </c>
      <c r="O678">
        <v>2</v>
      </c>
      <c r="P678" t="s">
        <v>2946</v>
      </c>
      <c r="Q678" s="86">
        <v>40095</v>
      </c>
      <c r="R678" t="s">
        <v>32</v>
      </c>
      <c r="S678" t="s">
        <v>32</v>
      </c>
      <c r="T678" t="s">
        <v>32</v>
      </c>
      <c r="U678" t="s">
        <v>32</v>
      </c>
      <c r="V678" t="s">
        <v>32</v>
      </c>
      <c r="W678" t="s">
        <v>32</v>
      </c>
    </row>
    <row r="679" spans="1:23" x14ac:dyDescent="0.2">
      <c r="A679">
        <v>130764</v>
      </c>
      <c r="B679" t="s">
        <v>2923</v>
      </c>
      <c r="C679" t="s">
        <v>54</v>
      </c>
      <c r="D679" t="s">
        <v>61</v>
      </c>
      <c r="E679" t="s">
        <v>396</v>
      </c>
      <c r="F679" s="78" t="s">
        <v>75</v>
      </c>
      <c r="G679" t="s">
        <v>2924</v>
      </c>
      <c r="H679" t="s">
        <v>96</v>
      </c>
      <c r="I679" s="86">
        <v>41351</v>
      </c>
      <c r="J679" s="86">
        <v>41355</v>
      </c>
      <c r="K679">
        <v>2</v>
      </c>
      <c r="L679">
        <v>3</v>
      </c>
      <c r="M679">
        <v>2</v>
      </c>
      <c r="N679" t="s">
        <v>32</v>
      </c>
      <c r="O679">
        <v>2</v>
      </c>
      <c r="P679" t="s">
        <v>2925</v>
      </c>
      <c r="Q679" s="86">
        <v>39787</v>
      </c>
      <c r="R679" t="s">
        <v>32</v>
      </c>
      <c r="S679" t="s">
        <v>32</v>
      </c>
      <c r="T679" t="s">
        <v>32</v>
      </c>
      <c r="U679" t="s">
        <v>32</v>
      </c>
      <c r="V679" t="s">
        <v>32</v>
      </c>
      <c r="W679" t="s">
        <v>32</v>
      </c>
    </row>
    <row r="680" spans="1:23" x14ac:dyDescent="0.2">
      <c r="A680">
        <v>130548</v>
      </c>
      <c r="B680" t="s">
        <v>2504</v>
      </c>
      <c r="C680" t="s">
        <v>126</v>
      </c>
      <c r="D680" t="s">
        <v>61</v>
      </c>
      <c r="E680" t="s">
        <v>379</v>
      </c>
      <c r="F680" s="78" t="s">
        <v>311</v>
      </c>
      <c r="G680" t="s">
        <v>2505</v>
      </c>
      <c r="H680" t="s">
        <v>2237</v>
      </c>
      <c r="I680" s="86">
        <v>39554</v>
      </c>
      <c r="J680" s="86">
        <v>39555</v>
      </c>
      <c r="K680">
        <v>1</v>
      </c>
      <c r="L680" t="s">
        <v>70</v>
      </c>
      <c r="M680" t="s">
        <v>70</v>
      </c>
      <c r="N680" t="s">
        <v>32</v>
      </c>
      <c r="O680">
        <v>1</v>
      </c>
      <c r="P680" t="s">
        <v>32</v>
      </c>
      <c r="Q680" s="86" t="s">
        <v>32</v>
      </c>
      <c r="R680" t="s">
        <v>32</v>
      </c>
      <c r="S680" t="s">
        <v>32</v>
      </c>
      <c r="T680" t="s">
        <v>32</v>
      </c>
      <c r="U680" t="s">
        <v>32</v>
      </c>
      <c r="V680" t="s">
        <v>32</v>
      </c>
      <c r="W680" t="s">
        <v>32</v>
      </c>
    </row>
    <row r="681" spans="1:23" x14ac:dyDescent="0.2">
      <c r="A681">
        <v>53664</v>
      </c>
      <c r="B681" t="s">
        <v>406</v>
      </c>
      <c r="C681" t="s">
        <v>40</v>
      </c>
      <c r="D681" t="s">
        <v>44</v>
      </c>
      <c r="E681" t="s">
        <v>405</v>
      </c>
      <c r="F681" s="78" t="s">
        <v>33</v>
      </c>
      <c r="G681" t="s">
        <v>1328</v>
      </c>
      <c r="H681" t="s">
        <v>521</v>
      </c>
      <c r="I681" s="86">
        <v>42039</v>
      </c>
      <c r="J681" s="86">
        <v>42041</v>
      </c>
      <c r="K681">
        <v>2</v>
      </c>
      <c r="L681">
        <v>2</v>
      </c>
      <c r="M681">
        <v>2</v>
      </c>
      <c r="N681" t="s">
        <v>32</v>
      </c>
      <c r="O681">
        <v>2</v>
      </c>
      <c r="P681" t="s">
        <v>1329</v>
      </c>
      <c r="Q681" s="86">
        <v>39780</v>
      </c>
      <c r="R681" t="s">
        <v>32</v>
      </c>
      <c r="S681" t="s">
        <v>32</v>
      </c>
      <c r="T681" t="s">
        <v>32</v>
      </c>
      <c r="U681" t="s">
        <v>32</v>
      </c>
      <c r="V681" t="s">
        <v>32</v>
      </c>
      <c r="W681" t="s">
        <v>32</v>
      </c>
    </row>
    <row r="682" spans="1:23" x14ac:dyDescent="0.2">
      <c r="A682">
        <v>1223878</v>
      </c>
      <c r="B682" t="s">
        <v>3363</v>
      </c>
      <c r="C682" t="s">
        <v>234</v>
      </c>
      <c r="D682" t="s">
        <v>38</v>
      </c>
      <c r="E682" t="s">
        <v>405</v>
      </c>
      <c r="F682" s="78" t="s">
        <v>33</v>
      </c>
      <c r="G682" t="s">
        <v>32</v>
      </c>
      <c r="H682" t="s">
        <v>32</v>
      </c>
      <c r="I682" s="86" t="s">
        <v>32</v>
      </c>
      <c r="J682" s="86" t="s">
        <v>32</v>
      </c>
      <c r="K682" t="s">
        <v>32</v>
      </c>
      <c r="L682" t="s">
        <v>32</v>
      </c>
      <c r="M682" t="s">
        <v>32</v>
      </c>
      <c r="N682" t="s">
        <v>32</v>
      </c>
      <c r="O682" t="s">
        <v>32</v>
      </c>
      <c r="P682" t="s">
        <v>32</v>
      </c>
      <c r="Q682" s="86" t="s">
        <v>32</v>
      </c>
      <c r="R682" t="s">
        <v>32</v>
      </c>
      <c r="S682" t="s">
        <v>32</v>
      </c>
      <c r="T682" t="s">
        <v>32</v>
      </c>
      <c r="U682" t="s">
        <v>32</v>
      </c>
      <c r="V682" t="s">
        <v>32</v>
      </c>
      <c r="W682" t="s">
        <v>32</v>
      </c>
    </row>
    <row r="683" spans="1:23" x14ac:dyDescent="0.2">
      <c r="A683">
        <v>53674</v>
      </c>
      <c r="B683" t="s">
        <v>407</v>
      </c>
      <c r="C683" t="s">
        <v>40</v>
      </c>
      <c r="D683" t="s">
        <v>44</v>
      </c>
      <c r="E683" t="s">
        <v>92</v>
      </c>
      <c r="F683" s="78" t="s">
        <v>33</v>
      </c>
      <c r="G683" t="s">
        <v>1333</v>
      </c>
      <c r="H683" t="s">
        <v>521</v>
      </c>
      <c r="I683" s="86">
        <v>42135</v>
      </c>
      <c r="J683" s="86">
        <v>42139</v>
      </c>
      <c r="K683">
        <v>2</v>
      </c>
      <c r="L683">
        <v>2</v>
      </c>
      <c r="M683">
        <v>2</v>
      </c>
      <c r="N683" t="s">
        <v>32</v>
      </c>
      <c r="O683">
        <v>2</v>
      </c>
      <c r="P683" t="s">
        <v>1334</v>
      </c>
      <c r="Q683" s="86">
        <v>41229</v>
      </c>
      <c r="R683" t="s">
        <v>32</v>
      </c>
      <c r="S683" t="s">
        <v>32</v>
      </c>
      <c r="T683" t="s">
        <v>32</v>
      </c>
      <c r="U683" t="s">
        <v>32</v>
      </c>
      <c r="V683" t="s">
        <v>32</v>
      </c>
      <c r="W683" t="s">
        <v>32</v>
      </c>
    </row>
    <row r="684" spans="1:23" x14ac:dyDescent="0.2">
      <c r="A684">
        <v>58161</v>
      </c>
      <c r="B684" t="s">
        <v>91</v>
      </c>
      <c r="C684" t="s">
        <v>30</v>
      </c>
      <c r="D684" t="s">
        <v>38</v>
      </c>
      <c r="E684" t="s">
        <v>92</v>
      </c>
      <c r="F684" s="78" t="s">
        <v>33</v>
      </c>
      <c r="G684">
        <v>10005048</v>
      </c>
      <c r="H684" t="s">
        <v>76</v>
      </c>
      <c r="I684" s="86">
        <v>42283</v>
      </c>
      <c r="J684" s="86">
        <v>42286</v>
      </c>
      <c r="K684">
        <v>3</v>
      </c>
      <c r="L684">
        <v>3</v>
      </c>
      <c r="M684">
        <v>3</v>
      </c>
      <c r="N684">
        <v>3</v>
      </c>
      <c r="O684">
        <v>3</v>
      </c>
      <c r="P684" t="s">
        <v>93</v>
      </c>
      <c r="Q684" s="86">
        <v>41761</v>
      </c>
      <c r="R684" t="s">
        <v>32</v>
      </c>
      <c r="S684" t="s">
        <v>32</v>
      </c>
      <c r="T684" t="s">
        <v>32</v>
      </c>
      <c r="U684" t="s">
        <v>32</v>
      </c>
      <c r="V684" t="s">
        <v>32</v>
      </c>
      <c r="W684" t="s">
        <v>32</v>
      </c>
    </row>
    <row r="685" spans="1:23" x14ac:dyDescent="0.2">
      <c r="A685">
        <v>53686</v>
      </c>
      <c r="B685" t="s">
        <v>1338</v>
      </c>
      <c r="C685" t="s">
        <v>30</v>
      </c>
      <c r="D685" t="s">
        <v>38</v>
      </c>
      <c r="E685" t="s">
        <v>351</v>
      </c>
      <c r="F685" s="78" t="s">
        <v>132</v>
      </c>
      <c r="G685" t="s">
        <v>1339</v>
      </c>
      <c r="H685" t="s">
        <v>491</v>
      </c>
      <c r="I685" s="86">
        <v>39406</v>
      </c>
      <c r="J685" s="86">
        <v>39408</v>
      </c>
      <c r="K685">
        <v>1</v>
      </c>
      <c r="L685">
        <v>1</v>
      </c>
      <c r="M685" t="s">
        <v>70</v>
      </c>
      <c r="N685" t="s">
        <v>32</v>
      </c>
      <c r="O685">
        <v>1</v>
      </c>
      <c r="P685" t="s">
        <v>32</v>
      </c>
      <c r="Q685" s="86" t="s">
        <v>32</v>
      </c>
      <c r="R685" t="s">
        <v>32</v>
      </c>
      <c r="S685" t="s">
        <v>32</v>
      </c>
      <c r="T685" t="s">
        <v>32</v>
      </c>
      <c r="U685" t="s">
        <v>32</v>
      </c>
      <c r="V685" t="s">
        <v>32</v>
      </c>
      <c r="W685" t="s">
        <v>32</v>
      </c>
    </row>
    <row r="686" spans="1:23" x14ac:dyDescent="0.2">
      <c r="A686">
        <v>53682</v>
      </c>
      <c r="B686" t="s">
        <v>1335</v>
      </c>
      <c r="C686" t="s">
        <v>30</v>
      </c>
      <c r="D686" t="s">
        <v>38</v>
      </c>
      <c r="E686" t="s">
        <v>450</v>
      </c>
      <c r="F686" s="78" t="s">
        <v>132</v>
      </c>
      <c r="G686" t="s">
        <v>1336</v>
      </c>
      <c r="H686" t="s">
        <v>502</v>
      </c>
      <c r="I686" s="86">
        <v>41610</v>
      </c>
      <c r="J686" s="86">
        <v>41614</v>
      </c>
      <c r="K686">
        <v>2</v>
      </c>
      <c r="L686">
        <v>2</v>
      </c>
      <c r="M686">
        <v>2</v>
      </c>
      <c r="N686" t="s">
        <v>32</v>
      </c>
      <c r="O686">
        <v>2</v>
      </c>
      <c r="P686" t="s">
        <v>1337</v>
      </c>
      <c r="Q686" s="86">
        <v>40284</v>
      </c>
      <c r="R686" t="s">
        <v>32</v>
      </c>
      <c r="S686" t="s">
        <v>32</v>
      </c>
      <c r="T686" t="s">
        <v>32</v>
      </c>
      <c r="U686" t="s">
        <v>32</v>
      </c>
      <c r="V686" t="s">
        <v>32</v>
      </c>
      <c r="W686" t="s">
        <v>32</v>
      </c>
    </row>
    <row r="687" spans="1:23" x14ac:dyDescent="0.2">
      <c r="A687">
        <v>130723</v>
      </c>
      <c r="B687" t="s">
        <v>2836</v>
      </c>
      <c r="C687" t="s">
        <v>54</v>
      </c>
      <c r="D687" t="s">
        <v>61</v>
      </c>
      <c r="E687" t="s">
        <v>74</v>
      </c>
      <c r="F687" s="78" t="s">
        <v>75</v>
      </c>
      <c r="G687" t="s">
        <v>2837</v>
      </c>
      <c r="H687" t="s">
        <v>2316</v>
      </c>
      <c r="I687" s="86">
        <v>40140</v>
      </c>
      <c r="J687" s="86">
        <v>40144</v>
      </c>
      <c r="K687">
        <v>2</v>
      </c>
      <c r="L687">
        <v>2</v>
      </c>
      <c r="M687">
        <v>2</v>
      </c>
      <c r="N687" t="s">
        <v>32</v>
      </c>
      <c r="O687">
        <v>2</v>
      </c>
      <c r="P687" t="s">
        <v>2838</v>
      </c>
      <c r="Q687" s="86">
        <v>38646</v>
      </c>
      <c r="R687" t="s">
        <v>32</v>
      </c>
      <c r="S687" t="s">
        <v>32</v>
      </c>
      <c r="T687" t="s">
        <v>32</v>
      </c>
      <c r="U687" t="s">
        <v>32</v>
      </c>
      <c r="V687" t="s">
        <v>32</v>
      </c>
      <c r="W687" t="s">
        <v>32</v>
      </c>
    </row>
    <row r="688" spans="1:23" x14ac:dyDescent="0.2">
      <c r="A688">
        <v>53705</v>
      </c>
      <c r="B688" t="s">
        <v>1346</v>
      </c>
      <c r="C688" t="s">
        <v>30</v>
      </c>
      <c r="D688" t="s">
        <v>38</v>
      </c>
      <c r="E688" t="s">
        <v>208</v>
      </c>
      <c r="F688" s="78" t="s">
        <v>64</v>
      </c>
      <c r="G688" t="s">
        <v>1347</v>
      </c>
      <c r="H688" t="s">
        <v>491</v>
      </c>
      <c r="I688" s="86">
        <v>40995</v>
      </c>
      <c r="J688" s="86">
        <v>40998</v>
      </c>
      <c r="K688">
        <v>2</v>
      </c>
      <c r="L688">
        <v>2</v>
      </c>
      <c r="M688">
        <v>2</v>
      </c>
      <c r="N688" t="s">
        <v>32</v>
      </c>
      <c r="O688">
        <v>2</v>
      </c>
      <c r="P688" t="s">
        <v>1348</v>
      </c>
      <c r="Q688" s="86">
        <v>38876</v>
      </c>
      <c r="R688" t="s">
        <v>32</v>
      </c>
      <c r="S688" t="s">
        <v>32</v>
      </c>
      <c r="T688" t="s">
        <v>32</v>
      </c>
      <c r="U688" t="s">
        <v>32</v>
      </c>
      <c r="V688" t="s">
        <v>32</v>
      </c>
      <c r="W688" t="s">
        <v>32</v>
      </c>
    </row>
    <row r="689" spans="1:23" x14ac:dyDescent="0.2">
      <c r="A689">
        <v>131947</v>
      </c>
      <c r="B689" t="s">
        <v>222</v>
      </c>
      <c r="C689" t="s">
        <v>67</v>
      </c>
      <c r="D689" t="s">
        <v>72</v>
      </c>
      <c r="E689" t="s">
        <v>68</v>
      </c>
      <c r="F689" s="78" t="s">
        <v>47</v>
      </c>
      <c r="G689">
        <v>10004796</v>
      </c>
      <c r="H689" t="s">
        <v>170</v>
      </c>
      <c r="I689" s="86">
        <v>42319</v>
      </c>
      <c r="J689" s="86">
        <v>42321</v>
      </c>
      <c r="K689">
        <v>2</v>
      </c>
      <c r="L689">
        <v>2</v>
      </c>
      <c r="M689">
        <v>2</v>
      </c>
      <c r="N689">
        <v>2</v>
      </c>
      <c r="O689">
        <v>2</v>
      </c>
      <c r="P689" t="s">
        <v>223</v>
      </c>
      <c r="Q689" s="86">
        <v>41229</v>
      </c>
      <c r="R689" t="s">
        <v>32</v>
      </c>
      <c r="S689" t="s">
        <v>32</v>
      </c>
      <c r="T689" t="s">
        <v>32</v>
      </c>
      <c r="U689" t="s">
        <v>32</v>
      </c>
      <c r="V689" t="s">
        <v>32</v>
      </c>
      <c r="W689" t="s">
        <v>32</v>
      </c>
    </row>
    <row r="690" spans="1:23" x14ac:dyDescent="0.2">
      <c r="A690">
        <v>53721</v>
      </c>
      <c r="B690" t="s">
        <v>1349</v>
      </c>
      <c r="C690" t="s">
        <v>114</v>
      </c>
      <c r="D690" t="s">
        <v>44</v>
      </c>
      <c r="E690" t="s">
        <v>231</v>
      </c>
      <c r="F690" s="78" t="s">
        <v>64</v>
      </c>
      <c r="G690" t="s">
        <v>1350</v>
      </c>
      <c r="H690" t="s">
        <v>512</v>
      </c>
      <c r="I690" s="86">
        <v>40819</v>
      </c>
      <c r="J690" s="86">
        <v>40822</v>
      </c>
      <c r="K690">
        <v>2</v>
      </c>
      <c r="L690">
        <v>2</v>
      </c>
      <c r="M690">
        <v>2</v>
      </c>
      <c r="N690" t="s">
        <v>32</v>
      </c>
      <c r="O690">
        <v>3</v>
      </c>
      <c r="P690" t="s">
        <v>1351</v>
      </c>
      <c r="Q690" s="86">
        <v>38919</v>
      </c>
      <c r="R690" t="s">
        <v>32</v>
      </c>
      <c r="S690" t="s">
        <v>32</v>
      </c>
      <c r="T690" t="s">
        <v>32</v>
      </c>
      <c r="U690" t="s">
        <v>32</v>
      </c>
      <c r="V690" t="s">
        <v>32</v>
      </c>
      <c r="W690" t="s">
        <v>32</v>
      </c>
    </row>
    <row r="691" spans="1:23" x14ac:dyDescent="0.2">
      <c r="A691">
        <v>53722</v>
      </c>
      <c r="B691" t="s">
        <v>230</v>
      </c>
      <c r="C691" t="s">
        <v>40</v>
      </c>
      <c r="D691" t="s">
        <v>44</v>
      </c>
      <c r="E691" t="s">
        <v>231</v>
      </c>
      <c r="F691" s="78" t="s">
        <v>64</v>
      </c>
      <c r="G691">
        <v>10005432</v>
      </c>
      <c r="H691" t="s">
        <v>89</v>
      </c>
      <c r="I691" s="86">
        <v>42325</v>
      </c>
      <c r="J691" s="86">
        <v>42328</v>
      </c>
      <c r="K691">
        <v>1</v>
      </c>
      <c r="L691">
        <v>1</v>
      </c>
      <c r="M691">
        <v>1</v>
      </c>
      <c r="N691">
        <v>1</v>
      </c>
      <c r="O691">
        <v>1</v>
      </c>
      <c r="P691" t="s">
        <v>232</v>
      </c>
      <c r="Q691" s="86">
        <v>39969</v>
      </c>
      <c r="R691" s="78" t="s">
        <v>32</v>
      </c>
      <c r="S691" s="78" t="s">
        <v>32</v>
      </c>
      <c r="T691" t="s">
        <v>32</v>
      </c>
      <c r="U691" t="s">
        <v>32</v>
      </c>
      <c r="V691" t="s">
        <v>32</v>
      </c>
      <c r="W691" t="s">
        <v>32</v>
      </c>
    </row>
    <row r="692" spans="1:23" x14ac:dyDescent="0.2">
      <c r="A692">
        <v>130506</v>
      </c>
      <c r="B692" t="s">
        <v>2423</v>
      </c>
      <c r="C692" t="s">
        <v>126</v>
      </c>
      <c r="D692" t="s">
        <v>61</v>
      </c>
      <c r="E692" t="s">
        <v>231</v>
      </c>
      <c r="F692" s="78" t="s">
        <v>64</v>
      </c>
      <c r="G692" t="s">
        <v>2424</v>
      </c>
      <c r="H692" t="s">
        <v>2267</v>
      </c>
      <c r="I692" s="86">
        <v>41331</v>
      </c>
      <c r="J692" s="86">
        <v>41334</v>
      </c>
      <c r="K692">
        <v>2</v>
      </c>
      <c r="L692">
        <v>3</v>
      </c>
      <c r="M692">
        <v>2</v>
      </c>
      <c r="N692" t="s">
        <v>32</v>
      </c>
      <c r="O692">
        <v>2</v>
      </c>
      <c r="P692" t="s">
        <v>2425</v>
      </c>
      <c r="Q692" s="86">
        <v>39555</v>
      </c>
      <c r="R692" t="s">
        <v>32</v>
      </c>
      <c r="S692" t="s">
        <v>32</v>
      </c>
      <c r="T692" t="s">
        <v>32</v>
      </c>
      <c r="U692" t="s">
        <v>32</v>
      </c>
      <c r="V692" t="s">
        <v>32</v>
      </c>
      <c r="W692" t="s">
        <v>32</v>
      </c>
    </row>
    <row r="693" spans="1:23" x14ac:dyDescent="0.2">
      <c r="A693">
        <v>53729</v>
      </c>
      <c r="B693" t="s">
        <v>1352</v>
      </c>
      <c r="C693" t="s">
        <v>30</v>
      </c>
      <c r="D693" t="s">
        <v>38</v>
      </c>
      <c r="E693" t="s">
        <v>237</v>
      </c>
      <c r="F693" s="78" t="s">
        <v>132</v>
      </c>
      <c r="G693" t="s">
        <v>1353</v>
      </c>
      <c r="H693" t="s">
        <v>512</v>
      </c>
      <c r="I693" s="86">
        <v>41666</v>
      </c>
      <c r="J693" s="86">
        <v>41670</v>
      </c>
      <c r="K693">
        <v>2</v>
      </c>
      <c r="L693">
        <v>2</v>
      </c>
      <c r="M693">
        <v>2</v>
      </c>
      <c r="N693" t="s">
        <v>32</v>
      </c>
      <c r="O693">
        <v>2</v>
      </c>
      <c r="P693" t="s">
        <v>1354</v>
      </c>
      <c r="Q693" s="86">
        <v>40872</v>
      </c>
      <c r="R693" t="s">
        <v>32</v>
      </c>
      <c r="S693" t="s">
        <v>32</v>
      </c>
      <c r="T693" t="s">
        <v>32</v>
      </c>
      <c r="U693" t="s">
        <v>32</v>
      </c>
      <c r="V693" t="s">
        <v>32</v>
      </c>
      <c r="W693" t="s">
        <v>32</v>
      </c>
    </row>
    <row r="694" spans="1:23" x14ac:dyDescent="0.2">
      <c r="A694">
        <v>53746</v>
      </c>
      <c r="B694" t="s">
        <v>1355</v>
      </c>
      <c r="C694" t="s">
        <v>114</v>
      </c>
      <c r="D694" t="s">
        <v>44</v>
      </c>
      <c r="E694" t="s">
        <v>127</v>
      </c>
      <c r="F694" s="78" t="s">
        <v>311</v>
      </c>
      <c r="G694" t="s">
        <v>1356</v>
      </c>
      <c r="H694" t="s">
        <v>521</v>
      </c>
      <c r="I694" s="86">
        <v>42087</v>
      </c>
      <c r="J694" s="86">
        <v>42090</v>
      </c>
      <c r="K694">
        <v>3</v>
      </c>
      <c r="L694">
        <v>3</v>
      </c>
      <c r="M694">
        <v>2</v>
      </c>
      <c r="N694" t="s">
        <v>32</v>
      </c>
      <c r="O694">
        <v>3</v>
      </c>
      <c r="P694" t="s">
        <v>1357</v>
      </c>
      <c r="Q694" s="86">
        <v>39472</v>
      </c>
      <c r="R694" t="s">
        <v>32</v>
      </c>
      <c r="S694" t="s">
        <v>32</v>
      </c>
      <c r="T694" t="s">
        <v>32</v>
      </c>
      <c r="U694" t="s">
        <v>32</v>
      </c>
      <c r="V694" t="s">
        <v>32</v>
      </c>
      <c r="W694" t="s">
        <v>32</v>
      </c>
    </row>
    <row r="695" spans="1:23" x14ac:dyDescent="0.2">
      <c r="A695">
        <v>58938</v>
      </c>
      <c r="B695" t="s">
        <v>2064</v>
      </c>
      <c r="C695" t="s">
        <v>30</v>
      </c>
      <c r="D695" t="s">
        <v>38</v>
      </c>
      <c r="E695" t="s">
        <v>85</v>
      </c>
      <c r="F695" s="78" t="s">
        <v>33</v>
      </c>
      <c r="G695" t="s">
        <v>2065</v>
      </c>
      <c r="H695" t="s">
        <v>502</v>
      </c>
      <c r="I695" s="86">
        <v>41975</v>
      </c>
      <c r="J695" s="86">
        <v>41978</v>
      </c>
      <c r="K695">
        <v>3</v>
      </c>
      <c r="L695">
        <v>3</v>
      </c>
      <c r="M695">
        <v>3</v>
      </c>
      <c r="N695" t="s">
        <v>32</v>
      </c>
      <c r="O695">
        <v>3</v>
      </c>
      <c r="P695" t="s">
        <v>32</v>
      </c>
      <c r="Q695" s="86" t="s">
        <v>32</v>
      </c>
      <c r="R695" t="s">
        <v>32</v>
      </c>
      <c r="S695" t="s">
        <v>32</v>
      </c>
      <c r="T695" t="s">
        <v>32</v>
      </c>
      <c r="U695" t="s">
        <v>32</v>
      </c>
      <c r="V695" t="s">
        <v>32</v>
      </c>
      <c r="W695" t="s">
        <v>32</v>
      </c>
    </row>
    <row r="696" spans="1:23" x14ac:dyDescent="0.2">
      <c r="A696">
        <v>53749</v>
      </c>
      <c r="B696" t="s">
        <v>1358</v>
      </c>
      <c r="C696" t="s">
        <v>30</v>
      </c>
      <c r="D696" t="s">
        <v>38</v>
      </c>
      <c r="E696" t="s">
        <v>349</v>
      </c>
      <c r="F696" s="78" t="s">
        <v>311</v>
      </c>
      <c r="G696" t="s">
        <v>1359</v>
      </c>
      <c r="H696" t="s">
        <v>498</v>
      </c>
      <c r="I696" s="86">
        <v>41821</v>
      </c>
      <c r="J696" s="86">
        <v>41824</v>
      </c>
      <c r="K696">
        <v>2</v>
      </c>
      <c r="L696">
        <v>2</v>
      </c>
      <c r="M696">
        <v>2</v>
      </c>
      <c r="N696" t="s">
        <v>32</v>
      </c>
      <c r="O696">
        <v>2</v>
      </c>
      <c r="P696" t="s">
        <v>1360</v>
      </c>
      <c r="Q696" s="86">
        <v>41327</v>
      </c>
      <c r="R696" t="s">
        <v>32</v>
      </c>
      <c r="S696" t="s">
        <v>32</v>
      </c>
      <c r="T696" t="s">
        <v>32</v>
      </c>
      <c r="U696" t="s">
        <v>32</v>
      </c>
      <c r="V696" t="s">
        <v>32</v>
      </c>
      <c r="W696" t="s">
        <v>32</v>
      </c>
    </row>
    <row r="697" spans="1:23" x14ac:dyDescent="0.2">
      <c r="A697">
        <v>131950</v>
      </c>
      <c r="B697" t="s">
        <v>3153</v>
      </c>
      <c r="C697" t="s">
        <v>67</v>
      </c>
      <c r="D697" t="s">
        <v>72</v>
      </c>
      <c r="E697" t="s">
        <v>440</v>
      </c>
      <c r="F697" s="78" t="s">
        <v>57</v>
      </c>
      <c r="G697" t="s">
        <v>3154</v>
      </c>
      <c r="H697" t="s">
        <v>170</v>
      </c>
      <c r="I697" s="86">
        <v>41933</v>
      </c>
      <c r="J697" s="86">
        <v>41934</v>
      </c>
      <c r="K697">
        <v>3</v>
      </c>
      <c r="L697">
        <v>3</v>
      </c>
      <c r="M697">
        <v>3</v>
      </c>
      <c r="N697" t="s">
        <v>32</v>
      </c>
      <c r="O697">
        <v>3</v>
      </c>
      <c r="P697" t="s">
        <v>3155</v>
      </c>
      <c r="Q697" s="86">
        <v>39241</v>
      </c>
      <c r="R697" t="s">
        <v>32</v>
      </c>
      <c r="S697" t="s">
        <v>32</v>
      </c>
      <c r="T697" t="s">
        <v>32</v>
      </c>
      <c r="U697" t="s">
        <v>32</v>
      </c>
      <c r="V697" t="s">
        <v>32</v>
      </c>
      <c r="W697" t="s">
        <v>32</v>
      </c>
    </row>
    <row r="698" spans="1:23" x14ac:dyDescent="0.2">
      <c r="A698">
        <v>58560</v>
      </c>
      <c r="B698" t="s">
        <v>1954</v>
      </c>
      <c r="C698" t="s">
        <v>30</v>
      </c>
      <c r="D698" t="s">
        <v>38</v>
      </c>
      <c r="E698" t="s">
        <v>169</v>
      </c>
      <c r="F698" s="78" t="s">
        <v>47</v>
      </c>
      <c r="G698" t="s">
        <v>1955</v>
      </c>
      <c r="H698" t="s">
        <v>512</v>
      </c>
      <c r="I698" s="86">
        <v>41239</v>
      </c>
      <c r="J698" s="86">
        <v>41243</v>
      </c>
      <c r="K698">
        <v>2</v>
      </c>
      <c r="L698">
        <v>2</v>
      </c>
      <c r="M698">
        <v>2</v>
      </c>
      <c r="N698" t="s">
        <v>32</v>
      </c>
      <c r="O698">
        <v>2</v>
      </c>
      <c r="P698" t="s">
        <v>1956</v>
      </c>
      <c r="Q698" s="86">
        <v>40361</v>
      </c>
      <c r="R698" t="s">
        <v>32</v>
      </c>
      <c r="S698" t="s">
        <v>32</v>
      </c>
      <c r="T698" t="s">
        <v>32</v>
      </c>
      <c r="U698" t="s">
        <v>32</v>
      </c>
      <c r="V698" t="s">
        <v>32</v>
      </c>
      <c r="W698" t="s">
        <v>32</v>
      </c>
    </row>
    <row r="699" spans="1:23" x14ac:dyDescent="0.2">
      <c r="A699">
        <v>133864</v>
      </c>
      <c r="B699" t="s">
        <v>3273</v>
      </c>
      <c r="C699" t="s">
        <v>2500</v>
      </c>
      <c r="D699" t="s">
        <v>2501</v>
      </c>
      <c r="E699" t="s">
        <v>140</v>
      </c>
      <c r="F699" s="78" t="s">
        <v>57</v>
      </c>
      <c r="G699" t="s">
        <v>3274</v>
      </c>
      <c r="H699" t="s">
        <v>3225</v>
      </c>
      <c r="I699" s="86">
        <v>41604</v>
      </c>
      <c r="J699" s="86">
        <v>41607</v>
      </c>
      <c r="K699">
        <v>2</v>
      </c>
      <c r="L699">
        <v>1</v>
      </c>
      <c r="M699">
        <v>2</v>
      </c>
      <c r="N699" t="s">
        <v>32</v>
      </c>
      <c r="O699">
        <v>2</v>
      </c>
      <c r="P699" t="s">
        <v>32</v>
      </c>
      <c r="Q699" s="86" t="s">
        <v>32</v>
      </c>
      <c r="R699" t="s">
        <v>32</v>
      </c>
      <c r="S699" t="s">
        <v>32</v>
      </c>
      <c r="T699" t="s">
        <v>32</v>
      </c>
      <c r="U699" t="s">
        <v>32</v>
      </c>
      <c r="V699" t="s">
        <v>32</v>
      </c>
      <c r="W699" t="s">
        <v>32</v>
      </c>
    </row>
    <row r="700" spans="1:23" x14ac:dyDescent="0.2">
      <c r="A700">
        <v>130682</v>
      </c>
      <c r="B700" t="s">
        <v>2746</v>
      </c>
      <c r="C700" t="s">
        <v>126</v>
      </c>
      <c r="D700" t="s">
        <v>61</v>
      </c>
      <c r="E700" t="s">
        <v>137</v>
      </c>
      <c r="F700" s="78" t="s">
        <v>75</v>
      </c>
      <c r="G700" t="s">
        <v>2747</v>
      </c>
      <c r="H700" t="s">
        <v>2267</v>
      </c>
      <c r="I700" s="86">
        <v>41562</v>
      </c>
      <c r="J700" s="86">
        <v>41565</v>
      </c>
      <c r="K700">
        <v>3</v>
      </c>
      <c r="L700">
        <v>3</v>
      </c>
      <c r="M700">
        <v>3</v>
      </c>
      <c r="N700" t="s">
        <v>32</v>
      </c>
      <c r="O700">
        <v>3</v>
      </c>
      <c r="P700" t="s">
        <v>2748</v>
      </c>
      <c r="Q700" s="86">
        <v>39206</v>
      </c>
      <c r="R700" t="s">
        <v>32</v>
      </c>
      <c r="S700" t="s">
        <v>32</v>
      </c>
      <c r="T700" t="s">
        <v>32</v>
      </c>
      <c r="U700" t="s">
        <v>32</v>
      </c>
      <c r="V700" t="s">
        <v>32</v>
      </c>
      <c r="W700" t="s">
        <v>32</v>
      </c>
    </row>
    <row r="701" spans="1:23" x14ac:dyDescent="0.2">
      <c r="A701">
        <v>53792</v>
      </c>
      <c r="B701" t="s">
        <v>45</v>
      </c>
      <c r="C701" t="s">
        <v>30</v>
      </c>
      <c r="D701" t="s">
        <v>38</v>
      </c>
      <c r="E701" t="s">
        <v>46</v>
      </c>
      <c r="F701" s="78" t="s">
        <v>47</v>
      </c>
      <c r="G701">
        <v>10004986</v>
      </c>
      <c r="H701" t="s">
        <v>48</v>
      </c>
      <c r="I701" s="86">
        <v>42269</v>
      </c>
      <c r="J701" s="86">
        <v>42272</v>
      </c>
      <c r="K701">
        <v>3</v>
      </c>
      <c r="L701">
        <v>3</v>
      </c>
      <c r="M701">
        <v>3</v>
      </c>
      <c r="N701">
        <v>2</v>
      </c>
      <c r="O701">
        <v>3</v>
      </c>
      <c r="P701" t="s">
        <v>49</v>
      </c>
      <c r="Q701" s="86">
        <v>41852</v>
      </c>
      <c r="R701" t="s">
        <v>32</v>
      </c>
      <c r="S701" t="s">
        <v>32</v>
      </c>
      <c r="T701" t="s">
        <v>32</v>
      </c>
      <c r="U701" t="s">
        <v>32</v>
      </c>
      <c r="V701" t="s">
        <v>32</v>
      </c>
      <c r="W701" t="s">
        <v>32</v>
      </c>
    </row>
    <row r="702" spans="1:23" x14ac:dyDescent="0.2">
      <c r="A702">
        <v>59236</v>
      </c>
      <c r="B702" t="s">
        <v>2208</v>
      </c>
      <c r="C702" t="s">
        <v>30</v>
      </c>
      <c r="D702" t="s">
        <v>38</v>
      </c>
      <c r="E702" t="s">
        <v>169</v>
      </c>
      <c r="F702" s="78" t="s">
        <v>47</v>
      </c>
      <c r="G702" t="s">
        <v>32</v>
      </c>
      <c r="H702" t="s">
        <v>32</v>
      </c>
      <c r="I702" s="86" t="s">
        <v>32</v>
      </c>
      <c r="J702" s="86" t="s">
        <v>32</v>
      </c>
      <c r="K702" t="s">
        <v>32</v>
      </c>
      <c r="L702" t="s">
        <v>32</v>
      </c>
      <c r="M702" t="s">
        <v>32</v>
      </c>
      <c r="N702" t="s">
        <v>32</v>
      </c>
      <c r="O702" t="s">
        <v>32</v>
      </c>
      <c r="P702" t="s">
        <v>32</v>
      </c>
      <c r="Q702" s="86" t="s">
        <v>32</v>
      </c>
      <c r="R702" t="s">
        <v>32</v>
      </c>
      <c r="S702" t="s">
        <v>32</v>
      </c>
      <c r="T702" t="s">
        <v>32</v>
      </c>
      <c r="U702" t="s">
        <v>32</v>
      </c>
      <c r="V702" t="s">
        <v>32</v>
      </c>
      <c r="W702" t="s">
        <v>32</v>
      </c>
    </row>
    <row r="703" spans="1:23" x14ac:dyDescent="0.2">
      <c r="A703">
        <v>130768</v>
      </c>
      <c r="B703" t="s">
        <v>2932</v>
      </c>
      <c r="C703" t="s">
        <v>126</v>
      </c>
      <c r="D703" t="s">
        <v>61</v>
      </c>
      <c r="E703" t="s">
        <v>396</v>
      </c>
      <c r="F703" s="78" t="s">
        <v>75</v>
      </c>
      <c r="G703" t="s">
        <v>2933</v>
      </c>
      <c r="H703" t="s">
        <v>2237</v>
      </c>
      <c r="I703" s="86">
        <v>40617</v>
      </c>
      <c r="J703" s="86">
        <v>40620</v>
      </c>
      <c r="K703">
        <v>2</v>
      </c>
      <c r="L703">
        <v>2</v>
      </c>
      <c r="M703">
        <v>2</v>
      </c>
      <c r="N703" t="s">
        <v>32</v>
      </c>
      <c r="O703">
        <v>2</v>
      </c>
      <c r="P703" t="s">
        <v>2934</v>
      </c>
      <c r="Q703" s="86">
        <v>39486</v>
      </c>
      <c r="R703" t="s">
        <v>32</v>
      </c>
      <c r="S703" t="s">
        <v>32</v>
      </c>
      <c r="T703" t="s">
        <v>32</v>
      </c>
      <c r="U703" t="s">
        <v>32</v>
      </c>
      <c r="V703" t="s">
        <v>32</v>
      </c>
      <c r="W703" t="s">
        <v>32</v>
      </c>
    </row>
    <row r="704" spans="1:23" x14ac:dyDescent="0.2">
      <c r="A704">
        <v>59176</v>
      </c>
      <c r="B704" t="s">
        <v>2153</v>
      </c>
      <c r="C704" t="s">
        <v>30</v>
      </c>
      <c r="D704" t="s">
        <v>38</v>
      </c>
      <c r="E704" t="s">
        <v>237</v>
      </c>
      <c r="F704" s="78" t="s">
        <v>132</v>
      </c>
      <c r="G704" t="s">
        <v>2154</v>
      </c>
      <c r="H704" t="s">
        <v>502</v>
      </c>
      <c r="I704" s="86">
        <v>42157</v>
      </c>
      <c r="J704" s="86">
        <v>42160</v>
      </c>
      <c r="K704">
        <v>3</v>
      </c>
      <c r="L704">
        <v>3</v>
      </c>
      <c r="M704">
        <v>3</v>
      </c>
      <c r="N704" t="s">
        <v>32</v>
      </c>
      <c r="O704">
        <v>3</v>
      </c>
      <c r="P704" t="s">
        <v>32</v>
      </c>
      <c r="Q704" s="86" t="s">
        <v>32</v>
      </c>
      <c r="R704" t="s">
        <v>32</v>
      </c>
      <c r="S704" t="s">
        <v>32</v>
      </c>
      <c r="T704" t="s">
        <v>32</v>
      </c>
      <c r="U704" t="s">
        <v>32</v>
      </c>
      <c r="V704" t="s">
        <v>32</v>
      </c>
      <c r="W704" t="s">
        <v>32</v>
      </c>
    </row>
    <row r="705" spans="1:23" x14ac:dyDescent="0.2">
      <c r="A705">
        <v>53819</v>
      </c>
      <c r="B705" t="s">
        <v>1364</v>
      </c>
      <c r="C705" t="s">
        <v>30</v>
      </c>
      <c r="D705" t="s">
        <v>38</v>
      </c>
      <c r="E705" t="s">
        <v>379</v>
      </c>
      <c r="F705" s="78" t="s">
        <v>311</v>
      </c>
      <c r="G705" t="s">
        <v>1365</v>
      </c>
      <c r="H705" t="s">
        <v>512</v>
      </c>
      <c r="I705" s="86">
        <v>41813</v>
      </c>
      <c r="J705" s="86">
        <v>41817</v>
      </c>
      <c r="K705">
        <v>3</v>
      </c>
      <c r="L705">
        <v>4</v>
      </c>
      <c r="M705">
        <v>3</v>
      </c>
      <c r="N705" t="s">
        <v>32</v>
      </c>
      <c r="O705">
        <v>3</v>
      </c>
      <c r="P705" t="s">
        <v>1366</v>
      </c>
      <c r="Q705" s="86">
        <v>40613</v>
      </c>
      <c r="R705" t="s">
        <v>32</v>
      </c>
      <c r="S705" t="s">
        <v>32</v>
      </c>
      <c r="T705" t="s">
        <v>32</v>
      </c>
      <c r="U705" t="s">
        <v>32</v>
      </c>
      <c r="V705" t="s">
        <v>32</v>
      </c>
      <c r="W705" t="s">
        <v>32</v>
      </c>
    </row>
    <row r="706" spans="1:23" x14ac:dyDescent="0.2">
      <c r="A706">
        <v>57951</v>
      </c>
      <c r="B706" t="s">
        <v>1784</v>
      </c>
      <c r="C706" t="s">
        <v>234</v>
      </c>
      <c r="D706" t="s">
        <v>38</v>
      </c>
      <c r="E706" t="s">
        <v>111</v>
      </c>
      <c r="F706" s="78" t="s">
        <v>75</v>
      </c>
      <c r="G706" t="s">
        <v>1785</v>
      </c>
      <c r="H706" t="s">
        <v>512</v>
      </c>
      <c r="I706" s="86">
        <v>40953</v>
      </c>
      <c r="J706" s="86">
        <v>40956</v>
      </c>
      <c r="K706">
        <v>2</v>
      </c>
      <c r="L706">
        <v>2</v>
      </c>
      <c r="M706">
        <v>2</v>
      </c>
      <c r="N706" t="s">
        <v>32</v>
      </c>
      <c r="O706">
        <v>2</v>
      </c>
      <c r="P706" t="s">
        <v>1786</v>
      </c>
      <c r="Q706" s="86">
        <v>39541</v>
      </c>
      <c r="R706" t="s">
        <v>32</v>
      </c>
      <c r="S706" t="s">
        <v>32</v>
      </c>
      <c r="T706" t="s">
        <v>32</v>
      </c>
      <c r="U706" t="s">
        <v>32</v>
      </c>
      <c r="V706" t="s">
        <v>32</v>
      </c>
      <c r="W706" t="s">
        <v>32</v>
      </c>
    </row>
    <row r="707" spans="1:23" x14ac:dyDescent="0.2">
      <c r="A707">
        <v>131958</v>
      </c>
      <c r="B707" t="s">
        <v>3156</v>
      </c>
      <c r="C707" t="s">
        <v>67</v>
      </c>
      <c r="D707" t="s">
        <v>72</v>
      </c>
      <c r="E707" t="s">
        <v>181</v>
      </c>
      <c r="F707" s="78" t="s">
        <v>311</v>
      </c>
      <c r="G707" t="s">
        <v>3157</v>
      </c>
      <c r="H707" t="s">
        <v>170</v>
      </c>
      <c r="I707" s="86">
        <v>41779</v>
      </c>
      <c r="J707" s="86">
        <v>41781</v>
      </c>
      <c r="K707">
        <v>2</v>
      </c>
      <c r="L707">
        <v>2</v>
      </c>
      <c r="M707">
        <v>2</v>
      </c>
      <c r="N707" t="s">
        <v>32</v>
      </c>
      <c r="O707">
        <v>2</v>
      </c>
      <c r="P707" t="s">
        <v>3158</v>
      </c>
      <c r="Q707" s="86">
        <v>40619</v>
      </c>
      <c r="R707" t="s">
        <v>32</v>
      </c>
      <c r="S707" t="s">
        <v>32</v>
      </c>
      <c r="T707" t="s">
        <v>32</v>
      </c>
      <c r="U707" t="s">
        <v>32</v>
      </c>
      <c r="V707" t="s">
        <v>32</v>
      </c>
      <c r="W707" t="s">
        <v>32</v>
      </c>
    </row>
    <row r="708" spans="1:23" x14ac:dyDescent="0.2">
      <c r="A708">
        <v>58563</v>
      </c>
      <c r="B708" t="s">
        <v>1957</v>
      </c>
      <c r="C708" t="s">
        <v>30</v>
      </c>
      <c r="D708" t="s">
        <v>38</v>
      </c>
      <c r="E708" t="s">
        <v>111</v>
      </c>
      <c r="F708" s="78" t="s">
        <v>75</v>
      </c>
      <c r="G708" t="s">
        <v>1958</v>
      </c>
      <c r="H708" t="s">
        <v>512</v>
      </c>
      <c r="I708" s="86">
        <v>41597</v>
      </c>
      <c r="J708" s="86">
        <v>41600</v>
      </c>
      <c r="K708">
        <v>2</v>
      </c>
      <c r="L708">
        <v>2</v>
      </c>
      <c r="M708">
        <v>2</v>
      </c>
      <c r="N708" t="s">
        <v>32</v>
      </c>
      <c r="O708">
        <v>2</v>
      </c>
      <c r="P708" t="s">
        <v>1959</v>
      </c>
      <c r="Q708" s="86">
        <v>40522</v>
      </c>
      <c r="R708" t="s">
        <v>32</v>
      </c>
      <c r="S708" t="s">
        <v>32</v>
      </c>
      <c r="T708" t="s">
        <v>32</v>
      </c>
      <c r="U708" t="s">
        <v>32</v>
      </c>
      <c r="V708" t="s">
        <v>32</v>
      </c>
      <c r="W708" t="s">
        <v>32</v>
      </c>
    </row>
    <row r="709" spans="1:23" x14ac:dyDescent="0.2">
      <c r="A709">
        <v>59194</v>
      </c>
      <c r="B709" t="s">
        <v>2179</v>
      </c>
      <c r="C709" t="s">
        <v>30</v>
      </c>
      <c r="D709" t="s">
        <v>38</v>
      </c>
      <c r="E709" t="s">
        <v>382</v>
      </c>
      <c r="F709" s="78" t="s">
        <v>33</v>
      </c>
      <c r="G709" t="s">
        <v>2180</v>
      </c>
      <c r="H709" t="s">
        <v>512</v>
      </c>
      <c r="I709" s="86">
        <v>42072</v>
      </c>
      <c r="J709" s="86">
        <v>42076</v>
      </c>
      <c r="K709">
        <v>2</v>
      </c>
      <c r="L709">
        <v>2</v>
      </c>
      <c r="M709">
        <v>2</v>
      </c>
      <c r="N709" t="s">
        <v>32</v>
      </c>
      <c r="O709">
        <v>2</v>
      </c>
      <c r="P709" t="s">
        <v>32</v>
      </c>
      <c r="Q709" s="86" t="s">
        <v>32</v>
      </c>
      <c r="R709" t="s">
        <v>32</v>
      </c>
      <c r="S709" t="s">
        <v>32</v>
      </c>
      <c r="T709" t="s">
        <v>32</v>
      </c>
      <c r="U709" t="s">
        <v>32</v>
      </c>
      <c r="V709" t="s">
        <v>32</v>
      </c>
      <c r="W709" t="s">
        <v>32</v>
      </c>
    </row>
    <row r="710" spans="1:23" x14ac:dyDescent="0.2">
      <c r="A710">
        <v>141240</v>
      </c>
      <c r="B710" t="s">
        <v>3346</v>
      </c>
      <c r="C710" t="s">
        <v>67</v>
      </c>
      <c r="D710" t="s">
        <v>72</v>
      </c>
      <c r="E710" t="s">
        <v>394</v>
      </c>
      <c r="F710" s="78" t="s">
        <v>345</v>
      </c>
      <c r="G710" t="s">
        <v>32</v>
      </c>
      <c r="H710" t="s">
        <v>32</v>
      </c>
      <c r="I710" s="86" t="s">
        <v>32</v>
      </c>
      <c r="J710" s="86" t="s">
        <v>32</v>
      </c>
      <c r="K710" t="s">
        <v>32</v>
      </c>
      <c r="L710" t="s">
        <v>32</v>
      </c>
      <c r="M710" t="s">
        <v>32</v>
      </c>
      <c r="N710" t="s">
        <v>32</v>
      </c>
      <c r="O710" t="s">
        <v>32</v>
      </c>
      <c r="P710" t="s">
        <v>32</v>
      </c>
      <c r="Q710" s="86" t="s">
        <v>32</v>
      </c>
      <c r="R710" t="s">
        <v>32</v>
      </c>
      <c r="S710" t="s">
        <v>32</v>
      </c>
      <c r="T710" t="s">
        <v>32</v>
      </c>
      <c r="U710" t="s">
        <v>32</v>
      </c>
      <c r="V710" t="s">
        <v>32</v>
      </c>
      <c r="W710" t="s">
        <v>32</v>
      </c>
    </row>
    <row r="711" spans="1:23" x14ac:dyDescent="0.2">
      <c r="A711">
        <v>58262</v>
      </c>
      <c r="B711" t="s">
        <v>1867</v>
      </c>
      <c r="C711" t="s">
        <v>30</v>
      </c>
      <c r="D711" t="s">
        <v>38</v>
      </c>
      <c r="E711" t="s">
        <v>450</v>
      </c>
      <c r="F711" s="78" t="s">
        <v>132</v>
      </c>
      <c r="G711" t="s">
        <v>1868</v>
      </c>
      <c r="H711" t="s">
        <v>512</v>
      </c>
      <c r="I711" s="86">
        <v>41029</v>
      </c>
      <c r="J711" s="86">
        <v>41033</v>
      </c>
      <c r="K711">
        <v>2</v>
      </c>
      <c r="L711">
        <v>2</v>
      </c>
      <c r="M711">
        <v>2</v>
      </c>
      <c r="N711" t="s">
        <v>32</v>
      </c>
      <c r="O711">
        <v>2</v>
      </c>
      <c r="P711" t="s">
        <v>32</v>
      </c>
      <c r="Q711" s="86" t="s">
        <v>32</v>
      </c>
      <c r="R711" t="s">
        <v>32</v>
      </c>
      <c r="S711" t="s">
        <v>32</v>
      </c>
      <c r="T711" t="s">
        <v>32</v>
      </c>
      <c r="U711" t="s">
        <v>32</v>
      </c>
      <c r="V711" t="s">
        <v>32</v>
      </c>
      <c r="W711" t="s">
        <v>32</v>
      </c>
    </row>
    <row r="712" spans="1:23" x14ac:dyDescent="0.2">
      <c r="A712">
        <v>50067</v>
      </c>
      <c r="B712" t="s">
        <v>136</v>
      </c>
      <c r="C712" t="s">
        <v>99</v>
      </c>
      <c r="D712" t="s">
        <v>103</v>
      </c>
      <c r="E712" t="s">
        <v>137</v>
      </c>
      <c r="F712" s="78" t="s">
        <v>75</v>
      </c>
      <c r="G712">
        <v>10004850</v>
      </c>
      <c r="H712" t="s">
        <v>101</v>
      </c>
      <c r="I712" s="86">
        <v>42291</v>
      </c>
      <c r="J712" s="86">
        <v>42292</v>
      </c>
      <c r="K712" t="s">
        <v>32</v>
      </c>
      <c r="L712" t="s">
        <v>32</v>
      </c>
      <c r="M712" t="s">
        <v>32</v>
      </c>
      <c r="N712" t="s">
        <v>32</v>
      </c>
      <c r="O712" t="s">
        <v>32</v>
      </c>
      <c r="P712" t="s">
        <v>138</v>
      </c>
      <c r="Q712" s="86">
        <v>40829</v>
      </c>
      <c r="R712" t="s">
        <v>32</v>
      </c>
      <c r="S712" t="s">
        <v>32</v>
      </c>
      <c r="T712" t="s">
        <v>32</v>
      </c>
      <c r="U712" t="s">
        <v>32</v>
      </c>
      <c r="V712" t="s">
        <v>32</v>
      </c>
      <c r="W712" t="s">
        <v>32</v>
      </c>
    </row>
    <row r="713" spans="1:23" x14ac:dyDescent="0.2">
      <c r="A713">
        <v>59174</v>
      </c>
      <c r="B713" t="s">
        <v>2152</v>
      </c>
      <c r="C713" t="s">
        <v>30</v>
      </c>
      <c r="D713" t="s">
        <v>38</v>
      </c>
      <c r="E713" t="s">
        <v>237</v>
      </c>
      <c r="F713" s="78" t="s">
        <v>132</v>
      </c>
      <c r="G713" t="s">
        <v>32</v>
      </c>
      <c r="H713" t="s">
        <v>32</v>
      </c>
      <c r="I713" s="86" t="s">
        <v>32</v>
      </c>
      <c r="J713" s="86" t="s">
        <v>32</v>
      </c>
      <c r="K713" t="s">
        <v>32</v>
      </c>
      <c r="L713" t="s">
        <v>32</v>
      </c>
      <c r="M713" t="s">
        <v>32</v>
      </c>
      <c r="N713" t="s">
        <v>32</v>
      </c>
      <c r="O713" t="s">
        <v>32</v>
      </c>
      <c r="P713" t="s">
        <v>32</v>
      </c>
      <c r="Q713" s="86" t="s">
        <v>32</v>
      </c>
      <c r="R713" t="s">
        <v>32</v>
      </c>
      <c r="S713" t="s">
        <v>32</v>
      </c>
      <c r="T713" t="s">
        <v>32</v>
      </c>
      <c r="U713" t="s">
        <v>32</v>
      </c>
      <c r="V713" t="s">
        <v>32</v>
      </c>
      <c r="W713" t="s">
        <v>32</v>
      </c>
    </row>
    <row r="714" spans="1:23" x14ac:dyDescent="0.2">
      <c r="A714">
        <v>54969</v>
      </c>
      <c r="B714" t="s">
        <v>1636</v>
      </c>
      <c r="C714" t="s">
        <v>30</v>
      </c>
      <c r="D714" t="s">
        <v>38</v>
      </c>
      <c r="E714" t="s">
        <v>237</v>
      </c>
      <c r="F714" s="78" t="s">
        <v>132</v>
      </c>
      <c r="G714" t="s">
        <v>1637</v>
      </c>
      <c r="H714" t="s">
        <v>512</v>
      </c>
      <c r="I714" s="86">
        <v>41596</v>
      </c>
      <c r="J714" s="86">
        <v>41600</v>
      </c>
      <c r="K714">
        <v>2</v>
      </c>
      <c r="L714">
        <v>2</v>
      </c>
      <c r="M714">
        <v>2</v>
      </c>
      <c r="N714" t="s">
        <v>32</v>
      </c>
      <c r="O714">
        <v>2</v>
      </c>
      <c r="P714" t="s">
        <v>1638</v>
      </c>
      <c r="Q714" s="86">
        <v>40606</v>
      </c>
      <c r="R714" t="s">
        <v>32</v>
      </c>
      <c r="S714" t="s">
        <v>32</v>
      </c>
      <c r="T714" t="s">
        <v>32</v>
      </c>
      <c r="U714" t="s">
        <v>32</v>
      </c>
      <c r="V714" t="s">
        <v>32</v>
      </c>
      <c r="W714" t="s">
        <v>32</v>
      </c>
    </row>
    <row r="715" spans="1:23" x14ac:dyDescent="0.2">
      <c r="A715">
        <v>53861</v>
      </c>
      <c r="B715" t="s">
        <v>1367</v>
      </c>
      <c r="C715" t="s">
        <v>114</v>
      </c>
      <c r="D715" t="s">
        <v>44</v>
      </c>
      <c r="E715" t="s">
        <v>411</v>
      </c>
      <c r="F715" s="78" t="s">
        <v>57</v>
      </c>
      <c r="G715" t="s">
        <v>1368</v>
      </c>
      <c r="H715" t="s">
        <v>502</v>
      </c>
      <c r="I715" s="86">
        <v>41666</v>
      </c>
      <c r="J715" s="86">
        <v>41670</v>
      </c>
      <c r="K715">
        <v>2</v>
      </c>
      <c r="L715">
        <v>2</v>
      </c>
      <c r="M715">
        <v>2</v>
      </c>
      <c r="N715" t="s">
        <v>32</v>
      </c>
      <c r="O715">
        <v>2</v>
      </c>
      <c r="P715" t="s">
        <v>1369</v>
      </c>
      <c r="Q715" s="86">
        <v>40291</v>
      </c>
      <c r="R715" t="s">
        <v>32</v>
      </c>
      <c r="S715" t="s">
        <v>32</v>
      </c>
      <c r="T715" t="s">
        <v>32</v>
      </c>
      <c r="U715" t="s">
        <v>32</v>
      </c>
      <c r="V715" t="s">
        <v>32</v>
      </c>
      <c r="W715" t="s">
        <v>32</v>
      </c>
    </row>
    <row r="716" spans="1:23" x14ac:dyDescent="0.2">
      <c r="A716">
        <v>130708</v>
      </c>
      <c r="B716" t="s">
        <v>2808</v>
      </c>
      <c r="C716" t="s">
        <v>126</v>
      </c>
      <c r="D716" t="s">
        <v>61</v>
      </c>
      <c r="E716" t="s">
        <v>363</v>
      </c>
      <c r="F716" s="78" t="s">
        <v>57</v>
      </c>
      <c r="G716" t="s">
        <v>2809</v>
      </c>
      <c r="H716" t="s">
        <v>2237</v>
      </c>
      <c r="I716" s="86">
        <v>39533</v>
      </c>
      <c r="J716" s="86">
        <v>39534</v>
      </c>
      <c r="K716">
        <v>1</v>
      </c>
      <c r="L716" t="s">
        <v>70</v>
      </c>
      <c r="M716" t="s">
        <v>70</v>
      </c>
      <c r="N716" t="s">
        <v>32</v>
      </c>
      <c r="O716">
        <v>1</v>
      </c>
      <c r="P716" t="s">
        <v>32</v>
      </c>
      <c r="Q716" s="86" t="s">
        <v>32</v>
      </c>
      <c r="R716" t="s">
        <v>32</v>
      </c>
      <c r="S716" t="s">
        <v>32</v>
      </c>
      <c r="T716" t="s">
        <v>32</v>
      </c>
      <c r="U716" t="s">
        <v>32</v>
      </c>
      <c r="V716" t="s">
        <v>32</v>
      </c>
      <c r="W716" t="s">
        <v>32</v>
      </c>
    </row>
    <row r="717" spans="1:23" x14ac:dyDescent="0.2">
      <c r="A717">
        <v>130613</v>
      </c>
      <c r="B717" t="s">
        <v>2626</v>
      </c>
      <c r="C717" t="s">
        <v>54</v>
      </c>
      <c r="D717" t="s">
        <v>61</v>
      </c>
      <c r="E717" t="s">
        <v>408</v>
      </c>
      <c r="F717" s="78" t="s">
        <v>75</v>
      </c>
      <c r="G717" t="s">
        <v>2627</v>
      </c>
      <c r="H717" t="s">
        <v>2316</v>
      </c>
      <c r="I717" s="86">
        <v>40889</v>
      </c>
      <c r="J717" s="86">
        <v>40893</v>
      </c>
      <c r="K717">
        <v>2</v>
      </c>
      <c r="L717">
        <v>2</v>
      </c>
      <c r="M717">
        <v>2</v>
      </c>
      <c r="N717" t="s">
        <v>32</v>
      </c>
      <c r="O717">
        <v>2</v>
      </c>
      <c r="P717" t="s">
        <v>2628</v>
      </c>
      <c r="Q717" s="86">
        <v>39556</v>
      </c>
      <c r="R717" t="s">
        <v>32</v>
      </c>
      <c r="S717" t="s">
        <v>32</v>
      </c>
      <c r="T717" t="s">
        <v>32</v>
      </c>
      <c r="U717" t="s">
        <v>32</v>
      </c>
      <c r="V717" t="s">
        <v>32</v>
      </c>
      <c r="W717" t="s">
        <v>32</v>
      </c>
    </row>
    <row r="718" spans="1:23" x14ac:dyDescent="0.2">
      <c r="A718">
        <v>130646</v>
      </c>
      <c r="B718" t="s">
        <v>2679</v>
      </c>
      <c r="C718" t="s">
        <v>54</v>
      </c>
      <c r="D718" t="s">
        <v>61</v>
      </c>
      <c r="E718" t="s">
        <v>68</v>
      </c>
      <c r="F718" s="78" t="s">
        <v>47</v>
      </c>
      <c r="G718" t="s">
        <v>2680</v>
      </c>
      <c r="H718" t="s">
        <v>2231</v>
      </c>
      <c r="I718" s="86">
        <v>40987</v>
      </c>
      <c r="J718" s="86">
        <v>40991</v>
      </c>
      <c r="K718">
        <v>2</v>
      </c>
      <c r="L718">
        <v>2</v>
      </c>
      <c r="M718">
        <v>2</v>
      </c>
      <c r="N718" t="s">
        <v>32</v>
      </c>
      <c r="O718">
        <v>2</v>
      </c>
      <c r="P718" t="s">
        <v>2681</v>
      </c>
      <c r="Q718" s="86">
        <v>39003</v>
      </c>
      <c r="R718" t="s">
        <v>32</v>
      </c>
      <c r="S718" t="s">
        <v>32</v>
      </c>
      <c r="T718" t="s">
        <v>32</v>
      </c>
      <c r="U718" t="s">
        <v>32</v>
      </c>
      <c r="V718" t="s">
        <v>32</v>
      </c>
      <c r="W718" t="s">
        <v>32</v>
      </c>
    </row>
    <row r="719" spans="1:23" x14ac:dyDescent="0.2">
      <c r="A719">
        <v>53875</v>
      </c>
      <c r="B719" t="s">
        <v>1373</v>
      </c>
      <c r="C719" t="s">
        <v>30</v>
      </c>
      <c r="D719" t="s">
        <v>38</v>
      </c>
      <c r="E719" t="s">
        <v>68</v>
      </c>
      <c r="F719" s="78" t="s">
        <v>47</v>
      </c>
      <c r="G719" t="s">
        <v>1374</v>
      </c>
      <c r="H719" t="s">
        <v>502</v>
      </c>
      <c r="I719" s="86">
        <v>41471</v>
      </c>
      <c r="J719" s="86">
        <v>41474</v>
      </c>
      <c r="K719">
        <v>2</v>
      </c>
      <c r="L719">
        <v>2</v>
      </c>
      <c r="M719">
        <v>2</v>
      </c>
      <c r="N719" t="s">
        <v>32</v>
      </c>
      <c r="O719">
        <v>2</v>
      </c>
      <c r="P719" t="s">
        <v>1375</v>
      </c>
      <c r="Q719" s="86">
        <v>39535</v>
      </c>
      <c r="R719" t="s">
        <v>32</v>
      </c>
      <c r="S719" t="s">
        <v>32</v>
      </c>
      <c r="T719" t="s">
        <v>32</v>
      </c>
      <c r="U719" t="s">
        <v>32</v>
      </c>
      <c r="V719" t="s">
        <v>32</v>
      </c>
      <c r="W719" t="s">
        <v>32</v>
      </c>
    </row>
    <row r="720" spans="1:23" x14ac:dyDescent="0.2">
      <c r="A720">
        <v>53879</v>
      </c>
      <c r="B720" t="s">
        <v>1376</v>
      </c>
      <c r="C720" t="s">
        <v>30</v>
      </c>
      <c r="D720" t="s">
        <v>38</v>
      </c>
      <c r="E720" t="s">
        <v>181</v>
      </c>
      <c r="F720" s="78" t="s">
        <v>311</v>
      </c>
      <c r="G720" t="s">
        <v>1377</v>
      </c>
      <c r="H720" t="s">
        <v>491</v>
      </c>
      <c r="I720" s="86">
        <v>40855</v>
      </c>
      <c r="J720" s="86">
        <v>40858</v>
      </c>
      <c r="K720">
        <v>2</v>
      </c>
      <c r="L720">
        <v>2</v>
      </c>
      <c r="M720">
        <v>1</v>
      </c>
      <c r="N720" t="s">
        <v>32</v>
      </c>
      <c r="O720">
        <v>2</v>
      </c>
      <c r="P720" t="s">
        <v>1378</v>
      </c>
      <c r="Q720" s="86">
        <v>39374</v>
      </c>
      <c r="R720" t="s">
        <v>32</v>
      </c>
      <c r="S720" t="s">
        <v>32</v>
      </c>
      <c r="T720" t="s">
        <v>32</v>
      </c>
      <c r="U720" t="s">
        <v>32</v>
      </c>
      <c r="V720" t="s">
        <v>32</v>
      </c>
      <c r="W720" t="s">
        <v>32</v>
      </c>
    </row>
    <row r="721" spans="1:23" x14ac:dyDescent="0.2">
      <c r="A721">
        <v>53895</v>
      </c>
      <c r="B721" t="s">
        <v>1379</v>
      </c>
      <c r="C721" t="s">
        <v>30</v>
      </c>
      <c r="D721" t="s">
        <v>38</v>
      </c>
      <c r="E721" t="s">
        <v>237</v>
      </c>
      <c r="F721" s="78" t="s">
        <v>132</v>
      </c>
      <c r="G721" t="s">
        <v>1380</v>
      </c>
      <c r="H721" t="s">
        <v>512</v>
      </c>
      <c r="I721" s="86">
        <v>41806</v>
      </c>
      <c r="J721" s="86">
        <v>41809</v>
      </c>
      <c r="K721">
        <v>3</v>
      </c>
      <c r="L721">
        <v>3</v>
      </c>
      <c r="M721">
        <v>3</v>
      </c>
      <c r="N721" t="s">
        <v>32</v>
      </c>
      <c r="O721">
        <v>3</v>
      </c>
      <c r="P721" t="s">
        <v>1381</v>
      </c>
      <c r="Q721" s="86">
        <v>41131</v>
      </c>
      <c r="R721" t="s">
        <v>32</v>
      </c>
      <c r="S721" t="s">
        <v>32</v>
      </c>
      <c r="T721" t="s">
        <v>32</v>
      </c>
      <c r="U721" t="s">
        <v>32</v>
      </c>
      <c r="V721" t="s">
        <v>32</v>
      </c>
      <c r="W721" t="s">
        <v>32</v>
      </c>
    </row>
    <row r="722" spans="1:23" x14ac:dyDescent="0.2">
      <c r="A722">
        <v>59235</v>
      </c>
      <c r="B722" t="s">
        <v>2207</v>
      </c>
      <c r="C722" t="s">
        <v>234</v>
      </c>
      <c r="D722" t="s">
        <v>38</v>
      </c>
      <c r="E722" t="s">
        <v>74</v>
      </c>
      <c r="F722" s="78" t="s">
        <v>75</v>
      </c>
      <c r="G722" t="s">
        <v>32</v>
      </c>
      <c r="H722" t="s">
        <v>32</v>
      </c>
      <c r="I722" s="86" t="s">
        <v>32</v>
      </c>
      <c r="J722" s="86" t="s">
        <v>32</v>
      </c>
      <c r="K722" t="s">
        <v>32</v>
      </c>
      <c r="L722" t="s">
        <v>32</v>
      </c>
      <c r="M722" t="s">
        <v>32</v>
      </c>
      <c r="N722" t="s">
        <v>32</v>
      </c>
      <c r="O722" t="s">
        <v>32</v>
      </c>
      <c r="P722" t="s">
        <v>32</v>
      </c>
      <c r="Q722" s="86" t="s">
        <v>32</v>
      </c>
      <c r="R722" t="s">
        <v>32</v>
      </c>
      <c r="S722" t="s">
        <v>32</v>
      </c>
      <c r="T722" t="s">
        <v>32</v>
      </c>
      <c r="U722" t="s">
        <v>32</v>
      </c>
      <c r="V722" t="s">
        <v>32</v>
      </c>
      <c r="W722" t="s">
        <v>32</v>
      </c>
    </row>
    <row r="723" spans="1:23" x14ac:dyDescent="0.2">
      <c r="A723">
        <v>56776</v>
      </c>
      <c r="B723" t="s">
        <v>1752</v>
      </c>
      <c r="C723" t="s">
        <v>30</v>
      </c>
      <c r="D723" t="s">
        <v>38</v>
      </c>
      <c r="E723" t="s">
        <v>237</v>
      </c>
      <c r="F723" s="78" t="s">
        <v>132</v>
      </c>
      <c r="G723" t="s">
        <v>1753</v>
      </c>
      <c r="H723" t="s">
        <v>502</v>
      </c>
      <c r="I723" s="86">
        <v>41394</v>
      </c>
      <c r="J723" s="86">
        <v>41397</v>
      </c>
      <c r="K723">
        <v>2</v>
      </c>
      <c r="L723">
        <v>2</v>
      </c>
      <c r="M723">
        <v>2</v>
      </c>
      <c r="N723" t="s">
        <v>32</v>
      </c>
      <c r="O723">
        <v>2</v>
      </c>
      <c r="P723" t="s">
        <v>1754</v>
      </c>
      <c r="Q723" s="86">
        <v>40417</v>
      </c>
      <c r="R723" t="s">
        <v>32</v>
      </c>
      <c r="S723" t="s">
        <v>32</v>
      </c>
      <c r="T723" t="s">
        <v>32</v>
      </c>
      <c r="U723" t="s">
        <v>32</v>
      </c>
      <c r="V723" t="s">
        <v>32</v>
      </c>
      <c r="W723" t="s">
        <v>32</v>
      </c>
    </row>
    <row r="724" spans="1:23" x14ac:dyDescent="0.2">
      <c r="A724">
        <v>130667</v>
      </c>
      <c r="B724" t="s">
        <v>2716</v>
      </c>
      <c r="C724" t="s">
        <v>2300</v>
      </c>
      <c r="D724" t="s">
        <v>61</v>
      </c>
      <c r="E724" t="s">
        <v>190</v>
      </c>
      <c r="F724" s="78" t="s">
        <v>57</v>
      </c>
      <c r="G724" t="s">
        <v>2717</v>
      </c>
      <c r="H724" t="s">
        <v>2231</v>
      </c>
      <c r="I724" s="86">
        <v>40868</v>
      </c>
      <c r="J724" s="86">
        <v>40872</v>
      </c>
      <c r="K724">
        <v>2</v>
      </c>
      <c r="L724">
        <v>2</v>
      </c>
      <c r="M724">
        <v>2</v>
      </c>
      <c r="N724" t="s">
        <v>32</v>
      </c>
      <c r="O724">
        <v>2</v>
      </c>
      <c r="P724" t="s">
        <v>2718</v>
      </c>
      <c r="Q724" s="86">
        <v>39241</v>
      </c>
      <c r="R724" t="s">
        <v>32</v>
      </c>
      <c r="S724" t="s">
        <v>32</v>
      </c>
      <c r="T724" t="s">
        <v>32</v>
      </c>
      <c r="U724" t="s">
        <v>32</v>
      </c>
      <c r="V724" t="s">
        <v>32</v>
      </c>
      <c r="W724" t="s">
        <v>32</v>
      </c>
    </row>
    <row r="725" spans="1:23" x14ac:dyDescent="0.2">
      <c r="A725">
        <v>53927</v>
      </c>
      <c r="B725" t="s">
        <v>1382</v>
      </c>
      <c r="C725" t="s">
        <v>40</v>
      </c>
      <c r="D725" t="s">
        <v>44</v>
      </c>
      <c r="E725" t="s">
        <v>409</v>
      </c>
      <c r="F725" s="78" t="s">
        <v>47</v>
      </c>
      <c r="G725" t="s">
        <v>1383</v>
      </c>
      <c r="H725" t="s">
        <v>521</v>
      </c>
      <c r="I725" s="86">
        <v>41590</v>
      </c>
      <c r="J725" s="86">
        <v>41593</v>
      </c>
      <c r="K725">
        <v>2</v>
      </c>
      <c r="L725">
        <v>2</v>
      </c>
      <c r="M725">
        <v>2</v>
      </c>
      <c r="N725" t="s">
        <v>32</v>
      </c>
      <c r="O725">
        <v>2</v>
      </c>
      <c r="P725" t="s">
        <v>1384</v>
      </c>
      <c r="Q725" s="86">
        <v>40508</v>
      </c>
      <c r="R725" t="s">
        <v>32</v>
      </c>
      <c r="S725" t="s">
        <v>32</v>
      </c>
      <c r="T725" t="s">
        <v>32</v>
      </c>
      <c r="U725" t="s">
        <v>32</v>
      </c>
      <c r="V725" t="s">
        <v>32</v>
      </c>
      <c r="W725" t="s">
        <v>32</v>
      </c>
    </row>
    <row r="726" spans="1:23" x14ac:dyDescent="0.2">
      <c r="A726">
        <v>130650</v>
      </c>
      <c r="B726" t="s">
        <v>2687</v>
      </c>
      <c r="C726" t="s">
        <v>2500</v>
      </c>
      <c r="D726" t="s">
        <v>2501</v>
      </c>
      <c r="E726" t="s">
        <v>409</v>
      </c>
      <c r="F726" s="78" t="s">
        <v>47</v>
      </c>
      <c r="G726" t="s">
        <v>2688</v>
      </c>
      <c r="H726" t="s">
        <v>96</v>
      </c>
      <c r="I726" s="86">
        <v>41394</v>
      </c>
      <c r="J726" s="86">
        <v>41397</v>
      </c>
      <c r="K726">
        <v>2</v>
      </c>
      <c r="L726">
        <v>2</v>
      </c>
      <c r="M726">
        <v>2</v>
      </c>
      <c r="N726" t="s">
        <v>32</v>
      </c>
      <c r="O726">
        <v>2</v>
      </c>
      <c r="P726" t="s">
        <v>2689</v>
      </c>
      <c r="Q726" s="86">
        <v>39395</v>
      </c>
      <c r="R726" t="s">
        <v>32</v>
      </c>
      <c r="S726" t="s">
        <v>32</v>
      </c>
      <c r="T726" t="s">
        <v>32</v>
      </c>
      <c r="U726" t="s">
        <v>32</v>
      </c>
      <c r="V726" t="s">
        <v>32</v>
      </c>
      <c r="W726" t="s">
        <v>32</v>
      </c>
    </row>
    <row r="727" spans="1:23" x14ac:dyDescent="0.2">
      <c r="A727">
        <v>131959</v>
      </c>
      <c r="B727" t="s">
        <v>3159</v>
      </c>
      <c r="C727" t="s">
        <v>67</v>
      </c>
      <c r="D727" t="s">
        <v>72</v>
      </c>
      <c r="E727" t="s">
        <v>92</v>
      </c>
      <c r="F727" s="78" t="s">
        <v>33</v>
      </c>
      <c r="G727" t="s">
        <v>3160</v>
      </c>
      <c r="H727" t="s">
        <v>69</v>
      </c>
      <c r="I727" s="86">
        <v>41717</v>
      </c>
      <c r="J727" s="86">
        <v>41719</v>
      </c>
      <c r="K727">
        <v>2</v>
      </c>
      <c r="L727">
        <v>2</v>
      </c>
      <c r="M727">
        <v>2</v>
      </c>
      <c r="N727" t="s">
        <v>32</v>
      </c>
      <c r="O727">
        <v>2</v>
      </c>
      <c r="P727" t="s">
        <v>3161</v>
      </c>
      <c r="Q727" s="86">
        <v>41179</v>
      </c>
      <c r="R727" t="s">
        <v>32</v>
      </c>
      <c r="S727" t="s">
        <v>32</v>
      </c>
      <c r="T727" t="s">
        <v>32</v>
      </c>
      <c r="U727" t="s">
        <v>32</v>
      </c>
      <c r="V727" t="s">
        <v>32</v>
      </c>
      <c r="W727" t="s">
        <v>32</v>
      </c>
    </row>
    <row r="728" spans="1:23" x14ac:dyDescent="0.2">
      <c r="A728">
        <v>53941</v>
      </c>
      <c r="B728" t="s">
        <v>412</v>
      </c>
      <c r="C728" t="s">
        <v>40</v>
      </c>
      <c r="D728" t="s">
        <v>44</v>
      </c>
      <c r="E728" t="s">
        <v>411</v>
      </c>
      <c r="F728" s="78" t="s">
        <v>57</v>
      </c>
      <c r="G728" t="s">
        <v>1388</v>
      </c>
      <c r="H728" t="s">
        <v>521</v>
      </c>
      <c r="I728" s="86">
        <v>41583</v>
      </c>
      <c r="J728" s="86">
        <v>41585</v>
      </c>
      <c r="K728">
        <v>2</v>
      </c>
      <c r="L728">
        <v>1</v>
      </c>
      <c r="M728">
        <v>2</v>
      </c>
      <c r="N728" t="s">
        <v>32</v>
      </c>
      <c r="O728">
        <v>2</v>
      </c>
      <c r="P728" t="s">
        <v>1389</v>
      </c>
      <c r="Q728" s="86">
        <v>39892</v>
      </c>
      <c r="R728" t="s">
        <v>32</v>
      </c>
      <c r="S728" t="s">
        <v>32</v>
      </c>
      <c r="T728" t="s">
        <v>32</v>
      </c>
      <c r="U728" t="s">
        <v>32</v>
      </c>
      <c r="V728" t="s">
        <v>32</v>
      </c>
      <c r="W728" t="s">
        <v>32</v>
      </c>
    </row>
    <row r="729" spans="1:23" x14ac:dyDescent="0.2">
      <c r="A729">
        <v>130706</v>
      </c>
      <c r="B729" t="s">
        <v>2802</v>
      </c>
      <c r="C729" t="s">
        <v>126</v>
      </c>
      <c r="D729" t="s">
        <v>61</v>
      </c>
      <c r="E729" t="s">
        <v>411</v>
      </c>
      <c r="F729" s="78" t="s">
        <v>57</v>
      </c>
      <c r="G729" t="s">
        <v>2803</v>
      </c>
      <c r="H729" t="s">
        <v>2267</v>
      </c>
      <c r="I729" s="86">
        <v>41345</v>
      </c>
      <c r="J729" s="86">
        <v>41348</v>
      </c>
      <c r="K729">
        <v>2</v>
      </c>
      <c r="L729">
        <v>2</v>
      </c>
      <c r="M729">
        <v>2</v>
      </c>
      <c r="N729" t="s">
        <v>32</v>
      </c>
      <c r="O729">
        <v>2</v>
      </c>
      <c r="P729" t="s">
        <v>2804</v>
      </c>
      <c r="Q729" s="86">
        <v>40326</v>
      </c>
      <c r="R729" t="s">
        <v>32</v>
      </c>
      <c r="S729" t="s">
        <v>32</v>
      </c>
      <c r="T729" t="s">
        <v>32</v>
      </c>
      <c r="U729" t="s">
        <v>32</v>
      </c>
      <c r="V729" t="s">
        <v>32</v>
      </c>
      <c r="W729" t="s">
        <v>32</v>
      </c>
    </row>
    <row r="730" spans="1:23" x14ac:dyDescent="0.2">
      <c r="A730">
        <v>53948</v>
      </c>
      <c r="B730" t="s">
        <v>1390</v>
      </c>
      <c r="C730" t="s">
        <v>30</v>
      </c>
      <c r="D730" t="s">
        <v>38</v>
      </c>
      <c r="E730" t="s">
        <v>82</v>
      </c>
      <c r="F730" s="78" t="s">
        <v>33</v>
      </c>
      <c r="G730" t="s">
        <v>1391</v>
      </c>
      <c r="H730" t="s">
        <v>512</v>
      </c>
      <c r="I730" s="86">
        <v>41302</v>
      </c>
      <c r="J730" s="86">
        <v>41306</v>
      </c>
      <c r="K730">
        <v>2</v>
      </c>
      <c r="L730">
        <v>2</v>
      </c>
      <c r="M730">
        <v>2</v>
      </c>
      <c r="N730" t="s">
        <v>32</v>
      </c>
      <c r="O730">
        <v>2</v>
      </c>
      <c r="P730" t="s">
        <v>1392</v>
      </c>
      <c r="Q730" s="86">
        <v>40417</v>
      </c>
      <c r="R730" t="s">
        <v>32</v>
      </c>
      <c r="S730" t="s">
        <v>32</v>
      </c>
      <c r="T730" t="s">
        <v>32</v>
      </c>
      <c r="U730" t="s">
        <v>32</v>
      </c>
      <c r="V730" t="s">
        <v>32</v>
      </c>
      <c r="W730" t="s">
        <v>32</v>
      </c>
    </row>
    <row r="731" spans="1:23" x14ac:dyDescent="0.2">
      <c r="A731">
        <v>53951</v>
      </c>
      <c r="B731" t="s">
        <v>1393</v>
      </c>
      <c r="C731" t="s">
        <v>30</v>
      </c>
      <c r="D731" t="s">
        <v>38</v>
      </c>
      <c r="E731" t="s">
        <v>396</v>
      </c>
      <c r="F731" s="78" t="s">
        <v>75</v>
      </c>
      <c r="G731" t="s">
        <v>1394</v>
      </c>
      <c r="H731" t="s">
        <v>512</v>
      </c>
      <c r="I731" s="86">
        <v>40728</v>
      </c>
      <c r="J731" s="86">
        <v>40732</v>
      </c>
      <c r="K731">
        <v>2</v>
      </c>
      <c r="L731">
        <v>2</v>
      </c>
      <c r="M731">
        <v>2</v>
      </c>
      <c r="N731" t="s">
        <v>32</v>
      </c>
      <c r="O731">
        <v>2</v>
      </c>
      <c r="P731" t="s">
        <v>1395</v>
      </c>
      <c r="Q731" s="86">
        <v>38862</v>
      </c>
      <c r="R731" t="s">
        <v>32</v>
      </c>
      <c r="S731" t="s">
        <v>32</v>
      </c>
      <c r="T731" t="s">
        <v>32</v>
      </c>
      <c r="U731" t="s">
        <v>32</v>
      </c>
      <c r="V731" t="s">
        <v>32</v>
      </c>
      <c r="W731" t="s">
        <v>32</v>
      </c>
    </row>
    <row r="732" spans="1:23" x14ac:dyDescent="0.2">
      <c r="A732">
        <v>50230</v>
      </c>
      <c r="B732" t="s">
        <v>602</v>
      </c>
      <c r="C732" t="s">
        <v>114</v>
      </c>
      <c r="D732" t="s">
        <v>44</v>
      </c>
      <c r="E732" t="s">
        <v>160</v>
      </c>
      <c r="F732" s="78" t="s">
        <v>56</v>
      </c>
      <c r="G732" t="s">
        <v>603</v>
      </c>
      <c r="H732" t="s">
        <v>558</v>
      </c>
      <c r="I732" s="86">
        <v>41058</v>
      </c>
      <c r="J732" s="86">
        <v>41061</v>
      </c>
      <c r="K732" t="s">
        <v>32</v>
      </c>
      <c r="L732" t="s">
        <v>32</v>
      </c>
      <c r="M732" t="s">
        <v>32</v>
      </c>
      <c r="N732" t="s">
        <v>32</v>
      </c>
      <c r="O732" t="s">
        <v>32</v>
      </c>
      <c r="P732" t="s">
        <v>604</v>
      </c>
      <c r="Q732" s="86">
        <v>39262</v>
      </c>
      <c r="R732" t="s">
        <v>32</v>
      </c>
      <c r="S732" t="s">
        <v>32</v>
      </c>
      <c r="T732" t="s">
        <v>32</v>
      </c>
      <c r="U732" t="s">
        <v>32</v>
      </c>
      <c r="V732" t="s">
        <v>32</v>
      </c>
      <c r="W732" t="s">
        <v>32</v>
      </c>
    </row>
    <row r="733" spans="1:23" x14ac:dyDescent="0.2">
      <c r="A733">
        <v>130740</v>
      </c>
      <c r="B733" t="s">
        <v>2873</v>
      </c>
      <c r="C733" t="s">
        <v>54</v>
      </c>
      <c r="D733" t="s">
        <v>61</v>
      </c>
      <c r="E733" t="s">
        <v>149</v>
      </c>
      <c r="F733" s="78" t="s">
        <v>64</v>
      </c>
      <c r="G733" t="s">
        <v>2874</v>
      </c>
      <c r="H733" t="s">
        <v>96</v>
      </c>
      <c r="I733" s="86">
        <v>41589</v>
      </c>
      <c r="J733" s="86">
        <v>41593</v>
      </c>
      <c r="K733">
        <v>2</v>
      </c>
      <c r="L733">
        <v>2</v>
      </c>
      <c r="M733">
        <v>2</v>
      </c>
      <c r="N733" t="s">
        <v>32</v>
      </c>
      <c r="O733">
        <v>2</v>
      </c>
      <c r="P733" t="s">
        <v>2875</v>
      </c>
      <c r="Q733" s="86">
        <v>40704</v>
      </c>
      <c r="R733" t="s">
        <v>32</v>
      </c>
      <c r="S733" t="s">
        <v>32</v>
      </c>
      <c r="T733" t="s">
        <v>32</v>
      </c>
      <c r="U733" t="s">
        <v>32</v>
      </c>
      <c r="V733" t="s">
        <v>32</v>
      </c>
      <c r="W733" t="s">
        <v>32</v>
      </c>
    </row>
    <row r="734" spans="1:23" x14ac:dyDescent="0.2">
      <c r="A734">
        <v>58513</v>
      </c>
      <c r="B734" t="s">
        <v>1932</v>
      </c>
      <c r="C734" t="s">
        <v>30</v>
      </c>
      <c r="D734" t="s">
        <v>38</v>
      </c>
      <c r="E734" t="s">
        <v>160</v>
      </c>
      <c r="F734" s="78" t="s">
        <v>56</v>
      </c>
      <c r="G734" t="s">
        <v>1933</v>
      </c>
      <c r="H734" t="s">
        <v>562</v>
      </c>
      <c r="I734" s="86">
        <v>41855</v>
      </c>
      <c r="J734" s="86">
        <v>41859</v>
      </c>
      <c r="K734">
        <v>2</v>
      </c>
      <c r="L734">
        <v>2</v>
      </c>
      <c r="M734">
        <v>2</v>
      </c>
      <c r="N734" t="s">
        <v>32</v>
      </c>
      <c r="O734">
        <v>2</v>
      </c>
      <c r="P734" t="s">
        <v>1934</v>
      </c>
      <c r="Q734" s="86">
        <v>41446</v>
      </c>
      <c r="R734" t="s">
        <v>32</v>
      </c>
      <c r="S734" t="s">
        <v>32</v>
      </c>
      <c r="T734" t="s">
        <v>32</v>
      </c>
      <c r="U734" t="s">
        <v>32</v>
      </c>
      <c r="V734" t="s">
        <v>32</v>
      </c>
      <c r="W734" t="s">
        <v>32</v>
      </c>
    </row>
    <row r="735" spans="1:23" x14ac:dyDescent="0.2">
      <c r="A735">
        <v>130624</v>
      </c>
      <c r="B735" t="s">
        <v>2652</v>
      </c>
      <c r="C735" t="s">
        <v>126</v>
      </c>
      <c r="D735" t="s">
        <v>61</v>
      </c>
      <c r="E735" t="s">
        <v>452</v>
      </c>
      <c r="F735" s="78" t="s">
        <v>64</v>
      </c>
      <c r="G735" t="s">
        <v>2653</v>
      </c>
      <c r="H735" t="s">
        <v>2237</v>
      </c>
      <c r="I735" s="86">
        <v>39153</v>
      </c>
      <c r="J735" s="86">
        <v>39157</v>
      </c>
      <c r="K735">
        <v>1</v>
      </c>
      <c r="L735" t="s">
        <v>70</v>
      </c>
      <c r="M735" t="s">
        <v>70</v>
      </c>
      <c r="N735" t="s">
        <v>32</v>
      </c>
      <c r="O735">
        <v>1</v>
      </c>
      <c r="P735" t="s">
        <v>32</v>
      </c>
      <c r="Q735" s="86" t="s">
        <v>32</v>
      </c>
      <c r="R735" t="s">
        <v>32</v>
      </c>
      <c r="S735" t="s">
        <v>32</v>
      </c>
      <c r="T735" t="s">
        <v>32</v>
      </c>
      <c r="U735" t="s">
        <v>32</v>
      </c>
      <c r="V735" t="s">
        <v>32</v>
      </c>
      <c r="W735" t="s">
        <v>32</v>
      </c>
    </row>
    <row r="736" spans="1:23" x14ac:dyDescent="0.2">
      <c r="A736">
        <v>130575</v>
      </c>
      <c r="B736" t="s">
        <v>2541</v>
      </c>
      <c r="C736" t="s">
        <v>126</v>
      </c>
      <c r="D736" t="s">
        <v>61</v>
      </c>
      <c r="E736" t="s">
        <v>122</v>
      </c>
      <c r="F736" s="78" t="s">
        <v>345</v>
      </c>
      <c r="G736" t="s">
        <v>2542</v>
      </c>
      <c r="H736" t="s">
        <v>261</v>
      </c>
      <c r="I736" s="86">
        <v>42066</v>
      </c>
      <c r="J736" s="86">
        <v>42069</v>
      </c>
      <c r="K736">
        <v>2</v>
      </c>
      <c r="L736">
        <v>2</v>
      </c>
      <c r="M736">
        <v>2</v>
      </c>
      <c r="N736" t="s">
        <v>32</v>
      </c>
      <c r="O736">
        <v>2</v>
      </c>
      <c r="P736" t="s">
        <v>2543</v>
      </c>
      <c r="Q736" s="86">
        <v>41614</v>
      </c>
      <c r="R736" t="s">
        <v>32</v>
      </c>
      <c r="S736" t="s">
        <v>32</v>
      </c>
      <c r="T736" t="s">
        <v>32</v>
      </c>
      <c r="U736" t="s">
        <v>32</v>
      </c>
      <c r="V736" t="s">
        <v>32</v>
      </c>
      <c r="W736" t="s">
        <v>32</v>
      </c>
    </row>
    <row r="737" spans="1:23" x14ac:dyDescent="0.2">
      <c r="A737">
        <v>59108</v>
      </c>
      <c r="B737" t="s">
        <v>2103</v>
      </c>
      <c r="C737" t="s">
        <v>234</v>
      </c>
      <c r="D737" t="s">
        <v>38</v>
      </c>
      <c r="E737" t="s">
        <v>382</v>
      </c>
      <c r="F737" s="78" t="s">
        <v>33</v>
      </c>
      <c r="G737" t="s">
        <v>2104</v>
      </c>
      <c r="H737" t="s">
        <v>498</v>
      </c>
      <c r="I737" s="86">
        <v>42065</v>
      </c>
      <c r="J737" s="86">
        <v>42069</v>
      </c>
      <c r="K737">
        <v>4</v>
      </c>
      <c r="L737">
        <v>4</v>
      </c>
      <c r="M737">
        <v>4</v>
      </c>
      <c r="N737" t="s">
        <v>32</v>
      </c>
      <c r="O737">
        <v>4</v>
      </c>
      <c r="P737" t="s">
        <v>2105</v>
      </c>
      <c r="Q737" s="86">
        <v>41565</v>
      </c>
      <c r="R737" t="s">
        <v>32</v>
      </c>
      <c r="S737" t="s">
        <v>32</v>
      </c>
      <c r="T737" t="s">
        <v>32</v>
      </c>
      <c r="U737" t="s">
        <v>32</v>
      </c>
      <c r="V737" t="s">
        <v>32</v>
      </c>
      <c r="W737" t="s">
        <v>32</v>
      </c>
    </row>
    <row r="738" spans="1:23" x14ac:dyDescent="0.2">
      <c r="A738">
        <v>131888</v>
      </c>
      <c r="B738" t="s">
        <v>3116</v>
      </c>
      <c r="C738" t="s">
        <v>67</v>
      </c>
      <c r="D738" t="s">
        <v>72</v>
      </c>
      <c r="E738" t="s">
        <v>443</v>
      </c>
      <c r="F738" s="78" t="s">
        <v>47</v>
      </c>
      <c r="G738" t="s">
        <v>3117</v>
      </c>
      <c r="H738" t="s">
        <v>170</v>
      </c>
      <c r="I738" s="86">
        <v>41759</v>
      </c>
      <c r="J738" s="86">
        <v>41761</v>
      </c>
      <c r="K738">
        <v>2</v>
      </c>
      <c r="L738">
        <v>2</v>
      </c>
      <c r="M738">
        <v>2</v>
      </c>
      <c r="N738" t="s">
        <v>32</v>
      </c>
      <c r="O738">
        <v>2</v>
      </c>
      <c r="P738" t="s">
        <v>3118</v>
      </c>
      <c r="Q738" s="86">
        <v>40192</v>
      </c>
      <c r="R738" t="s">
        <v>32</v>
      </c>
      <c r="S738" t="s">
        <v>32</v>
      </c>
      <c r="T738" t="s">
        <v>32</v>
      </c>
      <c r="U738" t="s">
        <v>32</v>
      </c>
      <c r="V738" t="s">
        <v>32</v>
      </c>
      <c r="W738" t="s">
        <v>32</v>
      </c>
    </row>
    <row r="739" spans="1:23" x14ac:dyDescent="0.2">
      <c r="A739">
        <v>53981</v>
      </c>
      <c r="B739" t="s">
        <v>1396</v>
      </c>
      <c r="C739" t="s">
        <v>30</v>
      </c>
      <c r="D739" t="s">
        <v>38</v>
      </c>
      <c r="E739" t="s">
        <v>458</v>
      </c>
      <c r="F739" s="78" t="s">
        <v>64</v>
      </c>
      <c r="G739" t="s">
        <v>1397</v>
      </c>
      <c r="H739" t="s">
        <v>498</v>
      </c>
      <c r="I739" s="86">
        <v>42121</v>
      </c>
      <c r="J739" s="86">
        <v>42125</v>
      </c>
      <c r="K739">
        <v>3</v>
      </c>
      <c r="L739">
        <v>3</v>
      </c>
      <c r="M739">
        <v>3</v>
      </c>
      <c r="N739" t="s">
        <v>32</v>
      </c>
      <c r="O739">
        <v>3</v>
      </c>
      <c r="P739" t="s">
        <v>1398</v>
      </c>
      <c r="Q739" s="86">
        <v>41593</v>
      </c>
      <c r="R739" t="s">
        <v>32</v>
      </c>
      <c r="S739" t="s">
        <v>32</v>
      </c>
      <c r="T739" t="s">
        <v>32</v>
      </c>
      <c r="U739" t="s">
        <v>32</v>
      </c>
      <c r="V739" t="s">
        <v>32</v>
      </c>
      <c r="W739" t="s">
        <v>32</v>
      </c>
    </row>
    <row r="740" spans="1:23" x14ac:dyDescent="0.2">
      <c r="A740">
        <v>53982</v>
      </c>
      <c r="B740" t="s">
        <v>1399</v>
      </c>
      <c r="C740" t="s">
        <v>30</v>
      </c>
      <c r="D740" t="s">
        <v>38</v>
      </c>
      <c r="E740" t="s">
        <v>315</v>
      </c>
      <c r="F740" s="78" t="s">
        <v>56</v>
      </c>
      <c r="G740" t="s">
        <v>1400</v>
      </c>
      <c r="H740" t="s">
        <v>498</v>
      </c>
      <c r="I740" s="86">
        <v>42171</v>
      </c>
      <c r="J740" s="86">
        <v>42173</v>
      </c>
      <c r="K740">
        <v>2</v>
      </c>
      <c r="L740">
        <v>2</v>
      </c>
      <c r="M740">
        <v>2</v>
      </c>
      <c r="N740" t="s">
        <v>32</v>
      </c>
      <c r="O740">
        <v>2</v>
      </c>
      <c r="P740" t="s">
        <v>1401</v>
      </c>
      <c r="Q740" s="86">
        <v>41200</v>
      </c>
      <c r="R740" t="s">
        <v>32</v>
      </c>
      <c r="S740" t="s">
        <v>32</v>
      </c>
      <c r="T740" t="s">
        <v>32</v>
      </c>
      <c r="U740" t="s">
        <v>32</v>
      </c>
      <c r="V740" t="s">
        <v>32</v>
      </c>
      <c r="W740" t="s">
        <v>32</v>
      </c>
    </row>
    <row r="741" spans="1:23" x14ac:dyDescent="0.2">
      <c r="A741">
        <v>58464</v>
      </c>
      <c r="B741" t="s">
        <v>1918</v>
      </c>
      <c r="C741" t="s">
        <v>30</v>
      </c>
      <c r="D741" t="s">
        <v>38</v>
      </c>
      <c r="E741" t="s">
        <v>353</v>
      </c>
      <c r="F741" s="78" t="s">
        <v>345</v>
      </c>
      <c r="G741" t="s">
        <v>1919</v>
      </c>
      <c r="H741" t="s">
        <v>1119</v>
      </c>
      <c r="I741" s="86">
        <v>40287</v>
      </c>
      <c r="J741" s="86">
        <v>40291</v>
      </c>
      <c r="K741">
        <v>2</v>
      </c>
      <c r="L741">
        <v>2</v>
      </c>
      <c r="M741">
        <v>2</v>
      </c>
      <c r="N741" t="s">
        <v>32</v>
      </c>
      <c r="O741">
        <v>2</v>
      </c>
      <c r="P741" t="s">
        <v>32</v>
      </c>
      <c r="Q741" s="86" t="s">
        <v>32</v>
      </c>
      <c r="R741" t="s">
        <v>32</v>
      </c>
      <c r="S741" t="s">
        <v>32</v>
      </c>
      <c r="T741" t="s">
        <v>32</v>
      </c>
      <c r="U741" t="s">
        <v>32</v>
      </c>
      <c r="V741" t="s">
        <v>32</v>
      </c>
      <c r="W741" t="s">
        <v>32</v>
      </c>
    </row>
    <row r="742" spans="1:23" x14ac:dyDescent="0.2">
      <c r="A742">
        <v>58260</v>
      </c>
      <c r="B742" t="s">
        <v>204</v>
      </c>
      <c r="C742" t="s">
        <v>30</v>
      </c>
      <c r="D742" t="s">
        <v>38</v>
      </c>
      <c r="E742" t="s">
        <v>205</v>
      </c>
      <c r="F742" s="78" t="s">
        <v>64</v>
      </c>
      <c r="G742">
        <v>10005055</v>
      </c>
      <c r="H742" t="s">
        <v>48</v>
      </c>
      <c r="I742" s="86">
        <v>42318</v>
      </c>
      <c r="J742" s="86">
        <v>42321</v>
      </c>
      <c r="K742">
        <v>2</v>
      </c>
      <c r="L742">
        <v>2</v>
      </c>
      <c r="M742">
        <v>2</v>
      </c>
      <c r="N742">
        <v>2</v>
      </c>
      <c r="O742">
        <v>2</v>
      </c>
      <c r="P742" t="s">
        <v>206</v>
      </c>
      <c r="Q742" s="86">
        <v>41593</v>
      </c>
      <c r="R742" t="s">
        <v>32</v>
      </c>
      <c r="S742" t="s">
        <v>32</v>
      </c>
      <c r="T742" t="s">
        <v>32</v>
      </c>
      <c r="U742" t="s">
        <v>32</v>
      </c>
      <c r="V742" t="s">
        <v>32</v>
      </c>
      <c r="W742" t="s">
        <v>32</v>
      </c>
    </row>
    <row r="743" spans="1:23" x14ac:dyDescent="0.2">
      <c r="A743">
        <v>53992</v>
      </c>
      <c r="B743" t="s">
        <v>1402</v>
      </c>
      <c r="C743" t="s">
        <v>30</v>
      </c>
      <c r="D743" t="s">
        <v>38</v>
      </c>
      <c r="E743" t="s">
        <v>438</v>
      </c>
      <c r="F743" s="78" t="s">
        <v>132</v>
      </c>
      <c r="G743" t="s">
        <v>1403</v>
      </c>
      <c r="H743" t="s">
        <v>502</v>
      </c>
      <c r="I743" s="86">
        <v>42135</v>
      </c>
      <c r="J743" s="86">
        <v>42139</v>
      </c>
      <c r="K743">
        <v>2</v>
      </c>
      <c r="L743">
        <v>2</v>
      </c>
      <c r="M743">
        <v>2</v>
      </c>
      <c r="N743" t="s">
        <v>32</v>
      </c>
      <c r="O743">
        <v>2</v>
      </c>
      <c r="P743" t="s">
        <v>1404</v>
      </c>
      <c r="Q743" s="86">
        <v>40571</v>
      </c>
      <c r="R743" t="s">
        <v>32</v>
      </c>
      <c r="S743" t="s">
        <v>32</v>
      </c>
      <c r="T743" t="s">
        <v>32</v>
      </c>
      <c r="U743" t="s">
        <v>32</v>
      </c>
      <c r="V743" t="s">
        <v>32</v>
      </c>
      <c r="W743" t="s">
        <v>32</v>
      </c>
    </row>
    <row r="744" spans="1:23" x14ac:dyDescent="0.2">
      <c r="A744">
        <v>53998</v>
      </c>
      <c r="B744" t="s">
        <v>1405</v>
      </c>
      <c r="C744" t="s">
        <v>30</v>
      </c>
      <c r="D744" t="s">
        <v>38</v>
      </c>
      <c r="E744" t="s">
        <v>360</v>
      </c>
      <c r="F744" s="78" t="s">
        <v>47</v>
      </c>
      <c r="G744" t="s">
        <v>1406</v>
      </c>
      <c r="H744" t="s">
        <v>512</v>
      </c>
      <c r="I744" s="86">
        <v>41617</v>
      </c>
      <c r="J744" s="86">
        <v>41621</v>
      </c>
      <c r="K744">
        <v>2</v>
      </c>
      <c r="L744">
        <v>2</v>
      </c>
      <c r="M744">
        <v>2</v>
      </c>
      <c r="N744" t="s">
        <v>32</v>
      </c>
      <c r="O744">
        <v>2</v>
      </c>
      <c r="P744" t="s">
        <v>1407</v>
      </c>
      <c r="Q744" s="86">
        <v>39344</v>
      </c>
      <c r="R744" t="s">
        <v>32</v>
      </c>
      <c r="S744" t="s">
        <v>32</v>
      </c>
      <c r="T744" t="s">
        <v>32</v>
      </c>
      <c r="U744" t="s">
        <v>32</v>
      </c>
      <c r="V744" t="s">
        <v>32</v>
      </c>
      <c r="W744" t="s">
        <v>32</v>
      </c>
    </row>
    <row r="745" spans="1:23" x14ac:dyDescent="0.2">
      <c r="A745">
        <v>141084</v>
      </c>
      <c r="B745" t="s">
        <v>3344</v>
      </c>
      <c r="C745" t="s">
        <v>54</v>
      </c>
      <c r="D745" t="s">
        <v>61</v>
      </c>
      <c r="E745" t="s">
        <v>111</v>
      </c>
      <c r="F745" s="78" t="s">
        <v>75</v>
      </c>
      <c r="G745" t="s">
        <v>32</v>
      </c>
      <c r="H745" t="s">
        <v>32</v>
      </c>
      <c r="I745" s="86" t="s">
        <v>32</v>
      </c>
      <c r="J745" s="86" t="s">
        <v>32</v>
      </c>
      <c r="K745" t="s">
        <v>32</v>
      </c>
      <c r="L745" t="s">
        <v>32</v>
      </c>
      <c r="M745" t="s">
        <v>32</v>
      </c>
      <c r="N745" t="s">
        <v>32</v>
      </c>
      <c r="O745" t="s">
        <v>32</v>
      </c>
      <c r="P745" t="s">
        <v>32</v>
      </c>
      <c r="Q745" s="86" t="s">
        <v>32</v>
      </c>
      <c r="R745" t="s">
        <v>32</v>
      </c>
      <c r="S745" t="s">
        <v>32</v>
      </c>
      <c r="T745" t="s">
        <v>32</v>
      </c>
      <c r="U745" t="s">
        <v>32</v>
      </c>
      <c r="V745" t="s">
        <v>32</v>
      </c>
      <c r="W745" t="s">
        <v>32</v>
      </c>
    </row>
    <row r="746" spans="1:23" x14ac:dyDescent="0.2">
      <c r="A746">
        <v>58867</v>
      </c>
      <c r="B746" t="s">
        <v>2041</v>
      </c>
      <c r="C746" t="s">
        <v>774</v>
      </c>
      <c r="D746" t="s">
        <v>775</v>
      </c>
      <c r="E746" t="s">
        <v>166</v>
      </c>
      <c r="F746" s="78" t="s">
        <v>56</v>
      </c>
      <c r="G746" t="s">
        <v>2042</v>
      </c>
      <c r="H746" t="s">
        <v>777</v>
      </c>
      <c r="I746" s="86">
        <v>41442</v>
      </c>
      <c r="J746" s="86">
        <v>41446</v>
      </c>
      <c r="K746">
        <v>2</v>
      </c>
      <c r="L746">
        <v>3</v>
      </c>
      <c r="M746">
        <v>2</v>
      </c>
      <c r="N746" t="s">
        <v>32</v>
      </c>
      <c r="O746">
        <v>2</v>
      </c>
      <c r="P746" t="s">
        <v>2043</v>
      </c>
      <c r="Q746" s="86">
        <v>40214</v>
      </c>
      <c r="R746" t="s">
        <v>32</v>
      </c>
      <c r="S746" t="s">
        <v>32</v>
      </c>
      <c r="T746" t="s">
        <v>32</v>
      </c>
      <c r="U746" t="s">
        <v>32</v>
      </c>
      <c r="V746" t="s">
        <v>32</v>
      </c>
      <c r="W746" t="s">
        <v>32</v>
      </c>
    </row>
    <row r="747" spans="1:23" x14ac:dyDescent="0.2">
      <c r="A747">
        <v>54006</v>
      </c>
      <c r="B747" t="s">
        <v>1408</v>
      </c>
      <c r="C747" t="s">
        <v>30</v>
      </c>
      <c r="D747" t="s">
        <v>38</v>
      </c>
      <c r="E747" t="s">
        <v>82</v>
      </c>
      <c r="F747" s="78" t="s">
        <v>33</v>
      </c>
      <c r="G747" t="s">
        <v>1409</v>
      </c>
      <c r="H747" t="s">
        <v>491</v>
      </c>
      <c r="I747" s="86">
        <v>40973</v>
      </c>
      <c r="J747" s="86">
        <v>40977</v>
      </c>
      <c r="K747">
        <v>2</v>
      </c>
      <c r="L747">
        <v>2</v>
      </c>
      <c r="M747">
        <v>2</v>
      </c>
      <c r="N747" t="s">
        <v>32</v>
      </c>
      <c r="O747">
        <v>2</v>
      </c>
      <c r="P747" t="s">
        <v>1410</v>
      </c>
      <c r="Q747" s="86">
        <v>39542</v>
      </c>
      <c r="R747" t="s">
        <v>32</v>
      </c>
      <c r="S747" t="s">
        <v>32</v>
      </c>
      <c r="T747" t="s">
        <v>32</v>
      </c>
      <c r="U747" t="s">
        <v>32</v>
      </c>
      <c r="V747" t="s">
        <v>32</v>
      </c>
      <c r="W747" t="s">
        <v>32</v>
      </c>
    </row>
    <row r="748" spans="1:23" x14ac:dyDescent="0.2">
      <c r="A748">
        <v>54008</v>
      </c>
      <c r="B748" t="s">
        <v>1411</v>
      </c>
      <c r="C748" t="s">
        <v>30</v>
      </c>
      <c r="D748" t="s">
        <v>38</v>
      </c>
      <c r="E748" t="s">
        <v>237</v>
      </c>
      <c r="F748" s="78" t="s">
        <v>132</v>
      </c>
      <c r="G748" t="s">
        <v>1412</v>
      </c>
      <c r="H748" t="s">
        <v>732</v>
      </c>
      <c r="I748" s="86">
        <v>39030</v>
      </c>
      <c r="J748" s="86">
        <v>39030</v>
      </c>
      <c r="K748">
        <v>1</v>
      </c>
      <c r="L748" t="s">
        <v>70</v>
      </c>
      <c r="M748" t="s">
        <v>70</v>
      </c>
      <c r="N748" t="s">
        <v>32</v>
      </c>
      <c r="O748">
        <v>1</v>
      </c>
      <c r="P748" t="s">
        <v>32</v>
      </c>
      <c r="Q748" s="86" t="s">
        <v>32</v>
      </c>
      <c r="R748" t="s">
        <v>32</v>
      </c>
      <c r="S748" t="s">
        <v>32</v>
      </c>
      <c r="T748" t="s">
        <v>32</v>
      </c>
      <c r="U748" t="s">
        <v>32</v>
      </c>
      <c r="V748" t="s">
        <v>32</v>
      </c>
      <c r="W748" t="s">
        <v>32</v>
      </c>
    </row>
    <row r="749" spans="1:23" x14ac:dyDescent="0.2">
      <c r="A749">
        <v>59179</v>
      </c>
      <c r="B749" t="s">
        <v>2155</v>
      </c>
      <c r="C749" t="s">
        <v>30</v>
      </c>
      <c r="D749" t="s">
        <v>38</v>
      </c>
      <c r="E749" t="s">
        <v>422</v>
      </c>
      <c r="F749" s="78" t="s">
        <v>132</v>
      </c>
      <c r="G749" t="s">
        <v>2156</v>
      </c>
      <c r="H749" t="s">
        <v>502</v>
      </c>
      <c r="I749" s="86">
        <v>42157</v>
      </c>
      <c r="J749" s="86">
        <v>42160</v>
      </c>
      <c r="K749">
        <v>2</v>
      </c>
      <c r="L749">
        <v>2</v>
      </c>
      <c r="M749">
        <v>2</v>
      </c>
      <c r="N749" t="s">
        <v>32</v>
      </c>
      <c r="O749">
        <v>2</v>
      </c>
      <c r="P749" t="s">
        <v>32</v>
      </c>
      <c r="Q749" s="86" t="s">
        <v>32</v>
      </c>
      <c r="R749" t="s">
        <v>32</v>
      </c>
      <c r="S749" t="s">
        <v>32</v>
      </c>
      <c r="T749" t="s">
        <v>32</v>
      </c>
      <c r="U749" t="s">
        <v>32</v>
      </c>
      <c r="V749" t="s">
        <v>32</v>
      </c>
      <c r="W749" t="s">
        <v>32</v>
      </c>
    </row>
    <row r="750" spans="1:23" x14ac:dyDescent="0.2">
      <c r="A750">
        <v>54022</v>
      </c>
      <c r="B750" t="s">
        <v>1415</v>
      </c>
      <c r="C750" t="s">
        <v>30</v>
      </c>
      <c r="D750" t="s">
        <v>38</v>
      </c>
      <c r="E750" t="s">
        <v>423</v>
      </c>
      <c r="F750" s="78" t="s">
        <v>57</v>
      </c>
      <c r="G750" t="s">
        <v>1416</v>
      </c>
      <c r="H750" t="s">
        <v>502</v>
      </c>
      <c r="I750" s="86">
        <v>41568</v>
      </c>
      <c r="J750" s="86">
        <v>41572</v>
      </c>
      <c r="K750">
        <v>1</v>
      </c>
      <c r="L750">
        <v>1</v>
      </c>
      <c r="M750">
        <v>1</v>
      </c>
      <c r="N750" t="s">
        <v>32</v>
      </c>
      <c r="O750">
        <v>1</v>
      </c>
      <c r="P750" t="s">
        <v>32</v>
      </c>
      <c r="Q750" s="86" t="s">
        <v>32</v>
      </c>
      <c r="R750" t="s">
        <v>32</v>
      </c>
      <c r="S750" t="s">
        <v>32</v>
      </c>
      <c r="T750" t="s">
        <v>32</v>
      </c>
      <c r="U750" t="s">
        <v>32</v>
      </c>
      <c r="V750" t="s">
        <v>32</v>
      </c>
      <c r="W750" t="s">
        <v>32</v>
      </c>
    </row>
    <row r="751" spans="1:23" x14ac:dyDescent="0.2">
      <c r="A751">
        <v>58397</v>
      </c>
      <c r="B751" t="s">
        <v>1900</v>
      </c>
      <c r="C751" t="s">
        <v>30</v>
      </c>
      <c r="D751" t="s">
        <v>38</v>
      </c>
      <c r="E751" t="s">
        <v>381</v>
      </c>
      <c r="F751" s="78" t="s">
        <v>33</v>
      </c>
      <c r="G751" t="s">
        <v>1901</v>
      </c>
      <c r="H751" t="s">
        <v>562</v>
      </c>
      <c r="I751" s="86">
        <v>42213</v>
      </c>
      <c r="J751" s="86">
        <v>42216</v>
      </c>
      <c r="K751">
        <v>2</v>
      </c>
      <c r="L751">
        <v>2</v>
      </c>
      <c r="M751">
        <v>2</v>
      </c>
      <c r="N751" t="s">
        <v>32</v>
      </c>
      <c r="O751">
        <v>2</v>
      </c>
      <c r="P751" t="s">
        <v>1902</v>
      </c>
      <c r="Q751" s="86">
        <v>42048</v>
      </c>
      <c r="R751" t="s">
        <v>32</v>
      </c>
      <c r="S751" t="s">
        <v>32</v>
      </c>
      <c r="T751" t="s">
        <v>32</v>
      </c>
      <c r="U751" t="s">
        <v>32</v>
      </c>
      <c r="V751" t="s">
        <v>32</v>
      </c>
      <c r="W751" t="s">
        <v>32</v>
      </c>
    </row>
    <row r="752" spans="1:23" x14ac:dyDescent="0.2">
      <c r="A752">
        <v>54026</v>
      </c>
      <c r="B752" t="s">
        <v>1417</v>
      </c>
      <c r="C752" t="s">
        <v>234</v>
      </c>
      <c r="D752" t="s">
        <v>38</v>
      </c>
      <c r="E752" t="s">
        <v>169</v>
      </c>
      <c r="F752" s="78" t="s">
        <v>47</v>
      </c>
      <c r="G752" t="s">
        <v>1418</v>
      </c>
      <c r="H752" t="s">
        <v>491</v>
      </c>
      <c r="I752" s="86">
        <v>40939</v>
      </c>
      <c r="J752" s="86">
        <v>40942</v>
      </c>
      <c r="K752">
        <v>2</v>
      </c>
      <c r="L752">
        <v>1</v>
      </c>
      <c r="M752">
        <v>2</v>
      </c>
      <c r="N752" t="s">
        <v>32</v>
      </c>
      <c r="O752">
        <v>2</v>
      </c>
      <c r="P752" t="s">
        <v>1419</v>
      </c>
      <c r="Q752" s="86">
        <v>39499</v>
      </c>
      <c r="R752" t="s">
        <v>32</v>
      </c>
      <c r="S752" t="s">
        <v>32</v>
      </c>
      <c r="T752" t="s">
        <v>32</v>
      </c>
      <c r="U752" t="s">
        <v>32</v>
      </c>
      <c r="V752" t="s">
        <v>32</v>
      </c>
      <c r="W752" t="s">
        <v>32</v>
      </c>
    </row>
    <row r="753" spans="1:23" x14ac:dyDescent="0.2">
      <c r="A753">
        <v>54038</v>
      </c>
      <c r="B753" t="s">
        <v>1420</v>
      </c>
      <c r="C753" t="s">
        <v>30</v>
      </c>
      <c r="D753" t="s">
        <v>38</v>
      </c>
      <c r="E753" t="s">
        <v>140</v>
      </c>
      <c r="F753" s="78" t="s">
        <v>57</v>
      </c>
      <c r="G753" t="s">
        <v>1421</v>
      </c>
      <c r="H753" t="s">
        <v>491</v>
      </c>
      <c r="I753" s="86">
        <v>40343</v>
      </c>
      <c r="J753" s="86">
        <v>40347</v>
      </c>
      <c r="K753">
        <v>2</v>
      </c>
      <c r="L753">
        <v>3</v>
      </c>
      <c r="M753">
        <v>2</v>
      </c>
      <c r="N753" t="s">
        <v>32</v>
      </c>
      <c r="O753">
        <v>2</v>
      </c>
      <c r="P753" t="s">
        <v>1422</v>
      </c>
      <c r="Q753" s="86">
        <v>39689</v>
      </c>
      <c r="R753" t="s">
        <v>32</v>
      </c>
      <c r="S753" t="s">
        <v>32</v>
      </c>
      <c r="T753" t="s">
        <v>32</v>
      </c>
      <c r="U753" t="s">
        <v>32</v>
      </c>
      <c r="V753" t="s">
        <v>32</v>
      </c>
      <c r="W753" t="s">
        <v>32</v>
      </c>
    </row>
    <row r="754" spans="1:23" x14ac:dyDescent="0.2">
      <c r="A754">
        <v>131963</v>
      </c>
      <c r="B754" t="s">
        <v>3162</v>
      </c>
      <c r="C754" t="s">
        <v>67</v>
      </c>
      <c r="D754" t="s">
        <v>72</v>
      </c>
      <c r="E754" t="s">
        <v>237</v>
      </c>
      <c r="F754" s="78" t="s">
        <v>132</v>
      </c>
      <c r="G754" t="s">
        <v>3163</v>
      </c>
      <c r="H754" t="s">
        <v>3084</v>
      </c>
      <c r="I754" s="86">
        <v>40708</v>
      </c>
      <c r="J754" s="86">
        <v>40711</v>
      </c>
      <c r="K754">
        <v>2</v>
      </c>
      <c r="L754">
        <v>2</v>
      </c>
      <c r="M754">
        <v>2</v>
      </c>
      <c r="N754" t="s">
        <v>32</v>
      </c>
      <c r="O754">
        <v>2</v>
      </c>
      <c r="P754" t="s">
        <v>3164</v>
      </c>
      <c r="Q754" s="86">
        <v>39402</v>
      </c>
      <c r="R754" t="s">
        <v>32</v>
      </c>
      <c r="S754" t="s">
        <v>32</v>
      </c>
      <c r="T754" t="s">
        <v>32</v>
      </c>
      <c r="U754" t="s">
        <v>32</v>
      </c>
      <c r="V754" t="s">
        <v>32</v>
      </c>
      <c r="W754" t="s">
        <v>32</v>
      </c>
    </row>
    <row r="755" spans="1:23" x14ac:dyDescent="0.2">
      <c r="A755">
        <v>130662</v>
      </c>
      <c r="B755" t="s">
        <v>2707</v>
      </c>
      <c r="C755" t="s">
        <v>126</v>
      </c>
      <c r="D755" t="s">
        <v>61</v>
      </c>
      <c r="E755" t="s">
        <v>344</v>
      </c>
      <c r="F755" s="78" t="s">
        <v>345</v>
      </c>
      <c r="G755" t="s">
        <v>2708</v>
      </c>
      <c r="H755" t="s">
        <v>2237</v>
      </c>
      <c r="I755" s="86">
        <v>40939</v>
      </c>
      <c r="J755" s="86">
        <v>40942</v>
      </c>
      <c r="K755">
        <v>2</v>
      </c>
      <c r="L755">
        <v>2</v>
      </c>
      <c r="M755">
        <v>2</v>
      </c>
      <c r="N755" t="s">
        <v>32</v>
      </c>
      <c r="O755">
        <v>2</v>
      </c>
      <c r="P755" t="s">
        <v>2709</v>
      </c>
      <c r="Q755" s="86">
        <v>39359</v>
      </c>
      <c r="R755" t="s">
        <v>32</v>
      </c>
      <c r="S755" t="s">
        <v>32</v>
      </c>
      <c r="T755" t="s">
        <v>32</v>
      </c>
      <c r="U755" t="s">
        <v>32</v>
      </c>
      <c r="V755" t="s">
        <v>32</v>
      </c>
      <c r="W755" t="s">
        <v>32</v>
      </c>
    </row>
    <row r="756" spans="1:23" x14ac:dyDescent="0.2">
      <c r="A756">
        <v>130700</v>
      </c>
      <c r="B756" t="s">
        <v>2785</v>
      </c>
      <c r="C756" t="s">
        <v>126</v>
      </c>
      <c r="D756" t="s">
        <v>61</v>
      </c>
      <c r="E756" t="s">
        <v>363</v>
      </c>
      <c r="F756" s="78" t="s">
        <v>57</v>
      </c>
      <c r="G756" t="s">
        <v>2786</v>
      </c>
      <c r="H756" t="s">
        <v>2237</v>
      </c>
      <c r="I756" s="86">
        <v>40309</v>
      </c>
      <c r="J756" s="86">
        <v>40312</v>
      </c>
      <c r="K756">
        <v>2</v>
      </c>
      <c r="L756">
        <v>2</v>
      </c>
      <c r="M756">
        <v>2</v>
      </c>
      <c r="N756" t="s">
        <v>32</v>
      </c>
      <c r="O756">
        <v>1</v>
      </c>
      <c r="P756" t="s">
        <v>2787</v>
      </c>
      <c r="Q756" s="86">
        <v>38793</v>
      </c>
      <c r="R756" t="s">
        <v>32</v>
      </c>
      <c r="S756" t="s">
        <v>32</v>
      </c>
      <c r="T756" t="s">
        <v>32</v>
      </c>
      <c r="U756" t="s">
        <v>32</v>
      </c>
      <c r="V756" t="s">
        <v>32</v>
      </c>
      <c r="W756" t="s">
        <v>32</v>
      </c>
    </row>
    <row r="757" spans="1:23" x14ac:dyDescent="0.2">
      <c r="A757">
        <v>54071</v>
      </c>
      <c r="B757" t="s">
        <v>1423</v>
      </c>
      <c r="C757" t="s">
        <v>114</v>
      </c>
      <c r="D757" t="s">
        <v>44</v>
      </c>
      <c r="E757" t="s">
        <v>394</v>
      </c>
      <c r="F757" s="78" t="s">
        <v>345</v>
      </c>
      <c r="G757" t="s">
        <v>1424</v>
      </c>
      <c r="H757" t="s">
        <v>512</v>
      </c>
      <c r="I757" s="86">
        <v>41834</v>
      </c>
      <c r="J757" s="86">
        <v>41838</v>
      </c>
      <c r="K757">
        <v>2</v>
      </c>
      <c r="L757">
        <v>2</v>
      </c>
      <c r="M757">
        <v>2</v>
      </c>
      <c r="N757" t="s">
        <v>32</v>
      </c>
      <c r="O757">
        <v>2</v>
      </c>
      <c r="P757" t="s">
        <v>1425</v>
      </c>
      <c r="Q757" s="86">
        <v>40417</v>
      </c>
      <c r="R757" t="s">
        <v>32</v>
      </c>
      <c r="S757" t="s">
        <v>32</v>
      </c>
      <c r="T757" t="s">
        <v>32</v>
      </c>
      <c r="U757" t="s">
        <v>32</v>
      </c>
      <c r="V757" t="s">
        <v>32</v>
      </c>
      <c r="W757" t="s">
        <v>32</v>
      </c>
    </row>
    <row r="758" spans="1:23" x14ac:dyDescent="0.2">
      <c r="A758">
        <v>133797</v>
      </c>
      <c r="B758" t="s">
        <v>3239</v>
      </c>
      <c r="C758" t="s">
        <v>2500</v>
      </c>
      <c r="D758" t="s">
        <v>2501</v>
      </c>
      <c r="E758" t="s">
        <v>157</v>
      </c>
      <c r="F758" s="78" t="s">
        <v>56</v>
      </c>
      <c r="G758" t="s">
        <v>3240</v>
      </c>
      <c r="H758" t="s">
        <v>3225</v>
      </c>
      <c r="I758" s="86">
        <v>41247</v>
      </c>
      <c r="J758" s="86">
        <v>41250</v>
      </c>
      <c r="K758">
        <v>2</v>
      </c>
      <c r="L758">
        <v>2</v>
      </c>
      <c r="M758">
        <v>2</v>
      </c>
      <c r="N758" t="s">
        <v>32</v>
      </c>
      <c r="O758">
        <v>2</v>
      </c>
      <c r="P758" t="s">
        <v>32</v>
      </c>
      <c r="Q758" s="86" t="s">
        <v>32</v>
      </c>
      <c r="R758" t="s">
        <v>32</v>
      </c>
      <c r="S758" t="s">
        <v>32</v>
      </c>
      <c r="T758" t="s">
        <v>32</v>
      </c>
      <c r="U758" t="s">
        <v>32</v>
      </c>
      <c r="V758" t="s">
        <v>32</v>
      </c>
      <c r="W758" t="s">
        <v>32</v>
      </c>
    </row>
    <row r="759" spans="1:23" x14ac:dyDescent="0.2">
      <c r="A759">
        <v>58936</v>
      </c>
      <c r="B759" t="s">
        <v>2062</v>
      </c>
      <c r="C759" t="s">
        <v>30</v>
      </c>
      <c r="D759" t="s">
        <v>38</v>
      </c>
      <c r="E759" t="s">
        <v>92</v>
      </c>
      <c r="F759" s="78" t="s">
        <v>33</v>
      </c>
      <c r="G759" t="s">
        <v>2063</v>
      </c>
      <c r="H759" t="s">
        <v>512</v>
      </c>
      <c r="I759" s="86">
        <v>41072</v>
      </c>
      <c r="J759" s="86">
        <v>41075</v>
      </c>
      <c r="K759">
        <v>2</v>
      </c>
      <c r="L759">
        <v>2</v>
      </c>
      <c r="M759">
        <v>2</v>
      </c>
      <c r="N759" t="s">
        <v>32</v>
      </c>
      <c r="O759">
        <v>2</v>
      </c>
      <c r="P759" t="s">
        <v>32</v>
      </c>
      <c r="Q759" s="86" t="s">
        <v>32</v>
      </c>
      <c r="R759" t="s">
        <v>32</v>
      </c>
      <c r="S759" t="s">
        <v>32</v>
      </c>
      <c r="T759" t="s">
        <v>32</v>
      </c>
      <c r="U759" t="s">
        <v>32</v>
      </c>
      <c r="V759" t="s">
        <v>32</v>
      </c>
      <c r="W759" t="s">
        <v>32</v>
      </c>
    </row>
    <row r="760" spans="1:23" x14ac:dyDescent="0.2">
      <c r="A760">
        <v>58863</v>
      </c>
      <c r="B760" t="s">
        <v>2029</v>
      </c>
      <c r="C760" t="s">
        <v>774</v>
      </c>
      <c r="D760" t="s">
        <v>775</v>
      </c>
      <c r="E760" t="s">
        <v>215</v>
      </c>
      <c r="F760" s="78" t="s">
        <v>75</v>
      </c>
      <c r="G760" t="s">
        <v>2030</v>
      </c>
      <c r="H760" t="s">
        <v>777</v>
      </c>
      <c r="I760" s="86">
        <v>41491</v>
      </c>
      <c r="J760" s="86">
        <v>41495</v>
      </c>
      <c r="K760">
        <v>2</v>
      </c>
      <c r="L760">
        <v>3</v>
      </c>
      <c r="M760">
        <v>2</v>
      </c>
      <c r="N760" t="s">
        <v>32</v>
      </c>
      <c r="O760">
        <v>2</v>
      </c>
      <c r="P760" t="s">
        <v>2031</v>
      </c>
      <c r="Q760" s="86">
        <v>40284</v>
      </c>
      <c r="R760" t="s">
        <v>32</v>
      </c>
      <c r="S760" t="s">
        <v>32</v>
      </c>
      <c r="T760" t="s">
        <v>32</v>
      </c>
      <c r="U760" t="s">
        <v>32</v>
      </c>
      <c r="V760" t="s">
        <v>32</v>
      </c>
      <c r="W760" t="s">
        <v>32</v>
      </c>
    </row>
    <row r="761" spans="1:23" x14ac:dyDescent="0.2">
      <c r="A761">
        <v>130623</v>
      </c>
      <c r="B761" t="s">
        <v>2649</v>
      </c>
      <c r="C761" t="s">
        <v>2300</v>
      </c>
      <c r="D761" t="s">
        <v>61</v>
      </c>
      <c r="E761" t="s">
        <v>336</v>
      </c>
      <c r="F761" s="78" t="s">
        <v>64</v>
      </c>
      <c r="G761" t="s">
        <v>2650</v>
      </c>
      <c r="H761" t="s">
        <v>2231</v>
      </c>
      <c r="I761" s="86">
        <v>40217</v>
      </c>
      <c r="J761" s="86">
        <v>40221</v>
      </c>
      <c r="K761">
        <v>2</v>
      </c>
      <c r="L761">
        <v>2</v>
      </c>
      <c r="M761">
        <v>2</v>
      </c>
      <c r="N761" t="s">
        <v>32</v>
      </c>
      <c r="O761">
        <v>2</v>
      </c>
      <c r="P761" t="s">
        <v>2651</v>
      </c>
      <c r="Q761" s="86">
        <v>38989</v>
      </c>
      <c r="R761" t="s">
        <v>32</v>
      </c>
      <c r="S761" t="s">
        <v>32</v>
      </c>
      <c r="T761" t="s">
        <v>32</v>
      </c>
      <c r="U761" t="s">
        <v>32</v>
      </c>
      <c r="V761" t="s">
        <v>32</v>
      </c>
      <c r="W761" t="s">
        <v>32</v>
      </c>
    </row>
    <row r="762" spans="1:23" x14ac:dyDescent="0.2">
      <c r="A762">
        <v>130453</v>
      </c>
      <c r="B762" t="s">
        <v>2326</v>
      </c>
      <c r="C762" t="s">
        <v>54</v>
      </c>
      <c r="D762" t="s">
        <v>61</v>
      </c>
      <c r="E762" t="s">
        <v>225</v>
      </c>
      <c r="F762" s="78" t="s">
        <v>56</v>
      </c>
      <c r="G762" t="s">
        <v>2327</v>
      </c>
      <c r="H762" t="s">
        <v>96</v>
      </c>
      <c r="I762" s="86">
        <v>41792</v>
      </c>
      <c r="J762" s="86">
        <v>41796</v>
      </c>
      <c r="K762">
        <v>3</v>
      </c>
      <c r="L762">
        <v>3</v>
      </c>
      <c r="M762">
        <v>3</v>
      </c>
      <c r="N762" t="s">
        <v>32</v>
      </c>
      <c r="O762">
        <v>3</v>
      </c>
      <c r="P762" t="s">
        <v>2328</v>
      </c>
      <c r="Q762" s="86">
        <v>40459</v>
      </c>
      <c r="R762" t="s">
        <v>32</v>
      </c>
      <c r="S762" t="s">
        <v>32</v>
      </c>
      <c r="T762" t="s">
        <v>32</v>
      </c>
      <c r="U762" t="s">
        <v>32</v>
      </c>
      <c r="V762" t="s">
        <v>32</v>
      </c>
      <c r="W762" t="s">
        <v>32</v>
      </c>
    </row>
    <row r="763" spans="1:23" x14ac:dyDescent="0.2">
      <c r="A763">
        <v>53141</v>
      </c>
      <c r="B763" t="s">
        <v>1197</v>
      </c>
      <c r="C763" t="s">
        <v>40</v>
      </c>
      <c r="D763" t="s">
        <v>44</v>
      </c>
      <c r="E763" t="s">
        <v>225</v>
      </c>
      <c r="F763" s="78" t="s">
        <v>56</v>
      </c>
      <c r="G763" t="s">
        <v>1198</v>
      </c>
      <c r="H763" t="s">
        <v>521</v>
      </c>
      <c r="I763" s="86">
        <v>42086</v>
      </c>
      <c r="J763" s="86">
        <v>42090</v>
      </c>
      <c r="K763">
        <v>2</v>
      </c>
      <c r="L763">
        <v>2</v>
      </c>
      <c r="M763">
        <v>2</v>
      </c>
      <c r="N763" t="s">
        <v>32</v>
      </c>
      <c r="O763">
        <v>2</v>
      </c>
      <c r="P763" t="s">
        <v>1199</v>
      </c>
      <c r="Q763" s="86">
        <v>39885</v>
      </c>
      <c r="R763" t="s">
        <v>32</v>
      </c>
      <c r="S763" t="s">
        <v>32</v>
      </c>
      <c r="T763" t="s">
        <v>32</v>
      </c>
      <c r="U763" t="s">
        <v>32</v>
      </c>
      <c r="V763" t="s">
        <v>32</v>
      </c>
      <c r="W763" t="s">
        <v>32</v>
      </c>
    </row>
    <row r="764" spans="1:23" x14ac:dyDescent="0.2">
      <c r="A764">
        <v>54087</v>
      </c>
      <c r="B764" t="s">
        <v>1429</v>
      </c>
      <c r="C764" t="s">
        <v>40</v>
      </c>
      <c r="D764" t="s">
        <v>44</v>
      </c>
      <c r="E764" t="s">
        <v>122</v>
      </c>
      <c r="F764" s="78" t="s">
        <v>345</v>
      </c>
      <c r="G764" t="s">
        <v>1430</v>
      </c>
      <c r="H764" t="s">
        <v>521</v>
      </c>
      <c r="I764" s="86">
        <v>41905</v>
      </c>
      <c r="J764" s="86">
        <v>41908</v>
      </c>
      <c r="K764">
        <v>2</v>
      </c>
      <c r="L764">
        <v>2</v>
      </c>
      <c r="M764">
        <v>2</v>
      </c>
      <c r="N764" t="s">
        <v>32</v>
      </c>
      <c r="O764">
        <v>2</v>
      </c>
      <c r="P764" t="s">
        <v>1431</v>
      </c>
      <c r="Q764" s="86">
        <v>39780</v>
      </c>
      <c r="R764" t="s">
        <v>32</v>
      </c>
      <c r="S764" t="s">
        <v>32</v>
      </c>
      <c r="T764" t="s">
        <v>32</v>
      </c>
      <c r="U764" t="s">
        <v>32</v>
      </c>
      <c r="V764" t="s">
        <v>32</v>
      </c>
      <c r="W764" t="s">
        <v>32</v>
      </c>
    </row>
    <row r="765" spans="1:23" x14ac:dyDescent="0.2">
      <c r="A765">
        <v>130573</v>
      </c>
      <c r="B765" t="s">
        <v>121</v>
      </c>
      <c r="C765" t="s">
        <v>54</v>
      </c>
      <c r="D765" t="s">
        <v>61</v>
      </c>
      <c r="E765" t="s">
        <v>122</v>
      </c>
      <c r="F765" s="78" t="s">
        <v>345</v>
      </c>
      <c r="G765">
        <v>10004706</v>
      </c>
      <c r="H765" t="s">
        <v>123</v>
      </c>
      <c r="I765" s="86">
        <v>42290</v>
      </c>
      <c r="J765" s="86">
        <v>42293</v>
      </c>
      <c r="K765">
        <v>3</v>
      </c>
      <c r="L765">
        <v>3</v>
      </c>
      <c r="M765">
        <v>3</v>
      </c>
      <c r="N765">
        <v>2</v>
      </c>
      <c r="O765">
        <v>3</v>
      </c>
      <c r="P765" t="s">
        <v>124</v>
      </c>
      <c r="Q765" s="86">
        <v>41796</v>
      </c>
      <c r="R765" t="s">
        <v>32</v>
      </c>
      <c r="S765" t="s">
        <v>32</v>
      </c>
      <c r="T765" t="s">
        <v>32</v>
      </c>
      <c r="U765" t="s">
        <v>32</v>
      </c>
      <c r="V765" t="s">
        <v>32</v>
      </c>
      <c r="W765" t="s">
        <v>32</v>
      </c>
    </row>
    <row r="766" spans="1:23" x14ac:dyDescent="0.2">
      <c r="A766">
        <v>58830</v>
      </c>
      <c r="B766" t="s">
        <v>2024</v>
      </c>
      <c r="C766" t="s">
        <v>30</v>
      </c>
      <c r="D766" t="s">
        <v>38</v>
      </c>
      <c r="E766" t="s">
        <v>220</v>
      </c>
      <c r="F766" s="78" t="s">
        <v>56</v>
      </c>
      <c r="G766" t="s">
        <v>2025</v>
      </c>
      <c r="H766" t="s">
        <v>512</v>
      </c>
      <c r="I766" s="86">
        <v>40854</v>
      </c>
      <c r="J766" s="86">
        <v>40858</v>
      </c>
      <c r="K766">
        <v>2</v>
      </c>
      <c r="L766">
        <v>2</v>
      </c>
      <c r="M766">
        <v>2</v>
      </c>
      <c r="N766" t="s">
        <v>32</v>
      </c>
      <c r="O766">
        <v>2</v>
      </c>
      <c r="P766" t="s">
        <v>32</v>
      </c>
      <c r="Q766" s="86" t="s">
        <v>32</v>
      </c>
      <c r="R766" t="s">
        <v>32</v>
      </c>
      <c r="S766" t="s">
        <v>32</v>
      </c>
      <c r="T766" t="s">
        <v>32</v>
      </c>
      <c r="U766" t="s">
        <v>32</v>
      </c>
      <c r="V766" t="s">
        <v>32</v>
      </c>
      <c r="W766" t="s">
        <v>32</v>
      </c>
    </row>
    <row r="767" spans="1:23" x14ac:dyDescent="0.2">
      <c r="A767">
        <v>54095</v>
      </c>
      <c r="B767" t="s">
        <v>1432</v>
      </c>
      <c r="C767" t="s">
        <v>30</v>
      </c>
      <c r="D767" t="s">
        <v>38</v>
      </c>
      <c r="E767" t="s">
        <v>143</v>
      </c>
      <c r="F767" s="78" t="s">
        <v>56</v>
      </c>
      <c r="G767" t="s">
        <v>1433</v>
      </c>
      <c r="H767" t="s">
        <v>512</v>
      </c>
      <c r="I767" s="86">
        <v>41583</v>
      </c>
      <c r="J767" s="86">
        <v>41586</v>
      </c>
      <c r="K767">
        <v>2</v>
      </c>
      <c r="L767">
        <v>2</v>
      </c>
      <c r="M767">
        <v>2</v>
      </c>
      <c r="N767" t="s">
        <v>32</v>
      </c>
      <c r="O767">
        <v>2</v>
      </c>
      <c r="P767" t="s">
        <v>32</v>
      </c>
      <c r="Q767" s="86" t="s">
        <v>32</v>
      </c>
      <c r="R767" t="s">
        <v>32</v>
      </c>
      <c r="S767" t="s">
        <v>32</v>
      </c>
      <c r="T767" t="s">
        <v>32</v>
      </c>
      <c r="U767" t="s">
        <v>32</v>
      </c>
      <c r="V767" t="s">
        <v>32</v>
      </c>
      <c r="W767" t="s">
        <v>32</v>
      </c>
    </row>
    <row r="768" spans="1:23" x14ac:dyDescent="0.2">
      <c r="A768">
        <v>130757</v>
      </c>
      <c r="B768" t="s">
        <v>2905</v>
      </c>
      <c r="C768" t="s">
        <v>126</v>
      </c>
      <c r="D768" t="s">
        <v>61</v>
      </c>
      <c r="E768" t="s">
        <v>381</v>
      </c>
      <c r="F768" s="78" t="s">
        <v>33</v>
      </c>
      <c r="G768" t="s">
        <v>2906</v>
      </c>
      <c r="H768" t="s">
        <v>2267</v>
      </c>
      <c r="I768" s="86">
        <v>41352</v>
      </c>
      <c r="J768" s="86">
        <v>41355</v>
      </c>
      <c r="K768">
        <v>2</v>
      </c>
      <c r="L768">
        <v>2</v>
      </c>
      <c r="M768">
        <v>2</v>
      </c>
      <c r="N768" t="s">
        <v>32</v>
      </c>
      <c r="O768">
        <v>2</v>
      </c>
      <c r="P768" t="s">
        <v>2907</v>
      </c>
      <c r="Q768" s="86">
        <v>40634</v>
      </c>
      <c r="R768" t="s">
        <v>32</v>
      </c>
      <c r="S768" t="s">
        <v>32</v>
      </c>
      <c r="T768" t="s">
        <v>32</v>
      </c>
      <c r="U768" t="s">
        <v>32</v>
      </c>
      <c r="V768" t="s">
        <v>32</v>
      </c>
      <c r="W768" t="s">
        <v>32</v>
      </c>
    </row>
    <row r="769" spans="1:23" x14ac:dyDescent="0.2">
      <c r="A769">
        <v>131968</v>
      </c>
      <c r="B769" t="s">
        <v>2905</v>
      </c>
      <c r="C769" t="s">
        <v>67</v>
      </c>
      <c r="D769" t="s">
        <v>72</v>
      </c>
      <c r="E769" t="s">
        <v>438</v>
      </c>
      <c r="F769" s="78" t="s">
        <v>132</v>
      </c>
      <c r="G769" t="s">
        <v>3165</v>
      </c>
      <c r="H769" t="s">
        <v>170</v>
      </c>
      <c r="I769" s="86">
        <v>41675</v>
      </c>
      <c r="J769" s="86">
        <v>41677</v>
      </c>
      <c r="K769">
        <v>2</v>
      </c>
      <c r="L769">
        <v>2</v>
      </c>
      <c r="M769">
        <v>2</v>
      </c>
      <c r="N769" t="s">
        <v>32</v>
      </c>
      <c r="O769">
        <v>2</v>
      </c>
      <c r="P769" t="s">
        <v>3166</v>
      </c>
      <c r="Q769" s="86">
        <v>40612</v>
      </c>
      <c r="R769" t="s">
        <v>32</v>
      </c>
      <c r="S769" t="s">
        <v>32</v>
      </c>
      <c r="T769" t="s">
        <v>32</v>
      </c>
      <c r="U769" t="s">
        <v>32</v>
      </c>
      <c r="V769" t="s">
        <v>32</v>
      </c>
      <c r="W769" t="s">
        <v>32</v>
      </c>
    </row>
    <row r="770" spans="1:23" x14ac:dyDescent="0.2">
      <c r="A770">
        <v>130829</v>
      </c>
      <c r="B770" t="s">
        <v>3034</v>
      </c>
      <c r="C770" t="s">
        <v>126</v>
      </c>
      <c r="D770" t="s">
        <v>61</v>
      </c>
      <c r="E770" t="s">
        <v>440</v>
      </c>
      <c r="F770" s="78" t="s">
        <v>57</v>
      </c>
      <c r="G770" t="s">
        <v>3035</v>
      </c>
      <c r="H770" t="s">
        <v>2237</v>
      </c>
      <c r="I770" s="86">
        <v>39742</v>
      </c>
      <c r="J770" s="86">
        <v>39743</v>
      </c>
      <c r="K770">
        <v>1</v>
      </c>
      <c r="L770" t="s">
        <v>70</v>
      </c>
      <c r="M770" t="s">
        <v>70</v>
      </c>
      <c r="N770" t="s">
        <v>32</v>
      </c>
      <c r="O770">
        <v>1</v>
      </c>
      <c r="P770" t="s">
        <v>32</v>
      </c>
      <c r="Q770" s="86" t="s">
        <v>32</v>
      </c>
      <c r="R770" t="s">
        <v>32</v>
      </c>
      <c r="S770" t="s">
        <v>32</v>
      </c>
      <c r="T770" t="s">
        <v>32</v>
      </c>
      <c r="U770" t="s">
        <v>32</v>
      </c>
      <c r="V770" t="s">
        <v>32</v>
      </c>
      <c r="W770" t="s">
        <v>32</v>
      </c>
    </row>
    <row r="771" spans="1:23" x14ac:dyDescent="0.2">
      <c r="A771">
        <v>59126</v>
      </c>
      <c r="B771" t="s">
        <v>186</v>
      </c>
      <c r="C771" t="s">
        <v>30</v>
      </c>
      <c r="D771" t="s">
        <v>38</v>
      </c>
      <c r="E771" t="s">
        <v>187</v>
      </c>
      <c r="F771" s="78" t="s">
        <v>345</v>
      </c>
      <c r="G771">
        <v>10005093</v>
      </c>
      <c r="H771" t="s">
        <v>150</v>
      </c>
      <c r="I771" s="86">
        <v>42311</v>
      </c>
      <c r="J771" s="86">
        <v>42314</v>
      </c>
      <c r="K771">
        <v>2</v>
      </c>
      <c r="L771">
        <v>2</v>
      </c>
      <c r="M771">
        <v>2</v>
      </c>
      <c r="N771">
        <v>2</v>
      </c>
      <c r="O771">
        <v>2</v>
      </c>
      <c r="P771" t="s">
        <v>188</v>
      </c>
      <c r="Q771" s="86">
        <v>41600</v>
      </c>
      <c r="R771" s="78">
        <v>2</v>
      </c>
      <c r="S771" s="78">
        <v>2</v>
      </c>
      <c r="T771">
        <v>2</v>
      </c>
      <c r="U771" t="s">
        <v>32</v>
      </c>
      <c r="V771">
        <v>2</v>
      </c>
      <c r="W771" t="s">
        <v>50</v>
      </c>
    </row>
    <row r="772" spans="1:23" x14ac:dyDescent="0.2">
      <c r="A772">
        <v>58800</v>
      </c>
      <c r="B772" t="s">
        <v>183</v>
      </c>
      <c r="C772" t="s">
        <v>30</v>
      </c>
      <c r="D772" t="s">
        <v>38</v>
      </c>
      <c r="E772" t="s">
        <v>184</v>
      </c>
      <c r="F772" s="78" t="s">
        <v>345</v>
      </c>
      <c r="G772">
        <v>10006560</v>
      </c>
      <c r="H772" t="s">
        <v>150</v>
      </c>
      <c r="I772" s="86">
        <v>42311</v>
      </c>
      <c r="J772" s="86">
        <v>42314</v>
      </c>
      <c r="K772">
        <v>2</v>
      </c>
      <c r="L772">
        <v>2</v>
      </c>
      <c r="M772">
        <v>2</v>
      </c>
      <c r="N772">
        <v>2</v>
      </c>
      <c r="O772">
        <v>2</v>
      </c>
      <c r="P772" t="s">
        <v>185</v>
      </c>
      <c r="Q772" s="86">
        <v>41025</v>
      </c>
      <c r="R772" s="78">
        <v>3</v>
      </c>
      <c r="S772" s="78">
        <v>3</v>
      </c>
      <c r="T772">
        <v>3</v>
      </c>
      <c r="U772" t="s">
        <v>32</v>
      </c>
      <c r="V772">
        <v>3</v>
      </c>
      <c r="W772" t="s">
        <v>37</v>
      </c>
    </row>
    <row r="773" spans="1:23" x14ac:dyDescent="0.2">
      <c r="A773">
        <v>58614</v>
      </c>
      <c r="B773" t="s">
        <v>1979</v>
      </c>
      <c r="C773" t="s">
        <v>30</v>
      </c>
      <c r="D773" t="s">
        <v>38</v>
      </c>
      <c r="E773" t="s">
        <v>405</v>
      </c>
      <c r="F773" s="78" t="s">
        <v>33</v>
      </c>
      <c r="G773" t="s">
        <v>1980</v>
      </c>
      <c r="H773" t="s">
        <v>498</v>
      </c>
      <c r="I773" s="86">
        <v>41960</v>
      </c>
      <c r="J773" s="86">
        <v>41964</v>
      </c>
      <c r="K773">
        <v>2</v>
      </c>
      <c r="L773">
        <v>2</v>
      </c>
      <c r="M773">
        <v>2</v>
      </c>
      <c r="N773" t="s">
        <v>32</v>
      </c>
      <c r="O773">
        <v>1</v>
      </c>
      <c r="P773" t="s">
        <v>1981</v>
      </c>
      <c r="Q773" s="86">
        <v>41474</v>
      </c>
      <c r="R773" t="s">
        <v>32</v>
      </c>
      <c r="S773" t="s">
        <v>32</v>
      </c>
      <c r="T773" t="s">
        <v>32</v>
      </c>
      <c r="U773" t="s">
        <v>32</v>
      </c>
      <c r="V773" t="s">
        <v>32</v>
      </c>
      <c r="W773" t="s">
        <v>32</v>
      </c>
    </row>
    <row r="774" spans="1:23" x14ac:dyDescent="0.2">
      <c r="A774">
        <v>54113</v>
      </c>
      <c r="B774" t="s">
        <v>1434</v>
      </c>
      <c r="C774" t="s">
        <v>30</v>
      </c>
      <c r="D774" t="s">
        <v>38</v>
      </c>
      <c r="E774" t="s">
        <v>195</v>
      </c>
      <c r="F774" s="78" t="s">
        <v>57</v>
      </c>
      <c r="G774" t="s">
        <v>1435</v>
      </c>
      <c r="H774" t="s">
        <v>512</v>
      </c>
      <c r="I774" s="86">
        <v>41855</v>
      </c>
      <c r="J774" s="86">
        <v>41859</v>
      </c>
      <c r="K774">
        <v>2</v>
      </c>
      <c r="L774">
        <v>2</v>
      </c>
      <c r="M774">
        <v>2</v>
      </c>
      <c r="N774" t="s">
        <v>32</v>
      </c>
      <c r="O774">
        <v>2</v>
      </c>
      <c r="P774" t="s">
        <v>1436</v>
      </c>
      <c r="Q774" s="86">
        <v>41103</v>
      </c>
      <c r="R774" t="s">
        <v>32</v>
      </c>
      <c r="S774" t="s">
        <v>32</v>
      </c>
      <c r="T774" t="s">
        <v>32</v>
      </c>
      <c r="U774" t="s">
        <v>32</v>
      </c>
      <c r="V774" t="s">
        <v>32</v>
      </c>
      <c r="W774" t="s">
        <v>32</v>
      </c>
    </row>
    <row r="775" spans="1:23" x14ac:dyDescent="0.2">
      <c r="A775">
        <v>130808</v>
      </c>
      <c r="B775" t="s">
        <v>2997</v>
      </c>
      <c r="C775" t="s">
        <v>126</v>
      </c>
      <c r="D775" t="s">
        <v>61</v>
      </c>
      <c r="E775" t="s">
        <v>146</v>
      </c>
      <c r="F775" s="78" t="s">
        <v>47</v>
      </c>
      <c r="G775" t="s">
        <v>2998</v>
      </c>
      <c r="H775" t="s">
        <v>2237</v>
      </c>
      <c r="I775" s="86">
        <v>39357</v>
      </c>
      <c r="J775" s="86">
        <v>39358</v>
      </c>
      <c r="K775">
        <v>1</v>
      </c>
      <c r="L775" t="s">
        <v>70</v>
      </c>
      <c r="M775" t="s">
        <v>70</v>
      </c>
      <c r="N775" t="s">
        <v>32</v>
      </c>
      <c r="O775">
        <v>1</v>
      </c>
      <c r="P775" t="s">
        <v>32</v>
      </c>
      <c r="Q775" s="86" t="s">
        <v>32</v>
      </c>
      <c r="R775" t="s">
        <v>32</v>
      </c>
      <c r="S775" t="s">
        <v>32</v>
      </c>
      <c r="T775" t="s">
        <v>32</v>
      </c>
      <c r="U775" t="s">
        <v>32</v>
      </c>
      <c r="V775" t="s">
        <v>32</v>
      </c>
      <c r="W775" t="s">
        <v>32</v>
      </c>
    </row>
    <row r="776" spans="1:23" x14ac:dyDescent="0.2">
      <c r="A776">
        <v>130707</v>
      </c>
      <c r="B776" t="s">
        <v>2805</v>
      </c>
      <c r="C776" t="s">
        <v>126</v>
      </c>
      <c r="D776" t="s">
        <v>61</v>
      </c>
      <c r="E776" t="s">
        <v>428</v>
      </c>
      <c r="F776" s="78" t="s">
        <v>57</v>
      </c>
      <c r="G776" t="s">
        <v>2806</v>
      </c>
      <c r="H776" t="s">
        <v>2267</v>
      </c>
      <c r="I776" s="86">
        <v>41562</v>
      </c>
      <c r="J776" s="86">
        <v>41565</v>
      </c>
      <c r="K776">
        <v>2</v>
      </c>
      <c r="L776">
        <v>2</v>
      </c>
      <c r="M776">
        <v>2</v>
      </c>
      <c r="N776" t="s">
        <v>32</v>
      </c>
      <c r="O776">
        <v>2</v>
      </c>
      <c r="P776" t="s">
        <v>2807</v>
      </c>
      <c r="Q776" s="86">
        <v>40823</v>
      </c>
      <c r="R776" t="s">
        <v>32</v>
      </c>
      <c r="S776" t="s">
        <v>32</v>
      </c>
      <c r="T776" t="s">
        <v>32</v>
      </c>
      <c r="U776" t="s">
        <v>32</v>
      </c>
      <c r="V776" t="s">
        <v>32</v>
      </c>
      <c r="W776" t="s">
        <v>32</v>
      </c>
    </row>
    <row r="777" spans="1:23" x14ac:dyDescent="0.2">
      <c r="A777">
        <v>131095</v>
      </c>
      <c r="B777" t="s">
        <v>3076</v>
      </c>
      <c r="C777" t="s">
        <v>54</v>
      </c>
      <c r="D777" t="s">
        <v>61</v>
      </c>
      <c r="E777" t="s">
        <v>547</v>
      </c>
      <c r="F777" s="78" t="s">
        <v>56</v>
      </c>
      <c r="G777" t="s">
        <v>3077</v>
      </c>
      <c r="H777" t="s">
        <v>58</v>
      </c>
      <c r="I777" s="86">
        <v>42143</v>
      </c>
      <c r="J777" s="86">
        <v>42146</v>
      </c>
      <c r="K777">
        <v>2</v>
      </c>
      <c r="L777">
        <v>2</v>
      </c>
      <c r="M777">
        <v>2</v>
      </c>
      <c r="N777" t="s">
        <v>32</v>
      </c>
      <c r="O777">
        <v>2</v>
      </c>
      <c r="P777" t="s">
        <v>3078</v>
      </c>
      <c r="Q777" s="86">
        <v>41698</v>
      </c>
      <c r="R777" t="s">
        <v>32</v>
      </c>
      <c r="S777" t="s">
        <v>32</v>
      </c>
      <c r="T777" t="s">
        <v>32</v>
      </c>
      <c r="U777" t="s">
        <v>32</v>
      </c>
      <c r="V777" t="s">
        <v>32</v>
      </c>
      <c r="W777" t="s">
        <v>32</v>
      </c>
    </row>
    <row r="778" spans="1:23" x14ac:dyDescent="0.2">
      <c r="A778">
        <v>53144</v>
      </c>
      <c r="B778" t="s">
        <v>1200</v>
      </c>
      <c r="C778" t="s">
        <v>40</v>
      </c>
      <c r="D778" t="s">
        <v>44</v>
      </c>
      <c r="E778" t="s">
        <v>547</v>
      </c>
      <c r="F778" s="78" t="s">
        <v>56</v>
      </c>
      <c r="G778" t="s">
        <v>1201</v>
      </c>
      <c r="H778" t="s">
        <v>521</v>
      </c>
      <c r="I778" s="86">
        <v>40315</v>
      </c>
      <c r="J778" s="86">
        <v>40319</v>
      </c>
      <c r="K778">
        <v>2</v>
      </c>
      <c r="L778">
        <v>2</v>
      </c>
      <c r="M778">
        <v>2</v>
      </c>
      <c r="N778" t="s">
        <v>32</v>
      </c>
      <c r="O778">
        <v>2</v>
      </c>
      <c r="P778" t="s">
        <v>1202</v>
      </c>
      <c r="Q778" s="86">
        <v>38863</v>
      </c>
      <c r="R778" t="s">
        <v>32</v>
      </c>
      <c r="S778" t="s">
        <v>32</v>
      </c>
      <c r="T778" t="s">
        <v>32</v>
      </c>
      <c r="U778" t="s">
        <v>32</v>
      </c>
      <c r="V778" t="s">
        <v>32</v>
      </c>
      <c r="W778" t="s">
        <v>32</v>
      </c>
    </row>
    <row r="779" spans="1:23" x14ac:dyDescent="0.2">
      <c r="A779">
        <v>130454</v>
      </c>
      <c r="B779" t="s">
        <v>2329</v>
      </c>
      <c r="C779" t="s">
        <v>54</v>
      </c>
      <c r="D779" t="s">
        <v>61</v>
      </c>
      <c r="E779" t="s">
        <v>547</v>
      </c>
      <c r="F779" s="78" t="s">
        <v>56</v>
      </c>
      <c r="G779" t="s">
        <v>2330</v>
      </c>
      <c r="H779" t="s">
        <v>58</v>
      </c>
      <c r="I779" s="86">
        <v>41771</v>
      </c>
      <c r="J779" s="86">
        <v>41775</v>
      </c>
      <c r="K779">
        <v>3</v>
      </c>
      <c r="L779">
        <v>3</v>
      </c>
      <c r="M779">
        <v>3</v>
      </c>
      <c r="N779" t="s">
        <v>32</v>
      </c>
      <c r="O779">
        <v>3</v>
      </c>
      <c r="P779" t="s">
        <v>2331</v>
      </c>
      <c r="Q779" s="86">
        <v>41257</v>
      </c>
      <c r="R779" t="s">
        <v>32</v>
      </c>
      <c r="S779" t="s">
        <v>32</v>
      </c>
      <c r="T779" t="s">
        <v>32</v>
      </c>
      <c r="U779" t="s">
        <v>32</v>
      </c>
      <c r="V779" t="s">
        <v>32</v>
      </c>
      <c r="W779" t="s">
        <v>32</v>
      </c>
    </row>
    <row r="780" spans="1:23" x14ac:dyDescent="0.2">
      <c r="A780">
        <v>51436</v>
      </c>
      <c r="B780" t="s">
        <v>835</v>
      </c>
      <c r="C780" t="s">
        <v>774</v>
      </c>
      <c r="D780" t="s">
        <v>775</v>
      </c>
      <c r="E780" t="s">
        <v>253</v>
      </c>
      <c r="F780" s="78" t="s">
        <v>132</v>
      </c>
      <c r="G780" t="s">
        <v>836</v>
      </c>
      <c r="H780" t="s">
        <v>777</v>
      </c>
      <c r="I780" s="86">
        <v>41547</v>
      </c>
      <c r="J780" s="86">
        <v>41551</v>
      </c>
      <c r="K780" t="s">
        <v>32</v>
      </c>
      <c r="L780" t="s">
        <v>32</v>
      </c>
      <c r="M780" t="s">
        <v>32</v>
      </c>
      <c r="N780" t="s">
        <v>32</v>
      </c>
      <c r="O780" t="s">
        <v>32</v>
      </c>
      <c r="P780" t="s">
        <v>837</v>
      </c>
      <c r="Q780" s="86">
        <v>40207</v>
      </c>
      <c r="R780" t="s">
        <v>32</v>
      </c>
      <c r="S780" t="s">
        <v>32</v>
      </c>
      <c r="T780" t="s">
        <v>32</v>
      </c>
      <c r="U780" t="s">
        <v>32</v>
      </c>
      <c r="V780" t="s">
        <v>32</v>
      </c>
      <c r="W780" t="s">
        <v>32</v>
      </c>
    </row>
    <row r="781" spans="1:23" x14ac:dyDescent="0.2">
      <c r="A781">
        <v>130622</v>
      </c>
      <c r="B781" t="s">
        <v>2645</v>
      </c>
      <c r="C781" t="s">
        <v>54</v>
      </c>
      <c r="D781" t="s">
        <v>61</v>
      </c>
      <c r="E781" t="s">
        <v>361</v>
      </c>
      <c r="F781" s="78" t="s">
        <v>64</v>
      </c>
      <c r="G781" t="s">
        <v>2646</v>
      </c>
      <c r="H781" t="s">
        <v>2647</v>
      </c>
      <c r="I781" s="86">
        <v>40210</v>
      </c>
      <c r="J781" s="86">
        <v>40214</v>
      </c>
      <c r="K781">
        <v>2</v>
      </c>
      <c r="L781">
        <v>2</v>
      </c>
      <c r="M781">
        <v>2</v>
      </c>
      <c r="N781" t="s">
        <v>32</v>
      </c>
      <c r="O781">
        <v>2</v>
      </c>
      <c r="P781" t="s">
        <v>2648</v>
      </c>
      <c r="Q781" s="86">
        <v>39780</v>
      </c>
      <c r="R781" t="s">
        <v>32</v>
      </c>
      <c r="S781" t="s">
        <v>32</v>
      </c>
      <c r="T781" t="s">
        <v>32</v>
      </c>
      <c r="U781" t="s">
        <v>32</v>
      </c>
      <c r="V781" t="s">
        <v>32</v>
      </c>
      <c r="W781" t="s">
        <v>32</v>
      </c>
    </row>
    <row r="782" spans="1:23" x14ac:dyDescent="0.2">
      <c r="A782">
        <v>54137</v>
      </c>
      <c r="B782" t="s">
        <v>1437</v>
      </c>
      <c r="C782" t="s">
        <v>30</v>
      </c>
      <c r="D782" t="s">
        <v>38</v>
      </c>
      <c r="E782" t="s">
        <v>368</v>
      </c>
      <c r="F782" s="78" t="s">
        <v>132</v>
      </c>
      <c r="G782" t="s">
        <v>1438</v>
      </c>
      <c r="H782" t="s">
        <v>732</v>
      </c>
      <c r="I782" s="86">
        <v>38666</v>
      </c>
      <c r="J782" s="86">
        <v>38666</v>
      </c>
      <c r="K782">
        <v>1</v>
      </c>
      <c r="L782" t="s">
        <v>70</v>
      </c>
      <c r="M782" t="s">
        <v>70</v>
      </c>
      <c r="N782" t="s">
        <v>32</v>
      </c>
      <c r="O782">
        <v>1</v>
      </c>
      <c r="P782" t="s">
        <v>32</v>
      </c>
      <c r="Q782" s="86" t="s">
        <v>32</v>
      </c>
      <c r="R782" t="s">
        <v>32</v>
      </c>
      <c r="S782" t="s">
        <v>32</v>
      </c>
      <c r="T782" t="s">
        <v>32</v>
      </c>
      <c r="U782" t="s">
        <v>32</v>
      </c>
      <c r="V782" t="s">
        <v>32</v>
      </c>
      <c r="W782" t="s">
        <v>32</v>
      </c>
    </row>
    <row r="783" spans="1:23" x14ac:dyDescent="0.2">
      <c r="A783">
        <v>131990</v>
      </c>
      <c r="B783" t="s">
        <v>3167</v>
      </c>
      <c r="C783" t="s">
        <v>67</v>
      </c>
      <c r="D783" t="s">
        <v>72</v>
      </c>
      <c r="E783" t="s">
        <v>382</v>
      </c>
      <c r="F783" s="78" t="s">
        <v>33</v>
      </c>
      <c r="G783" t="s">
        <v>3168</v>
      </c>
      <c r="H783" t="s">
        <v>170</v>
      </c>
      <c r="I783" s="86">
        <v>41597</v>
      </c>
      <c r="J783" s="86">
        <v>41599</v>
      </c>
      <c r="K783">
        <v>2</v>
      </c>
      <c r="L783">
        <v>2</v>
      </c>
      <c r="M783">
        <v>2</v>
      </c>
      <c r="N783" t="s">
        <v>32</v>
      </c>
      <c r="O783">
        <v>2</v>
      </c>
      <c r="P783" t="s">
        <v>3169</v>
      </c>
      <c r="Q783" s="86">
        <v>39506</v>
      </c>
      <c r="R783" t="s">
        <v>32</v>
      </c>
      <c r="S783" t="s">
        <v>32</v>
      </c>
      <c r="T783" t="s">
        <v>32</v>
      </c>
      <c r="U783" t="s">
        <v>32</v>
      </c>
      <c r="V783" t="s">
        <v>32</v>
      </c>
      <c r="W783" t="s">
        <v>32</v>
      </c>
    </row>
    <row r="784" spans="1:23" x14ac:dyDescent="0.2">
      <c r="A784">
        <v>139246</v>
      </c>
      <c r="B784" t="s">
        <v>3320</v>
      </c>
      <c r="C784" t="s">
        <v>67</v>
      </c>
      <c r="D784" t="s">
        <v>72</v>
      </c>
      <c r="E784" t="s">
        <v>68</v>
      </c>
      <c r="F784" s="78" t="s">
        <v>47</v>
      </c>
      <c r="G784" t="s">
        <v>32</v>
      </c>
      <c r="H784" t="s">
        <v>32</v>
      </c>
      <c r="I784" s="86" t="s">
        <v>32</v>
      </c>
      <c r="J784" s="86" t="s">
        <v>32</v>
      </c>
      <c r="K784" t="s">
        <v>32</v>
      </c>
      <c r="L784" t="s">
        <v>32</v>
      </c>
      <c r="M784" t="s">
        <v>32</v>
      </c>
      <c r="N784" t="s">
        <v>32</v>
      </c>
      <c r="O784" t="s">
        <v>32</v>
      </c>
      <c r="P784" t="s">
        <v>32</v>
      </c>
      <c r="Q784" s="86" t="s">
        <v>32</v>
      </c>
      <c r="R784" t="s">
        <v>32</v>
      </c>
      <c r="S784" t="s">
        <v>32</v>
      </c>
      <c r="T784" t="s">
        <v>32</v>
      </c>
      <c r="U784" t="s">
        <v>32</v>
      </c>
      <c r="V784" t="s">
        <v>32</v>
      </c>
      <c r="W784" t="s">
        <v>32</v>
      </c>
    </row>
    <row r="785" spans="1:23" x14ac:dyDescent="0.2">
      <c r="A785">
        <v>135659</v>
      </c>
      <c r="B785" t="s">
        <v>3300</v>
      </c>
      <c r="C785" t="s">
        <v>126</v>
      </c>
      <c r="D785" t="s">
        <v>61</v>
      </c>
      <c r="E785" t="s">
        <v>414</v>
      </c>
      <c r="F785" s="78" t="s">
        <v>64</v>
      </c>
      <c r="G785" t="s">
        <v>3301</v>
      </c>
      <c r="H785" t="s">
        <v>2267</v>
      </c>
      <c r="I785" s="86">
        <v>41338</v>
      </c>
      <c r="J785" s="86">
        <v>41341</v>
      </c>
      <c r="K785">
        <v>1</v>
      </c>
      <c r="L785">
        <v>1</v>
      </c>
      <c r="M785">
        <v>1</v>
      </c>
      <c r="N785" t="s">
        <v>32</v>
      </c>
      <c r="O785">
        <v>1</v>
      </c>
      <c r="P785" t="s">
        <v>32</v>
      </c>
      <c r="Q785" s="86" t="s">
        <v>32</v>
      </c>
      <c r="R785" t="s">
        <v>32</v>
      </c>
      <c r="S785" t="s">
        <v>32</v>
      </c>
      <c r="T785" t="s">
        <v>32</v>
      </c>
      <c r="U785" t="s">
        <v>32</v>
      </c>
      <c r="V785" t="s">
        <v>32</v>
      </c>
      <c r="W785" t="s">
        <v>32</v>
      </c>
    </row>
    <row r="786" spans="1:23" x14ac:dyDescent="0.2">
      <c r="A786">
        <v>54155</v>
      </c>
      <c r="B786" t="s">
        <v>1439</v>
      </c>
      <c r="C786" t="s">
        <v>114</v>
      </c>
      <c r="D786" t="s">
        <v>44</v>
      </c>
      <c r="E786" t="s">
        <v>414</v>
      </c>
      <c r="F786" s="78" t="s">
        <v>64</v>
      </c>
      <c r="G786" t="s">
        <v>1440</v>
      </c>
      <c r="H786" t="s">
        <v>512</v>
      </c>
      <c r="I786" s="86">
        <v>41239</v>
      </c>
      <c r="J786" s="86">
        <v>41243</v>
      </c>
      <c r="K786">
        <v>2</v>
      </c>
      <c r="L786">
        <v>2</v>
      </c>
      <c r="M786">
        <v>1</v>
      </c>
      <c r="N786" t="s">
        <v>32</v>
      </c>
      <c r="O786">
        <v>2</v>
      </c>
      <c r="P786" t="s">
        <v>1441</v>
      </c>
      <c r="Q786" s="86">
        <v>39897</v>
      </c>
      <c r="R786" t="s">
        <v>32</v>
      </c>
      <c r="S786" t="s">
        <v>32</v>
      </c>
      <c r="T786" t="s">
        <v>32</v>
      </c>
      <c r="U786" t="s">
        <v>32</v>
      </c>
      <c r="V786" t="s">
        <v>32</v>
      </c>
      <c r="W786" t="s">
        <v>32</v>
      </c>
    </row>
    <row r="787" spans="1:23" x14ac:dyDescent="0.2">
      <c r="A787">
        <v>54158</v>
      </c>
      <c r="B787" t="s">
        <v>1442</v>
      </c>
      <c r="C787" t="s">
        <v>30</v>
      </c>
      <c r="D787" t="s">
        <v>38</v>
      </c>
      <c r="E787" t="s">
        <v>208</v>
      </c>
      <c r="F787" s="78" t="s">
        <v>64</v>
      </c>
      <c r="G787" t="s">
        <v>1443</v>
      </c>
      <c r="H787" t="s">
        <v>498</v>
      </c>
      <c r="I787" s="86">
        <v>41967</v>
      </c>
      <c r="J787" s="86">
        <v>41971</v>
      </c>
      <c r="K787">
        <v>3</v>
      </c>
      <c r="L787">
        <v>3</v>
      </c>
      <c r="M787">
        <v>3</v>
      </c>
      <c r="N787" t="s">
        <v>32</v>
      </c>
      <c r="O787">
        <v>3</v>
      </c>
      <c r="P787" t="s">
        <v>1444</v>
      </c>
      <c r="Q787" s="86">
        <v>41453</v>
      </c>
      <c r="R787" t="s">
        <v>32</v>
      </c>
      <c r="S787" t="s">
        <v>32</v>
      </c>
      <c r="T787" t="s">
        <v>32</v>
      </c>
      <c r="U787" t="s">
        <v>32</v>
      </c>
      <c r="V787" t="s">
        <v>32</v>
      </c>
      <c r="W787" t="s">
        <v>32</v>
      </c>
    </row>
    <row r="788" spans="1:23" x14ac:dyDescent="0.2">
      <c r="A788">
        <v>54170</v>
      </c>
      <c r="B788" t="s">
        <v>1445</v>
      </c>
      <c r="C788" t="s">
        <v>30</v>
      </c>
      <c r="D788" t="s">
        <v>38</v>
      </c>
      <c r="E788" t="s">
        <v>394</v>
      </c>
      <c r="F788" s="78" t="s">
        <v>345</v>
      </c>
      <c r="G788" t="s">
        <v>1446</v>
      </c>
      <c r="H788" t="s">
        <v>502</v>
      </c>
      <c r="I788" s="86">
        <v>41309</v>
      </c>
      <c r="J788" s="86">
        <v>41313</v>
      </c>
      <c r="K788">
        <v>2</v>
      </c>
      <c r="L788">
        <v>2</v>
      </c>
      <c r="M788">
        <v>2</v>
      </c>
      <c r="N788" t="s">
        <v>32</v>
      </c>
      <c r="O788">
        <v>2</v>
      </c>
      <c r="P788" t="s">
        <v>1447</v>
      </c>
      <c r="Q788" s="86">
        <v>40312</v>
      </c>
      <c r="R788" t="s">
        <v>32</v>
      </c>
      <c r="S788" t="s">
        <v>32</v>
      </c>
      <c r="T788" t="s">
        <v>32</v>
      </c>
      <c r="U788" t="s">
        <v>32</v>
      </c>
      <c r="V788" t="s">
        <v>32</v>
      </c>
      <c r="W788" t="s">
        <v>32</v>
      </c>
    </row>
    <row r="789" spans="1:23" x14ac:dyDescent="0.2">
      <c r="A789">
        <v>58383</v>
      </c>
      <c r="B789" t="s">
        <v>1894</v>
      </c>
      <c r="C789" t="s">
        <v>114</v>
      </c>
      <c r="D789" t="s">
        <v>44</v>
      </c>
      <c r="E789" t="s">
        <v>376</v>
      </c>
      <c r="F789" s="78" t="s">
        <v>57</v>
      </c>
      <c r="G789" t="s">
        <v>1895</v>
      </c>
      <c r="H789" t="s">
        <v>498</v>
      </c>
      <c r="I789" s="86">
        <v>42066</v>
      </c>
      <c r="J789" s="86">
        <v>42069</v>
      </c>
      <c r="K789">
        <v>3</v>
      </c>
      <c r="L789">
        <v>3</v>
      </c>
      <c r="M789">
        <v>3</v>
      </c>
      <c r="N789" t="s">
        <v>32</v>
      </c>
      <c r="O789">
        <v>3</v>
      </c>
      <c r="P789" t="s">
        <v>1896</v>
      </c>
      <c r="Q789" s="86">
        <v>41558</v>
      </c>
      <c r="R789" t="s">
        <v>32</v>
      </c>
      <c r="S789" t="s">
        <v>32</v>
      </c>
      <c r="T789" t="s">
        <v>32</v>
      </c>
      <c r="U789" t="s">
        <v>32</v>
      </c>
      <c r="V789" t="s">
        <v>32</v>
      </c>
      <c r="W789" t="s">
        <v>32</v>
      </c>
    </row>
    <row r="790" spans="1:23" x14ac:dyDescent="0.2">
      <c r="A790">
        <v>54175</v>
      </c>
      <c r="B790" t="s">
        <v>1448</v>
      </c>
      <c r="C790" t="s">
        <v>114</v>
      </c>
      <c r="D790" t="s">
        <v>44</v>
      </c>
      <c r="E790" t="s">
        <v>88</v>
      </c>
      <c r="F790" s="78" t="s">
        <v>56</v>
      </c>
      <c r="G790" t="s">
        <v>1449</v>
      </c>
      <c r="H790" t="s">
        <v>502</v>
      </c>
      <c r="I790" s="86">
        <v>41967</v>
      </c>
      <c r="J790" s="86">
        <v>41970</v>
      </c>
      <c r="K790">
        <v>2</v>
      </c>
      <c r="L790">
        <v>2</v>
      </c>
      <c r="M790">
        <v>2</v>
      </c>
      <c r="N790" t="s">
        <v>32</v>
      </c>
      <c r="O790">
        <v>2</v>
      </c>
      <c r="P790" t="s">
        <v>1450</v>
      </c>
      <c r="Q790" s="86">
        <v>40878</v>
      </c>
      <c r="R790" t="s">
        <v>32</v>
      </c>
      <c r="S790" t="s">
        <v>32</v>
      </c>
      <c r="T790" t="s">
        <v>32</v>
      </c>
      <c r="U790" t="s">
        <v>32</v>
      </c>
      <c r="V790" t="s">
        <v>32</v>
      </c>
      <c r="W790" t="s">
        <v>32</v>
      </c>
    </row>
    <row r="791" spans="1:23" x14ac:dyDescent="0.2">
      <c r="A791">
        <v>50234</v>
      </c>
      <c r="B791" t="s">
        <v>605</v>
      </c>
      <c r="C791" t="s">
        <v>40</v>
      </c>
      <c r="D791" t="s">
        <v>44</v>
      </c>
      <c r="E791" t="s">
        <v>415</v>
      </c>
      <c r="F791" s="78" t="s">
        <v>311</v>
      </c>
      <c r="G791" t="s">
        <v>606</v>
      </c>
      <c r="H791" t="s">
        <v>593</v>
      </c>
      <c r="I791" s="86">
        <v>41793</v>
      </c>
      <c r="J791" s="86">
        <v>41796</v>
      </c>
      <c r="K791" t="s">
        <v>32</v>
      </c>
      <c r="L791" t="s">
        <v>32</v>
      </c>
      <c r="M791" t="s">
        <v>32</v>
      </c>
      <c r="N791" t="s">
        <v>32</v>
      </c>
      <c r="O791" t="s">
        <v>32</v>
      </c>
      <c r="P791" t="s">
        <v>607</v>
      </c>
      <c r="Q791" s="86">
        <v>41334</v>
      </c>
      <c r="R791" t="s">
        <v>32</v>
      </c>
      <c r="S791" t="s">
        <v>32</v>
      </c>
      <c r="T791" t="s">
        <v>32</v>
      </c>
      <c r="U791" t="s">
        <v>32</v>
      </c>
      <c r="V791" t="s">
        <v>32</v>
      </c>
      <c r="W791" t="s">
        <v>32</v>
      </c>
    </row>
    <row r="792" spans="1:23" x14ac:dyDescent="0.2">
      <c r="A792">
        <v>130527</v>
      </c>
      <c r="B792" t="s">
        <v>2467</v>
      </c>
      <c r="C792" t="s">
        <v>54</v>
      </c>
      <c r="D792" t="s">
        <v>61</v>
      </c>
      <c r="E792" t="s">
        <v>415</v>
      </c>
      <c r="F792" s="78" t="s">
        <v>311</v>
      </c>
      <c r="G792" t="s">
        <v>2468</v>
      </c>
      <c r="H792" t="s">
        <v>96</v>
      </c>
      <c r="I792" s="86">
        <v>41414</v>
      </c>
      <c r="J792" s="86">
        <v>41418</v>
      </c>
      <c r="K792">
        <v>2</v>
      </c>
      <c r="L792">
        <v>2</v>
      </c>
      <c r="M792">
        <v>2</v>
      </c>
      <c r="N792" t="s">
        <v>32</v>
      </c>
      <c r="O792">
        <v>2</v>
      </c>
      <c r="P792" t="s">
        <v>2469</v>
      </c>
      <c r="Q792" s="86">
        <v>40508</v>
      </c>
      <c r="R792" t="s">
        <v>32</v>
      </c>
      <c r="S792" t="s">
        <v>32</v>
      </c>
      <c r="T792" t="s">
        <v>32</v>
      </c>
      <c r="U792" t="s">
        <v>32</v>
      </c>
      <c r="V792" t="s">
        <v>32</v>
      </c>
      <c r="W792" t="s">
        <v>32</v>
      </c>
    </row>
    <row r="793" spans="1:23" x14ac:dyDescent="0.2">
      <c r="A793">
        <v>53117</v>
      </c>
      <c r="B793" t="s">
        <v>1171</v>
      </c>
      <c r="C793" t="s">
        <v>40</v>
      </c>
      <c r="D793" t="s">
        <v>44</v>
      </c>
      <c r="E793" t="s">
        <v>157</v>
      </c>
      <c r="F793" s="78" t="s">
        <v>56</v>
      </c>
      <c r="G793" t="s">
        <v>1172</v>
      </c>
      <c r="H793" t="s">
        <v>521</v>
      </c>
      <c r="I793" s="86">
        <v>41408</v>
      </c>
      <c r="J793" s="86">
        <v>41411</v>
      </c>
      <c r="K793">
        <v>2</v>
      </c>
      <c r="L793">
        <v>2</v>
      </c>
      <c r="M793">
        <v>2</v>
      </c>
      <c r="N793" t="s">
        <v>32</v>
      </c>
      <c r="O793">
        <v>2</v>
      </c>
      <c r="P793" t="s">
        <v>1173</v>
      </c>
      <c r="Q793" s="86">
        <v>39934</v>
      </c>
      <c r="R793" t="s">
        <v>32</v>
      </c>
      <c r="S793" t="s">
        <v>32</v>
      </c>
      <c r="T793" t="s">
        <v>32</v>
      </c>
      <c r="U793" t="s">
        <v>32</v>
      </c>
      <c r="V793" t="s">
        <v>32</v>
      </c>
      <c r="W793" t="s">
        <v>32</v>
      </c>
    </row>
    <row r="794" spans="1:23" x14ac:dyDescent="0.2">
      <c r="A794">
        <v>54194</v>
      </c>
      <c r="B794" t="s">
        <v>1454</v>
      </c>
      <c r="C794" t="s">
        <v>40</v>
      </c>
      <c r="D794" t="s">
        <v>44</v>
      </c>
      <c r="E794" t="s">
        <v>375</v>
      </c>
      <c r="F794" s="78" t="s">
        <v>56</v>
      </c>
      <c r="G794" t="s">
        <v>1455</v>
      </c>
      <c r="H794" t="s">
        <v>558</v>
      </c>
      <c r="I794" s="86">
        <v>41758</v>
      </c>
      <c r="J794" s="86">
        <v>41761</v>
      </c>
      <c r="K794">
        <v>2</v>
      </c>
      <c r="L794">
        <v>2</v>
      </c>
      <c r="M794">
        <v>2</v>
      </c>
      <c r="N794" t="s">
        <v>32</v>
      </c>
      <c r="O794">
        <v>2</v>
      </c>
      <c r="P794" t="s">
        <v>1456</v>
      </c>
      <c r="Q794" s="86">
        <v>41089</v>
      </c>
      <c r="R794" t="s">
        <v>32</v>
      </c>
      <c r="S794" t="s">
        <v>32</v>
      </c>
      <c r="T794" t="s">
        <v>32</v>
      </c>
      <c r="U794" t="s">
        <v>32</v>
      </c>
      <c r="V794" t="s">
        <v>32</v>
      </c>
      <c r="W794" t="s">
        <v>32</v>
      </c>
    </row>
    <row r="795" spans="1:23" x14ac:dyDescent="0.2">
      <c r="A795">
        <v>54196</v>
      </c>
      <c r="B795" t="s">
        <v>1457</v>
      </c>
      <c r="C795" t="s">
        <v>40</v>
      </c>
      <c r="D795" t="s">
        <v>44</v>
      </c>
      <c r="E795" t="s">
        <v>377</v>
      </c>
      <c r="F795" s="78" t="s">
        <v>56</v>
      </c>
      <c r="G795" t="s">
        <v>1458</v>
      </c>
      <c r="H795" t="s">
        <v>593</v>
      </c>
      <c r="I795" s="86">
        <v>42080</v>
      </c>
      <c r="J795" s="86">
        <v>42083</v>
      </c>
      <c r="K795">
        <v>2</v>
      </c>
      <c r="L795">
        <v>2</v>
      </c>
      <c r="M795">
        <v>2</v>
      </c>
      <c r="N795" t="s">
        <v>32</v>
      </c>
      <c r="O795">
        <v>2</v>
      </c>
      <c r="P795" t="s">
        <v>1459</v>
      </c>
      <c r="Q795" s="86">
        <v>41558</v>
      </c>
      <c r="R795" t="s">
        <v>32</v>
      </c>
      <c r="S795" t="s">
        <v>32</v>
      </c>
      <c r="T795" t="s">
        <v>32</v>
      </c>
      <c r="U795" t="s">
        <v>32</v>
      </c>
      <c r="V795" t="s">
        <v>32</v>
      </c>
      <c r="W795" t="s">
        <v>32</v>
      </c>
    </row>
    <row r="796" spans="1:23" x14ac:dyDescent="0.2">
      <c r="A796">
        <v>139218</v>
      </c>
      <c r="B796" t="s">
        <v>3313</v>
      </c>
      <c r="C796" t="s">
        <v>67</v>
      </c>
      <c r="D796" t="s">
        <v>72</v>
      </c>
      <c r="E796" t="s">
        <v>436</v>
      </c>
      <c r="F796" s="78" t="s">
        <v>64</v>
      </c>
      <c r="G796" t="s">
        <v>3314</v>
      </c>
      <c r="H796" t="s">
        <v>170</v>
      </c>
      <c r="I796" s="86">
        <v>41458</v>
      </c>
      <c r="J796" s="86">
        <v>41460</v>
      </c>
      <c r="K796">
        <v>1</v>
      </c>
      <c r="L796">
        <v>1</v>
      </c>
      <c r="M796">
        <v>1</v>
      </c>
      <c r="N796" t="s">
        <v>32</v>
      </c>
      <c r="O796">
        <v>1</v>
      </c>
      <c r="P796" t="s">
        <v>3315</v>
      </c>
      <c r="Q796" s="86">
        <v>39163</v>
      </c>
      <c r="R796" t="s">
        <v>32</v>
      </c>
      <c r="S796" t="s">
        <v>32</v>
      </c>
      <c r="T796" t="s">
        <v>32</v>
      </c>
      <c r="U796" t="s">
        <v>32</v>
      </c>
      <c r="V796" t="s">
        <v>32</v>
      </c>
      <c r="W796" t="s">
        <v>32</v>
      </c>
    </row>
    <row r="797" spans="1:23" x14ac:dyDescent="0.2">
      <c r="A797">
        <v>133108</v>
      </c>
      <c r="B797" t="s">
        <v>3217</v>
      </c>
      <c r="C797" t="s">
        <v>67</v>
      </c>
      <c r="D797" t="s">
        <v>72</v>
      </c>
      <c r="E797" t="s">
        <v>368</v>
      </c>
      <c r="F797" s="78" t="s">
        <v>132</v>
      </c>
      <c r="G797" t="s">
        <v>3218</v>
      </c>
      <c r="H797" t="s">
        <v>170</v>
      </c>
      <c r="I797" s="86">
        <v>41556</v>
      </c>
      <c r="J797" s="86">
        <v>41558</v>
      </c>
      <c r="K797">
        <v>2</v>
      </c>
      <c r="L797">
        <v>2</v>
      </c>
      <c r="M797">
        <v>2</v>
      </c>
      <c r="N797" t="s">
        <v>32</v>
      </c>
      <c r="O797">
        <v>2</v>
      </c>
      <c r="P797" t="s">
        <v>3219</v>
      </c>
      <c r="Q797" s="86">
        <v>39576</v>
      </c>
      <c r="R797" t="s">
        <v>32</v>
      </c>
      <c r="S797" t="s">
        <v>32</v>
      </c>
      <c r="T797" t="s">
        <v>32</v>
      </c>
      <c r="U797" t="s">
        <v>32</v>
      </c>
      <c r="V797" t="s">
        <v>32</v>
      </c>
      <c r="W797" t="s">
        <v>32</v>
      </c>
    </row>
    <row r="798" spans="1:23" x14ac:dyDescent="0.2">
      <c r="A798">
        <v>130741</v>
      </c>
      <c r="B798" t="s">
        <v>2876</v>
      </c>
      <c r="C798" t="s">
        <v>54</v>
      </c>
      <c r="D798" t="s">
        <v>61</v>
      </c>
      <c r="E798" t="s">
        <v>149</v>
      </c>
      <c r="F798" s="78" t="s">
        <v>64</v>
      </c>
      <c r="G798" t="s">
        <v>2877</v>
      </c>
      <c r="H798" t="s">
        <v>2231</v>
      </c>
      <c r="I798" s="86">
        <v>39589</v>
      </c>
      <c r="J798" s="86">
        <v>39590</v>
      </c>
      <c r="K798">
        <v>1</v>
      </c>
      <c r="L798" t="s">
        <v>70</v>
      </c>
      <c r="M798" t="s">
        <v>70</v>
      </c>
      <c r="N798" t="s">
        <v>32</v>
      </c>
      <c r="O798">
        <v>1</v>
      </c>
      <c r="P798" t="s">
        <v>32</v>
      </c>
      <c r="Q798" s="86" t="s">
        <v>32</v>
      </c>
      <c r="R798" t="s">
        <v>32</v>
      </c>
      <c r="S798" t="s">
        <v>32</v>
      </c>
      <c r="T798" t="s">
        <v>32</v>
      </c>
      <c r="U798" t="s">
        <v>32</v>
      </c>
      <c r="V798" t="s">
        <v>32</v>
      </c>
      <c r="W798" t="s">
        <v>32</v>
      </c>
    </row>
    <row r="799" spans="1:23" x14ac:dyDescent="0.2">
      <c r="A799">
        <v>130794</v>
      </c>
      <c r="B799" t="s">
        <v>2968</v>
      </c>
      <c r="C799" t="s">
        <v>2217</v>
      </c>
      <c r="D799" t="s">
        <v>44</v>
      </c>
      <c r="E799" t="s">
        <v>140</v>
      </c>
      <c r="F799" s="78" t="s">
        <v>57</v>
      </c>
      <c r="G799" t="s">
        <v>2969</v>
      </c>
      <c r="H799" t="s">
        <v>521</v>
      </c>
      <c r="I799" s="86">
        <v>41233</v>
      </c>
      <c r="J799" s="86">
        <v>41236</v>
      </c>
      <c r="K799">
        <v>2</v>
      </c>
      <c r="L799">
        <v>2</v>
      </c>
      <c r="M799">
        <v>2</v>
      </c>
      <c r="N799" t="s">
        <v>32</v>
      </c>
      <c r="O799">
        <v>2</v>
      </c>
      <c r="P799" t="s">
        <v>2970</v>
      </c>
      <c r="Q799" s="86">
        <v>39367</v>
      </c>
      <c r="R799" t="s">
        <v>32</v>
      </c>
      <c r="S799" t="s">
        <v>32</v>
      </c>
      <c r="T799" t="s">
        <v>32</v>
      </c>
      <c r="U799" t="s">
        <v>32</v>
      </c>
      <c r="V799" t="s">
        <v>32</v>
      </c>
      <c r="W799" t="s">
        <v>32</v>
      </c>
    </row>
    <row r="800" spans="1:23" x14ac:dyDescent="0.2">
      <c r="A800">
        <v>133036</v>
      </c>
      <c r="B800" t="s">
        <v>3208</v>
      </c>
      <c r="C800" t="s">
        <v>67</v>
      </c>
      <c r="D800" t="s">
        <v>72</v>
      </c>
      <c r="E800" t="s">
        <v>360</v>
      </c>
      <c r="F800" s="78" t="s">
        <v>47</v>
      </c>
      <c r="G800" t="s">
        <v>3209</v>
      </c>
      <c r="H800" t="s">
        <v>3206</v>
      </c>
      <c r="I800" s="86">
        <v>42142</v>
      </c>
      <c r="J800" s="86">
        <v>42144</v>
      </c>
      <c r="K800">
        <v>2</v>
      </c>
      <c r="L800">
        <v>2</v>
      </c>
      <c r="M800">
        <v>2</v>
      </c>
      <c r="N800" t="s">
        <v>32</v>
      </c>
      <c r="O800">
        <v>2</v>
      </c>
      <c r="P800" t="s">
        <v>3210</v>
      </c>
      <c r="Q800" s="86">
        <v>41719</v>
      </c>
      <c r="R800" t="s">
        <v>32</v>
      </c>
      <c r="S800" t="s">
        <v>32</v>
      </c>
      <c r="T800" t="s">
        <v>32</v>
      </c>
      <c r="U800" t="s">
        <v>32</v>
      </c>
      <c r="V800" t="s">
        <v>32</v>
      </c>
      <c r="W800" t="s">
        <v>32</v>
      </c>
    </row>
    <row r="801" spans="1:23" x14ac:dyDescent="0.2">
      <c r="A801">
        <v>54229</v>
      </c>
      <c r="B801" t="s">
        <v>417</v>
      </c>
      <c r="C801" t="s">
        <v>40</v>
      </c>
      <c r="D801" t="s">
        <v>44</v>
      </c>
      <c r="E801" t="s">
        <v>416</v>
      </c>
      <c r="F801" s="78" t="s">
        <v>33</v>
      </c>
      <c r="G801" t="s">
        <v>1460</v>
      </c>
      <c r="H801" t="s">
        <v>593</v>
      </c>
      <c r="I801" s="86">
        <v>42171</v>
      </c>
      <c r="J801" s="86">
        <v>42173</v>
      </c>
      <c r="K801">
        <v>2</v>
      </c>
      <c r="L801">
        <v>2</v>
      </c>
      <c r="M801">
        <v>2</v>
      </c>
      <c r="N801" t="s">
        <v>32</v>
      </c>
      <c r="O801">
        <v>2</v>
      </c>
      <c r="P801" t="s">
        <v>1461</v>
      </c>
      <c r="Q801" s="86">
        <v>41677</v>
      </c>
      <c r="R801" t="s">
        <v>32</v>
      </c>
      <c r="S801" t="s">
        <v>32</v>
      </c>
      <c r="T801" t="s">
        <v>32</v>
      </c>
      <c r="U801" t="s">
        <v>32</v>
      </c>
      <c r="V801" t="s">
        <v>32</v>
      </c>
      <c r="W801" t="s">
        <v>32</v>
      </c>
    </row>
    <row r="802" spans="1:23" x14ac:dyDescent="0.2">
      <c r="A802">
        <v>54232</v>
      </c>
      <c r="B802" t="s">
        <v>1462</v>
      </c>
      <c r="C802" t="s">
        <v>30</v>
      </c>
      <c r="D802" t="s">
        <v>38</v>
      </c>
      <c r="E802" t="s">
        <v>95</v>
      </c>
      <c r="F802" s="78" t="s">
        <v>64</v>
      </c>
      <c r="G802" t="s">
        <v>1463</v>
      </c>
      <c r="H802" t="s">
        <v>502</v>
      </c>
      <c r="I802" s="86">
        <v>41372</v>
      </c>
      <c r="J802" s="86">
        <v>41376</v>
      </c>
      <c r="K802">
        <v>2</v>
      </c>
      <c r="L802">
        <v>2</v>
      </c>
      <c r="M802">
        <v>2</v>
      </c>
      <c r="N802" t="s">
        <v>32</v>
      </c>
      <c r="O802">
        <v>2</v>
      </c>
      <c r="P802" t="s">
        <v>1464</v>
      </c>
      <c r="Q802" s="86">
        <v>40116</v>
      </c>
      <c r="R802" t="s">
        <v>32</v>
      </c>
      <c r="S802" t="s">
        <v>32</v>
      </c>
      <c r="T802" t="s">
        <v>32</v>
      </c>
      <c r="U802" t="s">
        <v>32</v>
      </c>
      <c r="V802" t="s">
        <v>32</v>
      </c>
      <c r="W802" t="s">
        <v>32</v>
      </c>
    </row>
    <row r="803" spans="1:23" x14ac:dyDescent="0.2">
      <c r="A803">
        <v>54235</v>
      </c>
      <c r="B803" t="s">
        <v>1465</v>
      </c>
      <c r="C803" t="s">
        <v>30</v>
      </c>
      <c r="D803" t="s">
        <v>38</v>
      </c>
      <c r="E803" t="s">
        <v>326</v>
      </c>
      <c r="F803" s="78" t="s">
        <v>47</v>
      </c>
      <c r="G803" t="s">
        <v>1466</v>
      </c>
      <c r="H803" t="s">
        <v>512</v>
      </c>
      <c r="I803" s="86">
        <v>41694</v>
      </c>
      <c r="J803" s="86">
        <v>41698</v>
      </c>
      <c r="K803">
        <v>2</v>
      </c>
      <c r="L803">
        <v>2</v>
      </c>
      <c r="M803">
        <v>2</v>
      </c>
      <c r="N803" t="s">
        <v>32</v>
      </c>
      <c r="O803">
        <v>1</v>
      </c>
      <c r="P803" t="s">
        <v>1467</v>
      </c>
      <c r="Q803" s="86">
        <v>40144</v>
      </c>
      <c r="R803" t="s">
        <v>32</v>
      </c>
      <c r="S803" t="s">
        <v>32</v>
      </c>
      <c r="T803" t="s">
        <v>32</v>
      </c>
      <c r="U803" t="s">
        <v>32</v>
      </c>
      <c r="V803" t="s">
        <v>32</v>
      </c>
      <c r="W803" t="s">
        <v>32</v>
      </c>
    </row>
    <row r="804" spans="1:23" x14ac:dyDescent="0.2">
      <c r="A804">
        <v>54495</v>
      </c>
      <c r="B804" t="s">
        <v>1512</v>
      </c>
      <c r="C804" t="s">
        <v>30</v>
      </c>
      <c r="D804" t="s">
        <v>38</v>
      </c>
      <c r="E804" t="s">
        <v>353</v>
      </c>
      <c r="F804" s="78" t="s">
        <v>345</v>
      </c>
      <c r="G804" t="s">
        <v>1513</v>
      </c>
      <c r="H804" t="s">
        <v>498</v>
      </c>
      <c r="I804" s="86">
        <v>41834</v>
      </c>
      <c r="J804" s="86">
        <v>41838</v>
      </c>
      <c r="K804">
        <v>1</v>
      </c>
      <c r="L804">
        <v>1</v>
      </c>
      <c r="M804">
        <v>1</v>
      </c>
      <c r="N804" t="s">
        <v>32</v>
      </c>
      <c r="O804">
        <v>1</v>
      </c>
      <c r="P804" t="s">
        <v>1514</v>
      </c>
      <c r="Q804" s="86">
        <v>41348</v>
      </c>
      <c r="R804" t="s">
        <v>32</v>
      </c>
      <c r="S804" t="s">
        <v>32</v>
      </c>
      <c r="T804" t="s">
        <v>32</v>
      </c>
      <c r="U804" t="s">
        <v>32</v>
      </c>
      <c r="V804" t="s">
        <v>32</v>
      </c>
      <c r="W804" t="s">
        <v>32</v>
      </c>
    </row>
    <row r="805" spans="1:23" x14ac:dyDescent="0.2">
      <c r="A805">
        <v>54504</v>
      </c>
      <c r="B805" t="s">
        <v>1518</v>
      </c>
      <c r="C805" t="s">
        <v>30</v>
      </c>
      <c r="D805" t="s">
        <v>38</v>
      </c>
      <c r="E805" t="s">
        <v>127</v>
      </c>
      <c r="F805" s="78" t="s">
        <v>311</v>
      </c>
      <c r="G805" t="s">
        <v>1519</v>
      </c>
      <c r="H805" t="s">
        <v>498</v>
      </c>
      <c r="I805" s="86">
        <v>41954</v>
      </c>
      <c r="J805" s="86">
        <v>41957</v>
      </c>
      <c r="K805">
        <v>2</v>
      </c>
      <c r="L805">
        <v>2</v>
      </c>
      <c r="M805">
        <v>2</v>
      </c>
      <c r="N805" t="s">
        <v>32</v>
      </c>
      <c r="O805">
        <v>3</v>
      </c>
      <c r="P805" t="s">
        <v>1520</v>
      </c>
      <c r="Q805" s="86">
        <v>41411</v>
      </c>
      <c r="R805" t="s">
        <v>32</v>
      </c>
      <c r="S805" t="s">
        <v>32</v>
      </c>
      <c r="T805" t="s">
        <v>32</v>
      </c>
      <c r="U805" t="s">
        <v>32</v>
      </c>
      <c r="V805" t="s">
        <v>32</v>
      </c>
      <c r="W805" t="s">
        <v>32</v>
      </c>
    </row>
    <row r="806" spans="1:23" x14ac:dyDescent="0.2">
      <c r="A806">
        <v>54248</v>
      </c>
      <c r="B806" t="s">
        <v>1468</v>
      </c>
      <c r="C806" t="s">
        <v>30</v>
      </c>
      <c r="D806" t="s">
        <v>38</v>
      </c>
      <c r="E806" t="s">
        <v>344</v>
      </c>
      <c r="F806" s="78" t="s">
        <v>345</v>
      </c>
      <c r="G806" t="s">
        <v>1469</v>
      </c>
      <c r="H806" t="s">
        <v>732</v>
      </c>
      <c r="I806" s="86">
        <v>38863</v>
      </c>
      <c r="J806" s="86">
        <v>38863</v>
      </c>
      <c r="K806">
        <v>1</v>
      </c>
      <c r="L806" t="s">
        <v>70</v>
      </c>
      <c r="M806" t="s">
        <v>70</v>
      </c>
      <c r="N806" t="s">
        <v>32</v>
      </c>
      <c r="O806">
        <v>1</v>
      </c>
      <c r="P806" t="s">
        <v>32</v>
      </c>
      <c r="Q806" s="86" t="s">
        <v>32</v>
      </c>
      <c r="R806" t="s">
        <v>32</v>
      </c>
      <c r="S806" t="s">
        <v>32</v>
      </c>
      <c r="T806" t="s">
        <v>32</v>
      </c>
      <c r="U806" t="s">
        <v>32</v>
      </c>
      <c r="V806" t="s">
        <v>32</v>
      </c>
      <c r="W806" t="s">
        <v>32</v>
      </c>
    </row>
    <row r="807" spans="1:23" x14ac:dyDescent="0.2">
      <c r="A807">
        <v>54249</v>
      </c>
      <c r="B807" t="s">
        <v>1470</v>
      </c>
      <c r="C807" t="s">
        <v>30</v>
      </c>
      <c r="D807" t="s">
        <v>38</v>
      </c>
      <c r="E807" t="s">
        <v>449</v>
      </c>
      <c r="F807" s="78" t="s">
        <v>64</v>
      </c>
      <c r="G807" t="s">
        <v>1471</v>
      </c>
      <c r="H807" t="s">
        <v>502</v>
      </c>
      <c r="I807" s="86">
        <v>41226</v>
      </c>
      <c r="J807" s="86">
        <v>41229</v>
      </c>
      <c r="K807">
        <v>2</v>
      </c>
      <c r="L807">
        <v>2</v>
      </c>
      <c r="M807">
        <v>2</v>
      </c>
      <c r="N807" t="s">
        <v>32</v>
      </c>
      <c r="O807">
        <v>2</v>
      </c>
      <c r="P807" t="s">
        <v>1472</v>
      </c>
      <c r="Q807" s="86">
        <v>39373</v>
      </c>
      <c r="R807" t="s">
        <v>32</v>
      </c>
      <c r="S807" t="s">
        <v>32</v>
      </c>
      <c r="T807" t="s">
        <v>32</v>
      </c>
      <c r="U807" t="s">
        <v>32</v>
      </c>
      <c r="V807" t="s">
        <v>32</v>
      </c>
      <c r="W807" t="s">
        <v>32</v>
      </c>
    </row>
    <row r="808" spans="1:23" x14ac:dyDescent="0.2">
      <c r="A808">
        <v>130509</v>
      </c>
      <c r="B808" t="s">
        <v>2429</v>
      </c>
      <c r="C808" t="s">
        <v>54</v>
      </c>
      <c r="D808" t="s">
        <v>61</v>
      </c>
      <c r="E808" t="s">
        <v>418</v>
      </c>
      <c r="F808" s="78" t="s">
        <v>64</v>
      </c>
      <c r="G808" t="s">
        <v>2430</v>
      </c>
      <c r="H808" t="s">
        <v>2231</v>
      </c>
      <c r="I808" s="86">
        <v>40308</v>
      </c>
      <c r="J808" s="86">
        <v>40312</v>
      </c>
      <c r="K808">
        <v>2</v>
      </c>
      <c r="L808">
        <v>2</v>
      </c>
      <c r="M808">
        <v>2</v>
      </c>
      <c r="N808" t="s">
        <v>32</v>
      </c>
      <c r="O808">
        <v>2</v>
      </c>
      <c r="P808" t="s">
        <v>32</v>
      </c>
      <c r="Q808" s="86" t="s">
        <v>32</v>
      </c>
      <c r="R808" t="s">
        <v>32</v>
      </c>
      <c r="S808" t="s">
        <v>32</v>
      </c>
      <c r="T808" t="s">
        <v>32</v>
      </c>
      <c r="U808" t="s">
        <v>32</v>
      </c>
      <c r="V808" t="s">
        <v>32</v>
      </c>
      <c r="W808" t="s">
        <v>32</v>
      </c>
    </row>
    <row r="809" spans="1:23" x14ac:dyDescent="0.2">
      <c r="A809">
        <v>140621</v>
      </c>
      <c r="B809" t="s">
        <v>3338</v>
      </c>
      <c r="C809" t="s">
        <v>3308</v>
      </c>
      <c r="D809" t="s">
        <v>135</v>
      </c>
      <c r="E809" t="s">
        <v>169</v>
      </c>
      <c r="F809" s="78" t="s">
        <v>47</v>
      </c>
      <c r="G809" t="s">
        <v>32</v>
      </c>
      <c r="H809" t="s">
        <v>32</v>
      </c>
      <c r="I809" s="86" t="s">
        <v>32</v>
      </c>
      <c r="J809" s="86" t="s">
        <v>32</v>
      </c>
      <c r="K809" t="s">
        <v>32</v>
      </c>
      <c r="L809" t="s">
        <v>32</v>
      </c>
      <c r="M809" t="s">
        <v>32</v>
      </c>
      <c r="N809" t="s">
        <v>32</v>
      </c>
      <c r="O809" t="s">
        <v>32</v>
      </c>
      <c r="P809" t="s">
        <v>32</v>
      </c>
      <c r="Q809" s="86" t="s">
        <v>32</v>
      </c>
      <c r="R809" t="s">
        <v>32</v>
      </c>
      <c r="S809" t="s">
        <v>32</v>
      </c>
      <c r="T809" t="s">
        <v>32</v>
      </c>
      <c r="U809" t="s">
        <v>32</v>
      </c>
      <c r="V809" t="s">
        <v>32</v>
      </c>
      <c r="W809" t="s">
        <v>32</v>
      </c>
    </row>
    <row r="810" spans="1:23" x14ac:dyDescent="0.2">
      <c r="A810">
        <v>130479</v>
      </c>
      <c r="B810" t="s">
        <v>2373</v>
      </c>
      <c r="C810" t="s">
        <v>54</v>
      </c>
      <c r="D810" t="s">
        <v>61</v>
      </c>
      <c r="E810" t="s">
        <v>419</v>
      </c>
      <c r="F810" s="78" t="s">
        <v>132</v>
      </c>
      <c r="G810" t="s">
        <v>2374</v>
      </c>
      <c r="H810" t="s">
        <v>96</v>
      </c>
      <c r="I810" s="86">
        <v>41771</v>
      </c>
      <c r="J810" s="86">
        <v>41775</v>
      </c>
      <c r="K810">
        <v>2</v>
      </c>
      <c r="L810">
        <v>2</v>
      </c>
      <c r="M810">
        <v>2</v>
      </c>
      <c r="N810" t="s">
        <v>32</v>
      </c>
      <c r="O810">
        <v>2</v>
      </c>
      <c r="P810" t="s">
        <v>2375</v>
      </c>
      <c r="Q810" s="86">
        <v>40634</v>
      </c>
      <c r="R810" t="s">
        <v>32</v>
      </c>
      <c r="S810" t="s">
        <v>32</v>
      </c>
      <c r="T810" t="s">
        <v>32</v>
      </c>
      <c r="U810" t="s">
        <v>32</v>
      </c>
      <c r="V810" t="s">
        <v>32</v>
      </c>
      <c r="W810" t="s">
        <v>32</v>
      </c>
    </row>
    <row r="811" spans="1:23" x14ac:dyDescent="0.2">
      <c r="A811">
        <v>54267</v>
      </c>
      <c r="B811" t="s">
        <v>420</v>
      </c>
      <c r="C811" t="s">
        <v>40</v>
      </c>
      <c r="D811" t="s">
        <v>44</v>
      </c>
      <c r="E811" t="s">
        <v>419</v>
      </c>
      <c r="F811" s="78" t="s">
        <v>132</v>
      </c>
      <c r="G811" t="s">
        <v>1473</v>
      </c>
      <c r="H811" t="s">
        <v>521</v>
      </c>
      <c r="I811" s="86">
        <v>40518</v>
      </c>
      <c r="J811" s="86">
        <v>40522</v>
      </c>
      <c r="K811">
        <v>2</v>
      </c>
      <c r="L811">
        <v>2</v>
      </c>
      <c r="M811">
        <v>3</v>
      </c>
      <c r="N811" t="s">
        <v>32</v>
      </c>
      <c r="O811">
        <v>2</v>
      </c>
      <c r="P811" t="s">
        <v>1474</v>
      </c>
      <c r="Q811" s="86">
        <v>39024</v>
      </c>
      <c r="R811" t="s">
        <v>32</v>
      </c>
      <c r="S811" t="s">
        <v>32</v>
      </c>
      <c r="T811" t="s">
        <v>32</v>
      </c>
      <c r="U811" t="s">
        <v>32</v>
      </c>
      <c r="V811" t="s">
        <v>32</v>
      </c>
      <c r="W811" t="s">
        <v>32</v>
      </c>
    </row>
    <row r="812" spans="1:23" x14ac:dyDescent="0.2">
      <c r="A812">
        <v>54271</v>
      </c>
      <c r="B812" t="s">
        <v>1475</v>
      </c>
      <c r="C812" t="s">
        <v>114</v>
      </c>
      <c r="D812" t="s">
        <v>44</v>
      </c>
      <c r="E812" t="s">
        <v>419</v>
      </c>
      <c r="F812" s="78" t="s">
        <v>132</v>
      </c>
      <c r="G812" t="s">
        <v>1476</v>
      </c>
      <c r="H812" t="s">
        <v>502</v>
      </c>
      <c r="I812" s="86">
        <v>42051</v>
      </c>
      <c r="J812" s="86">
        <v>42055</v>
      </c>
      <c r="K812">
        <v>3</v>
      </c>
      <c r="L812">
        <v>3</v>
      </c>
      <c r="M812">
        <v>3</v>
      </c>
      <c r="N812" t="s">
        <v>32</v>
      </c>
      <c r="O812">
        <v>3</v>
      </c>
      <c r="P812" t="s">
        <v>1477</v>
      </c>
      <c r="Q812" s="86">
        <v>40830</v>
      </c>
      <c r="R812" t="s">
        <v>32</v>
      </c>
      <c r="S812" t="s">
        <v>32</v>
      </c>
      <c r="T812" t="s">
        <v>32</v>
      </c>
      <c r="U812" t="s">
        <v>32</v>
      </c>
      <c r="V812" t="s">
        <v>32</v>
      </c>
      <c r="W812" t="s">
        <v>32</v>
      </c>
    </row>
    <row r="813" spans="1:23" x14ac:dyDescent="0.2">
      <c r="A813">
        <v>54277</v>
      </c>
      <c r="B813" t="s">
        <v>1478</v>
      </c>
      <c r="C813" t="s">
        <v>30</v>
      </c>
      <c r="D813" t="s">
        <v>38</v>
      </c>
      <c r="E813" t="s">
        <v>422</v>
      </c>
      <c r="F813" s="78" t="s">
        <v>132</v>
      </c>
      <c r="G813" t="s">
        <v>1479</v>
      </c>
      <c r="H813" t="s">
        <v>512</v>
      </c>
      <c r="I813" s="86">
        <v>41981</v>
      </c>
      <c r="J813" s="86">
        <v>41985</v>
      </c>
      <c r="K813">
        <v>3</v>
      </c>
      <c r="L813">
        <v>3</v>
      </c>
      <c r="M813">
        <v>3</v>
      </c>
      <c r="N813" t="s">
        <v>32</v>
      </c>
      <c r="O813">
        <v>3</v>
      </c>
      <c r="P813" t="s">
        <v>1480</v>
      </c>
      <c r="Q813" s="86">
        <v>40368</v>
      </c>
      <c r="R813" t="s">
        <v>32</v>
      </c>
      <c r="S813" t="s">
        <v>32</v>
      </c>
      <c r="T813" t="s">
        <v>32</v>
      </c>
      <c r="U813" t="s">
        <v>32</v>
      </c>
      <c r="V813" t="s">
        <v>32</v>
      </c>
      <c r="W813" t="s">
        <v>32</v>
      </c>
    </row>
    <row r="814" spans="1:23" x14ac:dyDescent="0.2">
      <c r="A814">
        <v>130593</v>
      </c>
      <c r="B814" t="s">
        <v>2579</v>
      </c>
      <c r="C814" t="s">
        <v>126</v>
      </c>
      <c r="D814" t="s">
        <v>61</v>
      </c>
      <c r="E814" t="s">
        <v>402</v>
      </c>
      <c r="F814" s="78" t="s">
        <v>311</v>
      </c>
      <c r="G814" t="s">
        <v>2580</v>
      </c>
      <c r="H814" t="s">
        <v>2237</v>
      </c>
      <c r="I814" s="86">
        <v>40666</v>
      </c>
      <c r="J814" s="86">
        <v>40669</v>
      </c>
      <c r="K814">
        <v>2</v>
      </c>
      <c r="L814">
        <v>2</v>
      </c>
      <c r="M814">
        <v>3</v>
      </c>
      <c r="N814" t="s">
        <v>32</v>
      </c>
      <c r="O814">
        <v>3</v>
      </c>
      <c r="P814" t="s">
        <v>2581</v>
      </c>
      <c r="Q814" s="86">
        <v>38737</v>
      </c>
      <c r="R814" t="s">
        <v>32</v>
      </c>
      <c r="S814" t="s">
        <v>32</v>
      </c>
      <c r="T814" t="s">
        <v>32</v>
      </c>
      <c r="U814" t="s">
        <v>32</v>
      </c>
      <c r="V814" t="s">
        <v>32</v>
      </c>
      <c r="W814" t="s">
        <v>32</v>
      </c>
    </row>
    <row r="815" spans="1:23" x14ac:dyDescent="0.2">
      <c r="A815">
        <v>50193</v>
      </c>
      <c r="B815" t="s">
        <v>572</v>
      </c>
      <c r="C815" t="s">
        <v>30</v>
      </c>
      <c r="D815" t="s">
        <v>38</v>
      </c>
      <c r="E815" t="s">
        <v>111</v>
      </c>
      <c r="F815" s="78" t="s">
        <v>75</v>
      </c>
      <c r="G815" t="s">
        <v>573</v>
      </c>
      <c r="H815" t="s">
        <v>512</v>
      </c>
      <c r="I815" s="86">
        <v>41673</v>
      </c>
      <c r="J815" s="86">
        <v>41677</v>
      </c>
      <c r="K815" t="s">
        <v>32</v>
      </c>
      <c r="L815" t="s">
        <v>32</v>
      </c>
      <c r="M815" t="s">
        <v>32</v>
      </c>
      <c r="N815" t="s">
        <v>32</v>
      </c>
      <c r="O815" t="s">
        <v>32</v>
      </c>
      <c r="P815" t="s">
        <v>574</v>
      </c>
      <c r="Q815" s="86">
        <v>40893</v>
      </c>
      <c r="R815" t="s">
        <v>32</v>
      </c>
      <c r="S815" t="s">
        <v>32</v>
      </c>
      <c r="T815" t="s">
        <v>32</v>
      </c>
      <c r="U815" t="s">
        <v>32</v>
      </c>
      <c r="V815" t="s">
        <v>32</v>
      </c>
      <c r="W815" t="s">
        <v>32</v>
      </c>
    </row>
    <row r="816" spans="1:23" x14ac:dyDescent="0.2">
      <c r="A816">
        <v>130681</v>
      </c>
      <c r="B816" t="s">
        <v>2743</v>
      </c>
      <c r="C816" t="s">
        <v>126</v>
      </c>
      <c r="D816" t="s">
        <v>61</v>
      </c>
      <c r="E816" t="s">
        <v>111</v>
      </c>
      <c r="F816" s="78" t="s">
        <v>75</v>
      </c>
      <c r="G816" t="s">
        <v>2744</v>
      </c>
      <c r="H816" t="s">
        <v>58</v>
      </c>
      <c r="I816" s="86">
        <v>41911</v>
      </c>
      <c r="J816" s="86">
        <v>41915</v>
      </c>
      <c r="K816">
        <v>3</v>
      </c>
      <c r="L816">
        <v>3</v>
      </c>
      <c r="M816">
        <v>3</v>
      </c>
      <c r="N816" t="s">
        <v>32</v>
      </c>
      <c r="O816">
        <v>3</v>
      </c>
      <c r="P816" t="s">
        <v>2745</v>
      </c>
      <c r="Q816" s="86">
        <v>41383</v>
      </c>
      <c r="R816" t="s">
        <v>32</v>
      </c>
      <c r="S816" t="s">
        <v>32</v>
      </c>
      <c r="T816" t="s">
        <v>32</v>
      </c>
      <c r="U816" t="s">
        <v>32</v>
      </c>
      <c r="V816" t="s">
        <v>32</v>
      </c>
      <c r="W816" t="s">
        <v>32</v>
      </c>
    </row>
    <row r="817" spans="1:23" x14ac:dyDescent="0.2">
      <c r="A817">
        <v>54317</v>
      </c>
      <c r="B817" t="s">
        <v>107</v>
      </c>
      <c r="C817" t="s">
        <v>40</v>
      </c>
      <c r="D817" t="s">
        <v>44</v>
      </c>
      <c r="E817" t="s">
        <v>108</v>
      </c>
      <c r="F817" s="78" t="s">
        <v>64</v>
      </c>
      <c r="G817">
        <v>10005002</v>
      </c>
      <c r="H817" t="s">
        <v>89</v>
      </c>
      <c r="I817" s="86">
        <v>42290</v>
      </c>
      <c r="J817" s="86">
        <v>42293</v>
      </c>
      <c r="K817">
        <v>3</v>
      </c>
      <c r="L817">
        <v>3</v>
      </c>
      <c r="M817">
        <v>3</v>
      </c>
      <c r="N817">
        <v>2</v>
      </c>
      <c r="O817">
        <v>3</v>
      </c>
      <c r="P817" t="s">
        <v>109</v>
      </c>
      <c r="Q817" s="86">
        <v>40312</v>
      </c>
      <c r="R817" t="s">
        <v>32</v>
      </c>
      <c r="S817" t="s">
        <v>32</v>
      </c>
      <c r="T817" t="s">
        <v>32</v>
      </c>
      <c r="U817" t="s">
        <v>32</v>
      </c>
      <c r="V817" t="s">
        <v>32</v>
      </c>
      <c r="W817" t="s">
        <v>32</v>
      </c>
    </row>
    <row r="818" spans="1:23" x14ac:dyDescent="0.2">
      <c r="A818">
        <v>130592</v>
      </c>
      <c r="B818" t="s">
        <v>2577</v>
      </c>
      <c r="C818" t="s">
        <v>54</v>
      </c>
      <c r="D818" t="s">
        <v>61</v>
      </c>
      <c r="E818" t="s">
        <v>402</v>
      </c>
      <c r="F818" s="78" t="s">
        <v>311</v>
      </c>
      <c r="G818" t="s">
        <v>2578</v>
      </c>
      <c r="H818" t="s">
        <v>2231</v>
      </c>
      <c r="I818" s="86">
        <v>39356</v>
      </c>
      <c r="J818" s="86">
        <v>39360</v>
      </c>
      <c r="K818">
        <v>1</v>
      </c>
      <c r="L818" t="s">
        <v>70</v>
      </c>
      <c r="M818" t="s">
        <v>70</v>
      </c>
      <c r="N818" t="s">
        <v>32</v>
      </c>
      <c r="O818">
        <v>1</v>
      </c>
      <c r="P818" t="s">
        <v>32</v>
      </c>
      <c r="Q818" s="86" t="s">
        <v>32</v>
      </c>
      <c r="R818" t="s">
        <v>32</v>
      </c>
      <c r="S818" t="s">
        <v>32</v>
      </c>
      <c r="T818" t="s">
        <v>32</v>
      </c>
      <c r="U818" t="s">
        <v>32</v>
      </c>
      <c r="V818" t="s">
        <v>32</v>
      </c>
      <c r="W818" t="s">
        <v>32</v>
      </c>
    </row>
    <row r="819" spans="1:23" x14ac:dyDescent="0.2">
      <c r="A819">
        <v>59042</v>
      </c>
      <c r="B819" t="s">
        <v>2077</v>
      </c>
      <c r="C819" t="s">
        <v>234</v>
      </c>
      <c r="D819" t="s">
        <v>38</v>
      </c>
      <c r="E819" t="s">
        <v>334</v>
      </c>
      <c r="F819" s="78" t="s">
        <v>56</v>
      </c>
      <c r="G819" t="s">
        <v>2078</v>
      </c>
      <c r="H819" t="s">
        <v>562</v>
      </c>
      <c r="I819" s="86">
        <v>42177</v>
      </c>
      <c r="J819" s="86">
        <v>42180</v>
      </c>
      <c r="K819">
        <v>2</v>
      </c>
      <c r="L819">
        <v>3</v>
      </c>
      <c r="M819">
        <v>2</v>
      </c>
      <c r="N819" t="s">
        <v>32</v>
      </c>
      <c r="O819">
        <v>2</v>
      </c>
      <c r="P819" t="s">
        <v>2079</v>
      </c>
      <c r="Q819" s="86">
        <v>41726</v>
      </c>
      <c r="R819" t="s">
        <v>32</v>
      </c>
      <c r="S819" t="s">
        <v>32</v>
      </c>
      <c r="T819" t="s">
        <v>32</v>
      </c>
      <c r="U819" t="s">
        <v>32</v>
      </c>
      <c r="V819" t="s">
        <v>32</v>
      </c>
      <c r="W819" t="s">
        <v>32</v>
      </c>
    </row>
    <row r="820" spans="1:23" x14ac:dyDescent="0.2">
      <c r="A820">
        <v>54325</v>
      </c>
      <c r="B820" t="s">
        <v>1481</v>
      </c>
      <c r="C820" t="s">
        <v>30</v>
      </c>
      <c r="D820" t="s">
        <v>38</v>
      </c>
      <c r="E820" t="s">
        <v>157</v>
      </c>
      <c r="F820" s="78" t="s">
        <v>56</v>
      </c>
      <c r="G820" t="s">
        <v>1482</v>
      </c>
      <c r="H820" t="s">
        <v>512</v>
      </c>
      <c r="I820" s="86">
        <v>41134</v>
      </c>
      <c r="J820" s="86">
        <v>41138</v>
      </c>
      <c r="K820">
        <v>2</v>
      </c>
      <c r="L820">
        <v>1</v>
      </c>
      <c r="M820">
        <v>2</v>
      </c>
      <c r="N820" t="s">
        <v>32</v>
      </c>
      <c r="O820">
        <v>2</v>
      </c>
      <c r="P820" t="s">
        <v>1483</v>
      </c>
      <c r="Q820" s="86">
        <v>39689</v>
      </c>
      <c r="R820" t="s">
        <v>32</v>
      </c>
      <c r="S820" t="s">
        <v>32</v>
      </c>
      <c r="T820" t="s">
        <v>32</v>
      </c>
      <c r="U820" t="s">
        <v>32</v>
      </c>
      <c r="V820" t="s">
        <v>32</v>
      </c>
      <c r="W820" t="s">
        <v>32</v>
      </c>
    </row>
    <row r="821" spans="1:23" x14ac:dyDescent="0.2">
      <c r="A821">
        <v>132011</v>
      </c>
      <c r="B821" t="s">
        <v>3179</v>
      </c>
      <c r="C821" t="s">
        <v>67</v>
      </c>
      <c r="D821" t="s">
        <v>72</v>
      </c>
      <c r="E821" t="s">
        <v>408</v>
      </c>
      <c r="F821" s="78" t="s">
        <v>75</v>
      </c>
      <c r="G821" t="s">
        <v>3180</v>
      </c>
      <c r="H821" t="s">
        <v>170</v>
      </c>
      <c r="I821" s="86">
        <v>41806</v>
      </c>
      <c r="J821" s="86">
        <v>41808</v>
      </c>
      <c r="K821">
        <v>2</v>
      </c>
      <c r="L821">
        <v>2</v>
      </c>
      <c r="M821">
        <v>2</v>
      </c>
      <c r="N821" t="s">
        <v>32</v>
      </c>
      <c r="O821">
        <v>3</v>
      </c>
      <c r="P821" t="s">
        <v>3181</v>
      </c>
      <c r="Q821" s="86">
        <v>40703</v>
      </c>
      <c r="R821" t="s">
        <v>32</v>
      </c>
      <c r="S821" t="s">
        <v>32</v>
      </c>
      <c r="T821" t="s">
        <v>32</v>
      </c>
      <c r="U821" t="s">
        <v>32</v>
      </c>
      <c r="V821" t="s">
        <v>32</v>
      </c>
      <c r="W821" t="s">
        <v>32</v>
      </c>
    </row>
    <row r="822" spans="1:23" x14ac:dyDescent="0.2">
      <c r="A822">
        <v>54333</v>
      </c>
      <c r="B822" t="s">
        <v>145</v>
      </c>
      <c r="C822" t="s">
        <v>30</v>
      </c>
      <c r="D822" t="s">
        <v>38</v>
      </c>
      <c r="E822" t="s">
        <v>146</v>
      </c>
      <c r="F822" s="78" t="s">
        <v>47</v>
      </c>
      <c r="G822">
        <v>10005003</v>
      </c>
      <c r="H822" t="s">
        <v>76</v>
      </c>
      <c r="I822" s="86">
        <v>42297</v>
      </c>
      <c r="J822" s="86">
        <v>42300</v>
      </c>
      <c r="K822">
        <v>2</v>
      </c>
      <c r="L822">
        <v>2</v>
      </c>
      <c r="M822">
        <v>2</v>
      </c>
      <c r="N822">
        <v>2</v>
      </c>
      <c r="O822">
        <v>2</v>
      </c>
      <c r="P822" t="s">
        <v>147</v>
      </c>
      <c r="Q822" s="86">
        <v>41803</v>
      </c>
      <c r="R822" t="s">
        <v>32</v>
      </c>
      <c r="S822" t="s">
        <v>32</v>
      </c>
      <c r="T822" t="s">
        <v>32</v>
      </c>
      <c r="U822" t="s">
        <v>32</v>
      </c>
      <c r="V822" t="s">
        <v>32</v>
      </c>
      <c r="W822" t="s">
        <v>32</v>
      </c>
    </row>
    <row r="823" spans="1:23" x14ac:dyDescent="0.2">
      <c r="A823">
        <v>59141</v>
      </c>
      <c r="B823" t="s">
        <v>2121</v>
      </c>
      <c r="C823" t="s">
        <v>774</v>
      </c>
      <c r="D823" t="s">
        <v>775</v>
      </c>
      <c r="E823" t="s">
        <v>394</v>
      </c>
      <c r="F823" s="78" t="s">
        <v>345</v>
      </c>
      <c r="G823" t="s">
        <v>2122</v>
      </c>
      <c r="H823" t="s">
        <v>777</v>
      </c>
      <c r="I823" s="86">
        <v>41547</v>
      </c>
      <c r="J823" s="86">
        <v>41551</v>
      </c>
      <c r="K823">
        <v>2</v>
      </c>
      <c r="L823">
        <v>2</v>
      </c>
      <c r="M823">
        <v>2</v>
      </c>
      <c r="N823" t="s">
        <v>32</v>
      </c>
      <c r="O823">
        <v>2</v>
      </c>
      <c r="P823" t="s">
        <v>32</v>
      </c>
      <c r="Q823" s="86" t="s">
        <v>32</v>
      </c>
      <c r="R823" t="s">
        <v>32</v>
      </c>
      <c r="S823" t="s">
        <v>32</v>
      </c>
      <c r="T823" t="s">
        <v>32</v>
      </c>
      <c r="U823" t="s">
        <v>32</v>
      </c>
      <c r="V823" t="s">
        <v>32</v>
      </c>
      <c r="W823" t="s">
        <v>32</v>
      </c>
    </row>
    <row r="824" spans="1:23" x14ac:dyDescent="0.2">
      <c r="A824">
        <v>54510</v>
      </c>
      <c r="B824" t="s">
        <v>1526</v>
      </c>
      <c r="C824" t="s">
        <v>30</v>
      </c>
      <c r="D824" t="s">
        <v>38</v>
      </c>
      <c r="E824" t="s">
        <v>428</v>
      </c>
      <c r="F824" s="78" t="s">
        <v>57</v>
      </c>
      <c r="G824" t="s">
        <v>1527</v>
      </c>
      <c r="H824" t="s">
        <v>512</v>
      </c>
      <c r="I824" s="86">
        <v>41240</v>
      </c>
      <c r="J824" s="86">
        <v>41243</v>
      </c>
      <c r="K824">
        <v>2</v>
      </c>
      <c r="L824">
        <v>2</v>
      </c>
      <c r="M824">
        <v>2</v>
      </c>
      <c r="N824" t="s">
        <v>32</v>
      </c>
      <c r="O824">
        <v>2</v>
      </c>
      <c r="P824" t="s">
        <v>1528</v>
      </c>
      <c r="Q824" s="86">
        <v>40123</v>
      </c>
      <c r="R824" t="s">
        <v>32</v>
      </c>
      <c r="S824" t="s">
        <v>32</v>
      </c>
      <c r="T824" t="s">
        <v>32</v>
      </c>
      <c r="U824" t="s">
        <v>32</v>
      </c>
      <c r="V824" t="s">
        <v>32</v>
      </c>
      <c r="W824" t="s">
        <v>32</v>
      </c>
    </row>
    <row r="825" spans="1:23" x14ac:dyDescent="0.2">
      <c r="A825">
        <v>54342</v>
      </c>
      <c r="B825" t="s">
        <v>1484</v>
      </c>
      <c r="C825" t="s">
        <v>30</v>
      </c>
      <c r="D825" t="s">
        <v>38</v>
      </c>
      <c r="E825" t="s">
        <v>392</v>
      </c>
      <c r="F825" s="78" t="s">
        <v>345</v>
      </c>
      <c r="G825" t="s">
        <v>1485</v>
      </c>
      <c r="H825" t="s">
        <v>491</v>
      </c>
      <c r="I825" s="86">
        <v>40834</v>
      </c>
      <c r="J825" s="86">
        <v>40837</v>
      </c>
      <c r="K825">
        <v>2</v>
      </c>
      <c r="L825">
        <v>2</v>
      </c>
      <c r="M825">
        <v>2</v>
      </c>
      <c r="N825" t="s">
        <v>32</v>
      </c>
      <c r="O825">
        <v>2</v>
      </c>
      <c r="P825" t="s">
        <v>1486</v>
      </c>
      <c r="Q825" s="86">
        <v>39429</v>
      </c>
      <c r="R825" t="s">
        <v>32</v>
      </c>
      <c r="S825" t="s">
        <v>32</v>
      </c>
      <c r="T825" t="s">
        <v>32</v>
      </c>
      <c r="U825" t="s">
        <v>32</v>
      </c>
      <c r="V825" t="s">
        <v>32</v>
      </c>
      <c r="W825" t="s">
        <v>32</v>
      </c>
    </row>
    <row r="826" spans="1:23" x14ac:dyDescent="0.2">
      <c r="A826">
        <v>59071</v>
      </c>
      <c r="B826" t="s">
        <v>2085</v>
      </c>
      <c r="C826" t="s">
        <v>114</v>
      </c>
      <c r="D826" t="s">
        <v>44</v>
      </c>
      <c r="E826" t="s">
        <v>392</v>
      </c>
      <c r="F826" s="78" t="s">
        <v>345</v>
      </c>
      <c r="G826" t="s">
        <v>2086</v>
      </c>
      <c r="H826" t="s">
        <v>491</v>
      </c>
      <c r="I826" s="86">
        <v>40946</v>
      </c>
      <c r="J826" s="86">
        <v>40949</v>
      </c>
      <c r="K826">
        <v>2</v>
      </c>
      <c r="L826">
        <v>2</v>
      </c>
      <c r="M826">
        <v>2</v>
      </c>
      <c r="N826" t="s">
        <v>32</v>
      </c>
      <c r="O826">
        <v>2</v>
      </c>
      <c r="P826" t="s">
        <v>32</v>
      </c>
      <c r="Q826" s="86" t="s">
        <v>32</v>
      </c>
      <c r="R826" t="s">
        <v>32</v>
      </c>
      <c r="S826" t="s">
        <v>32</v>
      </c>
      <c r="T826" t="s">
        <v>32</v>
      </c>
      <c r="U826" t="s">
        <v>32</v>
      </c>
      <c r="V826" t="s">
        <v>32</v>
      </c>
      <c r="W826" t="s">
        <v>32</v>
      </c>
    </row>
    <row r="827" spans="1:23" x14ac:dyDescent="0.2">
      <c r="A827">
        <v>54349</v>
      </c>
      <c r="B827" t="s">
        <v>421</v>
      </c>
      <c r="C827" t="s">
        <v>40</v>
      </c>
      <c r="D827" t="s">
        <v>44</v>
      </c>
      <c r="E827" t="s">
        <v>127</v>
      </c>
      <c r="F827" s="78" t="s">
        <v>311</v>
      </c>
      <c r="G827" t="s">
        <v>1487</v>
      </c>
      <c r="H827" t="s">
        <v>593</v>
      </c>
      <c r="I827" s="86">
        <v>41673</v>
      </c>
      <c r="J827" s="86">
        <v>41677</v>
      </c>
      <c r="K827">
        <v>2</v>
      </c>
      <c r="L827">
        <v>3</v>
      </c>
      <c r="M827">
        <v>2</v>
      </c>
      <c r="N827" t="s">
        <v>32</v>
      </c>
      <c r="O827">
        <v>2</v>
      </c>
      <c r="P827" t="s">
        <v>1488</v>
      </c>
      <c r="Q827" s="86">
        <v>41187</v>
      </c>
      <c r="R827" t="s">
        <v>32</v>
      </c>
      <c r="S827" t="s">
        <v>32</v>
      </c>
      <c r="T827" t="s">
        <v>32</v>
      </c>
      <c r="U827" t="s">
        <v>32</v>
      </c>
      <c r="V827" t="s">
        <v>32</v>
      </c>
      <c r="W827" t="s">
        <v>32</v>
      </c>
    </row>
    <row r="828" spans="1:23" x14ac:dyDescent="0.2">
      <c r="A828">
        <v>58047</v>
      </c>
      <c r="B828" t="s">
        <v>1787</v>
      </c>
      <c r="C828" t="s">
        <v>30</v>
      </c>
      <c r="D828" t="s">
        <v>38</v>
      </c>
      <c r="E828" t="s">
        <v>127</v>
      </c>
      <c r="F828" s="78" t="s">
        <v>311</v>
      </c>
      <c r="G828" t="s">
        <v>1788</v>
      </c>
      <c r="H828" t="s">
        <v>502</v>
      </c>
      <c r="I828" s="86">
        <v>41415</v>
      </c>
      <c r="J828" s="86">
        <v>41417</v>
      </c>
      <c r="K828">
        <v>2</v>
      </c>
      <c r="L828">
        <v>2</v>
      </c>
      <c r="M828">
        <v>2</v>
      </c>
      <c r="N828" t="s">
        <v>32</v>
      </c>
      <c r="O828">
        <v>2</v>
      </c>
      <c r="P828" t="s">
        <v>1789</v>
      </c>
      <c r="Q828" s="86">
        <v>40144</v>
      </c>
      <c r="R828" t="s">
        <v>32</v>
      </c>
      <c r="S828" t="s">
        <v>32</v>
      </c>
      <c r="T828" t="s">
        <v>32</v>
      </c>
      <c r="U828" t="s">
        <v>32</v>
      </c>
      <c r="V828" t="s">
        <v>32</v>
      </c>
      <c r="W828" t="s">
        <v>32</v>
      </c>
    </row>
    <row r="829" spans="1:23" x14ac:dyDescent="0.2">
      <c r="A829">
        <v>139249</v>
      </c>
      <c r="B829" t="s">
        <v>3321</v>
      </c>
      <c r="C829" t="s">
        <v>67</v>
      </c>
      <c r="D829" t="s">
        <v>72</v>
      </c>
      <c r="E829" t="s">
        <v>211</v>
      </c>
      <c r="F829" s="78" t="s">
        <v>47</v>
      </c>
      <c r="G829" t="s">
        <v>3322</v>
      </c>
      <c r="H829" t="s">
        <v>170</v>
      </c>
      <c r="I829" s="86">
        <v>41975</v>
      </c>
      <c r="J829" s="86">
        <v>41976</v>
      </c>
      <c r="K829">
        <v>2</v>
      </c>
      <c r="L829">
        <v>2</v>
      </c>
      <c r="M829">
        <v>2</v>
      </c>
      <c r="N829" t="s">
        <v>32</v>
      </c>
      <c r="O829">
        <v>2</v>
      </c>
      <c r="P829" t="s">
        <v>32</v>
      </c>
      <c r="Q829" s="86" t="s">
        <v>32</v>
      </c>
      <c r="R829" t="s">
        <v>32</v>
      </c>
      <c r="S829" t="s">
        <v>32</v>
      </c>
      <c r="T829" t="s">
        <v>32</v>
      </c>
      <c r="U829" t="s">
        <v>32</v>
      </c>
      <c r="V829" t="s">
        <v>32</v>
      </c>
      <c r="W829" t="s">
        <v>32</v>
      </c>
    </row>
    <row r="830" spans="1:23" x14ac:dyDescent="0.2">
      <c r="A830">
        <v>130534</v>
      </c>
      <c r="B830" t="s">
        <v>2482</v>
      </c>
      <c r="C830" t="s">
        <v>54</v>
      </c>
      <c r="D830" t="s">
        <v>61</v>
      </c>
      <c r="E830" t="s">
        <v>323</v>
      </c>
      <c r="F830" s="78" t="s">
        <v>311</v>
      </c>
      <c r="G830" t="s">
        <v>2483</v>
      </c>
      <c r="H830" t="s">
        <v>96</v>
      </c>
      <c r="I830" s="86">
        <v>41317</v>
      </c>
      <c r="J830" s="86">
        <v>41320</v>
      </c>
      <c r="K830">
        <v>2</v>
      </c>
      <c r="L830">
        <v>2</v>
      </c>
      <c r="M830">
        <v>2</v>
      </c>
      <c r="N830" t="s">
        <v>32</v>
      </c>
      <c r="O830">
        <v>2</v>
      </c>
      <c r="P830" t="s">
        <v>2484</v>
      </c>
      <c r="Q830" s="86">
        <v>40452</v>
      </c>
      <c r="R830" t="s">
        <v>32</v>
      </c>
      <c r="S830" t="s">
        <v>32</v>
      </c>
      <c r="T830" t="s">
        <v>32</v>
      </c>
      <c r="U830" t="s">
        <v>32</v>
      </c>
      <c r="V830" t="s">
        <v>32</v>
      </c>
      <c r="W830" t="s">
        <v>32</v>
      </c>
    </row>
    <row r="831" spans="1:23" x14ac:dyDescent="0.2">
      <c r="A831">
        <v>138966</v>
      </c>
      <c r="B831" t="s">
        <v>156</v>
      </c>
      <c r="C831" t="s">
        <v>131</v>
      </c>
      <c r="D831" t="s">
        <v>135</v>
      </c>
      <c r="E831" t="s">
        <v>157</v>
      </c>
      <c r="F831" s="78" t="s">
        <v>56</v>
      </c>
      <c r="G831">
        <v>10004818</v>
      </c>
      <c r="H831" t="s">
        <v>133</v>
      </c>
      <c r="I831" s="86">
        <v>42297</v>
      </c>
      <c r="J831" s="86">
        <v>42299</v>
      </c>
      <c r="K831">
        <v>3</v>
      </c>
      <c r="L831">
        <v>3</v>
      </c>
      <c r="M831">
        <v>3</v>
      </c>
      <c r="N831">
        <v>3</v>
      </c>
      <c r="O831">
        <v>3</v>
      </c>
      <c r="P831" t="s">
        <v>158</v>
      </c>
      <c r="Q831" s="86">
        <v>41761</v>
      </c>
      <c r="R831" t="s">
        <v>32</v>
      </c>
      <c r="S831" t="s">
        <v>32</v>
      </c>
      <c r="T831" t="s">
        <v>32</v>
      </c>
      <c r="U831" t="s">
        <v>32</v>
      </c>
      <c r="V831" t="s">
        <v>32</v>
      </c>
      <c r="W831" t="s">
        <v>32</v>
      </c>
    </row>
    <row r="832" spans="1:23" x14ac:dyDescent="0.2">
      <c r="A832">
        <v>130798</v>
      </c>
      <c r="B832" t="s">
        <v>2977</v>
      </c>
      <c r="C832" t="s">
        <v>54</v>
      </c>
      <c r="D832" t="s">
        <v>61</v>
      </c>
      <c r="E832" t="s">
        <v>422</v>
      </c>
      <c r="F832" s="78" t="s">
        <v>132</v>
      </c>
      <c r="G832" t="s">
        <v>2978</v>
      </c>
      <c r="H832" t="s">
        <v>96</v>
      </c>
      <c r="I832" s="86">
        <v>41792</v>
      </c>
      <c r="J832" s="86">
        <v>41796</v>
      </c>
      <c r="K832">
        <v>2</v>
      </c>
      <c r="L832">
        <v>3</v>
      </c>
      <c r="M832">
        <v>2</v>
      </c>
      <c r="N832" t="s">
        <v>32</v>
      </c>
      <c r="O832">
        <v>2</v>
      </c>
      <c r="P832" t="s">
        <v>2979</v>
      </c>
      <c r="Q832" s="86">
        <v>40851</v>
      </c>
      <c r="R832" t="s">
        <v>32</v>
      </c>
      <c r="S832" t="s">
        <v>32</v>
      </c>
      <c r="T832" t="s">
        <v>32</v>
      </c>
      <c r="U832" t="s">
        <v>32</v>
      </c>
      <c r="V832" t="s">
        <v>32</v>
      </c>
      <c r="W832" t="s">
        <v>32</v>
      </c>
    </row>
    <row r="833" spans="1:23" x14ac:dyDescent="0.2">
      <c r="A833">
        <v>130800</v>
      </c>
      <c r="B833" t="s">
        <v>2980</v>
      </c>
      <c r="C833" t="s">
        <v>126</v>
      </c>
      <c r="D833" t="s">
        <v>61</v>
      </c>
      <c r="E833" t="s">
        <v>422</v>
      </c>
      <c r="F833" s="78" t="s">
        <v>132</v>
      </c>
      <c r="G833" t="s">
        <v>2981</v>
      </c>
      <c r="H833" t="s">
        <v>2267</v>
      </c>
      <c r="I833" s="86">
        <v>41562</v>
      </c>
      <c r="J833" s="86">
        <v>41565</v>
      </c>
      <c r="K833">
        <v>2</v>
      </c>
      <c r="L833">
        <v>2</v>
      </c>
      <c r="M833">
        <v>2</v>
      </c>
      <c r="N833" t="s">
        <v>32</v>
      </c>
      <c r="O833">
        <v>2</v>
      </c>
      <c r="P833" t="s">
        <v>2982</v>
      </c>
      <c r="Q833" s="86">
        <v>39521</v>
      </c>
      <c r="R833" t="s">
        <v>32</v>
      </c>
      <c r="S833" t="s">
        <v>32</v>
      </c>
      <c r="T833" t="s">
        <v>32</v>
      </c>
      <c r="U833" t="s">
        <v>32</v>
      </c>
      <c r="V833" t="s">
        <v>32</v>
      </c>
      <c r="W833" t="s">
        <v>32</v>
      </c>
    </row>
    <row r="834" spans="1:23" x14ac:dyDescent="0.2">
      <c r="A834">
        <v>58736</v>
      </c>
      <c r="B834" t="s">
        <v>1994</v>
      </c>
      <c r="C834" t="s">
        <v>234</v>
      </c>
      <c r="D834" t="s">
        <v>38</v>
      </c>
      <c r="E834" t="s">
        <v>394</v>
      </c>
      <c r="F834" s="78" t="s">
        <v>345</v>
      </c>
      <c r="G834" t="s">
        <v>1995</v>
      </c>
      <c r="H834" t="s">
        <v>491</v>
      </c>
      <c r="I834" s="86">
        <v>40155</v>
      </c>
      <c r="J834" s="86">
        <v>40158</v>
      </c>
      <c r="K834">
        <v>2</v>
      </c>
      <c r="L834">
        <v>2</v>
      </c>
      <c r="M834">
        <v>2</v>
      </c>
      <c r="N834" t="s">
        <v>32</v>
      </c>
      <c r="O834">
        <v>2</v>
      </c>
      <c r="P834" t="s">
        <v>32</v>
      </c>
      <c r="Q834" s="86" t="s">
        <v>32</v>
      </c>
      <c r="R834" t="s">
        <v>32</v>
      </c>
      <c r="S834" t="s">
        <v>32</v>
      </c>
      <c r="T834" t="s">
        <v>32</v>
      </c>
      <c r="U834" t="s">
        <v>32</v>
      </c>
      <c r="V834" t="s">
        <v>32</v>
      </c>
      <c r="W834" t="s">
        <v>32</v>
      </c>
    </row>
    <row r="835" spans="1:23" x14ac:dyDescent="0.2">
      <c r="A835">
        <v>130458</v>
      </c>
      <c r="B835" t="s">
        <v>2341</v>
      </c>
      <c r="C835" t="s">
        <v>126</v>
      </c>
      <c r="D835" t="s">
        <v>61</v>
      </c>
      <c r="E835" t="s">
        <v>451</v>
      </c>
      <c r="F835" s="78" t="s">
        <v>56</v>
      </c>
      <c r="G835" t="s">
        <v>2342</v>
      </c>
      <c r="H835" t="s">
        <v>2267</v>
      </c>
      <c r="I835" s="86">
        <v>41184</v>
      </c>
      <c r="J835" s="86">
        <v>41187</v>
      </c>
      <c r="K835">
        <v>2</v>
      </c>
      <c r="L835">
        <v>2</v>
      </c>
      <c r="M835">
        <v>2</v>
      </c>
      <c r="N835" t="s">
        <v>32</v>
      </c>
      <c r="O835">
        <v>2</v>
      </c>
      <c r="P835" t="s">
        <v>2343</v>
      </c>
      <c r="Q835" s="86">
        <v>40151</v>
      </c>
      <c r="R835" t="s">
        <v>32</v>
      </c>
      <c r="S835" t="s">
        <v>32</v>
      </c>
      <c r="T835" t="s">
        <v>32</v>
      </c>
      <c r="U835" t="s">
        <v>32</v>
      </c>
      <c r="V835" t="s">
        <v>32</v>
      </c>
      <c r="W835" t="s">
        <v>32</v>
      </c>
    </row>
    <row r="836" spans="1:23" x14ac:dyDescent="0.2">
      <c r="A836">
        <v>139896</v>
      </c>
      <c r="B836" t="s">
        <v>3335</v>
      </c>
      <c r="C836" t="s">
        <v>3308</v>
      </c>
      <c r="D836" t="s">
        <v>135</v>
      </c>
      <c r="E836" t="s">
        <v>396</v>
      </c>
      <c r="F836" s="78" t="s">
        <v>75</v>
      </c>
      <c r="G836" t="s">
        <v>3336</v>
      </c>
      <c r="H836" t="s">
        <v>3310</v>
      </c>
      <c r="I836" s="86">
        <v>42066</v>
      </c>
      <c r="J836" s="86">
        <v>42069</v>
      </c>
      <c r="K836">
        <v>2</v>
      </c>
      <c r="L836">
        <v>2</v>
      </c>
      <c r="M836">
        <v>2</v>
      </c>
      <c r="N836" t="s">
        <v>32</v>
      </c>
      <c r="O836">
        <v>2</v>
      </c>
      <c r="P836" t="s">
        <v>32</v>
      </c>
      <c r="Q836" s="86" t="s">
        <v>32</v>
      </c>
      <c r="R836" t="s">
        <v>32</v>
      </c>
      <c r="S836" t="s">
        <v>32</v>
      </c>
      <c r="T836" t="s">
        <v>32</v>
      </c>
      <c r="U836" t="s">
        <v>32</v>
      </c>
      <c r="V836" t="s">
        <v>32</v>
      </c>
      <c r="W836" t="s">
        <v>32</v>
      </c>
    </row>
    <row r="837" spans="1:23" x14ac:dyDescent="0.2">
      <c r="A837">
        <v>130626</v>
      </c>
      <c r="B837" t="s">
        <v>2654</v>
      </c>
      <c r="C837" t="s">
        <v>126</v>
      </c>
      <c r="D837" t="s">
        <v>61</v>
      </c>
      <c r="E837" t="s">
        <v>63</v>
      </c>
      <c r="F837" s="78" t="s">
        <v>64</v>
      </c>
      <c r="G837" t="s">
        <v>2655</v>
      </c>
      <c r="H837" t="s">
        <v>2237</v>
      </c>
      <c r="I837" s="86">
        <v>39505</v>
      </c>
      <c r="J837" s="86">
        <v>39506</v>
      </c>
      <c r="K837">
        <v>1</v>
      </c>
      <c r="L837" t="s">
        <v>70</v>
      </c>
      <c r="M837" t="s">
        <v>70</v>
      </c>
      <c r="N837" t="s">
        <v>32</v>
      </c>
      <c r="O837">
        <v>1</v>
      </c>
      <c r="P837" t="s">
        <v>32</v>
      </c>
      <c r="Q837" s="86" t="s">
        <v>32</v>
      </c>
      <c r="R837" t="s">
        <v>32</v>
      </c>
      <c r="S837" t="s">
        <v>32</v>
      </c>
      <c r="T837" t="s">
        <v>32</v>
      </c>
      <c r="U837" t="s">
        <v>32</v>
      </c>
      <c r="V837" t="s">
        <v>32</v>
      </c>
      <c r="W837" t="s">
        <v>32</v>
      </c>
    </row>
    <row r="838" spans="1:23" x14ac:dyDescent="0.2">
      <c r="A838">
        <v>54397</v>
      </c>
      <c r="B838" t="s">
        <v>247</v>
      </c>
      <c r="C838" t="s">
        <v>30</v>
      </c>
      <c r="D838" t="s">
        <v>38</v>
      </c>
      <c r="E838" t="s">
        <v>248</v>
      </c>
      <c r="F838" s="78" t="s">
        <v>33</v>
      </c>
      <c r="G838">
        <v>10005005</v>
      </c>
      <c r="H838" t="s">
        <v>150</v>
      </c>
      <c r="I838" s="86">
        <v>42332</v>
      </c>
      <c r="J838" s="86">
        <v>42335</v>
      </c>
      <c r="K838">
        <v>2</v>
      </c>
      <c r="L838">
        <v>2</v>
      </c>
      <c r="M838">
        <v>2</v>
      </c>
      <c r="N838">
        <v>2</v>
      </c>
      <c r="O838">
        <v>2</v>
      </c>
      <c r="P838" t="s">
        <v>249</v>
      </c>
      <c r="Q838" s="86">
        <v>41565</v>
      </c>
      <c r="R838" s="78" t="s">
        <v>32</v>
      </c>
      <c r="S838" s="78" t="s">
        <v>32</v>
      </c>
      <c r="T838" t="s">
        <v>32</v>
      </c>
      <c r="U838" t="s">
        <v>32</v>
      </c>
      <c r="V838" t="s">
        <v>32</v>
      </c>
      <c r="W838" t="s">
        <v>32</v>
      </c>
    </row>
    <row r="839" spans="1:23" x14ac:dyDescent="0.2">
      <c r="A839">
        <v>54402</v>
      </c>
      <c r="B839" t="s">
        <v>1492</v>
      </c>
      <c r="C839" t="s">
        <v>30</v>
      </c>
      <c r="D839" t="s">
        <v>38</v>
      </c>
      <c r="E839" t="s">
        <v>74</v>
      </c>
      <c r="F839" s="78" t="s">
        <v>75</v>
      </c>
      <c r="G839" t="s">
        <v>1493</v>
      </c>
      <c r="H839" t="s">
        <v>491</v>
      </c>
      <c r="I839" s="86">
        <v>40189</v>
      </c>
      <c r="J839" s="86">
        <v>40193</v>
      </c>
      <c r="K839">
        <v>1</v>
      </c>
      <c r="L839">
        <v>1</v>
      </c>
      <c r="M839">
        <v>2</v>
      </c>
      <c r="N839" t="s">
        <v>32</v>
      </c>
      <c r="O839">
        <v>1</v>
      </c>
      <c r="P839" t="s">
        <v>1494</v>
      </c>
      <c r="Q839" s="86">
        <v>38639</v>
      </c>
      <c r="R839" t="s">
        <v>32</v>
      </c>
      <c r="S839" t="s">
        <v>32</v>
      </c>
      <c r="T839" t="s">
        <v>32</v>
      </c>
      <c r="U839" t="s">
        <v>32</v>
      </c>
      <c r="V839" t="s">
        <v>32</v>
      </c>
      <c r="W839" t="s">
        <v>32</v>
      </c>
    </row>
    <row r="840" spans="1:23" x14ac:dyDescent="0.2">
      <c r="A840">
        <v>53936</v>
      </c>
      <c r="B840" t="s">
        <v>1385</v>
      </c>
      <c r="C840" t="s">
        <v>40</v>
      </c>
      <c r="D840" t="s">
        <v>44</v>
      </c>
      <c r="E840" t="s">
        <v>410</v>
      </c>
      <c r="F840" s="78" t="s">
        <v>47</v>
      </c>
      <c r="G840" t="s">
        <v>1386</v>
      </c>
      <c r="H840" t="s">
        <v>521</v>
      </c>
      <c r="I840" s="86">
        <v>42170</v>
      </c>
      <c r="J840" s="86">
        <v>42174</v>
      </c>
      <c r="K840">
        <v>2</v>
      </c>
      <c r="L840">
        <v>2</v>
      </c>
      <c r="M840">
        <v>2</v>
      </c>
      <c r="N840" t="s">
        <v>32</v>
      </c>
      <c r="O840">
        <v>2</v>
      </c>
      <c r="P840" t="s">
        <v>1387</v>
      </c>
      <c r="Q840" s="86">
        <v>40970</v>
      </c>
      <c r="R840" t="s">
        <v>32</v>
      </c>
      <c r="S840" t="s">
        <v>32</v>
      </c>
      <c r="T840" t="s">
        <v>32</v>
      </c>
      <c r="U840" t="s">
        <v>32</v>
      </c>
      <c r="V840" t="s">
        <v>32</v>
      </c>
      <c r="W840" t="s">
        <v>32</v>
      </c>
    </row>
    <row r="841" spans="1:23" x14ac:dyDescent="0.2">
      <c r="A841">
        <v>58437</v>
      </c>
      <c r="B841" t="s">
        <v>1909</v>
      </c>
      <c r="C841" t="s">
        <v>114</v>
      </c>
      <c r="D841" t="s">
        <v>44</v>
      </c>
      <c r="E841" t="s">
        <v>326</v>
      </c>
      <c r="F841" s="78" t="s">
        <v>47</v>
      </c>
      <c r="G841" t="s">
        <v>1910</v>
      </c>
      <c r="H841" t="s">
        <v>498</v>
      </c>
      <c r="I841" s="86">
        <v>41932</v>
      </c>
      <c r="J841" s="86">
        <v>41936</v>
      </c>
      <c r="K841">
        <v>2</v>
      </c>
      <c r="L841">
        <v>2</v>
      </c>
      <c r="M841">
        <v>2</v>
      </c>
      <c r="N841" t="s">
        <v>32</v>
      </c>
      <c r="O841">
        <v>2</v>
      </c>
      <c r="P841" t="s">
        <v>1911</v>
      </c>
      <c r="Q841" s="86">
        <v>41390</v>
      </c>
      <c r="R841" t="s">
        <v>32</v>
      </c>
      <c r="S841" t="s">
        <v>32</v>
      </c>
      <c r="T841" t="s">
        <v>32</v>
      </c>
      <c r="U841" t="s">
        <v>32</v>
      </c>
      <c r="V841" t="s">
        <v>32</v>
      </c>
      <c r="W841" t="s">
        <v>32</v>
      </c>
    </row>
    <row r="842" spans="1:23" x14ac:dyDescent="0.2">
      <c r="A842">
        <v>50192</v>
      </c>
      <c r="B842" t="s">
        <v>569</v>
      </c>
      <c r="C842" t="s">
        <v>30</v>
      </c>
      <c r="D842" t="s">
        <v>38</v>
      </c>
      <c r="E842" t="s">
        <v>464</v>
      </c>
      <c r="F842" s="78" t="s">
        <v>132</v>
      </c>
      <c r="G842" t="s">
        <v>570</v>
      </c>
      <c r="H842" t="s">
        <v>498</v>
      </c>
      <c r="I842" s="86">
        <v>41904</v>
      </c>
      <c r="J842" s="86">
        <v>41908</v>
      </c>
      <c r="K842" t="s">
        <v>32</v>
      </c>
      <c r="L842" t="s">
        <v>32</v>
      </c>
      <c r="M842" t="s">
        <v>32</v>
      </c>
      <c r="N842" t="s">
        <v>32</v>
      </c>
      <c r="O842" t="s">
        <v>32</v>
      </c>
      <c r="P842" t="s">
        <v>571</v>
      </c>
      <c r="Q842" s="86">
        <v>41453</v>
      </c>
      <c r="R842" t="s">
        <v>32</v>
      </c>
      <c r="S842" t="s">
        <v>32</v>
      </c>
      <c r="T842" t="s">
        <v>32</v>
      </c>
      <c r="U842" t="s">
        <v>32</v>
      </c>
      <c r="V842" t="s">
        <v>32</v>
      </c>
      <c r="W842" t="s">
        <v>32</v>
      </c>
    </row>
    <row r="843" spans="1:23" x14ac:dyDescent="0.2">
      <c r="A843">
        <v>58340</v>
      </c>
      <c r="B843" t="s">
        <v>1879</v>
      </c>
      <c r="C843" t="s">
        <v>30</v>
      </c>
      <c r="D843" t="s">
        <v>38</v>
      </c>
      <c r="E843" t="s">
        <v>355</v>
      </c>
      <c r="F843" s="78" t="s">
        <v>56</v>
      </c>
      <c r="G843" t="s">
        <v>1880</v>
      </c>
      <c r="H843" t="s">
        <v>498</v>
      </c>
      <c r="I843" s="86">
        <v>41925</v>
      </c>
      <c r="J843" s="86">
        <v>41929</v>
      </c>
      <c r="K843">
        <v>3</v>
      </c>
      <c r="L843">
        <v>3</v>
      </c>
      <c r="M843">
        <v>3</v>
      </c>
      <c r="N843" t="s">
        <v>32</v>
      </c>
      <c r="O843">
        <v>3</v>
      </c>
      <c r="P843" t="s">
        <v>1881</v>
      </c>
      <c r="Q843" s="86">
        <v>41446</v>
      </c>
      <c r="R843" t="s">
        <v>32</v>
      </c>
      <c r="S843" t="s">
        <v>32</v>
      </c>
      <c r="T843" t="s">
        <v>32</v>
      </c>
      <c r="U843" t="s">
        <v>32</v>
      </c>
      <c r="V843" t="s">
        <v>32</v>
      </c>
      <c r="W843" t="s">
        <v>32</v>
      </c>
    </row>
    <row r="844" spans="1:23" x14ac:dyDescent="0.2">
      <c r="A844">
        <v>54014</v>
      </c>
      <c r="B844" t="s">
        <v>1413</v>
      </c>
      <c r="C844" t="s">
        <v>30</v>
      </c>
      <c r="D844" t="s">
        <v>38</v>
      </c>
      <c r="E844" t="s">
        <v>68</v>
      </c>
      <c r="F844" s="78" t="s">
        <v>47</v>
      </c>
      <c r="G844" t="s">
        <v>1414</v>
      </c>
      <c r="H844" t="s">
        <v>491</v>
      </c>
      <c r="I844" s="86">
        <v>40749</v>
      </c>
      <c r="J844" s="86">
        <v>40753</v>
      </c>
      <c r="K844">
        <v>1</v>
      </c>
      <c r="L844">
        <v>1</v>
      </c>
      <c r="M844">
        <v>2</v>
      </c>
      <c r="N844" t="s">
        <v>32</v>
      </c>
      <c r="O844">
        <v>1</v>
      </c>
      <c r="P844" t="s">
        <v>32</v>
      </c>
      <c r="Q844" s="86" t="s">
        <v>32</v>
      </c>
      <c r="R844" t="s">
        <v>32</v>
      </c>
      <c r="S844" t="s">
        <v>32</v>
      </c>
      <c r="T844" t="s">
        <v>32</v>
      </c>
      <c r="U844" t="s">
        <v>32</v>
      </c>
      <c r="V844" t="s">
        <v>32</v>
      </c>
      <c r="W844" t="s">
        <v>32</v>
      </c>
    </row>
    <row r="845" spans="1:23" x14ac:dyDescent="0.2">
      <c r="A845">
        <v>54414</v>
      </c>
      <c r="B845" t="s">
        <v>1498</v>
      </c>
      <c r="C845" t="s">
        <v>30</v>
      </c>
      <c r="D845" t="s">
        <v>38</v>
      </c>
      <c r="E845" t="s">
        <v>324</v>
      </c>
      <c r="F845" s="78" t="s">
        <v>56</v>
      </c>
      <c r="G845" t="s">
        <v>1499</v>
      </c>
      <c r="H845" t="s">
        <v>498</v>
      </c>
      <c r="I845" s="86">
        <v>41702</v>
      </c>
      <c r="J845" s="86">
        <v>41705</v>
      </c>
      <c r="K845">
        <v>2</v>
      </c>
      <c r="L845">
        <v>2</v>
      </c>
      <c r="M845">
        <v>2</v>
      </c>
      <c r="N845" t="s">
        <v>32</v>
      </c>
      <c r="O845">
        <v>2</v>
      </c>
      <c r="P845" t="s">
        <v>1500</v>
      </c>
      <c r="Q845" s="86">
        <v>41173</v>
      </c>
      <c r="R845" t="s">
        <v>32</v>
      </c>
      <c r="S845" t="s">
        <v>32</v>
      </c>
      <c r="T845" t="s">
        <v>32</v>
      </c>
      <c r="U845" t="s">
        <v>32</v>
      </c>
      <c r="V845" t="s">
        <v>32</v>
      </c>
      <c r="W845" t="s">
        <v>32</v>
      </c>
    </row>
    <row r="846" spans="1:23" x14ac:dyDescent="0.2">
      <c r="A846">
        <v>58725</v>
      </c>
      <c r="B846" t="s">
        <v>1986</v>
      </c>
      <c r="C846" t="s">
        <v>30</v>
      </c>
      <c r="D846" t="s">
        <v>38</v>
      </c>
      <c r="E846" t="s">
        <v>92</v>
      </c>
      <c r="F846" s="78" t="s">
        <v>33</v>
      </c>
      <c r="G846" t="s">
        <v>1987</v>
      </c>
      <c r="H846" t="s">
        <v>502</v>
      </c>
      <c r="I846" s="86">
        <v>41696</v>
      </c>
      <c r="J846" s="86">
        <v>41698</v>
      </c>
      <c r="K846">
        <v>2</v>
      </c>
      <c r="L846">
        <v>2</v>
      </c>
      <c r="M846">
        <v>2</v>
      </c>
      <c r="N846" t="s">
        <v>32</v>
      </c>
      <c r="O846">
        <v>2</v>
      </c>
      <c r="P846" t="s">
        <v>32</v>
      </c>
      <c r="Q846" s="86" t="s">
        <v>32</v>
      </c>
      <c r="R846" t="s">
        <v>32</v>
      </c>
      <c r="S846" t="s">
        <v>32</v>
      </c>
      <c r="T846" t="s">
        <v>32</v>
      </c>
      <c r="U846" t="s">
        <v>32</v>
      </c>
      <c r="V846" t="s">
        <v>32</v>
      </c>
      <c r="W846" t="s">
        <v>32</v>
      </c>
    </row>
    <row r="847" spans="1:23" x14ac:dyDescent="0.2">
      <c r="A847">
        <v>54429</v>
      </c>
      <c r="B847" t="s">
        <v>424</v>
      </c>
      <c r="C847" t="s">
        <v>40</v>
      </c>
      <c r="D847" t="s">
        <v>44</v>
      </c>
      <c r="E847" t="s">
        <v>423</v>
      </c>
      <c r="F847" s="78" t="s">
        <v>57</v>
      </c>
      <c r="G847" t="s">
        <v>1501</v>
      </c>
      <c r="H847" t="s">
        <v>521</v>
      </c>
      <c r="I847" s="86">
        <v>40483</v>
      </c>
      <c r="J847" s="86">
        <v>40487</v>
      </c>
      <c r="K847">
        <v>2</v>
      </c>
      <c r="L847">
        <v>2</v>
      </c>
      <c r="M847">
        <v>3</v>
      </c>
      <c r="N847" t="s">
        <v>32</v>
      </c>
      <c r="O847">
        <v>2</v>
      </c>
      <c r="P847" t="s">
        <v>1502</v>
      </c>
      <c r="Q847" s="86">
        <v>39024</v>
      </c>
      <c r="R847" t="s">
        <v>32</v>
      </c>
      <c r="S847" t="s">
        <v>32</v>
      </c>
      <c r="T847" t="s">
        <v>32</v>
      </c>
      <c r="U847" t="s">
        <v>32</v>
      </c>
      <c r="V847" t="s">
        <v>32</v>
      </c>
      <c r="W847" t="s">
        <v>32</v>
      </c>
    </row>
    <row r="848" spans="1:23" x14ac:dyDescent="0.2">
      <c r="A848">
        <v>58054</v>
      </c>
      <c r="B848" t="s">
        <v>1790</v>
      </c>
      <c r="C848" t="s">
        <v>114</v>
      </c>
      <c r="D848" t="s">
        <v>44</v>
      </c>
      <c r="E848" t="s">
        <v>423</v>
      </c>
      <c r="F848" s="78" t="s">
        <v>57</v>
      </c>
      <c r="G848" t="s">
        <v>1791</v>
      </c>
      <c r="H848" t="s">
        <v>502</v>
      </c>
      <c r="I848" s="86">
        <v>41206</v>
      </c>
      <c r="J848" s="86">
        <v>41208</v>
      </c>
      <c r="K848">
        <v>2</v>
      </c>
      <c r="L848">
        <v>2</v>
      </c>
      <c r="M848">
        <v>2</v>
      </c>
      <c r="N848" t="s">
        <v>32</v>
      </c>
      <c r="O848">
        <v>2</v>
      </c>
      <c r="P848" t="s">
        <v>32</v>
      </c>
      <c r="Q848" s="86" t="s">
        <v>32</v>
      </c>
      <c r="R848" t="s">
        <v>32</v>
      </c>
      <c r="S848" t="s">
        <v>32</v>
      </c>
      <c r="T848" t="s">
        <v>32</v>
      </c>
      <c r="U848" t="s">
        <v>32</v>
      </c>
      <c r="V848" t="s">
        <v>32</v>
      </c>
      <c r="W848" t="s">
        <v>32</v>
      </c>
    </row>
    <row r="849" spans="1:23" x14ac:dyDescent="0.2">
      <c r="A849">
        <v>50070</v>
      </c>
      <c r="B849" t="s">
        <v>487</v>
      </c>
      <c r="C849" t="s">
        <v>99</v>
      </c>
      <c r="D849" t="s">
        <v>103</v>
      </c>
      <c r="E849" t="s">
        <v>379</v>
      </c>
      <c r="F849" s="78" t="s">
        <v>311</v>
      </c>
      <c r="G849" t="s">
        <v>488</v>
      </c>
      <c r="H849" t="s">
        <v>101</v>
      </c>
      <c r="I849" s="86">
        <v>40505</v>
      </c>
      <c r="J849" s="86">
        <v>40506</v>
      </c>
      <c r="K849" t="s">
        <v>32</v>
      </c>
      <c r="L849" t="s">
        <v>32</v>
      </c>
      <c r="M849" t="s">
        <v>32</v>
      </c>
      <c r="N849" t="s">
        <v>32</v>
      </c>
      <c r="O849" t="s">
        <v>32</v>
      </c>
      <c r="P849" t="s">
        <v>32</v>
      </c>
      <c r="Q849" s="86" t="s">
        <v>32</v>
      </c>
      <c r="R849" t="s">
        <v>32</v>
      </c>
      <c r="S849" t="s">
        <v>32</v>
      </c>
      <c r="T849" t="s">
        <v>32</v>
      </c>
      <c r="U849" t="s">
        <v>32</v>
      </c>
      <c r="V849" t="s">
        <v>32</v>
      </c>
      <c r="W849" t="s">
        <v>32</v>
      </c>
    </row>
    <row r="850" spans="1:23" x14ac:dyDescent="0.2">
      <c r="A850">
        <v>54434</v>
      </c>
      <c r="B850" t="s">
        <v>1503</v>
      </c>
      <c r="C850" t="s">
        <v>30</v>
      </c>
      <c r="D850" t="s">
        <v>38</v>
      </c>
      <c r="E850" t="s">
        <v>372</v>
      </c>
      <c r="F850" s="78" t="s">
        <v>57</v>
      </c>
      <c r="G850" t="s">
        <v>1504</v>
      </c>
      <c r="H850" t="s">
        <v>562</v>
      </c>
      <c r="I850" s="86">
        <v>41288</v>
      </c>
      <c r="J850" s="86">
        <v>41292</v>
      </c>
      <c r="K850">
        <v>2</v>
      </c>
      <c r="L850">
        <v>2</v>
      </c>
      <c r="M850">
        <v>2</v>
      </c>
      <c r="N850" t="s">
        <v>32</v>
      </c>
      <c r="O850">
        <v>2</v>
      </c>
      <c r="P850" t="s">
        <v>1505</v>
      </c>
      <c r="Q850" s="86">
        <v>40942</v>
      </c>
      <c r="R850" t="s">
        <v>32</v>
      </c>
      <c r="S850" t="s">
        <v>32</v>
      </c>
      <c r="T850" t="s">
        <v>32</v>
      </c>
      <c r="U850" t="s">
        <v>32</v>
      </c>
      <c r="V850" t="s">
        <v>32</v>
      </c>
      <c r="W850" t="s">
        <v>32</v>
      </c>
    </row>
    <row r="851" spans="1:23" x14ac:dyDescent="0.2">
      <c r="A851">
        <v>52954</v>
      </c>
      <c r="B851" t="s">
        <v>1117</v>
      </c>
      <c r="C851" t="s">
        <v>114</v>
      </c>
      <c r="D851" t="s">
        <v>44</v>
      </c>
      <c r="E851" t="s">
        <v>376</v>
      </c>
      <c r="F851" s="78" t="s">
        <v>57</v>
      </c>
      <c r="G851" t="s">
        <v>1118</v>
      </c>
      <c r="H851" t="s">
        <v>1119</v>
      </c>
      <c r="I851" s="86">
        <v>40351</v>
      </c>
      <c r="J851" s="86">
        <v>40354</v>
      </c>
      <c r="K851">
        <v>2</v>
      </c>
      <c r="L851">
        <v>2</v>
      </c>
      <c r="M851">
        <v>3</v>
      </c>
      <c r="N851" t="s">
        <v>32</v>
      </c>
      <c r="O851">
        <v>2</v>
      </c>
      <c r="P851" t="s">
        <v>1120</v>
      </c>
      <c r="Q851" s="86">
        <v>38870</v>
      </c>
      <c r="R851" t="s">
        <v>32</v>
      </c>
      <c r="S851" t="s">
        <v>32</v>
      </c>
      <c r="T851" t="s">
        <v>32</v>
      </c>
      <c r="U851" t="s">
        <v>32</v>
      </c>
      <c r="V851" t="s">
        <v>32</v>
      </c>
      <c r="W851" t="s">
        <v>32</v>
      </c>
    </row>
    <row r="852" spans="1:23" x14ac:dyDescent="0.2">
      <c r="A852">
        <v>58444</v>
      </c>
      <c r="B852" t="s">
        <v>1912</v>
      </c>
      <c r="C852" t="s">
        <v>30</v>
      </c>
      <c r="D852" t="s">
        <v>38</v>
      </c>
      <c r="E852" t="s">
        <v>382</v>
      </c>
      <c r="F852" s="78" t="s">
        <v>33</v>
      </c>
      <c r="G852" t="s">
        <v>1913</v>
      </c>
      <c r="H852" t="s">
        <v>512</v>
      </c>
      <c r="I852" s="86">
        <v>41610</v>
      </c>
      <c r="J852" s="86">
        <v>41614</v>
      </c>
      <c r="K852">
        <v>2</v>
      </c>
      <c r="L852">
        <v>2</v>
      </c>
      <c r="M852">
        <v>2</v>
      </c>
      <c r="N852" t="s">
        <v>32</v>
      </c>
      <c r="O852">
        <v>2</v>
      </c>
      <c r="P852" t="s">
        <v>1914</v>
      </c>
      <c r="Q852" s="86">
        <v>40522</v>
      </c>
      <c r="R852" t="s">
        <v>32</v>
      </c>
      <c r="S852" t="s">
        <v>32</v>
      </c>
      <c r="T852" t="s">
        <v>32</v>
      </c>
      <c r="U852" t="s">
        <v>32</v>
      </c>
      <c r="V852" t="s">
        <v>32</v>
      </c>
      <c r="W852" t="s">
        <v>32</v>
      </c>
    </row>
    <row r="853" spans="1:23" x14ac:dyDescent="0.2">
      <c r="A853">
        <v>130481</v>
      </c>
      <c r="B853" t="s">
        <v>2376</v>
      </c>
      <c r="C853" t="s">
        <v>54</v>
      </c>
      <c r="D853" t="s">
        <v>61</v>
      </c>
      <c r="E853" t="s">
        <v>425</v>
      </c>
      <c r="F853" s="78" t="s">
        <v>132</v>
      </c>
      <c r="G853" t="s">
        <v>2377</v>
      </c>
      <c r="H853" t="s">
        <v>96</v>
      </c>
      <c r="I853" s="86">
        <v>42072</v>
      </c>
      <c r="J853" s="86">
        <v>42076</v>
      </c>
      <c r="K853">
        <v>3</v>
      </c>
      <c r="L853">
        <v>3</v>
      </c>
      <c r="M853">
        <v>3</v>
      </c>
      <c r="N853" t="s">
        <v>32</v>
      </c>
      <c r="O853">
        <v>3</v>
      </c>
      <c r="P853" t="s">
        <v>2378</v>
      </c>
      <c r="Q853" s="86">
        <v>40312</v>
      </c>
      <c r="R853" t="s">
        <v>32</v>
      </c>
      <c r="S853" t="s">
        <v>32</v>
      </c>
      <c r="T853" t="s">
        <v>32</v>
      </c>
      <c r="U853" t="s">
        <v>32</v>
      </c>
      <c r="V853" t="s">
        <v>32</v>
      </c>
      <c r="W853" t="s">
        <v>32</v>
      </c>
    </row>
    <row r="854" spans="1:23" x14ac:dyDescent="0.2">
      <c r="A854">
        <v>130804</v>
      </c>
      <c r="B854" t="s">
        <v>2988</v>
      </c>
      <c r="C854" t="s">
        <v>54</v>
      </c>
      <c r="D854" t="s">
        <v>61</v>
      </c>
      <c r="E854" t="s">
        <v>146</v>
      </c>
      <c r="F854" s="78" t="s">
        <v>47</v>
      </c>
      <c r="G854" t="s">
        <v>2989</v>
      </c>
      <c r="H854" t="s">
        <v>2231</v>
      </c>
      <c r="I854" s="86">
        <v>40588</v>
      </c>
      <c r="J854" s="86">
        <v>40592</v>
      </c>
      <c r="K854">
        <v>2</v>
      </c>
      <c r="L854">
        <v>2</v>
      </c>
      <c r="M854">
        <v>2</v>
      </c>
      <c r="N854" t="s">
        <v>32</v>
      </c>
      <c r="O854">
        <v>2</v>
      </c>
      <c r="P854" t="s">
        <v>2990</v>
      </c>
      <c r="Q854" s="86">
        <v>39143</v>
      </c>
      <c r="R854" t="s">
        <v>32</v>
      </c>
      <c r="S854" t="s">
        <v>32</v>
      </c>
      <c r="T854" t="s">
        <v>32</v>
      </c>
      <c r="U854" t="s">
        <v>32</v>
      </c>
      <c r="V854" t="s">
        <v>32</v>
      </c>
      <c r="W854" t="s">
        <v>32</v>
      </c>
    </row>
    <row r="855" spans="1:23" x14ac:dyDescent="0.2">
      <c r="A855">
        <v>54460</v>
      </c>
      <c r="B855" t="s">
        <v>1506</v>
      </c>
      <c r="C855" t="s">
        <v>40</v>
      </c>
      <c r="D855" t="s">
        <v>44</v>
      </c>
      <c r="E855" t="s">
        <v>146</v>
      </c>
      <c r="F855" s="78" t="s">
        <v>47</v>
      </c>
      <c r="G855" t="s">
        <v>1507</v>
      </c>
      <c r="H855" t="s">
        <v>521</v>
      </c>
      <c r="I855" s="86">
        <v>41806</v>
      </c>
      <c r="J855" s="86">
        <v>41810</v>
      </c>
      <c r="K855">
        <v>2</v>
      </c>
      <c r="L855">
        <v>3</v>
      </c>
      <c r="M855">
        <v>2</v>
      </c>
      <c r="N855" t="s">
        <v>32</v>
      </c>
      <c r="O855">
        <v>2</v>
      </c>
      <c r="P855" t="s">
        <v>1508</v>
      </c>
      <c r="Q855" s="86">
        <v>40242</v>
      </c>
      <c r="R855" t="s">
        <v>32</v>
      </c>
      <c r="S855" t="s">
        <v>32</v>
      </c>
      <c r="T855" t="s">
        <v>32</v>
      </c>
      <c r="U855" t="s">
        <v>32</v>
      </c>
      <c r="V855" t="s">
        <v>32</v>
      </c>
      <c r="W855" t="s">
        <v>32</v>
      </c>
    </row>
    <row r="856" spans="1:23" x14ac:dyDescent="0.2">
      <c r="A856">
        <v>1220982</v>
      </c>
      <c r="B856" t="s">
        <v>3362</v>
      </c>
      <c r="C856" t="s">
        <v>40</v>
      </c>
      <c r="D856" t="s">
        <v>44</v>
      </c>
      <c r="E856" t="s">
        <v>146</v>
      </c>
      <c r="F856" s="78" t="s">
        <v>47</v>
      </c>
      <c r="G856" t="s">
        <v>32</v>
      </c>
      <c r="H856" t="s">
        <v>32</v>
      </c>
      <c r="I856" s="86" t="s">
        <v>32</v>
      </c>
      <c r="J856" s="86" t="s">
        <v>32</v>
      </c>
      <c r="K856" t="s">
        <v>32</v>
      </c>
      <c r="L856" t="s">
        <v>32</v>
      </c>
      <c r="M856" t="s">
        <v>32</v>
      </c>
      <c r="N856" t="s">
        <v>32</v>
      </c>
      <c r="O856" t="s">
        <v>32</v>
      </c>
      <c r="P856" t="s">
        <v>32</v>
      </c>
      <c r="Q856" s="86" t="s">
        <v>32</v>
      </c>
      <c r="R856" t="s">
        <v>32</v>
      </c>
      <c r="S856" t="s">
        <v>32</v>
      </c>
      <c r="T856" t="s">
        <v>32</v>
      </c>
      <c r="U856" t="s">
        <v>32</v>
      </c>
      <c r="V856" t="s">
        <v>32</v>
      </c>
      <c r="W856" t="s">
        <v>32</v>
      </c>
    </row>
    <row r="857" spans="1:23" x14ac:dyDescent="0.2">
      <c r="A857">
        <v>130461</v>
      </c>
      <c r="B857" t="s">
        <v>236</v>
      </c>
      <c r="C857" t="s">
        <v>54</v>
      </c>
      <c r="D857" t="s">
        <v>61</v>
      </c>
      <c r="E857" t="s">
        <v>237</v>
      </c>
      <c r="F857" s="78" t="s">
        <v>132</v>
      </c>
      <c r="G857">
        <v>10005436</v>
      </c>
      <c r="H857" t="s">
        <v>96</v>
      </c>
      <c r="I857" s="86">
        <v>42325</v>
      </c>
      <c r="J857" s="86">
        <v>42328</v>
      </c>
      <c r="K857">
        <v>2</v>
      </c>
      <c r="L857">
        <v>2</v>
      </c>
      <c r="M857">
        <v>2</v>
      </c>
      <c r="N857">
        <v>2</v>
      </c>
      <c r="O857">
        <v>2</v>
      </c>
      <c r="P857" t="s">
        <v>238</v>
      </c>
      <c r="Q857" s="86">
        <v>40221</v>
      </c>
      <c r="R857" s="78">
        <v>2</v>
      </c>
      <c r="S857" s="78">
        <v>2</v>
      </c>
      <c r="T857">
        <v>2</v>
      </c>
      <c r="U857" t="s">
        <v>32</v>
      </c>
      <c r="V857">
        <v>1</v>
      </c>
      <c r="W857" t="s">
        <v>50</v>
      </c>
    </row>
    <row r="858" spans="1:23" x14ac:dyDescent="0.2">
      <c r="A858">
        <v>130619</v>
      </c>
      <c r="B858" t="s">
        <v>2637</v>
      </c>
      <c r="C858" t="s">
        <v>54</v>
      </c>
      <c r="D858" t="s">
        <v>61</v>
      </c>
      <c r="E858" t="s">
        <v>336</v>
      </c>
      <c r="F858" s="78" t="s">
        <v>64</v>
      </c>
      <c r="G858" t="s">
        <v>2638</v>
      </c>
      <c r="H858" t="s">
        <v>2231</v>
      </c>
      <c r="I858" s="86">
        <v>41029</v>
      </c>
      <c r="J858" s="86">
        <v>41033</v>
      </c>
      <c r="K858">
        <v>2</v>
      </c>
      <c r="L858">
        <v>2</v>
      </c>
      <c r="M858">
        <v>2</v>
      </c>
      <c r="N858" t="s">
        <v>32</v>
      </c>
      <c r="O858">
        <v>2</v>
      </c>
      <c r="P858" t="s">
        <v>2639</v>
      </c>
      <c r="Q858" s="86">
        <v>39511</v>
      </c>
      <c r="R858" t="s">
        <v>32</v>
      </c>
      <c r="S858" t="s">
        <v>32</v>
      </c>
      <c r="T858" t="s">
        <v>32</v>
      </c>
      <c r="U858" t="s">
        <v>32</v>
      </c>
      <c r="V858" t="s">
        <v>32</v>
      </c>
      <c r="W858" t="s">
        <v>32</v>
      </c>
    </row>
    <row r="859" spans="1:23" x14ac:dyDescent="0.2">
      <c r="A859">
        <v>130648</v>
      </c>
      <c r="B859" t="s">
        <v>2682</v>
      </c>
      <c r="C859" t="s">
        <v>54</v>
      </c>
      <c r="D859" t="s">
        <v>61</v>
      </c>
      <c r="E859" t="s">
        <v>447</v>
      </c>
      <c r="F859" s="78" t="s">
        <v>47</v>
      </c>
      <c r="G859" t="s">
        <v>2683</v>
      </c>
      <c r="H859" t="s">
        <v>2231</v>
      </c>
      <c r="I859" s="86">
        <v>39755</v>
      </c>
      <c r="J859" s="86">
        <v>39759</v>
      </c>
      <c r="K859">
        <v>1</v>
      </c>
      <c r="L859" t="s">
        <v>70</v>
      </c>
      <c r="M859" t="s">
        <v>70</v>
      </c>
      <c r="N859" t="s">
        <v>32</v>
      </c>
      <c r="O859">
        <v>1</v>
      </c>
      <c r="P859" t="s">
        <v>32</v>
      </c>
      <c r="Q859" s="86" t="s">
        <v>32</v>
      </c>
      <c r="R859" t="s">
        <v>32</v>
      </c>
      <c r="S859" t="s">
        <v>32</v>
      </c>
      <c r="T859" t="s">
        <v>32</v>
      </c>
      <c r="U859" t="s">
        <v>32</v>
      </c>
      <c r="V859" t="s">
        <v>32</v>
      </c>
      <c r="W859" t="s">
        <v>32</v>
      </c>
    </row>
    <row r="860" spans="1:23" x14ac:dyDescent="0.2">
      <c r="A860">
        <v>130672</v>
      </c>
      <c r="B860" t="s">
        <v>2728</v>
      </c>
      <c r="C860" t="s">
        <v>54</v>
      </c>
      <c r="D860" t="s">
        <v>61</v>
      </c>
      <c r="E860" t="s">
        <v>430</v>
      </c>
      <c r="F860" s="78" t="s">
        <v>75</v>
      </c>
      <c r="G860" t="s">
        <v>2729</v>
      </c>
      <c r="H860" t="s">
        <v>58</v>
      </c>
      <c r="I860" s="86">
        <v>42135</v>
      </c>
      <c r="J860" s="86">
        <v>42139</v>
      </c>
      <c r="K860">
        <v>3</v>
      </c>
      <c r="L860">
        <v>3</v>
      </c>
      <c r="M860">
        <v>3</v>
      </c>
      <c r="N860" t="s">
        <v>32</v>
      </c>
      <c r="O860">
        <v>2</v>
      </c>
      <c r="P860" t="s">
        <v>2730</v>
      </c>
      <c r="Q860" s="86">
        <v>41593</v>
      </c>
      <c r="R860" t="s">
        <v>32</v>
      </c>
      <c r="S860" t="s">
        <v>32</v>
      </c>
      <c r="T860" t="s">
        <v>32</v>
      </c>
      <c r="U860" t="s">
        <v>32</v>
      </c>
      <c r="V860" t="s">
        <v>32</v>
      </c>
      <c r="W860" t="s">
        <v>32</v>
      </c>
    </row>
    <row r="861" spans="1:23" x14ac:dyDescent="0.2">
      <c r="A861">
        <v>139238</v>
      </c>
      <c r="B861" t="s">
        <v>3316</v>
      </c>
      <c r="C861" t="s">
        <v>54</v>
      </c>
      <c r="D861" t="s">
        <v>61</v>
      </c>
      <c r="E861" t="s">
        <v>426</v>
      </c>
      <c r="F861" s="78" t="s">
        <v>47</v>
      </c>
      <c r="G861" t="s">
        <v>3317</v>
      </c>
      <c r="H861" t="s">
        <v>96</v>
      </c>
      <c r="I861" s="86">
        <v>41960</v>
      </c>
      <c r="J861" s="86">
        <v>41964</v>
      </c>
      <c r="K861">
        <v>2</v>
      </c>
      <c r="L861">
        <v>2</v>
      </c>
      <c r="M861">
        <v>2</v>
      </c>
      <c r="N861" t="s">
        <v>32</v>
      </c>
      <c r="O861">
        <v>1</v>
      </c>
      <c r="P861" t="s">
        <v>32</v>
      </c>
      <c r="Q861" s="86" t="s">
        <v>32</v>
      </c>
      <c r="R861" t="s">
        <v>32</v>
      </c>
      <c r="S861" t="s">
        <v>32</v>
      </c>
      <c r="T861" t="s">
        <v>32</v>
      </c>
      <c r="U861" t="s">
        <v>32</v>
      </c>
      <c r="V861" t="s">
        <v>32</v>
      </c>
      <c r="W861" t="s">
        <v>32</v>
      </c>
    </row>
    <row r="862" spans="1:23" x14ac:dyDescent="0.2">
      <c r="A862">
        <v>130750</v>
      </c>
      <c r="B862" t="s">
        <v>2894</v>
      </c>
      <c r="C862" t="s">
        <v>54</v>
      </c>
      <c r="D862" t="s">
        <v>61</v>
      </c>
      <c r="E862" t="s">
        <v>382</v>
      </c>
      <c r="F862" s="78" t="s">
        <v>33</v>
      </c>
      <c r="G862" t="s">
        <v>2895</v>
      </c>
      <c r="H862" t="s">
        <v>58</v>
      </c>
      <c r="I862" s="86">
        <v>41967</v>
      </c>
      <c r="J862" s="86">
        <v>41971</v>
      </c>
      <c r="K862">
        <v>2</v>
      </c>
      <c r="L862">
        <v>2</v>
      </c>
      <c r="M862">
        <v>2</v>
      </c>
      <c r="N862" t="s">
        <v>32</v>
      </c>
      <c r="O862">
        <v>2</v>
      </c>
      <c r="P862" t="s">
        <v>2896</v>
      </c>
      <c r="Q862" s="86">
        <v>41439</v>
      </c>
      <c r="R862" t="s">
        <v>32</v>
      </c>
      <c r="S862" t="s">
        <v>32</v>
      </c>
      <c r="T862" t="s">
        <v>32</v>
      </c>
      <c r="U862" t="s">
        <v>32</v>
      </c>
      <c r="V862" t="s">
        <v>32</v>
      </c>
      <c r="W862" t="s">
        <v>32</v>
      </c>
    </row>
    <row r="863" spans="1:23" x14ac:dyDescent="0.2">
      <c r="A863">
        <v>135658</v>
      </c>
      <c r="B863" t="s">
        <v>3297</v>
      </c>
      <c r="C863" t="s">
        <v>54</v>
      </c>
      <c r="D863" t="s">
        <v>61</v>
      </c>
      <c r="E863" t="s">
        <v>434</v>
      </c>
      <c r="F863" s="78" t="s">
        <v>132</v>
      </c>
      <c r="G863" t="s">
        <v>3298</v>
      </c>
      <c r="H863" t="s">
        <v>96</v>
      </c>
      <c r="I863" s="86">
        <v>41379</v>
      </c>
      <c r="J863" s="86">
        <v>41383</v>
      </c>
      <c r="K863">
        <v>2</v>
      </c>
      <c r="L863">
        <v>3</v>
      </c>
      <c r="M863">
        <v>2</v>
      </c>
      <c r="N863" t="s">
        <v>32</v>
      </c>
      <c r="O863">
        <v>2</v>
      </c>
      <c r="P863" t="s">
        <v>3299</v>
      </c>
      <c r="Q863" s="86">
        <v>39976</v>
      </c>
      <c r="R863" t="s">
        <v>32</v>
      </c>
      <c r="S863" t="s">
        <v>32</v>
      </c>
      <c r="T863" t="s">
        <v>32</v>
      </c>
      <c r="U863" t="s">
        <v>32</v>
      </c>
      <c r="V863" t="s">
        <v>32</v>
      </c>
      <c r="W863" t="s">
        <v>32</v>
      </c>
    </row>
    <row r="864" spans="1:23" x14ac:dyDescent="0.2">
      <c r="A864">
        <v>130420</v>
      </c>
      <c r="B864" t="s">
        <v>2259</v>
      </c>
      <c r="C864" t="s">
        <v>54</v>
      </c>
      <c r="D864" t="s">
        <v>61</v>
      </c>
      <c r="E864" t="s">
        <v>163</v>
      </c>
      <c r="F864" s="78" t="s">
        <v>56</v>
      </c>
      <c r="G864" t="s">
        <v>2260</v>
      </c>
      <c r="H864" t="s">
        <v>2231</v>
      </c>
      <c r="I864" s="86">
        <v>41043</v>
      </c>
      <c r="J864" s="86">
        <v>41047</v>
      </c>
      <c r="K864">
        <v>2</v>
      </c>
      <c r="L864">
        <v>3</v>
      </c>
      <c r="M864">
        <v>2</v>
      </c>
      <c r="N864" t="s">
        <v>32</v>
      </c>
      <c r="O864">
        <v>2</v>
      </c>
      <c r="P864" t="s">
        <v>2261</v>
      </c>
      <c r="Q864" s="86">
        <v>39969</v>
      </c>
      <c r="R864" t="s">
        <v>32</v>
      </c>
      <c r="S864" t="s">
        <v>32</v>
      </c>
      <c r="T864" t="s">
        <v>32</v>
      </c>
      <c r="U864" t="s">
        <v>32</v>
      </c>
      <c r="V864" t="s">
        <v>32</v>
      </c>
      <c r="W864" t="s">
        <v>32</v>
      </c>
    </row>
    <row r="865" spans="1:23" x14ac:dyDescent="0.2">
      <c r="A865">
        <v>130555</v>
      </c>
      <c r="B865" t="s">
        <v>2518</v>
      </c>
      <c r="C865" t="s">
        <v>54</v>
      </c>
      <c r="D865" t="s">
        <v>61</v>
      </c>
      <c r="E865" t="s">
        <v>427</v>
      </c>
      <c r="F865" s="78" t="s">
        <v>345</v>
      </c>
      <c r="G865" t="s">
        <v>2519</v>
      </c>
      <c r="H865" t="s">
        <v>96</v>
      </c>
      <c r="I865" s="86">
        <v>41197</v>
      </c>
      <c r="J865" s="86">
        <v>41201</v>
      </c>
      <c r="K865">
        <v>2</v>
      </c>
      <c r="L865">
        <v>3</v>
      </c>
      <c r="M865">
        <v>2</v>
      </c>
      <c r="N865" t="s">
        <v>32</v>
      </c>
      <c r="O865">
        <v>2</v>
      </c>
      <c r="P865" t="s">
        <v>2520</v>
      </c>
      <c r="Q865" s="86">
        <v>40095</v>
      </c>
      <c r="R865" t="s">
        <v>32</v>
      </c>
      <c r="S865" t="s">
        <v>32</v>
      </c>
      <c r="T865" t="s">
        <v>32</v>
      </c>
      <c r="U865" t="s">
        <v>32</v>
      </c>
      <c r="V865" t="s">
        <v>32</v>
      </c>
      <c r="W865" t="s">
        <v>32</v>
      </c>
    </row>
    <row r="866" spans="1:23" x14ac:dyDescent="0.2">
      <c r="A866">
        <v>54492</v>
      </c>
      <c r="B866" t="s">
        <v>1509</v>
      </c>
      <c r="C866" t="s">
        <v>40</v>
      </c>
      <c r="D866" t="s">
        <v>44</v>
      </c>
      <c r="E866" t="s">
        <v>427</v>
      </c>
      <c r="F866" s="78" t="s">
        <v>345</v>
      </c>
      <c r="G866" t="s">
        <v>1510</v>
      </c>
      <c r="H866" t="s">
        <v>521</v>
      </c>
      <c r="I866" s="86">
        <v>41344</v>
      </c>
      <c r="J866" s="86">
        <v>41348</v>
      </c>
      <c r="K866">
        <v>2</v>
      </c>
      <c r="L866">
        <v>2</v>
      </c>
      <c r="M866">
        <v>2</v>
      </c>
      <c r="N866" t="s">
        <v>32</v>
      </c>
      <c r="O866">
        <v>1</v>
      </c>
      <c r="P866" t="s">
        <v>1511</v>
      </c>
      <c r="Q866" s="86">
        <v>39948</v>
      </c>
      <c r="R866" t="s">
        <v>32</v>
      </c>
      <c r="S866" t="s">
        <v>32</v>
      </c>
      <c r="T866" t="s">
        <v>32</v>
      </c>
      <c r="U866" t="s">
        <v>32</v>
      </c>
      <c r="V866" t="s">
        <v>32</v>
      </c>
      <c r="W866" t="s">
        <v>32</v>
      </c>
    </row>
    <row r="867" spans="1:23" x14ac:dyDescent="0.2">
      <c r="A867">
        <v>59093</v>
      </c>
      <c r="B867" t="s">
        <v>2099</v>
      </c>
      <c r="C867" t="s">
        <v>30</v>
      </c>
      <c r="D867" t="s">
        <v>38</v>
      </c>
      <c r="E867" t="s">
        <v>68</v>
      </c>
      <c r="F867" s="78" t="s">
        <v>47</v>
      </c>
      <c r="G867" t="s">
        <v>2100</v>
      </c>
      <c r="H867" t="s">
        <v>502</v>
      </c>
      <c r="I867" s="86">
        <v>41330</v>
      </c>
      <c r="J867" s="86">
        <v>41334</v>
      </c>
      <c r="K867">
        <v>2</v>
      </c>
      <c r="L867">
        <v>1</v>
      </c>
      <c r="M867">
        <v>2</v>
      </c>
      <c r="N867" t="s">
        <v>32</v>
      </c>
      <c r="O867">
        <v>2</v>
      </c>
      <c r="P867" t="s">
        <v>32</v>
      </c>
      <c r="Q867" s="86" t="s">
        <v>32</v>
      </c>
      <c r="R867" t="s">
        <v>32</v>
      </c>
      <c r="S867" t="s">
        <v>32</v>
      </c>
      <c r="T867" t="s">
        <v>32</v>
      </c>
      <c r="U867" t="s">
        <v>32</v>
      </c>
      <c r="V867" t="s">
        <v>32</v>
      </c>
      <c r="W867" t="s">
        <v>32</v>
      </c>
    </row>
    <row r="868" spans="1:23" x14ac:dyDescent="0.2">
      <c r="A868">
        <v>54501</v>
      </c>
      <c r="B868" t="s">
        <v>1515</v>
      </c>
      <c r="C868" t="s">
        <v>30</v>
      </c>
      <c r="D868" t="s">
        <v>38</v>
      </c>
      <c r="E868" t="s">
        <v>410</v>
      </c>
      <c r="F868" s="78" t="s">
        <v>47</v>
      </c>
      <c r="G868" t="s">
        <v>1516</v>
      </c>
      <c r="H868" t="s">
        <v>512</v>
      </c>
      <c r="I868" s="86">
        <v>41435</v>
      </c>
      <c r="J868" s="86">
        <v>41439</v>
      </c>
      <c r="K868">
        <v>2</v>
      </c>
      <c r="L868">
        <v>2</v>
      </c>
      <c r="M868">
        <v>2</v>
      </c>
      <c r="N868" t="s">
        <v>32</v>
      </c>
      <c r="O868">
        <v>2</v>
      </c>
      <c r="P868" t="s">
        <v>1517</v>
      </c>
      <c r="Q868" s="86">
        <v>39668</v>
      </c>
      <c r="R868" t="s">
        <v>32</v>
      </c>
      <c r="S868" t="s">
        <v>32</v>
      </c>
      <c r="T868" t="s">
        <v>32</v>
      </c>
      <c r="U868" t="s">
        <v>32</v>
      </c>
      <c r="V868" t="s">
        <v>32</v>
      </c>
      <c r="W868" t="s">
        <v>32</v>
      </c>
    </row>
    <row r="869" spans="1:23" x14ac:dyDescent="0.2">
      <c r="A869">
        <v>130709</v>
      </c>
      <c r="B869" t="s">
        <v>2810</v>
      </c>
      <c r="C869" t="s">
        <v>54</v>
      </c>
      <c r="D869" t="s">
        <v>61</v>
      </c>
      <c r="E869" t="s">
        <v>464</v>
      </c>
      <c r="F869" s="78" t="s">
        <v>132</v>
      </c>
      <c r="G869" t="s">
        <v>2811</v>
      </c>
      <c r="H869" t="s">
        <v>212</v>
      </c>
      <c r="I869" s="86">
        <v>41583</v>
      </c>
      <c r="J869" s="86">
        <v>41586</v>
      </c>
      <c r="K869">
        <v>2</v>
      </c>
      <c r="L869">
        <v>2</v>
      </c>
      <c r="M869">
        <v>2</v>
      </c>
      <c r="N869" t="s">
        <v>32</v>
      </c>
      <c r="O869">
        <v>2</v>
      </c>
      <c r="P869" t="s">
        <v>2812</v>
      </c>
      <c r="Q869" s="86">
        <v>41208</v>
      </c>
      <c r="R869" t="s">
        <v>32</v>
      </c>
      <c r="S869" t="s">
        <v>32</v>
      </c>
      <c r="T869" t="s">
        <v>32</v>
      </c>
      <c r="U869" t="s">
        <v>32</v>
      </c>
      <c r="V869" t="s">
        <v>32</v>
      </c>
      <c r="W869" t="s">
        <v>32</v>
      </c>
    </row>
    <row r="870" spans="1:23" x14ac:dyDescent="0.2">
      <c r="A870">
        <v>130696</v>
      </c>
      <c r="B870" t="s">
        <v>2776</v>
      </c>
      <c r="C870" t="s">
        <v>54</v>
      </c>
      <c r="D870" t="s">
        <v>61</v>
      </c>
      <c r="E870" t="s">
        <v>428</v>
      </c>
      <c r="F870" s="78" t="s">
        <v>57</v>
      </c>
      <c r="G870" t="s">
        <v>2777</v>
      </c>
      <c r="H870" t="s">
        <v>2316</v>
      </c>
      <c r="I870" s="86">
        <v>40609</v>
      </c>
      <c r="J870" s="86">
        <v>40613</v>
      </c>
      <c r="K870">
        <v>2</v>
      </c>
      <c r="L870">
        <v>2</v>
      </c>
      <c r="M870">
        <v>2</v>
      </c>
      <c r="N870" t="s">
        <v>32</v>
      </c>
      <c r="O870">
        <v>2</v>
      </c>
      <c r="P870" t="s">
        <v>2778</v>
      </c>
      <c r="Q870" s="86">
        <v>39367</v>
      </c>
      <c r="R870" t="s">
        <v>32</v>
      </c>
      <c r="S870" t="s">
        <v>32</v>
      </c>
      <c r="T870" t="s">
        <v>32</v>
      </c>
      <c r="U870" t="s">
        <v>32</v>
      </c>
      <c r="V870" t="s">
        <v>32</v>
      </c>
      <c r="W870" t="s">
        <v>32</v>
      </c>
    </row>
    <row r="871" spans="1:23" x14ac:dyDescent="0.2">
      <c r="A871">
        <v>54509</v>
      </c>
      <c r="B871" t="s">
        <v>429</v>
      </c>
      <c r="C871" t="s">
        <v>40</v>
      </c>
      <c r="D871" t="s">
        <v>44</v>
      </c>
      <c r="E871" t="s">
        <v>428</v>
      </c>
      <c r="F871" s="78" t="s">
        <v>57</v>
      </c>
      <c r="G871" t="s">
        <v>1524</v>
      </c>
      <c r="H871" t="s">
        <v>521</v>
      </c>
      <c r="I871" s="86">
        <v>41401</v>
      </c>
      <c r="J871" s="86">
        <v>41404</v>
      </c>
      <c r="K871">
        <v>2</v>
      </c>
      <c r="L871">
        <v>2</v>
      </c>
      <c r="M871">
        <v>2</v>
      </c>
      <c r="N871" t="s">
        <v>32</v>
      </c>
      <c r="O871">
        <v>3</v>
      </c>
      <c r="P871" t="s">
        <v>1525</v>
      </c>
      <c r="Q871" s="86">
        <v>39969</v>
      </c>
      <c r="R871" t="s">
        <v>32</v>
      </c>
      <c r="S871" t="s">
        <v>32</v>
      </c>
      <c r="T871" t="s">
        <v>32</v>
      </c>
      <c r="U871" t="s">
        <v>32</v>
      </c>
      <c r="V871" t="s">
        <v>32</v>
      </c>
      <c r="W871" t="s">
        <v>32</v>
      </c>
    </row>
    <row r="872" spans="1:23" x14ac:dyDescent="0.2">
      <c r="A872">
        <v>133878</v>
      </c>
      <c r="B872" t="s">
        <v>3276</v>
      </c>
      <c r="C872" t="s">
        <v>2500</v>
      </c>
      <c r="D872" t="s">
        <v>2501</v>
      </c>
      <c r="E872" t="s">
        <v>428</v>
      </c>
      <c r="F872" s="78" t="s">
        <v>57</v>
      </c>
      <c r="G872" t="s">
        <v>3277</v>
      </c>
      <c r="H872" t="s">
        <v>3253</v>
      </c>
      <c r="I872" s="86">
        <v>40882</v>
      </c>
      <c r="J872" s="86">
        <v>40886</v>
      </c>
      <c r="K872">
        <v>1</v>
      </c>
      <c r="L872">
        <v>1</v>
      </c>
      <c r="M872">
        <v>2</v>
      </c>
      <c r="N872" t="s">
        <v>32</v>
      </c>
      <c r="O872">
        <v>2</v>
      </c>
      <c r="P872" t="s">
        <v>32</v>
      </c>
      <c r="Q872" s="86" t="s">
        <v>32</v>
      </c>
      <c r="R872" t="s">
        <v>32</v>
      </c>
      <c r="S872" t="s">
        <v>32</v>
      </c>
      <c r="T872" t="s">
        <v>32</v>
      </c>
      <c r="U872" t="s">
        <v>32</v>
      </c>
      <c r="V872" t="s">
        <v>32</v>
      </c>
      <c r="W872" t="s">
        <v>32</v>
      </c>
    </row>
    <row r="873" spans="1:23" x14ac:dyDescent="0.2">
      <c r="A873">
        <v>54519</v>
      </c>
      <c r="B873" t="s">
        <v>431</v>
      </c>
      <c r="C873" t="s">
        <v>40</v>
      </c>
      <c r="D873" t="s">
        <v>44</v>
      </c>
      <c r="E873" t="s">
        <v>430</v>
      </c>
      <c r="F873" s="78" t="s">
        <v>75</v>
      </c>
      <c r="G873" t="s">
        <v>1529</v>
      </c>
      <c r="H873" t="s">
        <v>521</v>
      </c>
      <c r="I873" s="86">
        <v>41918</v>
      </c>
      <c r="J873" s="86">
        <v>41922</v>
      </c>
      <c r="K873">
        <v>2</v>
      </c>
      <c r="L873">
        <v>2</v>
      </c>
      <c r="M873">
        <v>2</v>
      </c>
      <c r="N873" t="s">
        <v>32</v>
      </c>
      <c r="O873">
        <v>2</v>
      </c>
      <c r="P873" t="s">
        <v>1530</v>
      </c>
      <c r="Q873" s="86">
        <v>39759</v>
      </c>
      <c r="R873" t="s">
        <v>32</v>
      </c>
      <c r="S873" t="s">
        <v>32</v>
      </c>
      <c r="T873" t="s">
        <v>32</v>
      </c>
      <c r="U873" t="s">
        <v>32</v>
      </c>
      <c r="V873" t="s">
        <v>32</v>
      </c>
      <c r="W873" t="s">
        <v>32</v>
      </c>
    </row>
    <row r="874" spans="1:23" x14ac:dyDescent="0.2">
      <c r="A874">
        <v>130491</v>
      </c>
      <c r="B874" t="s">
        <v>2399</v>
      </c>
      <c r="C874" t="s">
        <v>54</v>
      </c>
      <c r="D874" t="s">
        <v>61</v>
      </c>
      <c r="E874" t="s">
        <v>108</v>
      </c>
      <c r="F874" s="78" t="s">
        <v>64</v>
      </c>
      <c r="G874" t="s">
        <v>2400</v>
      </c>
      <c r="H874" t="s">
        <v>96</v>
      </c>
      <c r="I874" s="86">
        <v>41344</v>
      </c>
      <c r="J874" s="86">
        <v>41348</v>
      </c>
      <c r="K874">
        <v>2</v>
      </c>
      <c r="L874">
        <v>3</v>
      </c>
      <c r="M874">
        <v>2</v>
      </c>
      <c r="N874" t="s">
        <v>32</v>
      </c>
      <c r="O874">
        <v>2</v>
      </c>
      <c r="P874" t="s">
        <v>2401</v>
      </c>
      <c r="Q874" s="86">
        <v>39409</v>
      </c>
      <c r="R874" t="s">
        <v>32</v>
      </c>
      <c r="S874" t="s">
        <v>32</v>
      </c>
      <c r="T874" t="s">
        <v>32</v>
      </c>
      <c r="U874" t="s">
        <v>32</v>
      </c>
      <c r="V874" t="s">
        <v>32</v>
      </c>
      <c r="W874" t="s">
        <v>32</v>
      </c>
    </row>
    <row r="875" spans="1:23" x14ac:dyDescent="0.2">
      <c r="A875">
        <v>53145</v>
      </c>
      <c r="B875" t="s">
        <v>1203</v>
      </c>
      <c r="C875" t="s">
        <v>40</v>
      </c>
      <c r="D875" t="s">
        <v>44</v>
      </c>
      <c r="E875" t="s">
        <v>143</v>
      </c>
      <c r="F875" s="78" t="s">
        <v>56</v>
      </c>
      <c r="G875" t="s">
        <v>1204</v>
      </c>
      <c r="H875" t="s">
        <v>521</v>
      </c>
      <c r="I875" s="86">
        <v>40973</v>
      </c>
      <c r="J875" s="86">
        <v>40977</v>
      </c>
      <c r="K875">
        <v>2</v>
      </c>
      <c r="L875">
        <v>2</v>
      </c>
      <c r="M875">
        <v>2</v>
      </c>
      <c r="N875" t="s">
        <v>32</v>
      </c>
      <c r="O875">
        <v>2</v>
      </c>
      <c r="P875" t="s">
        <v>1205</v>
      </c>
      <c r="Q875" s="86">
        <v>39948</v>
      </c>
      <c r="R875" t="s">
        <v>32</v>
      </c>
      <c r="S875" t="s">
        <v>32</v>
      </c>
      <c r="T875" t="s">
        <v>32</v>
      </c>
      <c r="U875" t="s">
        <v>32</v>
      </c>
      <c r="V875" t="s">
        <v>32</v>
      </c>
      <c r="W875" t="s">
        <v>32</v>
      </c>
    </row>
    <row r="876" spans="1:23" x14ac:dyDescent="0.2">
      <c r="A876">
        <v>54532</v>
      </c>
      <c r="B876" t="s">
        <v>1531</v>
      </c>
      <c r="C876" t="s">
        <v>30</v>
      </c>
      <c r="D876" t="s">
        <v>38</v>
      </c>
      <c r="E876" t="s">
        <v>140</v>
      </c>
      <c r="F876" s="78" t="s">
        <v>57</v>
      </c>
      <c r="G876" t="s">
        <v>1532</v>
      </c>
      <c r="H876" t="s">
        <v>512</v>
      </c>
      <c r="I876" s="86">
        <v>41806</v>
      </c>
      <c r="J876" s="86">
        <v>41810</v>
      </c>
      <c r="K876">
        <v>2</v>
      </c>
      <c r="L876">
        <v>2</v>
      </c>
      <c r="M876">
        <v>2</v>
      </c>
      <c r="N876" t="s">
        <v>32</v>
      </c>
      <c r="O876">
        <v>2</v>
      </c>
      <c r="P876" t="s">
        <v>1533</v>
      </c>
      <c r="Q876" s="86">
        <v>40563</v>
      </c>
      <c r="R876" t="s">
        <v>32</v>
      </c>
      <c r="S876" t="s">
        <v>32</v>
      </c>
      <c r="T876" t="s">
        <v>32</v>
      </c>
      <c r="U876" t="s">
        <v>32</v>
      </c>
      <c r="V876" t="s">
        <v>32</v>
      </c>
      <c r="W876" t="s">
        <v>32</v>
      </c>
    </row>
    <row r="877" spans="1:23" x14ac:dyDescent="0.2">
      <c r="A877">
        <v>130698</v>
      </c>
      <c r="B877" t="s">
        <v>2782</v>
      </c>
      <c r="C877" t="s">
        <v>2300</v>
      </c>
      <c r="D877" t="s">
        <v>61</v>
      </c>
      <c r="E877" t="s">
        <v>363</v>
      </c>
      <c r="F877" s="78" t="s">
        <v>57</v>
      </c>
      <c r="G877" t="s">
        <v>2783</v>
      </c>
      <c r="H877" t="s">
        <v>96</v>
      </c>
      <c r="I877" s="86">
        <v>41680</v>
      </c>
      <c r="J877" s="86">
        <v>41684</v>
      </c>
      <c r="K877">
        <v>2</v>
      </c>
      <c r="L877">
        <v>2</v>
      </c>
      <c r="M877">
        <v>2</v>
      </c>
      <c r="N877" t="s">
        <v>32</v>
      </c>
      <c r="O877">
        <v>2</v>
      </c>
      <c r="P877" t="s">
        <v>2784</v>
      </c>
      <c r="Q877" s="86">
        <v>39570</v>
      </c>
      <c r="R877" t="s">
        <v>32</v>
      </c>
      <c r="S877" t="s">
        <v>32</v>
      </c>
      <c r="T877" t="s">
        <v>32</v>
      </c>
      <c r="U877" t="s">
        <v>32</v>
      </c>
      <c r="V877" t="s">
        <v>32</v>
      </c>
      <c r="W877" t="s">
        <v>32</v>
      </c>
    </row>
    <row r="878" spans="1:23" x14ac:dyDescent="0.2">
      <c r="A878">
        <v>59020</v>
      </c>
      <c r="B878" t="s">
        <v>2073</v>
      </c>
      <c r="C878" t="s">
        <v>234</v>
      </c>
      <c r="D878" t="s">
        <v>38</v>
      </c>
      <c r="E878" t="s">
        <v>434</v>
      </c>
      <c r="F878" s="78" t="s">
        <v>132</v>
      </c>
      <c r="G878" t="s">
        <v>2074</v>
      </c>
      <c r="H878" t="s">
        <v>512</v>
      </c>
      <c r="I878" s="86">
        <v>41114</v>
      </c>
      <c r="J878" s="86">
        <v>41117</v>
      </c>
      <c r="K878">
        <v>2</v>
      </c>
      <c r="L878">
        <v>2</v>
      </c>
      <c r="M878">
        <v>2</v>
      </c>
      <c r="N878" t="s">
        <v>32</v>
      </c>
      <c r="O878">
        <v>2</v>
      </c>
      <c r="P878" t="s">
        <v>32</v>
      </c>
      <c r="Q878" s="86" t="s">
        <v>32</v>
      </c>
      <c r="R878" t="s">
        <v>32</v>
      </c>
      <c r="S878" t="s">
        <v>32</v>
      </c>
      <c r="T878" t="s">
        <v>32</v>
      </c>
      <c r="U878" t="s">
        <v>32</v>
      </c>
      <c r="V878" t="s">
        <v>32</v>
      </c>
      <c r="W878" t="s">
        <v>32</v>
      </c>
    </row>
    <row r="879" spans="1:23" x14ac:dyDescent="0.2">
      <c r="A879">
        <v>50199</v>
      </c>
      <c r="B879" t="s">
        <v>575</v>
      </c>
      <c r="C879" t="s">
        <v>114</v>
      </c>
      <c r="D879" t="s">
        <v>44</v>
      </c>
      <c r="E879" t="s">
        <v>184</v>
      </c>
      <c r="F879" s="78" t="s">
        <v>345</v>
      </c>
      <c r="G879" t="s">
        <v>576</v>
      </c>
      <c r="H879" t="s">
        <v>491</v>
      </c>
      <c r="I879" s="86">
        <v>40959</v>
      </c>
      <c r="J879" s="86">
        <v>40963</v>
      </c>
      <c r="K879" t="s">
        <v>32</v>
      </c>
      <c r="L879" t="s">
        <v>32</v>
      </c>
      <c r="M879" t="s">
        <v>32</v>
      </c>
      <c r="N879" t="s">
        <v>32</v>
      </c>
      <c r="O879" t="s">
        <v>32</v>
      </c>
      <c r="P879" t="s">
        <v>577</v>
      </c>
      <c r="Q879" s="86">
        <v>39275</v>
      </c>
      <c r="R879" t="s">
        <v>32</v>
      </c>
      <c r="S879" t="s">
        <v>32</v>
      </c>
      <c r="T879" t="s">
        <v>32</v>
      </c>
      <c r="U879" t="s">
        <v>32</v>
      </c>
      <c r="V879" t="s">
        <v>32</v>
      </c>
      <c r="W879" t="s">
        <v>32</v>
      </c>
    </row>
    <row r="880" spans="1:23" x14ac:dyDescent="0.2">
      <c r="A880">
        <v>54552</v>
      </c>
      <c r="B880" t="s">
        <v>1534</v>
      </c>
      <c r="C880" t="s">
        <v>30</v>
      </c>
      <c r="D880" t="s">
        <v>38</v>
      </c>
      <c r="E880" t="s">
        <v>149</v>
      </c>
      <c r="F880" s="78" t="s">
        <v>64</v>
      </c>
      <c r="G880" t="s">
        <v>1535</v>
      </c>
      <c r="H880" t="s">
        <v>491</v>
      </c>
      <c r="I880" s="86">
        <v>40918</v>
      </c>
      <c r="J880" s="86">
        <v>40921</v>
      </c>
      <c r="K880">
        <v>2</v>
      </c>
      <c r="L880">
        <v>1</v>
      </c>
      <c r="M880">
        <v>2</v>
      </c>
      <c r="N880" t="s">
        <v>32</v>
      </c>
      <c r="O880">
        <v>2</v>
      </c>
      <c r="P880" t="s">
        <v>1536</v>
      </c>
      <c r="Q880" s="86">
        <v>38737</v>
      </c>
      <c r="R880" t="s">
        <v>32</v>
      </c>
      <c r="S880" t="s">
        <v>32</v>
      </c>
      <c r="T880" t="s">
        <v>32</v>
      </c>
      <c r="U880" t="s">
        <v>32</v>
      </c>
      <c r="V880" t="s">
        <v>32</v>
      </c>
      <c r="W880" t="s">
        <v>32</v>
      </c>
    </row>
    <row r="881" spans="1:23" x14ac:dyDescent="0.2">
      <c r="A881">
        <v>59184</v>
      </c>
      <c r="B881" t="s">
        <v>2163</v>
      </c>
      <c r="C881" t="s">
        <v>30</v>
      </c>
      <c r="D881" t="s">
        <v>38</v>
      </c>
      <c r="E881" t="s">
        <v>92</v>
      </c>
      <c r="F881" s="78" t="s">
        <v>33</v>
      </c>
      <c r="G881" t="s">
        <v>2164</v>
      </c>
      <c r="H881" t="s">
        <v>502</v>
      </c>
      <c r="I881" s="86">
        <v>42157</v>
      </c>
      <c r="J881" s="86">
        <v>42160</v>
      </c>
      <c r="K881">
        <v>3</v>
      </c>
      <c r="L881">
        <v>3</v>
      </c>
      <c r="M881">
        <v>3</v>
      </c>
      <c r="N881" t="s">
        <v>32</v>
      </c>
      <c r="O881">
        <v>3</v>
      </c>
      <c r="P881" t="s">
        <v>32</v>
      </c>
      <c r="Q881" s="86" t="s">
        <v>32</v>
      </c>
      <c r="R881" t="s">
        <v>32</v>
      </c>
      <c r="S881" t="s">
        <v>32</v>
      </c>
      <c r="T881" t="s">
        <v>32</v>
      </c>
      <c r="U881" t="s">
        <v>32</v>
      </c>
      <c r="V881" t="s">
        <v>32</v>
      </c>
      <c r="W881" t="s">
        <v>32</v>
      </c>
    </row>
    <row r="882" spans="1:23" x14ac:dyDescent="0.2">
      <c r="A882">
        <v>58590</v>
      </c>
      <c r="B882" t="s">
        <v>1971</v>
      </c>
      <c r="C882" t="s">
        <v>234</v>
      </c>
      <c r="D882" t="s">
        <v>38</v>
      </c>
      <c r="E882" t="s">
        <v>455</v>
      </c>
      <c r="F882" s="78" t="s">
        <v>57</v>
      </c>
      <c r="G882" t="s">
        <v>1972</v>
      </c>
      <c r="H882" t="s">
        <v>512</v>
      </c>
      <c r="I882" s="86">
        <v>41170</v>
      </c>
      <c r="J882" s="86">
        <v>41173</v>
      </c>
      <c r="K882">
        <v>2</v>
      </c>
      <c r="L882">
        <v>1</v>
      </c>
      <c r="M882">
        <v>2</v>
      </c>
      <c r="N882" t="s">
        <v>32</v>
      </c>
      <c r="O882">
        <v>2</v>
      </c>
      <c r="P882" t="s">
        <v>1973</v>
      </c>
      <c r="Q882" s="86">
        <v>40501</v>
      </c>
      <c r="R882" t="s">
        <v>32</v>
      </c>
      <c r="S882" t="s">
        <v>32</v>
      </c>
      <c r="T882" t="s">
        <v>32</v>
      </c>
      <c r="U882" t="s">
        <v>32</v>
      </c>
      <c r="V882" t="s">
        <v>32</v>
      </c>
      <c r="W882" t="s">
        <v>32</v>
      </c>
    </row>
    <row r="883" spans="1:23" x14ac:dyDescent="0.2">
      <c r="A883">
        <v>130563</v>
      </c>
      <c r="B883" t="s">
        <v>2524</v>
      </c>
      <c r="C883" t="s">
        <v>126</v>
      </c>
      <c r="D883" t="s">
        <v>61</v>
      </c>
      <c r="E883" t="s">
        <v>326</v>
      </c>
      <c r="F883" s="78" t="s">
        <v>47</v>
      </c>
      <c r="G883" t="s">
        <v>2525</v>
      </c>
      <c r="H883" t="s">
        <v>2267</v>
      </c>
      <c r="I883" s="86">
        <v>41198</v>
      </c>
      <c r="J883" s="86">
        <v>41201</v>
      </c>
      <c r="K883">
        <v>2</v>
      </c>
      <c r="L883">
        <v>2</v>
      </c>
      <c r="M883">
        <v>2</v>
      </c>
      <c r="N883" t="s">
        <v>32</v>
      </c>
      <c r="O883">
        <v>2</v>
      </c>
      <c r="P883" t="s">
        <v>2526</v>
      </c>
      <c r="Q883" s="86">
        <v>40249</v>
      </c>
      <c r="R883" t="s">
        <v>32</v>
      </c>
      <c r="S883" t="s">
        <v>32</v>
      </c>
      <c r="T883" t="s">
        <v>32</v>
      </c>
      <c r="U883" t="s">
        <v>32</v>
      </c>
      <c r="V883" t="s">
        <v>32</v>
      </c>
      <c r="W883" t="s">
        <v>32</v>
      </c>
    </row>
    <row r="884" spans="1:23" x14ac:dyDescent="0.2">
      <c r="A884">
        <v>130411</v>
      </c>
      <c r="B884" t="s">
        <v>2235</v>
      </c>
      <c r="C884" t="s">
        <v>126</v>
      </c>
      <c r="D884" t="s">
        <v>61</v>
      </c>
      <c r="E884" t="s">
        <v>375</v>
      </c>
      <c r="F884" s="78" t="s">
        <v>56</v>
      </c>
      <c r="G884" t="s">
        <v>2236</v>
      </c>
      <c r="H884" t="s">
        <v>2237</v>
      </c>
      <c r="I884" s="86">
        <v>39364</v>
      </c>
      <c r="J884" s="86">
        <v>39365</v>
      </c>
      <c r="K884">
        <v>1</v>
      </c>
      <c r="L884" t="s">
        <v>70</v>
      </c>
      <c r="M884" t="s">
        <v>70</v>
      </c>
      <c r="N884" t="s">
        <v>32</v>
      </c>
      <c r="O884">
        <v>1</v>
      </c>
      <c r="P884" t="s">
        <v>32</v>
      </c>
      <c r="Q884" s="86" t="s">
        <v>32</v>
      </c>
      <c r="R884" t="s">
        <v>32</v>
      </c>
      <c r="S884" t="s">
        <v>32</v>
      </c>
      <c r="T884" t="s">
        <v>32</v>
      </c>
      <c r="U884" t="s">
        <v>32</v>
      </c>
      <c r="V884" t="s">
        <v>32</v>
      </c>
      <c r="W884" t="s">
        <v>32</v>
      </c>
    </row>
    <row r="885" spans="1:23" x14ac:dyDescent="0.2">
      <c r="A885">
        <v>130443</v>
      </c>
      <c r="B885" t="s">
        <v>2306</v>
      </c>
      <c r="C885" t="s">
        <v>126</v>
      </c>
      <c r="D885" t="s">
        <v>61</v>
      </c>
      <c r="E885" t="s">
        <v>55</v>
      </c>
      <c r="F885" s="78" t="s">
        <v>56</v>
      </c>
      <c r="G885" t="s">
        <v>2307</v>
      </c>
      <c r="H885" t="s">
        <v>2237</v>
      </c>
      <c r="I885" s="86">
        <v>39539</v>
      </c>
      <c r="J885" s="86">
        <v>39540</v>
      </c>
      <c r="K885">
        <v>1</v>
      </c>
      <c r="L885" t="s">
        <v>70</v>
      </c>
      <c r="M885" t="s">
        <v>70</v>
      </c>
      <c r="N885" t="s">
        <v>32</v>
      </c>
      <c r="O885">
        <v>1</v>
      </c>
      <c r="P885" t="s">
        <v>32</v>
      </c>
      <c r="Q885" s="86" t="s">
        <v>32</v>
      </c>
      <c r="R885" t="s">
        <v>32</v>
      </c>
      <c r="S885" t="s">
        <v>32</v>
      </c>
      <c r="T885" t="s">
        <v>32</v>
      </c>
      <c r="U885" t="s">
        <v>32</v>
      </c>
      <c r="V885" t="s">
        <v>32</v>
      </c>
      <c r="W885" t="s">
        <v>32</v>
      </c>
    </row>
    <row r="886" spans="1:23" x14ac:dyDescent="0.2">
      <c r="A886">
        <v>132015</v>
      </c>
      <c r="B886" t="s">
        <v>3182</v>
      </c>
      <c r="C886" t="s">
        <v>67</v>
      </c>
      <c r="D886" t="s">
        <v>72</v>
      </c>
      <c r="E886" t="s">
        <v>74</v>
      </c>
      <c r="F886" s="78" t="s">
        <v>75</v>
      </c>
      <c r="G886" t="s">
        <v>3183</v>
      </c>
      <c r="H886" t="s">
        <v>170</v>
      </c>
      <c r="I886" s="86">
        <v>41794</v>
      </c>
      <c r="J886" s="86">
        <v>41796</v>
      </c>
      <c r="K886">
        <v>3</v>
      </c>
      <c r="L886">
        <v>3</v>
      </c>
      <c r="M886">
        <v>3</v>
      </c>
      <c r="N886" t="s">
        <v>32</v>
      </c>
      <c r="O886">
        <v>3</v>
      </c>
      <c r="P886" t="s">
        <v>3184</v>
      </c>
      <c r="Q886" s="86">
        <v>41053</v>
      </c>
      <c r="R886" t="s">
        <v>32</v>
      </c>
      <c r="S886" t="s">
        <v>32</v>
      </c>
      <c r="T886" t="s">
        <v>32</v>
      </c>
      <c r="U886" t="s">
        <v>32</v>
      </c>
      <c r="V886" t="s">
        <v>32</v>
      </c>
      <c r="W886" t="s">
        <v>32</v>
      </c>
    </row>
    <row r="887" spans="1:23" x14ac:dyDescent="0.2">
      <c r="A887">
        <v>130422</v>
      </c>
      <c r="B887" t="s">
        <v>2265</v>
      </c>
      <c r="C887" t="s">
        <v>126</v>
      </c>
      <c r="D887" t="s">
        <v>61</v>
      </c>
      <c r="E887" t="s">
        <v>163</v>
      </c>
      <c r="F887" s="78" t="s">
        <v>56</v>
      </c>
      <c r="G887" t="s">
        <v>2266</v>
      </c>
      <c r="H887" t="s">
        <v>2267</v>
      </c>
      <c r="I887" s="86">
        <v>41534</v>
      </c>
      <c r="J887" s="86">
        <v>41537</v>
      </c>
      <c r="K887">
        <v>2</v>
      </c>
      <c r="L887">
        <v>2</v>
      </c>
      <c r="M887">
        <v>2</v>
      </c>
      <c r="N887" t="s">
        <v>32</v>
      </c>
      <c r="O887">
        <v>2</v>
      </c>
      <c r="P887" t="s">
        <v>2268</v>
      </c>
      <c r="Q887" s="86">
        <v>39939</v>
      </c>
      <c r="R887" t="s">
        <v>32</v>
      </c>
      <c r="S887" t="s">
        <v>32</v>
      </c>
      <c r="T887" t="s">
        <v>32</v>
      </c>
      <c r="U887" t="s">
        <v>32</v>
      </c>
      <c r="V887" t="s">
        <v>32</v>
      </c>
      <c r="W887" t="s">
        <v>32</v>
      </c>
    </row>
    <row r="888" spans="1:23" x14ac:dyDescent="0.2">
      <c r="A888">
        <v>54562</v>
      </c>
      <c r="B888" t="s">
        <v>1537</v>
      </c>
      <c r="C888" t="s">
        <v>30</v>
      </c>
      <c r="D888" t="s">
        <v>38</v>
      </c>
      <c r="E888" t="s">
        <v>432</v>
      </c>
      <c r="F888" s="78" t="s">
        <v>64</v>
      </c>
      <c r="G888" t="s">
        <v>1538</v>
      </c>
      <c r="H888" t="s">
        <v>502</v>
      </c>
      <c r="I888" s="86">
        <v>41253</v>
      </c>
      <c r="J888" s="86">
        <v>41257</v>
      </c>
      <c r="K888">
        <v>2</v>
      </c>
      <c r="L888">
        <v>3</v>
      </c>
      <c r="M888">
        <v>2</v>
      </c>
      <c r="N888" t="s">
        <v>32</v>
      </c>
      <c r="O888">
        <v>2</v>
      </c>
      <c r="P888" t="s">
        <v>1539</v>
      </c>
      <c r="Q888" s="86">
        <v>39070</v>
      </c>
      <c r="R888" t="s">
        <v>32</v>
      </c>
      <c r="S888" t="s">
        <v>32</v>
      </c>
      <c r="T888" t="s">
        <v>32</v>
      </c>
      <c r="U888" t="s">
        <v>32</v>
      </c>
      <c r="V888" t="s">
        <v>32</v>
      </c>
      <c r="W888" t="s">
        <v>32</v>
      </c>
    </row>
    <row r="889" spans="1:23" x14ac:dyDescent="0.2">
      <c r="A889">
        <v>130488</v>
      </c>
      <c r="B889" t="s">
        <v>2391</v>
      </c>
      <c r="C889" t="s">
        <v>54</v>
      </c>
      <c r="D889" t="s">
        <v>61</v>
      </c>
      <c r="E889" t="s">
        <v>432</v>
      </c>
      <c r="F889" s="78" t="s">
        <v>64</v>
      </c>
      <c r="G889" t="s">
        <v>2392</v>
      </c>
      <c r="H889" t="s">
        <v>96</v>
      </c>
      <c r="I889" s="86">
        <v>41680</v>
      </c>
      <c r="J889" s="86">
        <v>41684</v>
      </c>
      <c r="K889">
        <v>2</v>
      </c>
      <c r="L889">
        <v>2</v>
      </c>
      <c r="M889">
        <v>2</v>
      </c>
      <c r="N889" t="s">
        <v>32</v>
      </c>
      <c r="O889">
        <v>2</v>
      </c>
      <c r="P889" t="s">
        <v>2393</v>
      </c>
      <c r="Q889" s="86">
        <v>40585</v>
      </c>
      <c r="R889" t="s">
        <v>32</v>
      </c>
      <c r="S889" t="s">
        <v>32</v>
      </c>
      <c r="T889" t="s">
        <v>32</v>
      </c>
      <c r="U889" t="s">
        <v>32</v>
      </c>
      <c r="V889" t="s">
        <v>32</v>
      </c>
      <c r="W889" t="s">
        <v>32</v>
      </c>
    </row>
    <row r="890" spans="1:23" x14ac:dyDescent="0.2">
      <c r="A890">
        <v>54563</v>
      </c>
      <c r="B890" t="s">
        <v>433</v>
      </c>
      <c r="C890" t="s">
        <v>40</v>
      </c>
      <c r="D890" t="s">
        <v>44</v>
      </c>
      <c r="E890" t="s">
        <v>432</v>
      </c>
      <c r="F890" s="78" t="s">
        <v>64</v>
      </c>
      <c r="G890" t="s">
        <v>1540</v>
      </c>
      <c r="H890" t="s">
        <v>521</v>
      </c>
      <c r="I890" s="86">
        <v>40238</v>
      </c>
      <c r="J890" s="86">
        <v>40242</v>
      </c>
      <c r="K890">
        <v>2</v>
      </c>
      <c r="L890">
        <v>2</v>
      </c>
      <c r="M890">
        <v>2</v>
      </c>
      <c r="N890" t="s">
        <v>32</v>
      </c>
      <c r="O890">
        <v>2</v>
      </c>
      <c r="P890" t="s">
        <v>1541</v>
      </c>
      <c r="Q890" s="86">
        <v>38681</v>
      </c>
      <c r="R890" t="s">
        <v>32</v>
      </c>
      <c r="S890" t="s">
        <v>32</v>
      </c>
      <c r="T890" t="s">
        <v>32</v>
      </c>
      <c r="U890" t="s">
        <v>32</v>
      </c>
      <c r="V890" t="s">
        <v>32</v>
      </c>
      <c r="W890" t="s">
        <v>32</v>
      </c>
    </row>
    <row r="891" spans="1:23" x14ac:dyDescent="0.2">
      <c r="A891">
        <v>130523</v>
      </c>
      <c r="B891" t="s">
        <v>2455</v>
      </c>
      <c r="C891" t="s">
        <v>126</v>
      </c>
      <c r="D891" t="s">
        <v>61</v>
      </c>
      <c r="E891" t="s">
        <v>458</v>
      </c>
      <c r="F891" s="78" t="s">
        <v>64</v>
      </c>
      <c r="G891" t="s">
        <v>2456</v>
      </c>
      <c r="H891" t="s">
        <v>2267</v>
      </c>
      <c r="I891" s="86">
        <v>41219</v>
      </c>
      <c r="J891" s="86">
        <v>41222</v>
      </c>
      <c r="K891">
        <v>2</v>
      </c>
      <c r="L891">
        <v>2</v>
      </c>
      <c r="M891">
        <v>2</v>
      </c>
      <c r="N891" t="s">
        <v>32</v>
      </c>
      <c r="O891">
        <v>2</v>
      </c>
      <c r="P891" t="s">
        <v>2457</v>
      </c>
      <c r="Q891" s="86">
        <v>40095</v>
      </c>
      <c r="R891" t="s">
        <v>32</v>
      </c>
      <c r="S891" t="s">
        <v>32</v>
      </c>
      <c r="T891" t="s">
        <v>32</v>
      </c>
      <c r="U891" t="s">
        <v>32</v>
      </c>
      <c r="V891" t="s">
        <v>32</v>
      </c>
      <c r="W891" t="s">
        <v>32</v>
      </c>
    </row>
    <row r="892" spans="1:23" x14ac:dyDescent="0.2">
      <c r="A892">
        <v>132016</v>
      </c>
      <c r="B892" t="s">
        <v>3185</v>
      </c>
      <c r="C892" t="s">
        <v>67</v>
      </c>
      <c r="D892" t="s">
        <v>72</v>
      </c>
      <c r="E892" t="s">
        <v>325</v>
      </c>
      <c r="F892" s="78" t="s">
        <v>57</v>
      </c>
      <c r="G892" t="s">
        <v>3186</v>
      </c>
      <c r="H892" t="s">
        <v>170</v>
      </c>
      <c r="I892" s="86">
        <v>41206</v>
      </c>
      <c r="J892" s="86">
        <v>41208</v>
      </c>
      <c r="K892">
        <v>2</v>
      </c>
      <c r="L892">
        <v>2</v>
      </c>
      <c r="M892">
        <v>2</v>
      </c>
      <c r="N892" t="s">
        <v>32</v>
      </c>
      <c r="O892">
        <v>2</v>
      </c>
      <c r="P892" t="s">
        <v>3187</v>
      </c>
      <c r="Q892" s="86">
        <v>40129</v>
      </c>
      <c r="R892" t="s">
        <v>32</v>
      </c>
      <c r="S892" t="s">
        <v>32</v>
      </c>
      <c r="T892" t="s">
        <v>32</v>
      </c>
      <c r="U892" t="s">
        <v>32</v>
      </c>
      <c r="V892" t="s">
        <v>32</v>
      </c>
      <c r="W892" t="s">
        <v>32</v>
      </c>
    </row>
    <row r="893" spans="1:23" x14ac:dyDescent="0.2">
      <c r="A893">
        <v>139250</v>
      </c>
      <c r="B893" t="s">
        <v>3323</v>
      </c>
      <c r="C893" t="s">
        <v>67</v>
      </c>
      <c r="D893" t="s">
        <v>72</v>
      </c>
      <c r="E893" t="s">
        <v>360</v>
      </c>
      <c r="F893" s="78" t="s">
        <v>47</v>
      </c>
      <c r="G893" t="s">
        <v>32</v>
      </c>
      <c r="H893" t="s">
        <v>32</v>
      </c>
      <c r="I893" s="86" t="s">
        <v>32</v>
      </c>
      <c r="J893" s="86" t="s">
        <v>32</v>
      </c>
      <c r="K893" t="s">
        <v>32</v>
      </c>
      <c r="L893" t="s">
        <v>32</v>
      </c>
      <c r="M893" t="s">
        <v>32</v>
      </c>
      <c r="N893" t="s">
        <v>32</v>
      </c>
      <c r="O893" t="s">
        <v>32</v>
      </c>
      <c r="P893" t="s">
        <v>32</v>
      </c>
      <c r="Q893" s="86" t="s">
        <v>32</v>
      </c>
      <c r="R893" t="s">
        <v>32</v>
      </c>
      <c r="S893" t="s">
        <v>32</v>
      </c>
      <c r="T893" t="s">
        <v>32</v>
      </c>
      <c r="U893" t="s">
        <v>32</v>
      </c>
      <c r="V893" t="s">
        <v>32</v>
      </c>
      <c r="W893" t="s">
        <v>32</v>
      </c>
    </row>
    <row r="894" spans="1:23" x14ac:dyDescent="0.2">
      <c r="A894">
        <v>130746</v>
      </c>
      <c r="B894" t="s">
        <v>2885</v>
      </c>
      <c r="C894" t="s">
        <v>126</v>
      </c>
      <c r="D894" t="s">
        <v>61</v>
      </c>
      <c r="E894" t="s">
        <v>317</v>
      </c>
      <c r="F894" s="78" t="s">
        <v>64</v>
      </c>
      <c r="G894" t="s">
        <v>2886</v>
      </c>
      <c r="H894" t="s">
        <v>2267</v>
      </c>
      <c r="I894" s="86">
        <v>41534</v>
      </c>
      <c r="J894" s="86">
        <v>41537</v>
      </c>
      <c r="K894">
        <v>2</v>
      </c>
      <c r="L894">
        <v>2</v>
      </c>
      <c r="M894">
        <v>2</v>
      </c>
      <c r="N894" t="s">
        <v>32</v>
      </c>
      <c r="O894">
        <v>3</v>
      </c>
      <c r="P894" t="s">
        <v>2887</v>
      </c>
      <c r="Q894" s="86">
        <v>39569</v>
      </c>
      <c r="R894" t="s">
        <v>32</v>
      </c>
      <c r="S894" t="s">
        <v>32</v>
      </c>
      <c r="T894" t="s">
        <v>32</v>
      </c>
      <c r="U894" t="s">
        <v>32</v>
      </c>
      <c r="V894" t="s">
        <v>32</v>
      </c>
      <c r="W894" t="s">
        <v>32</v>
      </c>
    </row>
    <row r="895" spans="1:23" x14ac:dyDescent="0.2">
      <c r="A895">
        <v>58314</v>
      </c>
      <c r="B895" t="s">
        <v>1877</v>
      </c>
      <c r="C895" t="s">
        <v>114</v>
      </c>
      <c r="D895" t="s">
        <v>44</v>
      </c>
      <c r="E895" t="s">
        <v>237</v>
      </c>
      <c r="F895" s="78" t="s">
        <v>132</v>
      </c>
      <c r="G895" t="s">
        <v>1878</v>
      </c>
      <c r="H895" t="s">
        <v>521</v>
      </c>
      <c r="I895" s="86">
        <v>42158</v>
      </c>
      <c r="J895" s="86">
        <v>42160</v>
      </c>
      <c r="K895">
        <v>2</v>
      </c>
      <c r="L895">
        <v>2</v>
      </c>
      <c r="M895">
        <v>2</v>
      </c>
      <c r="N895" t="s">
        <v>32</v>
      </c>
      <c r="O895">
        <v>2</v>
      </c>
      <c r="P895" t="s">
        <v>32</v>
      </c>
      <c r="Q895" s="86" t="s">
        <v>32</v>
      </c>
      <c r="R895" t="s">
        <v>32</v>
      </c>
      <c r="S895" t="s">
        <v>32</v>
      </c>
      <c r="T895" t="s">
        <v>32</v>
      </c>
      <c r="U895" t="s">
        <v>32</v>
      </c>
      <c r="V895" t="s">
        <v>32</v>
      </c>
      <c r="W895" t="s">
        <v>32</v>
      </c>
    </row>
    <row r="896" spans="1:23" x14ac:dyDescent="0.2">
      <c r="A896">
        <v>130705</v>
      </c>
      <c r="B896" t="s">
        <v>2799</v>
      </c>
      <c r="C896" t="s">
        <v>126</v>
      </c>
      <c r="D896" t="s">
        <v>61</v>
      </c>
      <c r="E896" t="s">
        <v>363</v>
      </c>
      <c r="F896" s="78" t="s">
        <v>57</v>
      </c>
      <c r="G896" t="s">
        <v>2800</v>
      </c>
      <c r="H896" t="s">
        <v>154</v>
      </c>
      <c r="I896" s="86">
        <v>41730</v>
      </c>
      <c r="J896" s="86">
        <v>41733</v>
      </c>
      <c r="K896">
        <v>3</v>
      </c>
      <c r="L896">
        <v>3</v>
      </c>
      <c r="M896">
        <v>3</v>
      </c>
      <c r="N896" t="s">
        <v>32</v>
      </c>
      <c r="O896">
        <v>3</v>
      </c>
      <c r="P896" t="s">
        <v>2801</v>
      </c>
      <c r="Q896" s="86">
        <v>41348</v>
      </c>
      <c r="R896" t="s">
        <v>32</v>
      </c>
      <c r="S896" t="s">
        <v>32</v>
      </c>
      <c r="T896" t="s">
        <v>32</v>
      </c>
      <c r="U896" t="s">
        <v>32</v>
      </c>
      <c r="V896" t="s">
        <v>32</v>
      </c>
      <c r="W896" t="s">
        <v>32</v>
      </c>
    </row>
    <row r="897" spans="1:23" x14ac:dyDescent="0.2">
      <c r="A897">
        <v>59075</v>
      </c>
      <c r="B897" t="s">
        <v>2087</v>
      </c>
      <c r="C897" t="s">
        <v>30</v>
      </c>
      <c r="D897" t="s">
        <v>38</v>
      </c>
      <c r="E897" t="s">
        <v>425</v>
      </c>
      <c r="F897" s="78" t="s">
        <v>132</v>
      </c>
      <c r="G897" t="s">
        <v>2088</v>
      </c>
      <c r="H897" t="s">
        <v>498</v>
      </c>
      <c r="I897" s="86">
        <v>42024</v>
      </c>
      <c r="J897" s="86">
        <v>42027</v>
      </c>
      <c r="K897">
        <v>2</v>
      </c>
      <c r="L897">
        <v>2</v>
      </c>
      <c r="M897">
        <v>2</v>
      </c>
      <c r="N897" t="s">
        <v>32</v>
      </c>
      <c r="O897">
        <v>2</v>
      </c>
      <c r="P897" t="s">
        <v>2089</v>
      </c>
      <c r="Q897" s="86">
        <v>41544</v>
      </c>
      <c r="R897" t="s">
        <v>32</v>
      </c>
      <c r="S897" t="s">
        <v>32</v>
      </c>
      <c r="T897" t="s">
        <v>32</v>
      </c>
      <c r="U897" t="s">
        <v>32</v>
      </c>
      <c r="V897" t="s">
        <v>32</v>
      </c>
      <c r="W897" t="s">
        <v>32</v>
      </c>
    </row>
    <row r="898" spans="1:23" x14ac:dyDescent="0.2">
      <c r="A898">
        <v>130813</v>
      </c>
      <c r="B898" t="s">
        <v>3005</v>
      </c>
      <c r="C898" t="s">
        <v>54</v>
      </c>
      <c r="D898" t="s">
        <v>61</v>
      </c>
      <c r="E898" t="s">
        <v>434</v>
      </c>
      <c r="F898" s="78" t="s">
        <v>132</v>
      </c>
      <c r="G898" t="s">
        <v>3006</v>
      </c>
      <c r="H898" t="s">
        <v>58</v>
      </c>
      <c r="I898" s="86">
        <v>41918</v>
      </c>
      <c r="J898" s="86">
        <v>41922</v>
      </c>
      <c r="K898">
        <v>3</v>
      </c>
      <c r="L898">
        <v>3</v>
      </c>
      <c r="M898">
        <v>3</v>
      </c>
      <c r="N898" t="s">
        <v>32</v>
      </c>
      <c r="O898">
        <v>3</v>
      </c>
      <c r="P898" t="s">
        <v>3007</v>
      </c>
      <c r="Q898" s="86">
        <v>41383</v>
      </c>
      <c r="R898" t="s">
        <v>32</v>
      </c>
      <c r="S898" t="s">
        <v>32</v>
      </c>
      <c r="T898" t="s">
        <v>32</v>
      </c>
      <c r="U898" t="s">
        <v>32</v>
      </c>
      <c r="V898" t="s">
        <v>32</v>
      </c>
      <c r="W898" t="s">
        <v>32</v>
      </c>
    </row>
    <row r="899" spans="1:23" x14ac:dyDescent="0.2">
      <c r="A899">
        <v>54584</v>
      </c>
      <c r="B899" t="s">
        <v>435</v>
      </c>
      <c r="C899" t="s">
        <v>40</v>
      </c>
      <c r="D899" t="s">
        <v>44</v>
      </c>
      <c r="E899" t="s">
        <v>434</v>
      </c>
      <c r="F899" s="78" t="s">
        <v>132</v>
      </c>
      <c r="G899" t="s">
        <v>1542</v>
      </c>
      <c r="H899" t="s">
        <v>521</v>
      </c>
      <c r="I899" s="86">
        <v>41232</v>
      </c>
      <c r="J899" s="86">
        <v>41236</v>
      </c>
      <c r="K899">
        <v>2</v>
      </c>
      <c r="L899">
        <v>2</v>
      </c>
      <c r="M899">
        <v>2</v>
      </c>
      <c r="N899" t="s">
        <v>32</v>
      </c>
      <c r="O899">
        <v>1</v>
      </c>
      <c r="P899" t="s">
        <v>1543</v>
      </c>
      <c r="Q899" s="86">
        <v>39871</v>
      </c>
      <c r="R899" t="s">
        <v>32</v>
      </c>
      <c r="S899" t="s">
        <v>32</v>
      </c>
      <c r="T899" t="s">
        <v>32</v>
      </c>
      <c r="U899" t="s">
        <v>32</v>
      </c>
      <c r="V899" t="s">
        <v>32</v>
      </c>
      <c r="W899" t="s">
        <v>32</v>
      </c>
    </row>
    <row r="900" spans="1:23" x14ac:dyDescent="0.2">
      <c r="A900">
        <v>130440</v>
      </c>
      <c r="B900" t="s">
        <v>53</v>
      </c>
      <c r="C900" t="s">
        <v>54</v>
      </c>
      <c r="D900" t="s">
        <v>61</v>
      </c>
      <c r="E900" t="s">
        <v>55</v>
      </c>
      <c r="F900" s="78" t="s">
        <v>56</v>
      </c>
      <c r="G900">
        <v>10004676</v>
      </c>
      <c r="H900" t="s">
        <v>58</v>
      </c>
      <c r="I900" s="86">
        <v>42269</v>
      </c>
      <c r="J900" s="86">
        <v>42272</v>
      </c>
      <c r="K900">
        <v>4</v>
      </c>
      <c r="L900">
        <v>4</v>
      </c>
      <c r="M900">
        <v>4</v>
      </c>
      <c r="N900">
        <v>4</v>
      </c>
      <c r="O900">
        <v>4</v>
      </c>
      <c r="P900" t="s">
        <v>59</v>
      </c>
      <c r="Q900" s="86">
        <v>41726</v>
      </c>
      <c r="R900" t="s">
        <v>32</v>
      </c>
      <c r="S900" t="s">
        <v>32</v>
      </c>
      <c r="T900" t="s">
        <v>32</v>
      </c>
      <c r="U900" t="s">
        <v>32</v>
      </c>
      <c r="V900" t="s">
        <v>32</v>
      </c>
      <c r="W900" t="s">
        <v>32</v>
      </c>
    </row>
    <row r="901" spans="1:23" x14ac:dyDescent="0.2">
      <c r="A901">
        <v>58187</v>
      </c>
      <c r="B901" t="s">
        <v>1843</v>
      </c>
      <c r="C901" t="s">
        <v>30</v>
      </c>
      <c r="D901" t="s">
        <v>38</v>
      </c>
      <c r="E901" t="s">
        <v>418</v>
      </c>
      <c r="F901" s="78" t="s">
        <v>64</v>
      </c>
      <c r="G901" t="s">
        <v>1844</v>
      </c>
      <c r="H901" t="s">
        <v>512</v>
      </c>
      <c r="I901" s="86">
        <v>41477</v>
      </c>
      <c r="J901" s="86">
        <v>41481</v>
      </c>
      <c r="K901">
        <v>2</v>
      </c>
      <c r="L901">
        <v>2</v>
      </c>
      <c r="M901">
        <v>2</v>
      </c>
      <c r="N901" t="s">
        <v>32</v>
      </c>
      <c r="O901">
        <v>2</v>
      </c>
      <c r="P901" t="s">
        <v>1845</v>
      </c>
      <c r="Q901" s="86">
        <v>39618</v>
      </c>
      <c r="R901" t="s">
        <v>32</v>
      </c>
      <c r="S901" t="s">
        <v>32</v>
      </c>
      <c r="T901" t="s">
        <v>32</v>
      </c>
      <c r="U901" t="s">
        <v>32</v>
      </c>
      <c r="V901" t="s">
        <v>32</v>
      </c>
      <c r="W901" t="s">
        <v>32</v>
      </c>
    </row>
    <row r="902" spans="1:23" x14ac:dyDescent="0.2">
      <c r="A902">
        <v>57165</v>
      </c>
      <c r="B902" t="s">
        <v>1758</v>
      </c>
      <c r="C902" t="s">
        <v>30</v>
      </c>
      <c r="D902" t="s">
        <v>38</v>
      </c>
      <c r="E902" t="s">
        <v>85</v>
      </c>
      <c r="F902" s="78" t="s">
        <v>33</v>
      </c>
      <c r="G902" t="s">
        <v>1759</v>
      </c>
      <c r="H902" t="s">
        <v>491</v>
      </c>
      <c r="I902" s="86">
        <v>40463</v>
      </c>
      <c r="J902" s="86">
        <v>40466</v>
      </c>
      <c r="K902">
        <v>2</v>
      </c>
      <c r="L902">
        <v>1</v>
      </c>
      <c r="M902">
        <v>2</v>
      </c>
      <c r="N902" t="s">
        <v>32</v>
      </c>
      <c r="O902">
        <v>2</v>
      </c>
      <c r="P902" t="s">
        <v>32</v>
      </c>
      <c r="Q902" s="86" t="s">
        <v>32</v>
      </c>
      <c r="R902" t="s">
        <v>32</v>
      </c>
      <c r="S902" t="s">
        <v>32</v>
      </c>
      <c r="T902" t="s">
        <v>32</v>
      </c>
      <c r="U902" t="s">
        <v>32</v>
      </c>
      <c r="V902" t="s">
        <v>32</v>
      </c>
      <c r="W902" t="s">
        <v>32</v>
      </c>
    </row>
    <row r="903" spans="1:23" x14ac:dyDescent="0.2">
      <c r="A903">
        <v>58277</v>
      </c>
      <c r="B903" t="s">
        <v>1872</v>
      </c>
      <c r="C903" t="s">
        <v>30</v>
      </c>
      <c r="D903" t="s">
        <v>38</v>
      </c>
      <c r="E903" t="s">
        <v>248</v>
      </c>
      <c r="F903" s="78" t="s">
        <v>33</v>
      </c>
      <c r="G903" t="s">
        <v>1873</v>
      </c>
      <c r="H903" t="s">
        <v>512</v>
      </c>
      <c r="I903" s="86">
        <v>41820</v>
      </c>
      <c r="J903" s="86">
        <v>41824</v>
      </c>
      <c r="K903">
        <v>2</v>
      </c>
      <c r="L903">
        <v>2</v>
      </c>
      <c r="M903">
        <v>2</v>
      </c>
      <c r="N903" t="s">
        <v>32</v>
      </c>
      <c r="O903">
        <v>2</v>
      </c>
      <c r="P903" t="s">
        <v>1874</v>
      </c>
      <c r="Q903" s="86">
        <v>41145</v>
      </c>
      <c r="R903" t="s">
        <v>32</v>
      </c>
      <c r="S903" t="s">
        <v>32</v>
      </c>
      <c r="T903" t="s">
        <v>32</v>
      </c>
      <c r="U903" t="s">
        <v>32</v>
      </c>
      <c r="V903" t="s">
        <v>32</v>
      </c>
      <c r="W903" t="s">
        <v>32</v>
      </c>
    </row>
    <row r="904" spans="1:23" x14ac:dyDescent="0.2">
      <c r="A904">
        <v>130747</v>
      </c>
      <c r="B904" t="s">
        <v>2888</v>
      </c>
      <c r="C904" t="s">
        <v>54</v>
      </c>
      <c r="D904" t="s">
        <v>61</v>
      </c>
      <c r="E904" t="s">
        <v>382</v>
      </c>
      <c r="F904" s="78" t="s">
        <v>33</v>
      </c>
      <c r="G904" t="s">
        <v>2889</v>
      </c>
      <c r="H904" t="s">
        <v>96</v>
      </c>
      <c r="I904" s="86">
        <v>41603</v>
      </c>
      <c r="J904" s="86">
        <v>41607</v>
      </c>
      <c r="K904">
        <v>2</v>
      </c>
      <c r="L904">
        <v>3</v>
      </c>
      <c r="M904">
        <v>2</v>
      </c>
      <c r="N904" t="s">
        <v>32</v>
      </c>
      <c r="O904">
        <v>2</v>
      </c>
      <c r="P904" t="s">
        <v>2890</v>
      </c>
      <c r="Q904" s="86">
        <v>40872</v>
      </c>
      <c r="R904" t="s">
        <v>32</v>
      </c>
      <c r="S904" t="s">
        <v>32</v>
      </c>
      <c r="T904" t="s">
        <v>32</v>
      </c>
      <c r="U904" t="s">
        <v>32</v>
      </c>
      <c r="V904" t="s">
        <v>32</v>
      </c>
      <c r="W904" t="s">
        <v>32</v>
      </c>
    </row>
    <row r="905" spans="1:23" x14ac:dyDescent="0.2">
      <c r="A905">
        <v>50202</v>
      </c>
      <c r="B905" t="s">
        <v>578</v>
      </c>
      <c r="C905" t="s">
        <v>114</v>
      </c>
      <c r="D905" t="s">
        <v>44</v>
      </c>
      <c r="E905" t="s">
        <v>450</v>
      </c>
      <c r="F905" s="78" t="s">
        <v>132</v>
      </c>
      <c r="G905" t="s">
        <v>579</v>
      </c>
      <c r="H905" t="s">
        <v>521</v>
      </c>
      <c r="I905" s="86">
        <v>42116</v>
      </c>
      <c r="J905" s="86">
        <v>42118</v>
      </c>
      <c r="K905" t="s">
        <v>32</v>
      </c>
      <c r="L905" t="s">
        <v>32</v>
      </c>
      <c r="M905" t="s">
        <v>32</v>
      </c>
      <c r="N905" t="s">
        <v>32</v>
      </c>
      <c r="O905" t="s">
        <v>32</v>
      </c>
      <c r="P905" t="s">
        <v>32</v>
      </c>
      <c r="Q905" s="86" t="s">
        <v>32</v>
      </c>
      <c r="R905" t="s">
        <v>32</v>
      </c>
      <c r="S905" t="s">
        <v>32</v>
      </c>
      <c r="T905" t="s">
        <v>32</v>
      </c>
      <c r="U905" t="s">
        <v>32</v>
      </c>
      <c r="V905" t="s">
        <v>32</v>
      </c>
      <c r="W905" t="s">
        <v>32</v>
      </c>
    </row>
    <row r="906" spans="1:23" x14ac:dyDescent="0.2">
      <c r="A906">
        <v>130512</v>
      </c>
      <c r="B906" t="s">
        <v>2431</v>
      </c>
      <c r="C906" t="s">
        <v>54</v>
      </c>
      <c r="D906" t="s">
        <v>61</v>
      </c>
      <c r="E906" t="s">
        <v>436</v>
      </c>
      <c r="F906" s="78" t="s">
        <v>64</v>
      </c>
      <c r="G906" t="s">
        <v>2432</v>
      </c>
      <c r="H906" t="s">
        <v>212</v>
      </c>
      <c r="I906" s="86">
        <v>41981</v>
      </c>
      <c r="J906" s="86">
        <v>41985</v>
      </c>
      <c r="K906">
        <v>3</v>
      </c>
      <c r="L906">
        <v>3</v>
      </c>
      <c r="M906">
        <v>3</v>
      </c>
      <c r="N906" t="s">
        <v>32</v>
      </c>
      <c r="O906">
        <v>3</v>
      </c>
      <c r="P906" t="s">
        <v>2433</v>
      </c>
      <c r="Q906" s="86">
        <v>41551</v>
      </c>
      <c r="R906" t="s">
        <v>32</v>
      </c>
      <c r="S906" t="s">
        <v>32</v>
      </c>
      <c r="T906" t="s">
        <v>32</v>
      </c>
      <c r="U906" t="s">
        <v>32</v>
      </c>
      <c r="V906" t="s">
        <v>32</v>
      </c>
      <c r="W906" t="s">
        <v>32</v>
      </c>
    </row>
    <row r="907" spans="1:23" x14ac:dyDescent="0.2">
      <c r="A907">
        <v>54624</v>
      </c>
      <c r="B907" t="s">
        <v>1544</v>
      </c>
      <c r="C907" t="s">
        <v>114</v>
      </c>
      <c r="D907" t="s">
        <v>44</v>
      </c>
      <c r="E907" t="s">
        <v>436</v>
      </c>
      <c r="F907" s="78" t="s">
        <v>64</v>
      </c>
      <c r="G907" t="s">
        <v>1545</v>
      </c>
      <c r="H907" t="s">
        <v>512</v>
      </c>
      <c r="I907" s="86">
        <v>41324</v>
      </c>
      <c r="J907" s="86">
        <v>41327</v>
      </c>
      <c r="K907">
        <v>2</v>
      </c>
      <c r="L907">
        <v>2</v>
      </c>
      <c r="M907">
        <v>2</v>
      </c>
      <c r="N907" t="s">
        <v>32</v>
      </c>
      <c r="O907">
        <v>2</v>
      </c>
      <c r="P907" t="s">
        <v>1546</v>
      </c>
      <c r="Q907" s="86">
        <v>40591</v>
      </c>
      <c r="R907" t="s">
        <v>32</v>
      </c>
      <c r="S907" t="s">
        <v>32</v>
      </c>
      <c r="T907" t="s">
        <v>32</v>
      </c>
      <c r="U907" t="s">
        <v>32</v>
      </c>
      <c r="V907" t="s">
        <v>32</v>
      </c>
      <c r="W907" t="s">
        <v>32</v>
      </c>
    </row>
    <row r="908" spans="1:23" x14ac:dyDescent="0.2">
      <c r="A908">
        <v>50237</v>
      </c>
      <c r="B908" t="s">
        <v>437</v>
      </c>
      <c r="C908" t="s">
        <v>40</v>
      </c>
      <c r="D908" t="s">
        <v>44</v>
      </c>
      <c r="E908" t="s">
        <v>436</v>
      </c>
      <c r="F908" s="78" t="s">
        <v>64</v>
      </c>
      <c r="G908" t="s">
        <v>608</v>
      </c>
      <c r="H908" t="s">
        <v>521</v>
      </c>
      <c r="I908" s="86">
        <v>40707</v>
      </c>
      <c r="J908" s="86">
        <v>40711</v>
      </c>
      <c r="K908" t="s">
        <v>32</v>
      </c>
      <c r="L908" t="s">
        <v>32</v>
      </c>
      <c r="M908" t="s">
        <v>32</v>
      </c>
      <c r="N908" t="s">
        <v>32</v>
      </c>
      <c r="O908" t="s">
        <v>32</v>
      </c>
      <c r="P908" t="s">
        <v>609</v>
      </c>
      <c r="Q908" s="86">
        <v>39241</v>
      </c>
      <c r="R908" t="s">
        <v>32</v>
      </c>
      <c r="S908" t="s">
        <v>32</v>
      </c>
      <c r="T908" t="s">
        <v>32</v>
      </c>
      <c r="U908" t="s">
        <v>32</v>
      </c>
      <c r="V908" t="s">
        <v>32</v>
      </c>
      <c r="W908" t="s">
        <v>32</v>
      </c>
    </row>
    <row r="909" spans="1:23" x14ac:dyDescent="0.2">
      <c r="A909">
        <v>130576</v>
      </c>
      <c r="B909" t="s">
        <v>2544</v>
      </c>
      <c r="C909" t="s">
        <v>54</v>
      </c>
      <c r="D909" t="s">
        <v>61</v>
      </c>
      <c r="E909" t="s">
        <v>245</v>
      </c>
      <c r="F909" s="78" t="s">
        <v>345</v>
      </c>
      <c r="G909" t="s">
        <v>2545</v>
      </c>
      <c r="H909" t="s">
        <v>58</v>
      </c>
      <c r="I909" s="86">
        <v>41757</v>
      </c>
      <c r="J909" s="86">
        <v>41761</v>
      </c>
      <c r="K909">
        <v>2</v>
      </c>
      <c r="L909">
        <v>2</v>
      </c>
      <c r="M909">
        <v>2</v>
      </c>
      <c r="N909" t="s">
        <v>32</v>
      </c>
      <c r="O909">
        <v>2</v>
      </c>
      <c r="P909" t="s">
        <v>2546</v>
      </c>
      <c r="Q909" s="86">
        <v>41229</v>
      </c>
      <c r="R909" t="s">
        <v>32</v>
      </c>
      <c r="S909" t="s">
        <v>32</v>
      </c>
      <c r="T909" t="s">
        <v>32</v>
      </c>
      <c r="U909" t="s">
        <v>32</v>
      </c>
      <c r="V909" t="s">
        <v>32</v>
      </c>
      <c r="W909" t="s">
        <v>32</v>
      </c>
    </row>
    <row r="910" spans="1:23" x14ac:dyDescent="0.2">
      <c r="A910">
        <v>130577</v>
      </c>
      <c r="B910" t="s">
        <v>2547</v>
      </c>
      <c r="C910" t="s">
        <v>126</v>
      </c>
      <c r="D910" t="s">
        <v>61</v>
      </c>
      <c r="E910" t="s">
        <v>245</v>
      </c>
      <c r="F910" s="78" t="s">
        <v>345</v>
      </c>
      <c r="G910" t="s">
        <v>2548</v>
      </c>
      <c r="H910" t="s">
        <v>154</v>
      </c>
      <c r="I910" s="86">
        <v>41716</v>
      </c>
      <c r="J910" s="86">
        <v>41719</v>
      </c>
      <c r="K910">
        <v>2</v>
      </c>
      <c r="L910">
        <v>2</v>
      </c>
      <c r="M910">
        <v>2</v>
      </c>
      <c r="N910" t="s">
        <v>32</v>
      </c>
      <c r="O910">
        <v>2</v>
      </c>
      <c r="P910" t="s">
        <v>2549</v>
      </c>
      <c r="Q910" s="86">
        <v>41201</v>
      </c>
      <c r="R910" t="s">
        <v>32</v>
      </c>
      <c r="S910" t="s">
        <v>32</v>
      </c>
      <c r="T910" t="s">
        <v>32</v>
      </c>
      <c r="U910" t="s">
        <v>32</v>
      </c>
      <c r="V910" t="s">
        <v>32</v>
      </c>
      <c r="W910" t="s">
        <v>32</v>
      </c>
    </row>
    <row r="911" spans="1:23" x14ac:dyDescent="0.2">
      <c r="A911">
        <v>130815</v>
      </c>
      <c r="B911" t="s">
        <v>3008</v>
      </c>
      <c r="C911" t="s">
        <v>54</v>
      </c>
      <c r="D911" t="s">
        <v>61</v>
      </c>
      <c r="E911" t="s">
        <v>438</v>
      </c>
      <c r="F911" s="78" t="s">
        <v>132</v>
      </c>
      <c r="G911" t="s">
        <v>3009</v>
      </c>
      <c r="H911" t="s">
        <v>96</v>
      </c>
      <c r="I911" s="86">
        <v>41610</v>
      </c>
      <c r="J911" s="86">
        <v>41614</v>
      </c>
      <c r="K911">
        <v>2</v>
      </c>
      <c r="L911">
        <v>2</v>
      </c>
      <c r="M911">
        <v>2</v>
      </c>
      <c r="N911" t="s">
        <v>32</v>
      </c>
      <c r="O911">
        <v>2</v>
      </c>
      <c r="P911" t="s">
        <v>3010</v>
      </c>
      <c r="Q911" s="86">
        <v>41061</v>
      </c>
      <c r="R911" t="s">
        <v>32</v>
      </c>
      <c r="S911" t="s">
        <v>32</v>
      </c>
      <c r="T911" t="s">
        <v>32</v>
      </c>
      <c r="U911" t="s">
        <v>32</v>
      </c>
      <c r="V911" t="s">
        <v>32</v>
      </c>
      <c r="W911" t="s">
        <v>32</v>
      </c>
    </row>
    <row r="912" spans="1:23" x14ac:dyDescent="0.2">
      <c r="A912">
        <v>54636</v>
      </c>
      <c r="B912" t="s">
        <v>1550</v>
      </c>
      <c r="C912" t="s">
        <v>40</v>
      </c>
      <c r="D912" t="s">
        <v>44</v>
      </c>
      <c r="E912" t="s">
        <v>438</v>
      </c>
      <c r="F912" s="78" t="s">
        <v>132</v>
      </c>
      <c r="G912" t="s">
        <v>1551</v>
      </c>
      <c r="H912" t="s">
        <v>521</v>
      </c>
      <c r="I912" s="86">
        <v>41240</v>
      </c>
      <c r="J912" s="86">
        <v>41243</v>
      </c>
      <c r="K912">
        <v>2</v>
      </c>
      <c r="L912">
        <v>2</v>
      </c>
      <c r="M912">
        <v>2</v>
      </c>
      <c r="N912" t="s">
        <v>32</v>
      </c>
      <c r="O912">
        <v>2</v>
      </c>
      <c r="P912" t="s">
        <v>1552</v>
      </c>
      <c r="Q912" s="86">
        <v>39906</v>
      </c>
      <c r="R912" t="s">
        <v>32</v>
      </c>
      <c r="S912" t="s">
        <v>32</v>
      </c>
      <c r="T912" t="s">
        <v>32</v>
      </c>
      <c r="U912" t="s">
        <v>32</v>
      </c>
      <c r="V912" t="s">
        <v>32</v>
      </c>
      <c r="W912" t="s">
        <v>32</v>
      </c>
    </row>
    <row r="913" spans="1:23" x14ac:dyDescent="0.2">
      <c r="A913">
        <v>54640</v>
      </c>
      <c r="B913" t="s">
        <v>1553</v>
      </c>
      <c r="C913" t="s">
        <v>30</v>
      </c>
      <c r="D913" t="s">
        <v>38</v>
      </c>
      <c r="E913" t="s">
        <v>440</v>
      </c>
      <c r="F913" s="78" t="s">
        <v>57</v>
      </c>
      <c r="G913" t="s">
        <v>1554</v>
      </c>
      <c r="H913" t="s">
        <v>502</v>
      </c>
      <c r="I913" s="86">
        <v>42038</v>
      </c>
      <c r="J913" s="86">
        <v>42041</v>
      </c>
      <c r="K913">
        <v>3</v>
      </c>
      <c r="L913">
        <v>2</v>
      </c>
      <c r="M913">
        <v>3</v>
      </c>
      <c r="N913" t="s">
        <v>32</v>
      </c>
      <c r="O913">
        <v>3</v>
      </c>
      <c r="P913" t="s">
        <v>1555</v>
      </c>
      <c r="Q913" s="86">
        <v>40158</v>
      </c>
      <c r="R913" t="s">
        <v>32</v>
      </c>
      <c r="S913" t="s">
        <v>32</v>
      </c>
      <c r="T913" t="s">
        <v>32</v>
      </c>
      <c r="U913" t="s">
        <v>32</v>
      </c>
      <c r="V913" t="s">
        <v>32</v>
      </c>
      <c r="W913" t="s">
        <v>32</v>
      </c>
    </row>
    <row r="914" spans="1:23" x14ac:dyDescent="0.2">
      <c r="A914">
        <v>54643</v>
      </c>
      <c r="B914" t="s">
        <v>1556</v>
      </c>
      <c r="C914" t="s">
        <v>30</v>
      </c>
      <c r="D914" t="s">
        <v>38</v>
      </c>
      <c r="E914" t="s">
        <v>92</v>
      </c>
      <c r="F914" s="78" t="s">
        <v>33</v>
      </c>
      <c r="G914" t="s">
        <v>1557</v>
      </c>
      <c r="H914" t="s">
        <v>498</v>
      </c>
      <c r="I914" s="86">
        <v>41975</v>
      </c>
      <c r="J914" s="86">
        <v>41977</v>
      </c>
      <c r="K914">
        <v>3</v>
      </c>
      <c r="L914">
        <v>3</v>
      </c>
      <c r="M914">
        <v>3</v>
      </c>
      <c r="N914" t="s">
        <v>32</v>
      </c>
      <c r="O914">
        <v>3</v>
      </c>
      <c r="P914" t="s">
        <v>1558</v>
      </c>
      <c r="Q914" s="86">
        <v>41452</v>
      </c>
      <c r="R914" t="s">
        <v>32</v>
      </c>
      <c r="S914" t="s">
        <v>32</v>
      </c>
      <c r="T914" t="s">
        <v>32</v>
      </c>
      <c r="U914" t="s">
        <v>32</v>
      </c>
      <c r="V914" t="s">
        <v>32</v>
      </c>
      <c r="W914" t="s">
        <v>32</v>
      </c>
    </row>
    <row r="915" spans="1:23" x14ac:dyDescent="0.2">
      <c r="A915">
        <v>130837</v>
      </c>
      <c r="B915" t="s">
        <v>3050</v>
      </c>
      <c r="C915" t="s">
        <v>54</v>
      </c>
      <c r="D915" t="s">
        <v>61</v>
      </c>
      <c r="E915" t="s">
        <v>453</v>
      </c>
      <c r="F915" s="78" t="s">
        <v>132</v>
      </c>
      <c r="G915" t="s">
        <v>3051</v>
      </c>
      <c r="H915" t="s">
        <v>58</v>
      </c>
      <c r="I915" s="86">
        <v>42080</v>
      </c>
      <c r="J915" s="86">
        <v>42083</v>
      </c>
      <c r="K915">
        <v>2</v>
      </c>
      <c r="L915">
        <v>3</v>
      </c>
      <c r="M915">
        <v>2</v>
      </c>
      <c r="N915" t="s">
        <v>32</v>
      </c>
      <c r="O915">
        <v>2</v>
      </c>
      <c r="P915" t="s">
        <v>3052</v>
      </c>
      <c r="Q915" s="86">
        <v>41551</v>
      </c>
      <c r="R915" t="s">
        <v>32</v>
      </c>
      <c r="S915" t="s">
        <v>32</v>
      </c>
      <c r="T915" t="s">
        <v>32</v>
      </c>
      <c r="U915" t="s">
        <v>32</v>
      </c>
      <c r="V915" t="s">
        <v>32</v>
      </c>
      <c r="W915" t="s">
        <v>32</v>
      </c>
    </row>
    <row r="916" spans="1:23" x14ac:dyDescent="0.2">
      <c r="A916">
        <v>132021</v>
      </c>
      <c r="B916" t="s">
        <v>3188</v>
      </c>
      <c r="C916" t="s">
        <v>67</v>
      </c>
      <c r="D916" t="s">
        <v>72</v>
      </c>
      <c r="E916" t="s">
        <v>438</v>
      </c>
      <c r="F916" s="78" t="s">
        <v>132</v>
      </c>
      <c r="G916" t="s">
        <v>3189</v>
      </c>
      <c r="H916" t="s">
        <v>69</v>
      </c>
      <c r="I916" s="86">
        <v>42088</v>
      </c>
      <c r="J916" s="86">
        <v>42090</v>
      </c>
      <c r="K916">
        <v>2</v>
      </c>
      <c r="L916">
        <v>2</v>
      </c>
      <c r="M916">
        <v>2</v>
      </c>
      <c r="N916" t="s">
        <v>32</v>
      </c>
      <c r="O916">
        <v>2</v>
      </c>
      <c r="P916" t="s">
        <v>3190</v>
      </c>
      <c r="Q916" s="86">
        <v>41697</v>
      </c>
      <c r="R916" t="s">
        <v>32</v>
      </c>
      <c r="S916" t="s">
        <v>32</v>
      </c>
      <c r="T916" t="s">
        <v>32</v>
      </c>
      <c r="U916" t="s">
        <v>32</v>
      </c>
      <c r="V916" t="s">
        <v>32</v>
      </c>
      <c r="W916" t="s">
        <v>32</v>
      </c>
    </row>
    <row r="917" spans="1:23" x14ac:dyDescent="0.2">
      <c r="A917">
        <v>130806</v>
      </c>
      <c r="B917" t="s">
        <v>2994</v>
      </c>
      <c r="C917" t="s">
        <v>54</v>
      </c>
      <c r="D917" t="s">
        <v>61</v>
      </c>
      <c r="E917" t="s">
        <v>146</v>
      </c>
      <c r="F917" s="78" t="s">
        <v>47</v>
      </c>
      <c r="G917" t="s">
        <v>2995</v>
      </c>
      <c r="H917" t="s">
        <v>96</v>
      </c>
      <c r="I917" s="86">
        <v>41905</v>
      </c>
      <c r="J917" s="86">
        <v>41908</v>
      </c>
      <c r="K917">
        <v>1</v>
      </c>
      <c r="L917">
        <v>1</v>
      </c>
      <c r="M917">
        <v>1</v>
      </c>
      <c r="N917" t="s">
        <v>32</v>
      </c>
      <c r="O917">
        <v>1</v>
      </c>
      <c r="P917" t="s">
        <v>2996</v>
      </c>
      <c r="Q917" s="86">
        <v>39723</v>
      </c>
      <c r="R917" t="s">
        <v>32</v>
      </c>
      <c r="S917" t="s">
        <v>32</v>
      </c>
      <c r="T917" t="s">
        <v>32</v>
      </c>
      <c r="U917" t="s">
        <v>32</v>
      </c>
      <c r="V917" t="s">
        <v>32</v>
      </c>
      <c r="W917" t="s">
        <v>32</v>
      </c>
    </row>
    <row r="918" spans="1:23" x14ac:dyDescent="0.2">
      <c r="A918">
        <v>130833</v>
      </c>
      <c r="B918" t="s">
        <v>3041</v>
      </c>
      <c r="C918" t="s">
        <v>126</v>
      </c>
      <c r="D918" t="s">
        <v>61</v>
      </c>
      <c r="E918" t="s">
        <v>440</v>
      </c>
      <c r="F918" s="78" t="s">
        <v>57</v>
      </c>
      <c r="G918" t="s">
        <v>3042</v>
      </c>
      <c r="H918" t="s">
        <v>2267</v>
      </c>
      <c r="I918" s="86">
        <v>42073</v>
      </c>
      <c r="J918" s="86">
        <v>42076</v>
      </c>
      <c r="K918">
        <v>3</v>
      </c>
      <c r="L918">
        <v>3</v>
      </c>
      <c r="M918">
        <v>3</v>
      </c>
      <c r="N918" t="s">
        <v>32</v>
      </c>
      <c r="O918">
        <v>3</v>
      </c>
      <c r="P918" t="s">
        <v>3043</v>
      </c>
      <c r="Q918" s="86">
        <v>39948</v>
      </c>
      <c r="R918" t="s">
        <v>32</v>
      </c>
      <c r="S918" t="s">
        <v>32</v>
      </c>
      <c r="T918" t="s">
        <v>32</v>
      </c>
      <c r="U918" t="s">
        <v>32</v>
      </c>
      <c r="V918" t="s">
        <v>32</v>
      </c>
      <c r="W918" t="s">
        <v>32</v>
      </c>
    </row>
    <row r="919" spans="1:23" x14ac:dyDescent="0.2">
      <c r="A919">
        <v>54649</v>
      </c>
      <c r="B919" t="s">
        <v>1559</v>
      </c>
      <c r="C919" t="s">
        <v>30</v>
      </c>
      <c r="D919" t="s">
        <v>38</v>
      </c>
      <c r="E919" t="s">
        <v>82</v>
      </c>
      <c r="F919" s="78" t="s">
        <v>33</v>
      </c>
      <c r="G919" t="s">
        <v>1560</v>
      </c>
      <c r="H919" t="s">
        <v>491</v>
      </c>
      <c r="I919" s="86">
        <v>40344</v>
      </c>
      <c r="J919" s="86">
        <v>40347</v>
      </c>
      <c r="K919">
        <v>1</v>
      </c>
      <c r="L919">
        <v>1</v>
      </c>
      <c r="M919">
        <v>2</v>
      </c>
      <c r="N919" t="s">
        <v>32</v>
      </c>
      <c r="O919">
        <v>1</v>
      </c>
      <c r="P919" t="s">
        <v>32</v>
      </c>
      <c r="Q919" s="86" t="s">
        <v>32</v>
      </c>
      <c r="R919" t="s">
        <v>32</v>
      </c>
      <c r="S919" t="s">
        <v>32</v>
      </c>
      <c r="T919" t="s">
        <v>32</v>
      </c>
      <c r="U919" t="s">
        <v>32</v>
      </c>
      <c r="V919" t="s">
        <v>32</v>
      </c>
      <c r="W919" t="s">
        <v>32</v>
      </c>
    </row>
    <row r="920" spans="1:23" x14ac:dyDescent="0.2">
      <c r="A920">
        <v>59159</v>
      </c>
      <c r="B920" t="s">
        <v>250</v>
      </c>
      <c r="C920" t="s">
        <v>30</v>
      </c>
      <c r="D920" t="s">
        <v>38</v>
      </c>
      <c r="E920" t="s">
        <v>237</v>
      </c>
      <c r="F920" s="78" t="s">
        <v>132</v>
      </c>
      <c r="G920">
        <v>10005097</v>
      </c>
      <c r="H920" t="s">
        <v>48</v>
      </c>
      <c r="I920" s="86">
        <v>42332</v>
      </c>
      <c r="J920" s="86">
        <v>42334</v>
      </c>
      <c r="K920">
        <v>2</v>
      </c>
      <c r="L920">
        <v>3</v>
      </c>
      <c r="M920">
        <v>2</v>
      </c>
      <c r="N920">
        <v>2</v>
      </c>
      <c r="O920">
        <v>2</v>
      </c>
      <c r="P920" t="s">
        <v>251</v>
      </c>
      <c r="Q920" s="86">
        <v>41943</v>
      </c>
      <c r="R920" s="78">
        <v>3</v>
      </c>
      <c r="S920" s="78">
        <v>3</v>
      </c>
      <c r="T920">
        <v>3</v>
      </c>
      <c r="U920" t="s">
        <v>32</v>
      </c>
      <c r="V920">
        <v>3</v>
      </c>
      <c r="W920" t="s">
        <v>37</v>
      </c>
    </row>
    <row r="921" spans="1:23" x14ac:dyDescent="0.2">
      <c r="A921">
        <v>54657</v>
      </c>
      <c r="B921" t="s">
        <v>439</v>
      </c>
      <c r="C921" t="s">
        <v>40</v>
      </c>
      <c r="D921" t="s">
        <v>44</v>
      </c>
      <c r="E921" t="s">
        <v>215</v>
      </c>
      <c r="F921" s="78" t="s">
        <v>75</v>
      </c>
      <c r="G921" t="s">
        <v>1561</v>
      </c>
      <c r="H921" t="s">
        <v>593</v>
      </c>
      <c r="I921" s="86">
        <v>41722</v>
      </c>
      <c r="J921" s="86">
        <v>41726</v>
      </c>
      <c r="K921">
        <v>2</v>
      </c>
      <c r="L921">
        <v>2</v>
      </c>
      <c r="M921">
        <v>2</v>
      </c>
      <c r="N921" t="s">
        <v>32</v>
      </c>
      <c r="O921">
        <v>2</v>
      </c>
      <c r="P921" t="s">
        <v>1562</v>
      </c>
      <c r="Q921" s="86">
        <v>41292</v>
      </c>
      <c r="R921" t="s">
        <v>32</v>
      </c>
      <c r="S921" t="s">
        <v>32</v>
      </c>
      <c r="T921" t="s">
        <v>32</v>
      </c>
      <c r="U921" t="s">
        <v>32</v>
      </c>
      <c r="V921" t="s">
        <v>32</v>
      </c>
      <c r="W921" t="s">
        <v>32</v>
      </c>
    </row>
    <row r="922" spans="1:23" x14ac:dyDescent="0.2">
      <c r="A922">
        <v>130820</v>
      </c>
      <c r="B922" t="s">
        <v>214</v>
      </c>
      <c r="C922" t="s">
        <v>54</v>
      </c>
      <c r="D922" t="s">
        <v>61</v>
      </c>
      <c r="E922" t="s">
        <v>215</v>
      </c>
      <c r="F922" s="78" t="s">
        <v>75</v>
      </c>
      <c r="G922">
        <v>10004779</v>
      </c>
      <c r="H922" t="s">
        <v>58</v>
      </c>
      <c r="I922" s="86">
        <v>42318</v>
      </c>
      <c r="J922" s="86">
        <v>42321</v>
      </c>
      <c r="K922">
        <v>3</v>
      </c>
      <c r="L922">
        <v>3</v>
      </c>
      <c r="M922">
        <v>3</v>
      </c>
      <c r="N922">
        <v>2</v>
      </c>
      <c r="O922">
        <v>3</v>
      </c>
      <c r="P922" t="s">
        <v>216</v>
      </c>
      <c r="Q922" s="86">
        <v>41782</v>
      </c>
      <c r="R922" s="78">
        <v>3</v>
      </c>
      <c r="S922" s="78">
        <v>3</v>
      </c>
      <c r="T922">
        <v>3</v>
      </c>
      <c r="U922" t="s">
        <v>32</v>
      </c>
      <c r="V922">
        <v>3</v>
      </c>
      <c r="W922" t="s">
        <v>50</v>
      </c>
    </row>
    <row r="923" spans="1:23" x14ac:dyDescent="0.2">
      <c r="A923">
        <v>142283</v>
      </c>
      <c r="B923" t="s">
        <v>3360</v>
      </c>
      <c r="C923" t="s">
        <v>131</v>
      </c>
      <c r="D923" t="s">
        <v>135</v>
      </c>
      <c r="E923" t="s">
        <v>215</v>
      </c>
      <c r="F923" s="78" t="s">
        <v>75</v>
      </c>
      <c r="G923" t="s">
        <v>32</v>
      </c>
      <c r="H923" t="s">
        <v>32</v>
      </c>
      <c r="I923" s="86" t="s">
        <v>32</v>
      </c>
      <c r="J923" s="86" t="s">
        <v>32</v>
      </c>
      <c r="K923" t="s">
        <v>32</v>
      </c>
      <c r="L923" t="s">
        <v>32</v>
      </c>
      <c r="M923" t="s">
        <v>32</v>
      </c>
      <c r="N923" t="s">
        <v>32</v>
      </c>
      <c r="O923" t="s">
        <v>32</v>
      </c>
      <c r="P923" t="s">
        <v>32</v>
      </c>
      <c r="Q923" s="86" t="s">
        <v>32</v>
      </c>
      <c r="R923" t="s">
        <v>32</v>
      </c>
      <c r="S923" t="s">
        <v>32</v>
      </c>
      <c r="T923" t="s">
        <v>32</v>
      </c>
      <c r="U923" t="s">
        <v>32</v>
      </c>
      <c r="V923" t="s">
        <v>32</v>
      </c>
      <c r="W923" t="s">
        <v>32</v>
      </c>
    </row>
    <row r="924" spans="1:23" x14ac:dyDescent="0.2">
      <c r="A924">
        <v>54664</v>
      </c>
      <c r="B924" t="s">
        <v>1563</v>
      </c>
      <c r="C924" t="s">
        <v>30</v>
      </c>
      <c r="D924" t="s">
        <v>38</v>
      </c>
      <c r="E924" t="s">
        <v>360</v>
      </c>
      <c r="F924" s="78" t="s">
        <v>47</v>
      </c>
      <c r="G924" t="s">
        <v>1564</v>
      </c>
      <c r="H924" t="s">
        <v>491</v>
      </c>
      <c r="I924" s="86">
        <v>40078</v>
      </c>
      <c r="J924" s="86">
        <v>40081</v>
      </c>
      <c r="K924">
        <v>1</v>
      </c>
      <c r="L924">
        <v>1</v>
      </c>
      <c r="M924">
        <v>2</v>
      </c>
      <c r="N924" t="s">
        <v>32</v>
      </c>
      <c r="O924">
        <v>1</v>
      </c>
      <c r="P924" t="s">
        <v>1565</v>
      </c>
      <c r="Q924" s="86">
        <v>38608</v>
      </c>
      <c r="R924" t="s">
        <v>32</v>
      </c>
      <c r="S924" t="s">
        <v>32</v>
      </c>
      <c r="T924" t="s">
        <v>32</v>
      </c>
      <c r="U924" t="s">
        <v>32</v>
      </c>
      <c r="V924" t="s">
        <v>32</v>
      </c>
      <c r="W924" t="s">
        <v>32</v>
      </c>
    </row>
    <row r="925" spans="1:23" x14ac:dyDescent="0.2">
      <c r="A925">
        <v>54666</v>
      </c>
      <c r="B925" t="s">
        <v>1566</v>
      </c>
      <c r="C925" t="s">
        <v>40</v>
      </c>
      <c r="D925" t="s">
        <v>44</v>
      </c>
      <c r="E925" t="s">
        <v>184</v>
      </c>
      <c r="F925" s="78" t="s">
        <v>345</v>
      </c>
      <c r="G925" t="s">
        <v>1567</v>
      </c>
      <c r="H925" t="s">
        <v>521</v>
      </c>
      <c r="I925" s="86">
        <v>41967</v>
      </c>
      <c r="J925" s="86">
        <v>41971</v>
      </c>
      <c r="K925">
        <v>2</v>
      </c>
      <c r="L925">
        <v>2</v>
      </c>
      <c r="M925">
        <v>2</v>
      </c>
      <c r="N925" t="s">
        <v>32</v>
      </c>
      <c r="O925">
        <v>2</v>
      </c>
      <c r="P925" t="s">
        <v>1568</v>
      </c>
      <c r="Q925" s="86">
        <v>39780</v>
      </c>
      <c r="R925" t="s">
        <v>32</v>
      </c>
      <c r="S925" t="s">
        <v>32</v>
      </c>
      <c r="T925" t="s">
        <v>32</v>
      </c>
      <c r="U925" t="s">
        <v>32</v>
      </c>
      <c r="V925" t="s">
        <v>32</v>
      </c>
      <c r="W925" t="s">
        <v>32</v>
      </c>
    </row>
    <row r="926" spans="1:23" x14ac:dyDescent="0.2">
      <c r="A926">
        <v>54668</v>
      </c>
      <c r="B926" t="s">
        <v>1569</v>
      </c>
      <c r="C926" t="s">
        <v>30</v>
      </c>
      <c r="D926" t="s">
        <v>38</v>
      </c>
      <c r="E926" t="s">
        <v>184</v>
      </c>
      <c r="F926" s="78" t="s">
        <v>345</v>
      </c>
      <c r="G926" t="s">
        <v>1570</v>
      </c>
      <c r="H926" t="s">
        <v>502</v>
      </c>
      <c r="I926" s="86">
        <v>41303</v>
      </c>
      <c r="J926" s="86">
        <v>41306</v>
      </c>
      <c r="K926">
        <v>2</v>
      </c>
      <c r="L926">
        <v>2</v>
      </c>
      <c r="M926">
        <v>2</v>
      </c>
      <c r="N926" t="s">
        <v>32</v>
      </c>
      <c r="O926">
        <v>2</v>
      </c>
      <c r="P926" t="s">
        <v>1571</v>
      </c>
      <c r="Q926" s="86">
        <v>40718</v>
      </c>
      <c r="R926" t="s">
        <v>32</v>
      </c>
      <c r="S926" t="s">
        <v>32</v>
      </c>
      <c r="T926" t="s">
        <v>32</v>
      </c>
      <c r="U926" t="s">
        <v>32</v>
      </c>
      <c r="V926" t="s">
        <v>32</v>
      </c>
      <c r="W926" t="s">
        <v>32</v>
      </c>
    </row>
    <row r="927" spans="1:23" x14ac:dyDescent="0.2">
      <c r="A927">
        <v>58199</v>
      </c>
      <c r="B927" t="s">
        <v>1852</v>
      </c>
      <c r="C927" t="s">
        <v>234</v>
      </c>
      <c r="D927" t="s">
        <v>38</v>
      </c>
      <c r="E927" t="s">
        <v>181</v>
      </c>
      <c r="F927" s="78" t="s">
        <v>311</v>
      </c>
      <c r="G927" t="s">
        <v>1853</v>
      </c>
      <c r="H927" t="s">
        <v>562</v>
      </c>
      <c r="I927" s="86">
        <v>41604</v>
      </c>
      <c r="J927" s="86">
        <v>41607</v>
      </c>
      <c r="K927">
        <v>2</v>
      </c>
      <c r="L927">
        <v>2</v>
      </c>
      <c r="M927">
        <v>2</v>
      </c>
      <c r="N927" t="s">
        <v>32</v>
      </c>
      <c r="O927">
        <v>2</v>
      </c>
      <c r="P927" t="s">
        <v>1854</v>
      </c>
      <c r="Q927" s="86">
        <v>41201</v>
      </c>
      <c r="R927" t="s">
        <v>32</v>
      </c>
      <c r="S927" t="s">
        <v>32</v>
      </c>
      <c r="T927" t="s">
        <v>32</v>
      </c>
      <c r="U927" t="s">
        <v>32</v>
      </c>
      <c r="V927" t="s">
        <v>32</v>
      </c>
      <c r="W927" t="s">
        <v>32</v>
      </c>
    </row>
    <row r="928" spans="1:23" x14ac:dyDescent="0.2">
      <c r="A928">
        <v>54684</v>
      </c>
      <c r="B928" t="s">
        <v>441</v>
      </c>
      <c r="C928" t="s">
        <v>40</v>
      </c>
      <c r="D928" t="s">
        <v>44</v>
      </c>
      <c r="E928" t="s">
        <v>440</v>
      </c>
      <c r="F928" s="78" t="s">
        <v>57</v>
      </c>
      <c r="G928" t="s">
        <v>1572</v>
      </c>
      <c r="H928" t="s">
        <v>521</v>
      </c>
      <c r="I928" s="86">
        <v>40511</v>
      </c>
      <c r="J928" s="86">
        <v>40515</v>
      </c>
      <c r="K928">
        <v>2</v>
      </c>
      <c r="L928">
        <v>2</v>
      </c>
      <c r="M928">
        <v>2</v>
      </c>
      <c r="N928" t="s">
        <v>32</v>
      </c>
      <c r="O928">
        <v>2</v>
      </c>
      <c r="P928" t="s">
        <v>1573</v>
      </c>
      <c r="Q928" s="86">
        <v>39108</v>
      </c>
      <c r="R928" t="s">
        <v>32</v>
      </c>
      <c r="S928" t="s">
        <v>32</v>
      </c>
      <c r="T928" t="s">
        <v>32</v>
      </c>
      <c r="U928" t="s">
        <v>32</v>
      </c>
      <c r="V928" t="s">
        <v>32</v>
      </c>
      <c r="W928" t="s">
        <v>32</v>
      </c>
    </row>
    <row r="929" spans="1:23" x14ac:dyDescent="0.2">
      <c r="A929">
        <v>130665</v>
      </c>
      <c r="B929" t="s">
        <v>2713</v>
      </c>
      <c r="C929" t="s">
        <v>54</v>
      </c>
      <c r="D929" t="s">
        <v>61</v>
      </c>
      <c r="E929" t="s">
        <v>190</v>
      </c>
      <c r="F929" s="78" t="s">
        <v>57</v>
      </c>
      <c r="G929" t="s">
        <v>2714</v>
      </c>
      <c r="H929" t="s">
        <v>58</v>
      </c>
      <c r="I929" s="86">
        <v>41666</v>
      </c>
      <c r="J929" s="86">
        <v>41670</v>
      </c>
      <c r="K929">
        <v>2</v>
      </c>
      <c r="L929">
        <v>2</v>
      </c>
      <c r="M929">
        <v>2</v>
      </c>
      <c r="N929" t="s">
        <v>32</v>
      </c>
      <c r="O929">
        <v>1</v>
      </c>
      <c r="P929" t="s">
        <v>2715</v>
      </c>
      <c r="Q929" s="86">
        <v>41299</v>
      </c>
      <c r="R929" t="s">
        <v>32</v>
      </c>
      <c r="S929" t="s">
        <v>32</v>
      </c>
      <c r="T929" t="s">
        <v>32</v>
      </c>
      <c r="U929" t="s">
        <v>32</v>
      </c>
      <c r="V929" t="s">
        <v>32</v>
      </c>
      <c r="W929" t="s">
        <v>32</v>
      </c>
    </row>
    <row r="930" spans="1:23" x14ac:dyDescent="0.2">
      <c r="A930">
        <v>133435</v>
      </c>
      <c r="B930" t="s">
        <v>189</v>
      </c>
      <c r="C930" t="s">
        <v>54</v>
      </c>
      <c r="D930" t="s">
        <v>61</v>
      </c>
      <c r="E930" t="s">
        <v>190</v>
      </c>
      <c r="F930" s="78" t="s">
        <v>57</v>
      </c>
      <c r="G930">
        <v>10004809</v>
      </c>
      <c r="H930" t="s">
        <v>96</v>
      </c>
      <c r="I930" s="86">
        <v>42311</v>
      </c>
      <c r="J930" s="86">
        <v>42314</v>
      </c>
      <c r="K930">
        <v>3</v>
      </c>
      <c r="L930">
        <v>3</v>
      </c>
      <c r="M930">
        <v>3</v>
      </c>
      <c r="N930">
        <v>2</v>
      </c>
      <c r="O930">
        <v>3</v>
      </c>
      <c r="P930" t="s">
        <v>191</v>
      </c>
      <c r="Q930" s="86">
        <v>41761</v>
      </c>
      <c r="R930" s="78">
        <v>2</v>
      </c>
      <c r="S930" s="78">
        <v>3</v>
      </c>
      <c r="T930">
        <v>2</v>
      </c>
      <c r="U930" t="s">
        <v>32</v>
      </c>
      <c r="V930">
        <v>2</v>
      </c>
      <c r="W930" t="s">
        <v>60</v>
      </c>
    </row>
    <row r="931" spans="1:23" x14ac:dyDescent="0.2">
      <c r="A931">
        <v>54698</v>
      </c>
      <c r="B931" t="s">
        <v>1574</v>
      </c>
      <c r="C931" t="s">
        <v>30</v>
      </c>
      <c r="D931" t="s">
        <v>38</v>
      </c>
      <c r="E931" t="s">
        <v>442</v>
      </c>
      <c r="F931" s="78" t="s">
        <v>56</v>
      </c>
      <c r="G931" t="s">
        <v>1575</v>
      </c>
      <c r="H931" t="s">
        <v>502</v>
      </c>
      <c r="I931" s="86">
        <v>41723</v>
      </c>
      <c r="J931" s="86">
        <v>41726</v>
      </c>
      <c r="K931">
        <v>2</v>
      </c>
      <c r="L931">
        <v>3</v>
      </c>
      <c r="M931">
        <v>2</v>
      </c>
      <c r="N931" t="s">
        <v>32</v>
      </c>
      <c r="O931">
        <v>2</v>
      </c>
      <c r="P931" t="s">
        <v>1576</v>
      </c>
      <c r="Q931" s="86">
        <v>40970</v>
      </c>
      <c r="R931" t="s">
        <v>32</v>
      </c>
      <c r="S931" t="s">
        <v>32</v>
      </c>
      <c r="T931" t="s">
        <v>32</v>
      </c>
      <c r="U931" t="s">
        <v>32</v>
      </c>
      <c r="V931" t="s">
        <v>32</v>
      </c>
      <c r="W931" t="s">
        <v>32</v>
      </c>
    </row>
    <row r="932" spans="1:23" x14ac:dyDescent="0.2">
      <c r="A932">
        <v>133042</v>
      </c>
      <c r="B932" t="s">
        <v>3211</v>
      </c>
      <c r="C932" t="s">
        <v>2217</v>
      </c>
      <c r="D932" t="s">
        <v>44</v>
      </c>
      <c r="E932" t="s">
        <v>442</v>
      </c>
      <c r="F932" s="78" t="s">
        <v>56</v>
      </c>
      <c r="G932" t="s">
        <v>3212</v>
      </c>
      <c r="H932" t="s">
        <v>521</v>
      </c>
      <c r="I932" s="86">
        <v>40141</v>
      </c>
      <c r="J932" s="86">
        <v>40144</v>
      </c>
      <c r="K932">
        <v>2</v>
      </c>
      <c r="L932">
        <v>2</v>
      </c>
      <c r="M932">
        <v>2</v>
      </c>
      <c r="N932" t="s">
        <v>32</v>
      </c>
      <c r="O932">
        <v>2</v>
      </c>
      <c r="P932" t="s">
        <v>32</v>
      </c>
      <c r="Q932" s="86" t="s">
        <v>32</v>
      </c>
      <c r="R932" t="s">
        <v>32</v>
      </c>
      <c r="S932" t="s">
        <v>32</v>
      </c>
      <c r="T932" t="s">
        <v>32</v>
      </c>
      <c r="U932" t="s">
        <v>32</v>
      </c>
      <c r="V932" t="s">
        <v>32</v>
      </c>
      <c r="W932" t="s">
        <v>32</v>
      </c>
    </row>
    <row r="933" spans="1:23" x14ac:dyDescent="0.2">
      <c r="A933">
        <v>53146</v>
      </c>
      <c r="B933" t="s">
        <v>1206</v>
      </c>
      <c r="C933" t="s">
        <v>40</v>
      </c>
      <c r="D933" t="s">
        <v>44</v>
      </c>
      <c r="E933" t="s">
        <v>442</v>
      </c>
      <c r="F933" s="78" t="s">
        <v>56</v>
      </c>
      <c r="G933" t="s">
        <v>1207</v>
      </c>
      <c r="H933" t="s">
        <v>521</v>
      </c>
      <c r="I933" s="86">
        <v>41815</v>
      </c>
      <c r="J933" s="86">
        <v>41817</v>
      </c>
      <c r="K933">
        <v>2</v>
      </c>
      <c r="L933">
        <v>2</v>
      </c>
      <c r="M933">
        <v>2</v>
      </c>
      <c r="N933" t="s">
        <v>32</v>
      </c>
      <c r="O933">
        <v>2</v>
      </c>
      <c r="P933" t="s">
        <v>1208</v>
      </c>
      <c r="Q933" s="86">
        <v>38800</v>
      </c>
      <c r="R933" t="s">
        <v>32</v>
      </c>
      <c r="S933" t="s">
        <v>32</v>
      </c>
      <c r="T933" t="s">
        <v>32</v>
      </c>
      <c r="U933" t="s">
        <v>32</v>
      </c>
      <c r="V933" t="s">
        <v>32</v>
      </c>
      <c r="W933" t="s">
        <v>32</v>
      </c>
    </row>
    <row r="934" spans="1:23" x14ac:dyDescent="0.2">
      <c r="A934">
        <v>54714</v>
      </c>
      <c r="B934" t="s">
        <v>1577</v>
      </c>
      <c r="C934" t="s">
        <v>114</v>
      </c>
      <c r="D934" t="s">
        <v>44</v>
      </c>
      <c r="E934" t="s">
        <v>379</v>
      </c>
      <c r="F934" s="78" t="s">
        <v>311</v>
      </c>
      <c r="G934" t="s">
        <v>1578</v>
      </c>
      <c r="H934" t="s">
        <v>521</v>
      </c>
      <c r="I934" s="86">
        <v>41661</v>
      </c>
      <c r="J934" s="86">
        <v>41663</v>
      </c>
      <c r="K934">
        <v>2</v>
      </c>
      <c r="L934">
        <v>2</v>
      </c>
      <c r="M934">
        <v>2</v>
      </c>
      <c r="N934" t="s">
        <v>32</v>
      </c>
      <c r="O934">
        <v>2</v>
      </c>
      <c r="P934" t="s">
        <v>1579</v>
      </c>
      <c r="Q934" s="86">
        <v>39478</v>
      </c>
      <c r="R934" t="s">
        <v>32</v>
      </c>
      <c r="S934" t="s">
        <v>32</v>
      </c>
      <c r="T934" t="s">
        <v>32</v>
      </c>
      <c r="U934" t="s">
        <v>32</v>
      </c>
      <c r="V934" t="s">
        <v>32</v>
      </c>
      <c r="W934" t="s">
        <v>32</v>
      </c>
    </row>
    <row r="935" spans="1:23" x14ac:dyDescent="0.2">
      <c r="A935">
        <v>130849</v>
      </c>
      <c r="B935" t="s">
        <v>3067</v>
      </c>
      <c r="C935" t="s">
        <v>54</v>
      </c>
      <c r="D935" t="s">
        <v>61</v>
      </c>
      <c r="E935" t="s">
        <v>443</v>
      </c>
      <c r="F935" s="78" t="s">
        <v>47</v>
      </c>
      <c r="G935" t="s">
        <v>3068</v>
      </c>
      <c r="H935" t="s">
        <v>96</v>
      </c>
      <c r="I935" s="86">
        <v>41330</v>
      </c>
      <c r="J935" s="86">
        <v>41334</v>
      </c>
      <c r="K935">
        <v>1</v>
      </c>
      <c r="L935">
        <v>1</v>
      </c>
      <c r="M935">
        <v>1</v>
      </c>
      <c r="N935" t="s">
        <v>32</v>
      </c>
      <c r="O935">
        <v>1</v>
      </c>
      <c r="P935" t="s">
        <v>3069</v>
      </c>
      <c r="Q935" s="86">
        <v>39885</v>
      </c>
      <c r="R935" t="s">
        <v>32</v>
      </c>
      <c r="S935" t="s">
        <v>32</v>
      </c>
      <c r="T935" t="s">
        <v>32</v>
      </c>
      <c r="U935" t="s">
        <v>32</v>
      </c>
      <c r="V935" t="s">
        <v>32</v>
      </c>
      <c r="W935" t="s">
        <v>32</v>
      </c>
    </row>
    <row r="936" spans="1:23" x14ac:dyDescent="0.2">
      <c r="A936">
        <v>54719</v>
      </c>
      <c r="B936" t="s">
        <v>1580</v>
      </c>
      <c r="C936" t="s">
        <v>40</v>
      </c>
      <c r="D936" t="s">
        <v>44</v>
      </c>
      <c r="E936" t="s">
        <v>443</v>
      </c>
      <c r="F936" s="78" t="s">
        <v>47</v>
      </c>
      <c r="G936" t="s">
        <v>1581</v>
      </c>
      <c r="H936" t="s">
        <v>521</v>
      </c>
      <c r="I936" s="86">
        <v>41549</v>
      </c>
      <c r="J936" s="86">
        <v>41551</v>
      </c>
      <c r="K936">
        <v>2</v>
      </c>
      <c r="L936">
        <v>2</v>
      </c>
      <c r="M936">
        <v>2</v>
      </c>
      <c r="N936" t="s">
        <v>32</v>
      </c>
      <c r="O936">
        <v>2</v>
      </c>
      <c r="P936" t="s">
        <v>1582</v>
      </c>
      <c r="Q936" s="86">
        <v>40571</v>
      </c>
      <c r="R936" t="s">
        <v>32</v>
      </c>
      <c r="S936" t="s">
        <v>32</v>
      </c>
      <c r="T936" t="s">
        <v>32</v>
      </c>
      <c r="U936" t="s">
        <v>32</v>
      </c>
      <c r="V936" t="s">
        <v>32</v>
      </c>
      <c r="W936" t="s">
        <v>32</v>
      </c>
    </row>
    <row r="937" spans="1:23" x14ac:dyDescent="0.2">
      <c r="A937">
        <v>59172</v>
      </c>
      <c r="B937" t="s">
        <v>2148</v>
      </c>
      <c r="C937" t="s">
        <v>30</v>
      </c>
      <c r="D937" t="s">
        <v>38</v>
      </c>
      <c r="E937" t="s">
        <v>208</v>
      </c>
      <c r="F937" s="78" t="s">
        <v>64</v>
      </c>
      <c r="G937" t="s">
        <v>2149</v>
      </c>
      <c r="H937" t="s">
        <v>502</v>
      </c>
      <c r="I937" s="86">
        <v>41589</v>
      </c>
      <c r="J937" s="86">
        <v>41593</v>
      </c>
      <c r="K937">
        <v>2</v>
      </c>
      <c r="L937">
        <v>2</v>
      </c>
      <c r="M937">
        <v>2</v>
      </c>
      <c r="N937" t="s">
        <v>32</v>
      </c>
      <c r="O937">
        <v>2</v>
      </c>
      <c r="P937" t="s">
        <v>32</v>
      </c>
      <c r="Q937" s="86" t="s">
        <v>32</v>
      </c>
      <c r="R937" t="s">
        <v>32</v>
      </c>
      <c r="S937" t="s">
        <v>32</v>
      </c>
      <c r="T937" t="s">
        <v>32</v>
      </c>
      <c r="U937" t="s">
        <v>32</v>
      </c>
      <c r="V937" t="s">
        <v>32</v>
      </c>
      <c r="W937" t="s">
        <v>32</v>
      </c>
    </row>
    <row r="938" spans="1:23" x14ac:dyDescent="0.2">
      <c r="A938">
        <v>54726</v>
      </c>
      <c r="B938" t="s">
        <v>1586</v>
      </c>
      <c r="C938" t="s">
        <v>30</v>
      </c>
      <c r="D938" t="s">
        <v>38</v>
      </c>
      <c r="E938" t="s">
        <v>95</v>
      </c>
      <c r="F938" s="78" t="s">
        <v>64</v>
      </c>
      <c r="G938" t="s">
        <v>1587</v>
      </c>
      <c r="H938" t="s">
        <v>512</v>
      </c>
      <c r="I938" s="86">
        <v>42170</v>
      </c>
      <c r="J938" s="86">
        <v>42174</v>
      </c>
      <c r="K938">
        <v>3</v>
      </c>
      <c r="L938">
        <v>3</v>
      </c>
      <c r="M938">
        <v>3</v>
      </c>
      <c r="N938" t="s">
        <v>32</v>
      </c>
      <c r="O938">
        <v>3</v>
      </c>
      <c r="P938" t="s">
        <v>1588</v>
      </c>
      <c r="Q938" s="86">
        <v>41173</v>
      </c>
      <c r="R938" t="s">
        <v>32</v>
      </c>
      <c r="S938" t="s">
        <v>32</v>
      </c>
      <c r="T938" t="s">
        <v>32</v>
      </c>
      <c r="U938" t="s">
        <v>32</v>
      </c>
      <c r="V938" t="s">
        <v>32</v>
      </c>
      <c r="W938" t="s">
        <v>32</v>
      </c>
    </row>
    <row r="939" spans="1:23" x14ac:dyDescent="0.2">
      <c r="A939">
        <v>58820</v>
      </c>
      <c r="B939" t="s">
        <v>2021</v>
      </c>
      <c r="C939" t="s">
        <v>30</v>
      </c>
      <c r="D939" t="s">
        <v>38</v>
      </c>
      <c r="E939" t="s">
        <v>2013</v>
      </c>
      <c r="F939" s="78" t="s">
        <v>32</v>
      </c>
      <c r="G939" t="s">
        <v>2022</v>
      </c>
      <c r="H939" t="s">
        <v>512</v>
      </c>
      <c r="I939" s="86">
        <v>42177</v>
      </c>
      <c r="J939" s="86">
        <v>42181</v>
      </c>
      <c r="K939">
        <v>3</v>
      </c>
      <c r="L939">
        <v>2</v>
      </c>
      <c r="M939">
        <v>2</v>
      </c>
      <c r="N939" t="s">
        <v>32</v>
      </c>
      <c r="O939">
        <v>3</v>
      </c>
      <c r="P939" t="s">
        <v>2023</v>
      </c>
      <c r="Q939" s="86">
        <v>40991</v>
      </c>
      <c r="R939" t="s">
        <v>32</v>
      </c>
      <c r="S939" t="s">
        <v>32</v>
      </c>
      <c r="T939" t="s">
        <v>32</v>
      </c>
      <c r="U939" t="s">
        <v>32</v>
      </c>
      <c r="V939" t="s">
        <v>32</v>
      </c>
      <c r="W939" t="s">
        <v>32</v>
      </c>
    </row>
    <row r="940" spans="1:23" x14ac:dyDescent="0.2">
      <c r="A940">
        <v>55056</v>
      </c>
      <c r="B940" t="s">
        <v>1656</v>
      </c>
      <c r="C940" t="s">
        <v>30</v>
      </c>
      <c r="D940" t="s">
        <v>38</v>
      </c>
      <c r="E940" t="s">
        <v>427</v>
      </c>
      <c r="F940" s="78" t="s">
        <v>345</v>
      </c>
      <c r="G940" t="s">
        <v>1657</v>
      </c>
      <c r="H940" t="s">
        <v>512</v>
      </c>
      <c r="I940" s="86">
        <v>41589</v>
      </c>
      <c r="J940" s="86">
        <v>41593</v>
      </c>
      <c r="K940">
        <v>2</v>
      </c>
      <c r="L940">
        <v>2</v>
      </c>
      <c r="M940">
        <v>2</v>
      </c>
      <c r="N940" t="s">
        <v>32</v>
      </c>
      <c r="O940">
        <v>2</v>
      </c>
      <c r="P940" t="s">
        <v>1658</v>
      </c>
      <c r="Q940" s="86">
        <v>39892</v>
      </c>
      <c r="R940" t="s">
        <v>32</v>
      </c>
      <c r="S940" t="s">
        <v>32</v>
      </c>
      <c r="T940" t="s">
        <v>32</v>
      </c>
      <c r="U940" t="s">
        <v>32</v>
      </c>
      <c r="V940" t="s">
        <v>32</v>
      </c>
      <c r="W940" t="s">
        <v>32</v>
      </c>
    </row>
    <row r="941" spans="1:23" x14ac:dyDescent="0.2">
      <c r="A941">
        <v>130516</v>
      </c>
      <c r="B941" t="s">
        <v>2440</v>
      </c>
      <c r="C941" t="s">
        <v>54</v>
      </c>
      <c r="D941" t="s">
        <v>61</v>
      </c>
      <c r="E941" t="s">
        <v>444</v>
      </c>
      <c r="F941" s="78" t="s">
        <v>64</v>
      </c>
      <c r="G941" t="s">
        <v>2441</v>
      </c>
      <c r="H941" t="s">
        <v>96</v>
      </c>
      <c r="I941" s="86">
        <v>42065</v>
      </c>
      <c r="J941" s="86">
        <v>42069</v>
      </c>
      <c r="K941">
        <v>3</v>
      </c>
      <c r="L941">
        <v>3</v>
      </c>
      <c r="M941">
        <v>3</v>
      </c>
      <c r="N941" t="s">
        <v>32</v>
      </c>
      <c r="O941">
        <v>3</v>
      </c>
      <c r="P941" t="s">
        <v>2442</v>
      </c>
      <c r="Q941" s="86">
        <v>39975</v>
      </c>
      <c r="R941" t="s">
        <v>32</v>
      </c>
      <c r="S941" t="s">
        <v>32</v>
      </c>
      <c r="T941" t="s">
        <v>32</v>
      </c>
      <c r="U941" t="s">
        <v>32</v>
      </c>
      <c r="V941" t="s">
        <v>32</v>
      </c>
      <c r="W941" t="s">
        <v>32</v>
      </c>
    </row>
    <row r="942" spans="1:23" x14ac:dyDescent="0.2">
      <c r="A942">
        <v>54739</v>
      </c>
      <c r="B942" t="s">
        <v>445</v>
      </c>
      <c r="C942" t="s">
        <v>40</v>
      </c>
      <c r="D942" t="s">
        <v>44</v>
      </c>
      <c r="E942" t="s">
        <v>444</v>
      </c>
      <c r="F942" s="78" t="s">
        <v>64</v>
      </c>
      <c r="G942" t="s">
        <v>1589</v>
      </c>
      <c r="H942" t="s">
        <v>521</v>
      </c>
      <c r="I942" s="86">
        <v>40672</v>
      </c>
      <c r="J942" s="86">
        <v>40676</v>
      </c>
      <c r="K942">
        <v>2</v>
      </c>
      <c r="L942">
        <v>2</v>
      </c>
      <c r="M942">
        <v>2</v>
      </c>
      <c r="N942" t="s">
        <v>32</v>
      </c>
      <c r="O942">
        <v>2</v>
      </c>
      <c r="P942" t="s">
        <v>1590</v>
      </c>
      <c r="Q942" s="86">
        <v>39220</v>
      </c>
      <c r="R942" t="s">
        <v>32</v>
      </c>
      <c r="S942" t="s">
        <v>32</v>
      </c>
      <c r="T942" t="s">
        <v>32</v>
      </c>
      <c r="U942" t="s">
        <v>32</v>
      </c>
      <c r="V942" t="s">
        <v>32</v>
      </c>
      <c r="W942" t="s">
        <v>32</v>
      </c>
    </row>
    <row r="943" spans="1:23" x14ac:dyDescent="0.2">
      <c r="A943">
        <v>55704</v>
      </c>
      <c r="B943" t="s">
        <v>1746</v>
      </c>
      <c r="C943" t="s">
        <v>30</v>
      </c>
      <c r="D943" t="s">
        <v>38</v>
      </c>
      <c r="E943" t="s">
        <v>127</v>
      </c>
      <c r="F943" s="78" t="s">
        <v>311</v>
      </c>
      <c r="G943" t="s">
        <v>1747</v>
      </c>
      <c r="H943" t="s">
        <v>512</v>
      </c>
      <c r="I943" s="86">
        <v>41856</v>
      </c>
      <c r="J943" s="86">
        <v>41859</v>
      </c>
      <c r="K943">
        <v>2</v>
      </c>
      <c r="L943">
        <v>2</v>
      </c>
      <c r="M943">
        <v>2</v>
      </c>
      <c r="N943" t="s">
        <v>32</v>
      </c>
      <c r="O943">
        <v>2</v>
      </c>
      <c r="P943" t="s">
        <v>1748</v>
      </c>
      <c r="Q943" s="86">
        <v>41131</v>
      </c>
      <c r="R943" t="s">
        <v>32</v>
      </c>
      <c r="S943" t="s">
        <v>32</v>
      </c>
      <c r="T943" t="s">
        <v>32</v>
      </c>
      <c r="U943" t="s">
        <v>32</v>
      </c>
      <c r="V943" t="s">
        <v>32</v>
      </c>
      <c r="W943" t="s">
        <v>32</v>
      </c>
    </row>
    <row r="944" spans="1:23" x14ac:dyDescent="0.2">
      <c r="A944">
        <v>54755</v>
      </c>
      <c r="B944" t="s">
        <v>257</v>
      </c>
      <c r="C944" t="s">
        <v>30</v>
      </c>
      <c r="D944" t="s">
        <v>38</v>
      </c>
      <c r="E944" t="s">
        <v>258</v>
      </c>
      <c r="F944" s="78" t="s">
        <v>345</v>
      </c>
      <c r="G944">
        <v>10005017</v>
      </c>
      <c r="H944" t="s">
        <v>52</v>
      </c>
      <c r="I944" s="86">
        <v>42339</v>
      </c>
      <c r="J944" s="86">
        <v>42342</v>
      </c>
      <c r="K944">
        <v>2</v>
      </c>
      <c r="L944">
        <v>2</v>
      </c>
      <c r="M944">
        <v>2</v>
      </c>
      <c r="N944">
        <v>2</v>
      </c>
      <c r="O944">
        <v>2</v>
      </c>
      <c r="P944" t="s">
        <v>259</v>
      </c>
      <c r="Q944" s="86">
        <v>41432</v>
      </c>
      <c r="R944" s="78" t="s">
        <v>32</v>
      </c>
      <c r="S944" s="78" t="s">
        <v>32</v>
      </c>
      <c r="T944" t="s">
        <v>32</v>
      </c>
      <c r="U944" t="s">
        <v>32</v>
      </c>
      <c r="V944" t="s">
        <v>32</v>
      </c>
      <c r="W944" t="s">
        <v>32</v>
      </c>
    </row>
    <row r="945" spans="1:23" x14ac:dyDescent="0.2">
      <c r="A945">
        <v>58515</v>
      </c>
      <c r="B945" t="s">
        <v>1935</v>
      </c>
      <c r="C945" t="s">
        <v>30</v>
      </c>
      <c r="D945" t="s">
        <v>38</v>
      </c>
      <c r="E945" t="s">
        <v>432</v>
      </c>
      <c r="F945" s="78" t="s">
        <v>64</v>
      </c>
      <c r="G945" t="s">
        <v>1936</v>
      </c>
      <c r="H945" t="s">
        <v>502</v>
      </c>
      <c r="I945" s="86">
        <v>41939</v>
      </c>
      <c r="J945" s="86">
        <v>41943</v>
      </c>
      <c r="K945">
        <v>3</v>
      </c>
      <c r="L945">
        <v>3</v>
      </c>
      <c r="M945">
        <v>3</v>
      </c>
      <c r="N945" t="s">
        <v>32</v>
      </c>
      <c r="O945">
        <v>3</v>
      </c>
      <c r="P945" t="s">
        <v>1937</v>
      </c>
      <c r="Q945" s="86">
        <v>40669</v>
      </c>
      <c r="R945" t="s">
        <v>32</v>
      </c>
      <c r="S945" t="s">
        <v>32</v>
      </c>
      <c r="T945" t="s">
        <v>32</v>
      </c>
      <c r="U945" t="s">
        <v>32</v>
      </c>
      <c r="V945" t="s">
        <v>32</v>
      </c>
      <c r="W945" t="s">
        <v>32</v>
      </c>
    </row>
    <row r="946" spans="1:23" x14ac:dyDescent="0.2">
      <c r="A946">
        <v>54758</v>
      </c>
      <c r="B946" t="s">
        <v>1591</v>
      </c>
      <c r="C946" t="s">
        <v>114</v>
      </c>
      <c r="D946" t="s">
        <v>44</v>
      </c>
      <c r="E946" t="s">
        <v>184</v>
      </c>
      <c r="F946" s="78" t="s">
        <v>345</v>
      </c>
      <c r="G946" t="s">
        <v>1592</v>
      </c>
      <c r="H946" t="s">
        <v>491</v>
      </c>
      <c r="I946" s="86">
        <v>40617</v>
      </c>
      <c r="J946" s="86">
        <v>40620</v>
      </c>
      <c r="K946">
        <v>2</v>
      </c>
      <c r="L946">
        <v>2</v>
      </c>
      <c r="M946">
        <v>2</v>
      </c>
      <c r="N946" t="s">
        <v>32</v>
      </c>
      <c r="O946">
        <v>2</v>
      </c>
      <c r="P946" t="s">
        <v>1593</v>
      </c>
      <c r="Q946" s="86">
        <v>38625</v>
      </c>
      <c r="R946" t="s">
        <v>32</v>
      </c>
      <c r="S946" t="s">
        <v>32</v>
      </c>
      <c r="T946" t="s">
        <v>32</v>
      </c>
      <c r="U946" t="s">
        <v>32</v>
      </c>
      <c r="V946" t="s">
        <v>32</v>
      </c>
      <c r="W946" t="s">
        <v>32</v>
      </c>
    </row>
    <row r="947" spans="1:23" x14ac:dyDescent="0.2">
      <c r="A947">
        <v>139793</v>
      </c>
      <c r="B947" t="s">
        <v>3331</v>
      </c>
      <c r="C947" t="s">
        <v>3308</v>
      </c>
      <c r="D947" t="s">
        <v>135</v>
      </c>
      <c r="E947" t="s">
        <v>160</v>
      </c>
      <c r="F947" s="78" t="s">
        <v>56</v>
      </c>
      <c r="G947" t="s">
        <v>3332</v>
      </c>
      <c r="H947" t="s">
        <v>3310</v>
      </c>
      <c r="I947" s="86">
        <v>42031</v>
      </c>
      <c r="J947" s="86">
        <v>42034</v>
      </c>
      <c r="K947">
        <v>4</v>
      </c>
      <c r="L947">
        <v>4</v>
      </c>
      <c r="M947">
        <v>4</v>
      </c>
      <c r="N947" t="s">
        <v>32</v>
      </c>
      <c r="O947">
        <v>4</v>
      </c>
      <c r="P947" t="s">
        <v>32</v>
      </c>
      <c r="Q947" s="86" t="s">
        <v>32</v>
      </c>
      <c r="R947" t="s">
        <v>32</v>
      </c>
      <c r="S947" t="s">
        <v>32</v>
      </c>
      <c r="T947" t="s">
        <v>32</v>
      </c>
      <c r="U947" t="s">
        <v>32</v>
      </c>
      <c r="V947" t="s">
        <v>32</v>
      </c>
      <c r="W947" t="s">
        <v>32</v>
      </c>
    </row>
    <row r="948" spans="1:23" x14ac:dyDescent="0.2">
      <c r="A948">
        <v>54630</v>
      </c>
      <c r="B948" t="s">
        <v>1547</v>
      </c>
      <c r="C948" t="s">
        <v>40</v>
      </c>
      <c r="D948" t="s">
        <v>44</v>
      </c>
      <c r="E948" t="s">
        <v>245</v>
      </c>
      <c r="F948" s="78" t="s">
        <v>345</v>
      </c>
      <c r="G948" t="s">
        <v>1548</v>
      </c>
      <c r="H948" t="s">
        <v>558</v>
      </c>
      <c r="I948" s="86">
        <v>41792</v>
      </c>
      <c r="J948" s="86">
        <v>41796</v>
      </c>
      <c r="K948">
        <v>2</v>
      </c>
      <c r="L948">
        <v>2</v>
      </c>
      <c r="M948">
        <v>2</v>
      </c>
      <c r="N948" t="s">
        <v>32</v>
      </c>
      <c r="O948">
        <v>2</v>
      </c>
      <c r="P948" t="s">
        <v>1549</v>
      </c>
      <c r="Q948" s="86">
        <v>41033</v>
      </c>
      <c r="R948" t="s">
        <v>32</v>
      </c>
      <c r="S948" t="s">
        <v>32</v>
      </c>
      <c r="T948" t="s">
        <v>32</v>
      </c>
      <c r="U948" t="s">
        <v>32</v>
      </c>
      <c r="V948" t="s">
        <v>32</v>
      </c>
      <c r="W948" t="s">
        <v>32</v>
      </c>
    </row>
    <row r="949" spans="1:23" x14ac:dyDescent="0.2">
      <c r="A949">
        <v>54774</v>
      </c>
      <c r="B949" t="s">
        <v>1594</v>
      </c>
      <c r="C949" t="s">
        <v>40</v>
      </c>
      <c r="D949" t="s">
        <v>44</v>
      </c>
      <c r="E949" t="s">
        <v>446</v>
      </c>
      <c r="F949" s="78" t="s">
        <v>132</v>
      </c>
      <c r="G949" t="s">
        <v>1595</v>
      </c>
      <c r="H949" t="s">
        <v>521</v>
      </c>
      <c r="I949" s="86">
        <v>40497</v>
      </c>
      <c r="J949" s="86">
        <v>40501</v>
      </c>
      <c r="K949">
        <v>2</v>
      </c>
      <c r="L949">
        <v>2</v>
      </c>
      <c r="M949">
        <v>2</v>
      </c>
      <c r="N949" t="s">
        <v>32</v>
      </c>
      <c r="O949">
        <v>2</v>
      </c>
      <c r="P949" t="s">
        <v>1596</v>
      </c>
      <c r="Q949" s="86">
        <v>39059</v>
      </c>
      <c r="R949" t="s">
        <v>32</v>
      </c>
      <c r="S949" t="s">
        <v>32</v>
      </c>
      <c r="T949" t="s">
        <v>32</v>
      </c>
      <c r="U949" t="s">
        <v>32</v>
      </c>
      <c r="V949" t="s">
        <v>32</v>
      </c>
      <c r="W949" t="s">
        <v>32</v>
      </c>
    </row>
    <row r="950" spans="1:23" x14ac:dyDescent="0.2">
      <c r="A950">
        <v>130796</v>
      </c>
      <c r="B950" t="s">
        <v>2971</v>
      </c>
      <c r="C950" t="s">
        <v>54</v>
      </c>
      <c r="D950" t="s">
        <v>61</v>
      </c>
      <c r="E950" t="s">
        <v>446</v>
      </c>
      <c r="F950" s="78" t="s">
        <v>132</v>
      </c>
      <c r="G950" t="s">
        <v>2972</v>
      </c>
      <c r="H950" t="s">
        <v>2231</v>
      </c>
      <c r="I950" s="86">
        <v>40322</v>
      </c>
      <c r="J950" s="86">
        <v>40326</v>
      </c>
      <c r="K950">
        <v>2</v>
      </c>
      <c r="L950">
        <v>2</v>
      </c>
      <c r="M950">
        <v>2</v>
      </c>
      <c r="N950" t="s">
        <v>32</v>
      </c>
      <c r="O950">
        <v>2</v>
      </c>
      <c r="P950" t="s">
        <v>2973</v>
      </c>
      <c r="Q950" s="86">
        <v>38856</v>
      </c>
      <c r="R950" t="s">
        <v>32</v>
      </c>
      <c r="S950" t="s">
        <v>32</v>
      </c>
      <c r="T950" t="s">
        <v>32</v>
      </c>
      <c r="U950" t="s">
        <v>32</v>
      </c>
      <c r="V950" t="s">
        <v>32</v>
      </c>
      <c r="W950" t="s">
        <v>32</v>
      </c>
    </row>
    <row r="951" spans="1:23" x14ac:dyDescent="0.2">
      <c r="A951">
        <v>54785</v>
      </c>
      <c r="B951" t="s">
        <v>1597</v>
      </c>
      <c r="C951" t="s">
        <v>234</v>
      </c>
      <c r="D951" t="s">
        <v>38</v>
      </c>
      <c r="E951" t="s">
        <v>74</v>
      </c>
      <c r="F951" s="78" t="s">
        <v>75</v>
      </c>
      <c r="G951" t="s">
        <v>1598</v>
      </c>
      <c r="H951" t="s">
        <v>512</v>
      </c>
      <c r="I951" s="86">
        <v>41666</v>
      </c>
      <c r="J951" s="86">
        <v>41670</v>
      </c>
      <c r="K951">
        <v>2</v>
      </c>
      <c r="L951">
        <v>2</v>
      </c>
      <c r="M951">
        <v>2</v>
      </c>
      <c r="N951" t="s">
        <v>32</v>
      </c>
      <c r="O951">
        <v>2</v>
      </c>
      <c r="P951" t="s">
        <v>1599</v>
      </c>
      <c r="Q951" s="86">
        <v>39409</v>
      </c>
      <c r="R951" t="s">
        <v>32</v>
      </c>
      <c r="S951" t="s">
        <v>32</v>
      </c>
      <c r="T951" t="s">
        <v>32</v>
      </c>
      <c r="U951" t="s">
        <v>32</v>
      </c>
      <c r="V951" t="s">
        <v>32</v>
      </c>
      <c r="W951" t="s">
        <v>32</v>
      </c>
    </row>
    <row r="952" spans="1:23" x14ac:dyDescent="0.2">
      <c r="A952">
        <v>54803</v>
      </c>
      <c r="B952" t="s">
        <v>1600</v>
      </c>
      <c r="C952" t="s">
        <v>30</v>
      </c>
      <c r="D952" t="s">
        <v>38</v>
      </c>
      <c r="E952" t="s">
        <v>402</v>
      </c>
      <c r="F952" s="78" t="s">
        <v>311</v>
      </c>
      <c r="G952" t="s">
        <v>1601</v>
      </c>
      <c r="H952" t="s">
        <v>502</v>
      </c>
      <c r="I952" s="86">
        <v>41982</v>
      </c>
      <c r="J952" s="86">
        <v>41984</v>
      </c>
      <c r="K952">
        <v>1</v>
      </c>
      <c r="L952">
        <v>1</v>
      </c>
      <c r="M952">
        <v>1</v>
      </c>
      <c r="N952" t="s">
        <v>32</v>
      </c>
      <c r="O952">
        <v>1</v>
      </c>
      <c r="P952" t="s">
        <v>1602</v>
      </c>
      <c r="Q952" s="86">
        <v>39463</v>
      </c>
      <c r="R952" t="s">
        <v>32</v>
      </c>
      <c r="S952" t="s">
        <v>32</v>
      </c>
      <c r="T952" t="s">
        <v>32</v>
      </c>
      <c r="U952" t="s">
        <v>32</v>
      </c>
      <c r="V952" t="s">
        <v>32</v>
      </c>
      <c r="W952" t="s">
        <v>32</v>
      </c>
    </row>
    <row r="953" spans="1:23" x14ac:dyDescent="0.2">
      <c r="A953">
        <v>59161</v>
      </c>
      <c r="B953" t="s">
        <v>2136</v>
      </c>
      <c r="C953" t="s">
        <v>30</v>
      </c>
      <c r="D953" t="s">
        <v>38</v>
      </c>
      <c r="E953" t="s">
        <v>105</v>
      </c>
      <c r="F953" s="78" t="s">
        <v>64</v>
      </c>
      <c r="G953" t="s">
        <v>2137</v>
      </c>
      <c r="H953" t="s">
        <v>502</v>
      </c>
      <c r="I953" s="86">
        <v>42073</v>
      </c>
      <c r="J953" s="86">
        <v>42076</v>
      </c>
      <c r="K953">
        <v>3</v>
      </c>
      <c r="L953">
        <v>3</v>
      </c>
      <c r="M953">
        <v>3</v>
      </c>
      <c r="N953" t="s">
        <v>32</v>
      </c>
      <c r="O953">
        <v>3</v>
      </c>
      <c r="P953" t="s">
        <v>32</v>
      </c>
      <c r="Q953" s="86" t="s">
        <v>32</v>
      </c>
      <c r="R953" t="s">
        <v>32</v>
      </c>
      <c r="S953" t="s">
        <v>32</v>
      </c>
      <c r="T953" t="s">
        <v>32</v>
      </c>
      <c r="U953" t="s">
        <v>32</v>
      </c>
      <c r="V953" t="s">
        <v>32</v>
      </c>
      <c r="W953" t="s">
        <v>32</v>
      </c>
    </row>
    <row r="954" spans="1:23" x14ac:dyDescent="0.2">
      <c r="A954">
        <v>133793</v>
      </c>
      <c r="B954" t="s">
        <v>3235</v>
      </c>
      <c r="C954" t="s">
        <v>2500</v>
      </c>
      <c r="D954" t="s">
        <v>2501</v>
      </c>
      <c r="E954" t="s">
        <v>410</v>
      </c>
      <c r="F954" s="78" t="s">
        <v>47</v>
      </c>
      <c r="G954" t="s">
        <v>3236</v>
      </c>
      <c r="H954" t="s">
        <v>3234</v>
      </c>
      <c r="I954" s="86">
        <v>41022</v>
      </c>
      <c r="J954" s="86">
        <v>41026</v>
      </c>
      <c r="K954">
        <v>1</v>
      </c>
      <c r="L954">
        <v>1</v>
      </c>
      <c r="M954">
        <v>1</v>
      </c>
      <c r="N954" t="s">
        <v>32</v>
      </c>
      <c r="O954">
        <v>2</v>
      </c>
      <c r="P954" t="s">
        <v>32</v>
      </c>
      <c r="Q954" s="86" t="s">
        <v>32</v>
      </c>
      <c r="R954" t="s">
        <v>32</v>
      </c>
      <c r="S954" t="s">
        <v>32</v>
      </c>
      <c r="T954" t="s">
        <v>32</v>
      </c>
      <c r="U954" t="s">
        <v>32</v>
      </c>
      <c r="V954" t="s">
        <v>32</v>
      </c>
      <c r="W954" t="s">
        <v>32</v>
      </c>
    </row>
    <row r="955" spans="1:23" x14ac:dyDescent="0.2">
      <c r="A955">
        <v>54810</v>
      </c>
      <c r="B955" t="s">
        <v>1606</v>
      </c>
      <c r="C955" t="s">
        <v>30</v>
      </c>
      <c r="D955" t="s">
        <v>38</v>
      </c>
      <c r="E955" t="s">
        <v>92</v>
      </c>
      <c r="F955" s="78" t="s">
        <v>33</v>
      </c>
      <c r="G955" t="s">
        <v>1607</v>
      </c>
      <c r="H955" t="s">
        <v>502</v>
      </c>
      <c r="I955" s="86">
        <v>41254</v>
      </c>
      <c r="J955" s="86">
        <v>41256</v>
      </c>
      <c r="K955">
        <v>2</v>
      </c>
      <c r="L955">
        <v>2</v>
      </c>
      <c r="M955">
        <v>2</v>
      </c>
      <c r="N955" t="s">
        <v>32</v>
      </c>
      <c r="O955">
        <v>2</v>
      </c>
      <c r="P955" t="s">
        <v>1608</v>
      </c>
      <c r="Q955" s="86">
        <v>40389</v>
      </c>
      <c r="R955" t="s">
        <v>32</v>
      </c>
      <c r="S955" t="s">
        <v>32</v>
      </c>
      <c r="T955" t="s">
        <v>32</v>
      </c>
      <c r="U955" t="s">
        <v>32</v>
      </c>
      <c r="V955" t="s">
        <v>32</v>
      </c>
      <c r="W955" t="s">
        <v>32</v>
      </c>
    </row>
    <row r="956" spans="1:23" x14ac:dyDescent="0.2">
      <c r="A956">
        <v>130744</v>
      </c>
      <c r="B956" t="s">
        <v>2881</v>
      </c>
      <c r="C956" t="s">
        <v>126</v>
      </c>
      <c r="D956" t="s">
        <v>61</v>
      </c>
      <c r="E956" t="s">
        <v>319</v>
      </c>
      <c r="F956" s="78" t="s">
        <v>64</v>
      </c>
      <c r="G956" t="s">
        <v>2882</v>
      </c>
      <c r="H956" t="s">
        <v>2445</v>
      </c>
      <c r="I956" s="86">
        <v>39944</v>
      </c>
      <c r="J956" s="86">
        <v>39948</v>
      </c>
      <c r="K956">
        <v>1</v>
      </c>
      <c r="L956" t="s">
        <v>70</v>
      </c>
      <c r="M956" t="s">
        <v>70</v>
      </c>
      <c r="N956" t="s">
        <v>32</v>
      </c>
      <c r="O956">
        <v>1</v>
      </c>
      <c r="P956" t="s">
        <v>32</v>
      </c>
      <c r="Q956" s="86" t="s">
        <v>32</v>
      </c>
      <c r="R956" t="s">
        <v>32</v>
      </c>
      <c r="S956" t="s">
        <v>32</v>
      </c>
      <c r="T956" t="s">
        <v>32</v>
      </c>
      <c r="U956" t="s">
        <v>32</v>
      </c>
      <c r="V956" t="s">
        <v>32</v>
      </c>
      <c r="W956" t="s">
        <v>32</v>
      </c>
    </row>
    <row r="957" spans="1:23" x14ac:dyDescent="0.2">
      <c r="A957">
        <v>130652</v>
      </c>
      <c r="B957" t="s">
        <v>2690</v>
      </c>
      <c r="C957" t="s">
        <v>54</v>
      </c>
      <c r="D957" t="s">
        <v>61</v>
      </c>
      <c r="E957" t="s">
        <v>410</v>
      </c>
      <c r="F957" s="78" t="s">
        <v>47</v>
      </c>
      <c r="G957" t="s">
        <v>2691</v>
      </c>
      <c r="H957" t="s">
        <v>2231</v>
      </c>
      <c r="I957" s="86">
        <v>40602</v>
      </c>
      <c r="J957" s="86">
        <v>40606</v>
      </c>
      <c r="K957">
        <v>2</v>
      </c>
      <c r="L957">
        <v>3</v>
      </c>
      <c r="M957">
        <v>2</v>
      </c>
      <c r="N957" t="s">
        <v>32</v>
      </c>
      <c r="O957">
        <v>2</v>
      </c>
      <c r="P957" t="s">
        <v>2692</v>
      </c>
      <c r="Q957" s="86">
        <v>39101</v>
      </c>
      <c r="R957" t="s">
        <v>32</v>
      </c>
      <c r="S957" t="s">
        <v>32</v>
      </c>
      <c r="T957" t="s">
        <v>32</v>
      </c>
      <c r="U957" t="s">
        <v>32</v>
      </c>
      <c r="V957" t="s">
        <v>32</v>
      </c>
      <c r="W957" t="s">
        <v>32</v>
      </c>
    </row>
    <row r="958" spans="1:23" x14ac:dyDescent="0.2">
      <c r="A958">
        <v>133608</v>
      </c>
      <c r="B958" t="s">
        <v>3229</v>
      </c>
      <c r="C958" t="s">
        <v>126</v>
      </c>
      <c r="D958" t="s">
        <v>61</v>
      </c>
      <c r="E958" t="s">
        <v>79</v>
      </c>
      <c r="F958" s="78" t="s">
        <v>56</v>
      </c>
      <c r="G958" t="s">
        <v>3230</v>
      </c>
      <c r="H958" t="s">
        <v>2267</v>
      </c>
      <c r="I958" s="86">
        <v>41352</v>
      </c>
      <c r="J958" s="86">
        <v>41355</v>
      </c>
      <c r="K958">
        <v>2</v>
      </c>
      <c r="L958">
        <v>3</v>
      </c>
      <c r="M958">
        <v>2</v>
      </c>
      <c r="N958" t="s">
        <v>32</v>
      </c>
      <c r="O958">
        <v>2</v>
      </c>
      <c r="P958" t="s">
        <v>3231</v>
      </c>
      <c r="Q958" s="86">
        <v>39885</v>
      </c>
      <c r="R958" t="s">
        <v>32</v>
      </c>
      <c r="S958" t="s">
        <v>32</v>
      </c>
      <c r="T958" t="s">
        <v>32</v>
      </c>
      <c r="U958" t="s">
        <v>32</v>
      </c>
      <c r="V958" t="s">
        <v>32</v>
      </c>
      <c r="W958" t="s">
        <v>32</v>
      </c>
    </row>
    <row r="959" spans="1:23" x14ac:dyDescent="0.2">
      <c r="A959">
        <v>50104</v>
      </c>
      <c r="B959" t="s">
        <v>514</v>
      </c>
      <c r="C959" t="s">
        <v>30</v>
      </c>
      <c r="D959" t="s">
        <v>38</v>
      </c>
      <c r="E959" t="s">
        <v>515</v>
      </c>
      <c r="F959" s="78" t="s">
        <v>32</v>
      </c>
      <c r="G959" t="s">
        <v>516</v>
      </c>
      <c r="H959" t="s">
        <v>512</v>
      </c>
      <c r="I959" s="86">
        <v>42191</v>
      </c>
      <c r="J959" s="86">
        <v>42195</v>
      </c>
      <c r="K959" t="s">
        <v>32</v>
      </c>
      <c r="L959" t="s">
        <v>32</v>
      </c>
      <c r="M959" t="s">
        <v>32</v>
      </c>
      <c r="N959" t="s">
        <v>32</v>
      </c>
      <c r="O959" t="s">
        <v>32</v>
      </c>
      <c r="P959" t="s">
        <v>32</v>
      </c>
      <c r="Q959" s="86" t="s">
        <v>32</v>
      </c>
      <c r="R959" t="s">
        <v>32</v>
      </c>
      <c r="S959" t="s">
        <v>32</v>
      </c>
      <c r="T959" t="s">
        <v>32</v>
      </c>
      <c r="U959" t="s">
        <v>32</v>
      </c>
      <c r="V959" t="s">
        <v>32</v>
      </c>
      <c r="W959" t="s">
        <v>32</v>
      </c>
    </row>
    <row r="960" spans="1:23" x14ac:dyDescent="0.2">
      <c r="A960">
        <v>51002</v>
      </c>
      <c r="B960" t="s">
        <v>764</v>
      </c>
      <c r="C960" t="s">
        <v>30</v>
      </c>
      <c r="D960" t="s">
        <v>38</v>
      </c>
      <c r="E960" t="s">
        <v>372</v>
      </c>
      <c r="F960" s="78" t="s">
        <v>57</v>
      </c>
      <c r="G960" t="s">
        <v>765</v>
      </c>
      <c r="H960" t="s">
        <v>491</v>
      </c>
      <c r="I960" s="86">
        <v>40204</v>
      </c>
      <c r="J960" s="86">
        <v>40207</v>
      </c>
      <c r="K960" t="s">
        <v>32</v>
      </c>
      <c r="L960" t="s">
        <v>32</v>
      </c>
      <c r="M960" t="s">
        <v>32</v>
      </c>
      <c r="N960" t="s">
        <v>32</v>
      </c>
      <c r="O960" t="s">
        <v>32</v>
      </c>
      <c r="P960" t="s">
        <v>766</v>
      </c>
      <c r="Q960" s="86">
        <v>38694</v>
      </c>
      <c r="R960" t="s">
        <v>32</v>
      </c>
      <c r="S960" t="s">
        <v>32</v>
      </c>
      <c r="T960" t="s">
        <v>32</v>
      </c>
      <c r="U960" t="s">
        <v>32</v>
      </c>
      <c r="V960" t="s">
        <v>32</v>
      </c>
      <c r="W960" t="s">
        <v>32</v>
      </c>
    </row>
    <row r="961" spans="1:23" x14ac:dyDescent="0.2">
      <c r="A961">
        <v>58467</v>
      </c>
      <c r="B961" t="s">
        <v>1920</v>
      </c>
      <c r="C961" t="s">
        <v>30</v>
      </c>
      <c r="D961" t="s">
        <v>38</v>
      </c>
      <c r="E961" t="s">
        <v>423</v>
      </c>
      <c r="F961" s="78" t="s">
        <v>57</v>
      </c>
      <c r="G961" t="s">
        <v>1921</v>
      </c>
      <c r="H961" t="s">
        <v>502</v>
      </c>
      <c r="I961" s="86">
        <v>42023</v>
      </c>
      <c r="J961" s="86">
        <v>42026</v>
      </c>
      <c r="K961">
        <v>2</v>
      </c>
      <c r="L961">
        <v>2</v>
      </c>
      <c r="M961">
        <v>2</v>
      </c>
      <c r="N961" t="s">
        <v>32</v>
      </c>
      <c r="O961">
        <v>2</v>
      </c>
      <c r="P961" t="s">
        <v>32</v>
      </c>
      <c r="Q961" s="86" t="s">
        <v>32</v>
      </c>
      <c r="R961" t="s">
        <v>32</v>
      </c>
      <c r="S961" t="s">
        <v>32</v>
      </c>
      <c r="T961" t="s">
        <v>32</v>
      </c>
      <c r="U961" t="s">
        <v>32</v>
      </c>
      <c r="V961" t="s">
        <v>32</v>
      </c>
      <c r="W961" t="s">
        <v>32</v>
      </c>
    </row>
    <row r="962" spans="1:23" x14ac:dyDescent="0.2">
      <c r="A962">
        <v>130487</v>
      </c>
      <c r="B962" t="s">
        <v>207</v>
      </c>
      <c r="C962" t="s">
        <v>54</v>
      </c>
      <c r="D962" t="s">
        <v>61</v>
      </c>
      <c r="E962" t="s">
        <v>208</v>
      </c>
      <c r="F962" s="78" t="s">
        <v>64</v>
      </c>
      <c r="G962">
        <v>10004689</v>
      </c>
      <c r="H962" t="s">
        <v>58</v>
      </c>
      <c r="I962" s="86">
        <v>42318</v>
      </c>
      <c r="J962" s="86">
        <v>42321</v>
      </c>
      <c r="K962">
        <v>3</v>
      </c>
      <c r="L962">
        <v>3</v>
      </c>
      <c r="M962">
        <v>3</v>
      </c>
      <c r="N962">
        <v>3</v>
      </c>
      <c r="O962">
        <v>3</v>
      </c>
      <c r="P962" t="s">
        <v>209</v>
      </c>
      <c r="Q962" s="86">
        <v>41761</v>
      </c>
      <c r="R962" s="78">
        <v>3</v>
      </c>
      <c r="S962" s="78">
        <v>3</v>
      </c>
      <c r="T962">
        <v>3</v>
      </c>
      <c r="U962" t="s">
        <v>32</v>
      </c>
      <c r="V962">
        <v>3</v>
      </c>
      <c r="W962" t="s">
        <v>50</v>
      </c>
    </row>
    <row r="963" spans="1:23" x14ac:dyDescent="0.2">
      <c r="A963">
        <v>51224</v>
      </c>
      <c r="B963" t="s">
        <v>812</v>
      </c>
      <c r="C963" t="s">
        <v>30</v>
      </c>
      <c r="D963" t="s">
        <v>38</v>
      </c>
      <c r="E963" t="s">
        <v>332</v>
      </c>
      <c r="F963" s="78" t="s">
        <v>75</v>
      </c>
      <c r="G963" t="s">
        <v>813</v>
      </c>
      <c r="H963" t="s">
        <v>512</v>
      </c>
      <c r="I963" s="86">
        <v>41183</v>
      </c>
      <c r="J963" s="86">
        <v>41187</v>
      </c>
      <c r="K963" t="s">
        <v>32</v>
      </c>
      <c r="L963" t="s">
        <v>32</v>
      </c>
      <c r="M963" t="s">
        <v>32</v>
      </c>
      <c r="N963" t="s">
        <v>32</v>
      </c>
      <c r="O963" t="s">
        <v>32</v>
      </c>
      <c r="P963" t="s">
        <v>814</v>
      </c>
      <c r="Q963" s="86">
        <v>39542</v>
      </c>
      <c r="R963" t="s">
        <v>32</v>
      </c>
      <c r="S963" t="s">
        <v>32</v>
      </c>
      <c r="T963" t="s">
        <v>32</v>
      </c>
      <c r="U963" t="s">
        <v>32</v>
      </c>
      <c r="V963" t="s">
        <v>32</v>
      </c>
      <c r="W963" t="s">
        <v>32</v>
      </c>
    </row>
    <row r="964" spans="1:23" x14ac:dyDescent="0.2">
      <c r="A964">
        <v>130439</v>
      </c>
      <c r="B964" t="s">
        <v>2303</v>
      </c>
      <c r="C964" t="s">
        <v>54</v>
      </c>
      <c r="D964" t="s">
        <v>61</v>
      </c>
      <c r="E964" t="s">
        <v>100</v>
      </c>
      <c r="F964" s="78" t="s">
        <v>56</v>
      </c>
      <c r="G964" t="s">
        <v>2304</v>
      </c>
      <c r="H964" t="s">
        <v>96</v>
      </c>
      <c r="I964" s="86">
        <v>41708</v>
      </c>
      <c r="J964" s="86">
        <v>41712</v>
      </c>
      <c r="K964">
        <v>2</v>
      </c>
      <c r="L964">
        <v>2</v>
      </c>
      <c r="M964">
        <v>2</v>
      </c>
      <c r="N964" t="s">
        <v>32</v>
      </c>
      <c r="O964">
        <v>1</v>
      </c>
      <c r="P964" t="s">
        <v>2305</v>
      </c>
      <c r="Q964" s="86">
        <v>40564</v>
      </c>
      <c r="R964" t="s">
        <v>32</v>
      </c>
      <c r="S964" t="s">
        <v>32</v>
      </c>
      <c r="T964" t="s">
        <v>32</v>
      </c>
      <c r="U964" t="s">
        <v>32</v>
      </c>
      <c r="V964" t="s">
        <v>32</v>
      </c>
      <c r="W964" t="s">
        <v>32</v>
      </c>
    </row>
    <row r="965" spans="1:23" x14ac:dyDescent="0.2">
      <c r="A965">
        <v>130429</v>
      </c>
      <c r="B965" t="s">
        <v>2284</v>
      </c>
      <c r="C965" t="s">
        <v>54</v>
      </c>
      <c r="D965" t="s">
        <v>61</v>
      </c>
      <c r="E965" t="s">
        <v>324</v>
      </c>
      <c r="F965" s="78" t="s">
        <v>56</v>
      </c>
      <c r="G965" t="s">
        <v>2285</v>
      </c>
      <c r="H965" t="s">
        <v>96</v>
      </c>
      <c r="I965" s="86">
        <v>41792</v>
      </c>
      <c r="J965" s="86">
        <v>41796</v>
      </c>
      <c r="K965">
        <v>3</v>
      </c>
      <c r="L965">
        <v>3</v>
      </c>
      <c r="M965">
        <v>3</v>
      </c>
      <c r="N965" t="s">
        <v>32</v>
      </c>
      <c r="O965">
        <v>3</v>
      </c>
      <c r="P965" t="s">
        <v>2286</v>
      </c>
      <c r="Q965" s="86">
        <v>40634</v>
      </c>
      <c r="R965" t="s">
        <v>32</v>
      </c>
      <c r="S965" t="s">
        <v>32</v>
      </c>
      <c r="T965" t="s">
        <v>32</v>
      </c>
      <c r="U965" t="s">
        <v>32</v>
      </c>
      <c r="V965" t="s">
        <v>32</v>
      </c>
      <c r="W965" t="s">
        <v>32</v>
      </c>
    </row>
    <row r="966" spans="1:23" x14ac:dyDescent="0.2">
      <c r="A966">
        <v>130847</v>
      </c>
      <c r="B966" t="s">
        <v>3065</v>
      </c>
      <c r="C966" t="s">
        <v>126</v>
      </c>
      <c r="D966" t="s">
        <v>61</v>
      </c>
      <c r="E966" t="s">
        <v>195</v>
      </c>
      <c r="F966" s="78" t="s">
        <v>57</v>
      </c>
      <c r="G966" t="s">
        <v>3066</v>
      </c>
      <c r="H966" t="s">
        <v>2237</v>
      </c>
      <c r="I966" s="86">
        <v>39533</v>
      </c>
      <c r="J966" s="86">
        <v>39534</v>
      </c>
      <c r="K966">
        <v>1</v>
      </c>
      <c r="L966" t="s">
        <v>70</v>
      </c>
      <c r="M966" t="s">
        <v>70</v>
      </c>
      <c r="N966" t="s">
        <v>32</v>
      </c>
      <c r="O966">
        <v>1</v>
      </c>
      <c r="P966" t="s">
        <v>32</v>
      </c>
      <c r="Q966" s="86" t="s">
        <v>32</v>
      </c>
      <c r="R966" t="s">
        <v>32</v>
      </c>
      <c r="S966" t="s">
        <v>32</v>
      </c>
      <c r="T966" t="s">
        <v>32</v>
      </c>
      <c r="U966" t="s">
        <v>32</v>
      </c>
      <c r="V966" t="s">
        <v>32</v>
      </c>
      <c r="W966" t="s">
        <v>32</v>
      </c>
    </row>
    <row r="967" spans="1:23" x14ac:dyDescent="0.2">
      <c r="A967">
        <v>130763</v>
      </c>
      <c r="B967" t="s">
        <v>2920</v>
      </c>
      <c r="C967" t="s">
        <v>54</v>
      </c>
      <c r="D967" t="s">
        <v>61</v>
      </c>
      <c r="E967" t="s">
        <v>396</v>
      </c>
      <c r="F967" s="78" t="s">
        <v>75</v>
      </c>
      <c r="G967" t="s">
        <v>2921</v>
      </c>
      <c r="H967" t="s">
        <v>96</v>
      </c>
      <c r="I967" s="86">
        <v>41288</v>
      </c>
      <c r="J967" s="86">
        <v>41292</v>
      </c>
      <c r="K967">
        <v>2</v>
      </c>
      <c r="L967">
        <v>2</v>
      </c>
      <c r="M967">
        <v>2</v>
      </c>
      <c r="N967" t="s">
        <v>32</v>
      </c>
      <c r="O967">
        <v>2</v>
      </c>
      <c r="P967" t="s">
        <v>2922</v>
      </c>
      <c r="Q967" s="86">
        <v>39416</v>
      </c>
      <c r="R967" t="s">
        <v>32</v>
      </c>
      <c r="S967" t="s">
        <v>32</v>
      </c>
      <c r="T967" t="s">
        <v>32</v>
      </c>
      <c r="U967" t="s">
        <v>32</v>
      </c>
      <c r="V967" t="s">
        <v>32</v>
      </c>
      <c r="W967" t="s">
        <v>32</v>
      </c>
    </row>
    <row r="968" spans="1:23" x14ac:dyDescent="0.2">
      <c r="A968">
        <v>58913</v>
      </c>
      <c r="B968" t="s">
        <v>2047</v>
      </c>
      <c r="C968" t="s">
        <v>114</v>
      </c>
      <c r="D968" t="s">
        <v>44</v>
      </c>
      <c r="E968" t="s">
        <v>208</v>
      </c>
      <c r="F968" s="78" t="s">
        <v>64</v>
      </c>
      <c r="G968" t="s">
        <v>2048</v>
      </c>
      <c r="H968" t="s">
        <v>521</v>
      </c>
      <c r="I968" s="86">
        <v>42073</v>
      </c>
      <c r="J968" s="86">
        <v>42075</v>
      </c>
      <c r="K968">
        <v>3</v>
      </c>
      <c r="L968">
        <v>3</v>
      </c>
      <c r="M968">
        <v>3</v>
      </c>
      <c r="N968" t="s">
        <v>32</v>
      </c>
      <c r="O968">
        <v>3</v>
      </c>
      <c r="P968" t="s">
        <v>32</v>
      </c>
      <c r="Q968" s="86" t="s">
        <v>32</v>
      </c>
      <c r="R968" t="s">
        <v>32</v>
      </c>
      <c r="S968" t="s">
        <v>32</v>
      </c>
      <c r="T968" t="s">
        <v>32</v>
      </c>
      <c r="U968" t="s">
        <v>32</v>
      </c>
      <c r="V968" t="s">
        <v>32</v>
      </c>
      <c r="W968" t="s">
        <v>32</v>
      </c>
    </row>
    <row r="969" spans="1:23" x14ac:dyDescent="0.2">
      <c r="A969">
        <v>59189</v>
      </c>
      <c r="B969" t="s">
        <v>2171</v>
      </c>
      <c r="C969" t="s">
        <v>30</v>
      </c>
      <c r="D969" t="s">
        <v>38</v>
      </c>
      <c r="E969" t="s">
        <v>74</v>
      </c>
      <c r="F969" s="78" t="s">
        <v>75</v>
      </c>
      <c r="G969" t="s">
        <v>2172</v>
      </c>
      <c r="H969" t="s">
        <v>502</v>
      </c>
      <c r="I969" s="86">
        <v>42129</v>
      </c>
      <c r="J969" s="86">
        <v>42131</v>
      </c>
      <c r="K969">
        <v>3</v>
      </c>
      <c r="L969">
        <v>3</v>
      </c>
      <c r="M969">
        <v>3</v>
      </c>
      <c r="N969" t="s">
        <v>32</v>
      </c>
      <c r="O969">
        <v>3</v>
      </c>
      <c r="P969" t="s">
        <v>32</v>
      </c>
      <c r="Q969" s="86" t="s">
        <v>32</v>
      </c>
      <c r="R969" t="s">
        <v>32</v>
      </c>
      <c r="S969" t="s">
        <v>32</v>
      </c>
      <c r="T969" t="s">
        <v>32</v>
      </c>
      <c r="U969" t="s">
        <v>32</v>
      </c>
      <c r="V969" t="s">
        <v>32</v>
      </c>
      <c r="W969" t="s">
        <v>32</v>
      </c>
    </row>
    <row r="970" spans="1:23" x14ac:dyDescent="0.2">
      <c r="A970">
        <v>51349</v>
      </c>
      <c r="B970" t="s">
        <v>818</v>
      </c>
      <c r="C970" t="s">
        <v>40</v>
      </c>
      <c r="D970" t="s">
        <v>44</v>
      </c>
      <c r="E970" t="s">
        <v>340</v>
      </c>
      <c r="F970" s="78" t="s">
        <v>47</v>
      </c>
      <c r="G970" t="s">
        <v>819</v>
      </c>
      <c r="H970" t="s">
        <v>593</v>
      </c>
      <c r="I970" s="86">
        <v>41960</v>
      </c>
      <c r="J970" s="86">
        <v>41964</v>
      </c>
      <c r="K970" t="s">
        <v>32</v>
      </c>
      <c r="L970" t="s">
        <v>32</v>
      </c>
      <c r="M970" t="s">
        <v>32</v>
      </c>
      <c r="N970" t="s">
        <v>32</v>
      </c>
      <c r="O970" t="s">
        <v>32</v>
      </c>
      <c r="P970" t="s">
        <v>820</v>
      </c>
      <c r="Q970" s="86">
        <v>41432</v>
      </c>
      <c r="R970" t="s">
        <v>32</v>
      </c>
      <c r="S970" t="s">
        <v>32</v>
      </c>
      <c r="T970" t="s">
        <v>32</v>
      </c>
      <c r="U970" t="s">
        <v>32</v>
      </c>
      <c r="V970" t="s">
        <v>32</v>
      </c>
      <c r="W970" t="s">
        <v>32</v>
      </c>
    </row>
    <row r="971" spans="1:23" x14ac:dyDescent="0.2">
      <c r="A971">
        <v>131860</v>
      </c>
      <c r="B971" t="s">
        <v>3092</v>
      </c>
      <c r="C971" t="s">
        <v>67</v>
      </c>
      <c r="D971" t="s">
        <v>72</v>
      </c>
      <c r="E971" t="s">
        <v>336</v>
      </c>
      <c r="F971" s="78" t="s">
        <v>64</v>
      </c>
      <c r="G971" t="s">
        <v>3093</v>
      </c>
      <c r="H971" t="s">
        <v>170</v>
      </c>
      <c r="I971" s="86">
        <v>41353</v>
      </c>
      <c r="J971" s="86">
        <v>41355</v>
      </c>
      <c r="K971">
        <v>1</v>
      </c>
      <c r="L971">
        <v>1</v>
      </c>
      <c r="M971">
        <v>1</v>
      </c>
      <c r="N971" t="s">
        <v>32</v>
      </c>
      <c r="O971">
        <v>1</v>
      </c>
      <c r="P971" t="s">
        <v>3094</v>
      </c>
      <c r="Q971" s="86">
        <v>39219</v>
      </c>
      <c r="R971" t="s">
        <v>32</v>
      </c>
      <c r="S971" t="s">
        <v>32</v>
      </c>
      <c r="T971" t="s">
        <v>32</v>
      </c>
      <c r="U971" t="s">
        <v>32</v>
      </c>
      <c r="V971" t="s">
        <v>32</v>
      </c>
      <c r="W971" t="s">
        <v>32</v>
      </c>
    </row>
    <row r="972" spans="1:23" x14ac:dyDescent="0.2">
      <c r="A972">
        <v>58159</v>
      </c>
      <c r="B972" t="s">
        <v>202</v>
      </c>
      <c r="C972" t="s">
        <v>30</v>
      </c>
      <c r="D972" t="s">
        <v>38</v>
      </c>
      <c r="E972" t="s">
        <v>82</v>
      </c>
      <c r="F972" s="78" t="s">
        <v>33</v>
      </c>
      <c r="G972">
        <v>10005046</v>
      </c>
      <c r="H972" t="s">
        <v>48</v>
      </c>
      <c r="I972" s="86">
        <v>42318</v>
      </c>
      <c r="J972" s="86">
        <v>42321</v>
      </c>
      <c r="K972">
        <v>2</v>
      </c>
      <c r="L972">
        <v>2</v>
      </c>
      <c r="M972">
        <v>2</v>
      </c>
      <c r="N972">
        <v>2</v>
      </c>
      <c r="O972">
        <v>2</v>
      </c>
      <c r="P972" t="s">
        <v>203</v>
      </c>
      <c r="Q972" s="86">
        <v>41586</v>
      </c>
      <c r="R972" s="78">
        <v>3</v>
      </c>
      <c r="S972" s="78">
        <v>3</v>
      </c>
      <c r="T972">
        <v>3</v>
      </c>
      <c r="U972" t="s">
        <v>32</v>
      </c>
      <c r="V972">
        <v>3</v>
      </c>
      <c r="W972" t="s">
        <v>37</v>
      </c>
    </row>
    <row r="973" spans="1:23" x14ac:dyDescent="0.2">
      <c r="A973">
        <v>54842</v>
      </c>
      <c r="B973" t="s">
        <v>1612</v>
      </c>
      <c r="C973" t="s">
        <v>234</v>
      </c>
      <c r="D973" t="s">
        <v>38</v>
      </c>
      <c r="E973" t="s">
        <v>457</v>
      </c>
      <c r="F973" s="78" t="s">
        <v>56</v>
      </c>
      <c r="G973" t="s">
        <v>1613</v>
      </c>
      <c r="H973" t="s">
        <v>491</v>
      </c>
      <c r="I973" s="86">
        <v>40442</v>
      </c>
      <c r="J973" s="86">
        <v>40445</v>
      </c>
      <c r="K973">
        <v>1</v>
      </c>
      <c r="L973">
        <v>1</v>
      </c>
      <c r="M973">
        <v>1</v>
      </c>
      <c r="N973" t="s">
        <v>32</v>
      </c>
      <c r="O973">
        <v>1</v>
      </c>
      <c r="P973" t="s">
        <v>1614</v>
      </c>
      <c r="Q973" s="86">
        <v>39402</v>
      </c>
      <c r="R973" t="s">
        <v>32</v>
      </c>
      <c r="S973" t="s">
        <v>32</v>
      </c>
      <c r="T973" t="s">
        <v>32</v>
      </c>
      <c r="U973" t="s">
        <v>32</v>
      </c>
      <c r="V973" t="s">
        <v>32</v>
      </c>
      <c r="W973" t="s">
        <v>32</v>
      </c>
    </row>
    <row r="974" spans="1:23" x14ac:dyDescent="0.2">
      <c r="A974">
        <v>131891</v>
      </c>
      <c r="B974" t="s">
        <v>3119</v>
      </c>
      <c r="C974" t="s">
        <v>67</v>
      </c>
      <c r="D974" t="s">
        <v>72</v>
      </c>
      <c r="E974" t="s">
        <v>211</v>
      </c>
      <c r="F974" s="78" t="s">
        <v>47</v>
      </c>
      <c r="G974" t="s">
        <v>3120</v>
      </c>
      <c r="H974" t="s">
        <v>3084</v>
      </c>
      <c r="I974" s="86">
        <v>41057</v>
      </c>
      <c r="J974" s="86">
        <v>41059</v>
      </c>
      <c r="K974">
        <v>2</v>
      </c>
      <c r="L974">
        <v>2</v>
      </c>
      <c r="M974">
        <v>2</v>
      </c>
      <c r="N974" t="s">
        <v>32</v>
      </c>
      <c r="O974">
        <v>2</v>
      </c>
      <c r="P974" t="s">
        <v>3121</v>
      </c>
      <c r="Q974" s="86">
        <v>39471</v>
      </c>
      <c r="R974" t="s">
        <v>32</v>
      </c>
      <c r="S974" t="s">
        <v>32</v>
      </c>
      <c r="T974" t="s">
        <v>32</v>
      </c>
      <c r="U974" t="s">
        <v>32</v>
      </c>
      <c r="V974" t="s">
        <v>32</v>
      </c>
      <c r="W974" t="s">
        <v>32</v>
      </c>
    </row>
    <row r="975" spans="1:23" x14ac:dyDescent="0.2">
      <c r="A975">
        <v>50031</v>
      </c>
      <c r="B975" t="s">
        <v>485</v>
      </c>
      <c r="C975" t="s">
        <v>99</v>
      </c>
      <c r="D975" t="s">
        <v>103</v>
      </c>
      <c r="E975" t="s">
        <v>440</v>
      </c>
      <c r="F975" s="78" t="s">
        <v>57</v>
      </c>
      <c r="G975" t="s">
        <v>486</v>
      </c>
      <c r="H975" t="s">
        <v>101</v>
      </c>
      <c r="I975" s="86">
        <v>40945</v>
      </c>
      <c r="J975" s="86">
        <v>40948</v>
      </c>
      <c r="K975" t="s">
        <v>32</v>
      </c>
      <c r="L975" t="s">
        <v>32</v>
      </c>
      <c r="M975" t="s">
        <v>32</v>
      </c>
      <c r="N975" t="s">
        <v>32</v>
      </c>
      <c r="O975" t="s">
        <v>32</v>
      </c>
      <c r="P975" t="s">
        <v>32</v>
      </c>
      <c r="Q975" s="86" t="s">
        <v>32</v>
      </c>
      <c r="R975" t="s">
        <v>32</v>
      </c>
      <c r="S975" t="s">
        <v>32</v>
      </c>
      <c r="T975" t="s">
        <v>32</v>
      </c>
      <c r="U975" t="s">
        <v>32</v>
      </c>
      <c r="V975" t="s">
        <v>32</v>
      </c>
      <c r="W975" t="s">
        <v>32</v>
      </c>
    </row>
    <row r="976" spans="1:23" x14ac:dyDescent="0.2">
      <c r="A976" s="78">
        <v>54859</v>
      </c>
      <c r="B976" s="78" t="s">
        <v>255</v>
      </c>
      <c r="C976" s="78" t="s">
        <v>99</v>
      </c>
      <c r="D976" s="78" t="s">
        <v>103</v>
      </c>
      <c r="E976" s="78" t="s">
        <v>63</v>
      </c>
      <c r="F976" s="78" t="s">
        <v>64</v>
      </c>
      <c r="G976" s="78">
        <v>10005020</v>
      </c>
      <c r="H976" s="78" t="s">
        <v>101</v>
      </c>
      <c r="I976" s="87">
        <v>42333</v>
      </c>
      <c r="J976" s="87">
        <v>42334</v>
      </c>
      <c r="K976" s="78">
        <v>1</v>
      </c>
      <c r="L976" s="78">
        <v>1</v>
      </c>
      <c r="M976" s="78">
        <v>1</v>
      </c>
      <c r="N976" s="78">
        <v>1</v>
      </c>
      <c r="O976" s="78">
        <v>1</v>
      </c>
      <c r="P976" s="78" t="s">
        <v>256</v>
      </c>
      <c r="Q976" s="87">
        <v>40835</v>
      </c>
      <c r="R976" s="78" t="s">
        <v>32</v>
      </c>
      <c r="S976" s="78" t="s">
        <v>32</v>
      </c>
      <c r="T976" s="78" t="s">
        <v>32</v>
      </c>
      <c r="U976" s="78" t="s">
        <v>32</v>
      </c>
      <c r="V976" s="78" t="s">
        <v>32</v>
      </c>
      <c r="W976" s="78" t="s">
        <v>32</v>
      </c>
    </row>
    <row r="977" spans="1:23" x14ac:dyDescent="0.2">
      <c r="A977">
        <v>52157</v>
      </c>
      <c r="B977" t="s">
        <v>974</v>
      </c>
      <c r="C977" t="s">
        <v>234</v>
      </c>
      <c r="D977" t="s">
        <v>38</v>
      </c>
      <c r="E977" t="s">
        <v>377</v>
      </c>
      <c r="F977" s="78" t="s">
        <v>56</v>
      </c>
      <c r="G977" t="s">
        <v>975</v>
      </c>
      <c r="H977" t="s">
        <v>498</v>
      </c>
      <c r="I977" s="86">
        <v>41765</v>
      </c>
      <c r="J977" s="86">
        <v>41768</v>
      </c>
      <c r="K977">
        <v>2</v>
      </c>
      <c r="L977">
        <v>2</v>
      </c>
      <c r="M977">
        <v>2</v>
      </c>
      <c r="N977" t="s">
        <v>32</v>
      </c>
      <c r="O977">
        <v>2</v>
      </c>
      <c r="P977" t="s">
        <v>976</v>
      </c>
      <c r="Q977" s="86">
        <v>41235</v>
      </c>
      <c r="R977" t="s">
        <v>32</v>
      </c>
      <c r="S977" t="s">
        <v>32</v>
      </c>
      <c r="T977" t="s">
        <v>32</v>
      </c>
      <c r="U977" t="s">
        <v>32</v>
      </c>
      <c r="V977" t="s">
        <v>32</v>
      </c>
      <c r="W977" t="s">
        <v>32</v>
      </c>
    </row>
    <row r="978" spans="1:23" x14ac:dyDescent="0.2">
      <c r="A978">
        <v>130789</v>
      </c>
      <c r="B978" t="s">
        <v>2962</v>
      </c>
      <c r="C978" t="s">
        <v>126</v>
      </c>
      <c r="D978" t="s">
        <v>61</v>
      </c>
      <c r="E978" t="s">
        <v>140</v>
      </c>
      <c r="F978" s="78" t="s">
        <v>57</v>
      </c>
      <c r="G978" t="s">
        <v>2963</v>
      </c>
      <c r="H978" t="s">
        <v>2231</v>
      </c>
      <c r="I978" s="86">
        <v>40490</v>
      </c>
      <c r="J978" s="86">
        <v>40494</v>
      </c>
      <c r="K978">
        <v>2</v>
      </c>
      <c r="L978">
        <v>2</v>
      </c>
      <c r="M978">
        <v>2</v>
      </c>
      <c r="N978" t="s">
        <v>32</v>
      </c>
      <c r="O978">
        <v>2</v>
      </c>
      <c r="P978" t="s">
        <v>2964</v>
      </c>
      <c r="Q978" s="86">
        <v>39052</v>
      </c>
      <c r="R978" t="s">
        <v>32</v>
      </c>
      <c r="S978" t="s">
        <v>32</v>
      </c>
      <c r="T978" t="s">
        <v>32</v>
      </c>
      <c r="U978" t="s">
        <v>32</v>
      </c>
      <c r="V978" t="s">
        <v>32</v>
      </c>
      <c r="W978" t="s">
        <v>32</v>
      </c>
    </row>
    <row r="979" spans="1:23" x14ac:dyDescent="0.2">
      <c r="A979">
        <v>58615</v>
      </c>
      <c r="B979" t="s">
        <v>1982</v>
      </c>
      <c r="C979" t="s">
        <v>30</v>
      </c>
      <c r="D979" t="s">
        <v>38</v>
      </c>
      <c r="E979" t="s">
        <v>394</v>
      </c>
      <c r="F979" s="78" t="s">
        <v>345</v>
      </c>
      <c r="G979" t="s">
        <v>1983</v>
      </c>
      <c r="H979" t="s">
        <v>491</v>
      </c>
      <c r="I979" s="86">
        <v>39986</v>
      </c>
      <c r="J979" s="86">
        <v>39997</v>
      </c>
      <c r="K979">
        <v>1</v>
      </c>
      <c r="L979">
        <v>1</v>
      </c>
      <c r="M979" t="s">
        <v>70</v>
      </c>
      <c r="N979" t="s">
        <v>32</v>
      </c>
      <c r="O979">
        <v>1</v>
      </c>
      <c r="P979" t="s">
        <v>32</v>
      </c>
      <c r="Q979" s="86" t="s">
        <v>32</v>
      </c>
      <c r="R979" t="s">
        <v>32</v>
      </c>
      <c r="S979" t="s">
        <v>32</v>
      </c>
      <c r="T979" t="s">
        <v>32</v>
      </c>
      <c r="U979" t="s">
        <v>32</v>
      </c>
      <c r="V979" t="s">
        <v>32</v>
      </c>
      <c r="W979" t="s">
        <v>32</v>
      </c>
    </row>
    <row r="980" spans="1:23" x14ac:dyDescent="0.2">
      <c r="A980">
        <v>130724</v>
      </c>
      <c r="B980" t="s">
        <v>2839</v>
      </c>
      <c r="C980" t="s">
        <v>54</v>
      </c>
      <c r="D980" t="s">
        <v>61</v>
      </c>
      <c r="E980" t="s">
        <v>372</v>
      </c>
      <c r="F980" s="78" t="s">
        <v>57</v>
      </c>
      <c r="G980" t="s">
        <v>2840</v>
      </c>
      <c r="H980" t="s">
        <v>2231</v>
      </c>
      <c r="I980" s="86">
        <v>39202</v>
      </c>
      <c r="J980" s="86">
        <v>39206</v>
      </c>
      <c r="K980">
        <v>1</v>
      </c>
      <c r="L980" t="s">
        <v>70</v>
      </c>
      <c r="M980" t="s">
        <v>70</v>
      </c>
      <c r="N980" t="s">
        <v>32</v>
      </c>
      <c r="O980">
        <v>1</v>
      </c>
      <c r="P980" t="s">
        <v>32</v>
      </c>
      <c r="Q980" s="86" t="s">
        <v>32</v>
      </c>
      <c r="R980" t="s">
        <v>32</v>
      </c>
      <c r="S980" t="s">
        <v>32</v>
      </c>
      <c r="T980" t="s">
        <v>32</v>
      </c>
      <c r="U980" t="s">
        <v>32</v>
      </c>
      <c r="V980" t="s">
        <v>32</v>
      </c>
      <c r="W980" t="s">
        <v>32</v>
      </c>
    </row>
    <row r="981" spans="1:23" x14ac:dyDescent="0.2">
      <c r="A981">
        <v>52598</v>
      </c>
      <c r="B981" t="s">
        <v>1054</v>
      </c>
      <c r="C981" t="s">
        <v>30</v>
      </c>
      <c r="D981" t="s">
        <v>38</v>
      </c>
      <c r="E981" t="s">
        <v>371</v>
      </c>
      <c r="F981" s="78" t="s">
        <v>56</v>
      </c>
      <c r="G981" t="s">
        <v>1055</v>
      </c>
      <c r="H981" t="s">
        <v>498</v>
      </c>
      <c r="I981" s="86">
        <v>41716</v>
      </c>
      <c r="J981" s="86">
        <v>41719</v>
      </c>
      <c r="K981">
        <v>3</v>
      </c>
      <c r="L981">
        <v>3</v>
      </c>
      <c r="M981">
        <v>3</v>
      </c>
      <c r="N981" t="s">
        <v>32</v>
      </c>
      <c r="O981">
        <v>3</v>
      </c>
      <c r="P981" t="s">
        <v>1056</v>
      </c>
      <c r="Q981" s="86">
        <v>41173</v>
      </c>
      <c r="R981" t="s">
        <v>32</v>
      </c>
      <c r="S981" t="s">
        <v>32</v>
      </c>
      <c r="T981" t="s">
        <v>32</v>
      </c>
      <c r="U981" t="s">
        <v>32</v>
      </c>
      <c r="V981" t="s">
        <v>32</v>
      </c>
      <c r="W981" t="s">
        <v>32</v>
      </c>
    </row>
    <row r="982" spans="1:23" x14ac:dyDescent="0.2">
      <c r="A982">
        <v>53104</v>
      </c>
      <c r="B982" t="s">
        <v>1153</v>
      </c>
      <c r="C982" t="s">
        <v>40</v>
      </c>
      <c r="D982" t="s">
        <v>44</v>
      </c>
      <c r="E982" t="s">
        <v>315</v>
      </c>
      <c r="F982" s="78" t="s">
        <v>56</v>
      </c>
      <c r="G982" t="s">
        <v>1154</v>
      </c>
      <c r="H982" t="s">
        <v>521</v>
      </c>
      <c r="I982" s="86">
        <v>41449</v>
      </c>
      <c r="J982" s="86">
        <v>41453</v>
      </c>
      <c r="K982">
        <v>2</v>
      </c>
      <c r="L982">
        <v>2</v>
      </c>
      <c r="M982">
        <v>2</v>
      </c>
      <c r="N982" t="s">
        <v>32</v>
      </c>
      <c r="O982">
        <v>2</v>
      </c>
      <c r="P982" t="s">
        <v>1155</v>
      </c>
      <c r="Q982" s="86">
        <v>39927</v>
      </c>
      <c r="R982" t="s">
        <v>32</v>
      </c>
      <c r="S982" t="s">
        <v>32</v>
      </c>
      <c r="T982" t="s">
        <v>32</v>
      </c>
      <c r="U982" t="s">
        <v>32</v>
      </c>
      <c r="V982" t="s">
        <v>32</v>
      </c>
      <c r="W982" t="s">
        <v>32</v>
      </c>
    </row>
    <row r="983" spans="1:23" x14ac:dyDescent="0.2">
      <c r="A983">
        <v>54877</v>
      </c>
      <c r="B983" t="s">
        <v>1618</v>
      </c>
      <c r="C983" t="s">
        <v>114</v>
      </c>
      <c r="D983" t="s">
        <v>44</v>
      </c>
      <c r="E983" t="s">
        <v>169</v>
      </c>
      <c r="F983" s="78" t="s">
        <v>47</v>
      </c>
      <c r="G983" t="s">
        <v>1619</v>
      </c>
      <c r="H983" t="s">
        <v>521</v>
      </c>
      <c r="I983" s="86">
        <v>41198</v>
      </c>
      <c r="J983" s="86">
        <v>41200</v>
      </c>
      <c r="K983">
        <v>2</v>
      </c>
      <c r="L983">
        <v>2</v>
      </c>
      <c r="M983">
        <v>2</v>
      </c>
      <c r="N983" t="s">
        <v>32</v>
      </c>
      <c r="O983">
        <v>2</v>
      </c>
      <c r="P983" t="s">
        <v>1620</v>
      </c>
      <c r="Q983" s="86">
        <v>40130</v>
      </c>
      <c r="R983" t="s">
        <v>32</v>
      </c>
      <c r="S983" t="s">
        <v>32</v>
      </c>
      <c r="T983" t="s">
        <v>32</v>
      </c>
      <c r="U983" t="s">
        <v>32</v>
      </c>
      <c r="V983" t="s">
        <v>32</v>
      </c>
      <c r="W983" t="s">
        <v>32</v>
      </c>
    </row>
    <row r="984" spans="1:23" x14ac:dyDescent="0.2">
      <c r="A984">
        <v>58290</v>
      </c>
      <c r="B984" t="s">
        <v>1875</v>
      </c>
      <c r="C984" t="s">
        <v>114</v>
      </c>
      <c r="D984" t="s">
        <v>44</v>
      </c>
      <c r="E984" t="s">
        <v>314</v>
      </c>
      <c r="F984" s="78" t="s">
        <v>75</v>
      </c>
      <c r="G984" t="s">
        <v>1876</v>
      </c>
      <c r="H984" t="s">
        <v>521</v>
      </c>
      <c r="I984" s="86">
        <v>40925</v>
      </c>
      <c r="J984" s="86">
        <v>40928</v>
      </c>
      <c r="K984">
        <v>2</v>
      </c>
      <c r="L984">
        <v>2</v>
      </c>
      <c r="M984">
        <v>2</v>
      </c>
      <c r="N984" t="s">
        <v>32</v>
      </c>
      <c r="O984">
        <v>1</v>
      </c>
      <c r="P984" t="s">
        <v>32</v>
      </c>
      <c r="Q984" s="86" t="s">
        <v>32</v>
      </c>
      <c r="R984" t="s">
        <v>32</v>
      </c>
      <c r="S984" t="s">
        <v>32</v>
      </c>
      <c r="T984" t="s">
        <v>32</v>
      </c>
      <c r="U984" t="s">
        <v>32</v>
      </c>
      <c r="V984" t="s">
        <v>32</v>
      </c>
      <c r="W984" t="s">
        <v>32</v>
      </c>
    </row>
    <row r="985" spans="1:23" x14ac:dyDescent="0.2">
      <c r="A985">
        <v>59113</v>
      </c>
      <c r="B985" t="s">
        <v>2109</v>
      </c>
      <c r="C985" t="s">
        <v>30</v>
      </c>
      <c r="D985" t="s">
        <v>38</v>
      </c>
      <c r="E985" t="s">
        <v>340</v>
      </c>
      <c r="F985" s="78" t="s">
        <v>47</v>
      </c>
      <c r="G985" t="s">
        <v>2110</v>
      </c>
      <c r="H985" t="s">
        <v>502</v>
      </c>
      <c r="I985" s="86">
        <v>41898</v>
      </c>
      <c r="J985" s="86">
        <v>41901</v>
      </c>
      <c r="K985">
        <v>3</v>
      </c>
      <c r="L985">
        <v>3</v>
      </c>
      <c r="M985">
        <v>3</v>
      </c>
      <c r="N985" t="s">
        <v>32</v>
      </c>
      <c r="O985">
        <v>3</v>
      </c>
      <c r="P985" t="s">
        <v>32</v>
      </c>
      <c r="Q985" s="86" t="s">
        <v>32</v>
      </c>
      <c r="R985" t="s">
        <v>32</v>
      </c>
      <c r="S985" t="s">
        <v>32</v>
      </c>
      <c r="T985" t="s">
        <v>32</v>
      </c>
      <c r="U985" t="s">
        <v>32</v>
      </c>
      <c r="V985" t="s">
        <v>32</v>
      </c>
      <c r="W985" t="s">
        <v>32</v>
      </c>
    </row>
    <row r="986" spans="1:23" x14ac:dyDescent="0.2">
      <c r="A986">
        <v>53160</v>
      </c>
      <c r="B986" t="s">
        <v>1218</v>
      </c>
      <c r="C986" t="s">
        <v>30</v>
      </c>
      <c r="D986" t="s">
        <v>38</v>
      </c>
      <c r="E986" t="s">
        <v>457</v>
      </c>
      <c r="F986" s="78" t="s">
        <v>56</v>
      </c>
      <c r="G986" t="s">
        <v>1219</v>
      </c>
      <c r="H986" t="s">
        <v>512</v>
      </c>
      <c r="I986" s="86">
        <v>41442</v>
      </c>
      <c r="J986" s="86">
        <v>41446</v>
      </c>
      <c r="K986">
        <v>2</v>
      </c>
      <c r="L986">
        <v>2</v>
      </c>
      <c r="M986">
        <v>2</v>
      </c>
      <c r="N986" t="s">
        <v>32</v>
      </c>
      <c r="O986">
        <v>2</v>
      </c>
      <c r="P986" t="s">
        <v>1220</v>
      </c>
      <c r="Q986" s="86">
        <v>39969</v>
      </c>
      <c r="R986" t="s">
        <v>32</v>
      </c>
      <c r="S986" t="s">
        <v>32</v>
      </c>
      <c r="T986" t="s">
        <v>32</v>
      </c>
      <c r="U986" t="s">
        <v>32</v>
      </c>
      <c r="V986" t="s">
        <v>32</v>
      </c>
      <c r="W986" t="s">
        <v>32</v>
      </c>
    </row>
    <row r="987" spans="1:23" x14ac:dyDescent="0.2">
      <c r="A987">
        <v>139433</v>
      </c>
      <c r="B987" t="s">
        <v>3327</v>
      </c>
      <c r="C987" t="s">
        <v>3308</v>
      </c>
      <c r="D987" t="s">
        <v>135</v>
      </c>
      <c r="E987" t="s">
        <v>330</v>
      </c>
      <c r="F987" s="78" t="s">
        <v>311</v>
      </c>
      <c r="G987" t="s">
        <v>3328</v>
      </c>
      <c r="H987" t="s">
        <v>3310</v>
      </c>
      <c r="I987" s="86">
        <v>42017</v>
      </c>
      <c r="J987" s="86">
        <v>42020</v>
      </c>
      <c r="K987">
        <v>4</v>
      </c>
      <c r="L987">
        <v>4</v>
      </c>
      <c r="M987">
        <v>4</v>
      </c>
      <c r="N987" t="s">
        <v>32</v>
      </c>
      <c r="O987">
        <v>4</v>
      </c>
      <c r="P987" t="s">
        <v>32</v>
      </c>
      <c r="Q987" s="86" t="s">
        <v>32</v>
      </c>
      <c r="R987" t="s">
        <v>32</v>
      </c>
      <c r="S987" t="s">
        <v>32</v>
      </c>
      <c r="T987" t="s">
        <v>32</v>
      </c>
      <c r="U987" t="s">
        <v>32</v>
      </c>
      <c r="V987" t="s">
        <v>32</v>
      </c>
      <c r="W987" t="s">
        <v>32</v>
      </c>
    </row>
    <row r="988" spans="1:23" x14ac:dyDescent="0.2">
      <c r="A988">
        <v>135524</v>
      </c>
      <c r="B988" t="s">
        <v>3294</v>
      </c>
      <c r="C988" t="s">
        <v>54</v>
      </c>
      <c r="D988" t="s">
        <v>61</v>
      </c>
      <c r="E988" t="s">
        <v>105</v>
      </c>
      <c r="F988" s="78" t="s">
        <v>64</v>
      </c>
      <c r="G988" t="s">
        <v>3295</v>
      </c>
      <c r="H988" t="s">
        <v>96</v>
      </c>
      <c r="I988" s="86">
        <v>41771</v>
      </c>
      <c r="J988" s="86">
        <v>41775</v>
      </c>
      <c r="K988">
        <v>2</v>
      </c>
      <c r="L988">
        <v>2</v>
      </c>
      <c r="M988">
        <v>2</v>
      </c>
      <c r="N988" t="s">
        <v>32</v>
      </c>
      <c r="O988">
        <v>2</v>
      </c>
      <c r="P988" t="s">
        <v>3296</v>
      </c>
      <c r="Q988" s="86">
        <v>40683</v>
      </c>
      <c r="R988" t="s">
        <v>32</v>
      </c>
      <c r="S988" t="s">
        <v>32</v>
      </c>
      <c r="T988" t="s">
        <v>32</v>
      </c>
      <c r="U988" t="s">
        <v>32</v>
      </c>
      <c r="V988" t="s">
        <v>32</v>
      </c>
      <c r="W988" t="s">
        <v>32</v>
      </c>
    </row>
    <row r="989" spans="1:23" x14ac:dyDescent="0.2">
      <c r="A989">
        <v>133844</v>
      </c>
      <c r="B989" t="s">
        <v>3267</v>
      </c>
      <c r="C989" t="s">
        <v>2500</v>
      </c>
      <c r="D989" t="s">
        <v>2501</v>
      </c>
      <c r="E989" t="s">
        <v>105</v>
      </c>
      <c r="F989" s="78" t="s">
        <v>64</v>
      </c>
      <c r="G989" t="s">
        <v>3268</v>
      </c>
      <c r="H989" t="s">
        <v>3225</v>
      </c>
      <c r="I989" s="86">
        <v>41247</v>
      </c>
      <c r="J989" s="86">
        <v>41250</v>
      </c>
      <c r="K989">
        <v>1</v>
      </c>
      <c r="L989">
        <v>1</v>
      </c>
      <c r="M989">
        <v>1</v>
      </c>
      <c r="N989" t="s">
        <v>32</v>
      </c>
      <c r="O989">
        <v>2</v>
      </c>
      <c r="P989" t="s">
        <v>32</v>
      </c>
      <c r="Q989" s="86" t="s">
        <v>32</v>
      </c>
      <c r="R989" t="s">
        <v>32</v>
      </c>
      <c r="S989" t="s">
        <v>32</v>
      </c>
      <c r="T989" t="s">
        <v>32</v>
      </c>
      <c r="U989" t="s">
        <v>32</v>
      </c>
      <c r="V989" t="s">
        <v>32</v>
      </c>
      <c r="W989" t="s">
        <v>32</v>
      </c>
    </row>
    <row r="990" spans="1:23" x14ac:dyDescent="0.2">
      <c r="A990">
        <v>130414</v>
      </c>
      <c r="B990" t="s">
        <v>2244</v>
      </c>
      <c r="C990" t="s">
        <v>2217</v>
      </c>
      <c r="D990" t="s">
        <v>44</v>
      </c>
      <c r="E990" t="s">
        <v>88</v>
      </c>
      <c r="F990" s="78" t="s">
        <v>56</v>
      </c>
      <c r="G990" t="s">
        <v>2245</v>
      </c>
      <c r="H990" t="s">
        <v>521</v>
      </c>
      <c r="I990" s="86">
        <v>41920</v>
      </c>
      <c r="J990" s="86">
        <v>41922</v>
      </c>
      <c r="K990">
        <v>4</v>
      </c>
      <c r="L990">
        <v>4</v>
      </c>
      <c r="M990">
        <v>4</v>
      </c>
      <c r="N990" t="s">
        <v>32</v>
      </c>
      <c r="O990">
        <v>4</v>
      </c>
      <c r="P990" t="s">
        <v>2246</v>
      </c>
      <c r="Q990" s="86">
        <v>39850</v>
      </c>
      <c r="R990" t="s">
        <v>32</v>
      </c>
      <c r="S990" t="s">
        <v>32</v>
      </c>
      <c r="T990" t="s">
        <v>32</v>
      </c>
      <c r="U990" t="s">
        <v>32</v>
      </c>
      <c r="V990" t="s">
        <v>32</v>
      </c>
      <c r="W990" t="s">
        <v>32</v>
      </c>
    </row>
    <row r="991" spans="1:23" x14ac:dyDescent="0.2">
      <c r="A991">
        <v>130404</v>
      </c>
      <c r="B991" t="s">
        <v>2223</v>
      </c>
      <c r="C991" t="s">
        <v>2217</v>
      </c>
      <c r="D991" t="s">
        <v>44</v>
      </c>
      <c r="E991" t="s">
        <v>334</v>
      </c>
      <c r="F991" s="78" t="s">
        <v>56</v>
      </c>
      <c r="G991" t="s">
        <v>2224</v>
      </c>
      <c r="H991" t="s">
        <v>521</v>
      </c>
      <c r="I991" s="86">
        <v>42023</v>
      </c>
      <c r="J991" s="86">
        <v>42027</v>
      </c>
      <c r="K991">
        <v>2</v>
      </c>
      <c r="L991">
        <v>2</v>
      </c>
      <c r="M991">
        <v>2</v>
      </c>
      <c r="N991" t="s">
        <v>32</v>
      </c>
      <c r="O991">
        <v>2</v>
      </c>
      <c r="P991" t="s">
        <v>2225</v>
      </c>
      <c r="Q991" s="86">
        <v>39871</v>
      </c>
      <c r="R991" t="s">
        <v>32</v>
      </c>
      <c r="S991" t="s">
        <v>32</v>
      </c>
      <c r="T991" t="s">
        <v>32</v>
      </c>
      <c r="U991" t="s">
        <v>32</v>
      </c>
      <c r="V991" t="s">
        <v>32</v>
      </c>
      <c r="W991" t="s">
        <v>32</v>
      </c>
    </row>
    <row r="992" spans="1:23" x14ac:dyDescent="0.2">
      <c r="A992">
        <v>141738</v>
      </c>
      <c r="B992" t="s">
        <v>3357</v>
      </c>
      <c r="C992" t="s">
        <v>67</v>
      </c>
      <c r="D992" t="s">
        <v>72</v>
      </c>
      <c r="E992" t="s">
        <v>458</v>
      </c>
      <c r="F992" s="78" t="s">
        <v>64</v>
      </c>
      <c r="G992" t="s">
        <v>32</v>
      </c>
      <c r="H992" t="s">
        <v>32</v>
      </c>
      <c r="I992" s="86" t="s">
        <v>32</v>
      </c>
      <c r="J992" s="86" t="s">
        <v>32</v>
      </c>
      <c r="K992" t="s">
        <v>32</v>
      </c>
      <c r="L992" t="s">
        <v>32</v>
      </c>
      <c r="M992" t="s">
        <v>32</v>
      </c>
      <c r="N992" t="s">
        <v>32</v>
      </c>
      <c r="O992" t="s">
        <v>32</v>
      </c>
      <c r="P992" t="s">
        <v>32</v>
      </c>
      <c r="Q992" s="86" t="s">
        <v>32</v>
      </c>
      <c r="R992" t="s">
        <v>32</v>
      </c>
      <c r="S992" t="s">
        <v>32</v>
      </c>
      <c r="T992" t="s">
        <v>32</v>
      </c>
      <c r="U992" t="s">
        <v>32</v>
      </c>
      <c r="V992" t="s">
        <v>32</v>
      </c>
      <c r="W992" t="s">
        <v>32</v>
      </c>
    </row>
    <row r="993" spans="1:23" x14ac:dyDescent="0.2">
      <c r="A993">
        <v>58806</v>
      </c>
      <c r="B993" t="s">
        <v>2012</v>
      </c>
      <c r="C993" t="s">
        <v>30</v>
      </c>
      <c r="D993" t="s">
        <v>38</v>
      </c>
      <c r="E993" t="s">
        <v>2013</v>
      </c>
      <c r="F993" s="78" t="s">
        <v>32</v>
      </c>
      <c r="G993" t="s">
        <v>2014</v>
      </c>
      <c r="H993" t="s">
        <v>502</v>
      </c>
      <c r="I993" s="86">
        <v>41848</v>
      </c>
      <c r="J993" s="86">
        <v>41852</v>
      </c>
      <c r="K993">
        <v>1</v>
      </c>
      <c r="L993">
        <v>1</v>
      </c>
      <c r="M993">
        <v>1</v>
      </c>
      <c r="N993" t="s">
        <v>32</v>
      </c>
      <c r="O993">
        <v>1</v>
      </c>
      <c r="P993" t="s">
        <v>2015</v>
      </c>
      <c r="Q993" s="86">
        <v>40739</v>
      </c>
      <c r="R993" t="s">
        <v>32</v>
      </c>
      <c r="S993" t="s">
        <v>32</v>
      </c>
      <c r="T993" t="s">
        <v>32</v>
      </c>
      <c r="U993" t="s">
        <v>32</v>
      </c>
      <c r="V993" t="s">
        <v>32</v>
      </c>
      <c r="W993" t="s">
        <v>32</v>
      </c>
    </row>
    <row r="994" spans="1:23" x14ac:dyDescent="0.2">
      <c r="A994">
        <v>54895</v>
      </c>
      <c r="B994" t="s">
        <v>1621</v>
      </c>
      <c r="C994" t="s">
        <v>30</v>
      </c>
      <c r="D994" t="s">
        <v>38</v>
      </c>
      <c r="E994" t="s">
        <v>455</v>
      </c>
      <c r="F994" s="78" t="s">
        <v>57</v>
      </c>
      <c r="G994" t="s">
        <v>1622</v>
      </c>
      <c r="H994" t="s">
        <v>512</v>
      </c>
      <c r="I994" s="86">
        <v>41351</v>
      </c>
      <c r="J994" s="86">
        <v>41354</v>
      </c>
      <c r="K994">
        <v>2</v>
      </c>
      <c r="L994">
        <v>1</v>
      </c>
      <c r="M994">
        <v>2</v>
      </c>
      <c r="N994" t="s">
        <v>32</v>
      </c>
      <c r="O994">
        <v>2</v>
      </c>
      <c r="P994" t="s">
        <v>1623</v>
      </c>
      <c r="Q994" s="86">
        <v>39542</v>
      </c>
      <c r="R994" t="s">
        <v>32</v>
      </c>
      <c r="S994" t="s">
        <v>32</v>
      </c>
      <c r="T994" t="s">
        <v>32</v>
      </c>
      <c r="U994" t="s">
        <v>32</v>
      </c>
      <c r="V994" t="s">
        <v>32</v>
      </c>
      <c r="W994" t="s">
        <v>32</v>
      </c>
    </row>
    <row r="995" spans="1:23" x14ac:dyDescent="0.2">
      <c r="A995">
        <v>53644</v>
      </c>
      <c r="B995" t="s">
        <v>1325</v>
      </c>
      <c r="C995" t="s">
        <v>40</v>
      </c>
      <c r="D995" t="s">
        <v>44</v>
      </c>
      <c r="E995" t="s">
        <v>187</v>
      </c>
      <c r="F995" s="78" t="s">
        <v>345</v>
      </c>
      <c r="G995" t="s">
        <v>1326</v>
      </c>
      <c r="H995" t="s">
        <v>521</v>
      </c>
      <c r="I995" s="86">
        <v>41806</v>
      </c>
      <c r="J995" s="86">
        <v>41810</v>
      </c>
      <c r="K995">
        <v>2</v>
      </c>
      <c r="L995">
        <v>2</v>
      </c>
      <c r="M995">
        <v>2</v>
      </c>
      <c r="N995" t="s">
        <v>32</v>
      </c>
      <c r="O995">
        <v>1</v>
      </c>
      <c r="P995" t="s">
        <v>1327</v>
      </c>
      <c r="Q995" s="86">
        <v>40984</v>
      </c>
      <c r="R995" t="s">
        <v>32</v>
      </c>
      <c r="S995" t="s">
        <v>32</v>
      </c>
      <c r="T995" t="s">
        <v>32</v>
      </c>
      <c r="U995" t="s">
        <v>32</v>
      </c>
      <c r="V995" t="s">
        <v>32</v>
      </c>
      <c r="W995" t="s">
        <v>32</v>
      </c>
    </row>
    <row r="996" spans="1:23" x14ac:dyDescent="0.2">
      <c r="A996">
        <v>133855</v>
      </c>
      <c r="B996" t="s">
        <v>3269</v>
      </c>
      <c r="C996" t="s">
        <v>2500</v>
      </c>
      <c r="D996" t="s">
        <v>2501</v>
      </c>
      <c r="E996" t="s">
        <v>92</v>
      </c>
      <c r="F996" s="78" t="s">
        <v>33</v>
      </c>
      <c r="G996" t="s">
        <v>3270</v>
      </c>
      <c r="H996" t="s">
        <v>3271</v>
      </c>
      <c r="I996" s="86">
        <v>41716</v>
      </c>
      <c r="J996" s="86">
        <v>41719</v>
      </c>
      <c r="K996">
        <v>2</v>
      </c>
      <c r="L996">
        <v>2</v>
      </c>
      <c r="M996">
        <v>2</v>
      </c>
      <c r="N996" t="s">
        <v>32</v>
      </c>
      <c r="O996">
        <v>2</v>
      </c>
      <c r="P996" t="s">
        <v>3272</v>
      </c>
      <c r="Q996" s="86">
        <v>41236</v>
      </c>
      <c r="R996" t="s">
        <v>32</v>
      </c>
      <c r="S996" t="s">
        <v>32</v>
      </c>
      <c r="T996" t="s">
        <v>32</v>
      </c>
      <c r="U996" t="s">
        <v>32</v>
      </c>
      <c r="V996" t="s">
        <v>32</v>
      </c>
      <c r="W996" t="s">
        <v>32</v>
      </c>
    </row>
    <row r="997" spans="1:23" x14ac:dyDescent="0.2">
      <c r="A997">
        <v>130505</v>
      </c>
      <c r="B997" t="s">
        <v>2420</v>
      </c>
      <c r="C997" t="s">
        <v>54</v>
      </c>
      <c r="D997" t="s">
        <v>61</v>
      </c>
      <c r="E997" t="s">
        <v>231</v>
      </c>
      <c r="F997" s="78" t="s">
        <v>64</v>
      </c>
      <c r="G997" t="s">
        <v>2421</v>
      </c>
      <c r="H997" t="s">
        <v>96</v>
      </c>
      <c r="I997" s="86">
        <v>42135</v>
      </c>
      <c r="J997" s="86">
        <v>42139</v>
      </c>
      <c r="K997">
        <v>3</v>
      </c>
      <c r="L997">
        <v>3</v>
      </c>
      <c r="M997">
        <v>3</v>
      </c>
      <c r="N997" t="s">
        <v>32</v>
      </c>
      <c r="O997">
        <v>3</v>
      </c>
      <c r="P997" t="s">
        <v>2422</v>
      </c>
      <c r="Q997" s="86">
        <v>39423</v>
      </c>
      <c r="R997" t="s">
        <v>32</v>
      </c>
      <c r="S997" t="s">
        <v>32</v>
      </c>
      <c r="T997" t="s">
        <v>32</v>
      </c>
      <c r="U997" t="s">
        <v>32</v>
      </c>
      <c r="V997" t="s">
        <v>32</v>
      </c>
      <c r="W997" t="s">
        <v>32</v>
      </c>
    </row>
    <row r="998" spans="1:23" x14ac:dyDescent="0.2">
      <c r="A998">
        <v>53771</v>
      </c>
      <c r="B998" t="s">
        <v>139</v>
      </c>
      <c r="C998" t="s">
        <v>99</v>
      </c>
      <c r="D998" t="s">
        <v>103</v>
      </c>
      <c r="E998" t="s">
        <v>140</v>
      </c>
      <c r="F998" s="78" t="s">
        <v>57</v>
      </c>
      <c r="G998">
        <v>10004985</v>
      </c>
      <c r="H998" t="s">
        <v>101</v>
      </c>
      <c r="I998" s="86">
        <v>42291</v>
      </c>
      <c r="J998" s="86">
        <v>42292</v>
      </c>
      <c r="K998">
        <v>1</v>
      </c>
      <c r="L998">
        <v>1</v>
      </c>
      <c r="M998">
        <v>1</v>
      </c>
      <c r="N998">
        <v>1</v>
      </c>
      <c r="O998">
        <v>1</v>
      </c>
      <c r="P998" t="s">
        <v>141</v>
      </c>
      <c r="Q998" s="86">
        <v>40591</v>
      </c>
      <c r="R998" t="s">
        <v>32</v>
      </c>
      <c r="S998" t="s">
        <v>32</v>
      </c>
      <c r="T998" t="s">
        <v>32</v>
      </c>
      <c r="U998" t="s">
        <v>32</v>
      </c>
      <c r="V998" t="s">
        <v>32</v>
      </c>
      <c r="W998" t="s">
        <v>32</v>
      </c>
    </row>
    <row r="999" spans="1:23" x14ac:dyDescent="0.2">
      <c r="A999">
        <v>59162</v>
      </c>
      <c r="B999" t="s">
        <v>2138</v>
      </c>
      <c r="C999" t="s">
        <v>30</v>
      </c>
      <c r="D999" t="s">
        <v>38</v>
      </c>
      <c r="E999" t="s">
        <v>453</v>
      </c>
      <c r="F999" s="78" t="s">
        <v>132</v>
      </c>
      <c r="G999" t="s">
        <v>2139</v>
      </c>
      <c r="H999" t="s">
        <v>512</v>
      </c>
      <c r="I999" s="86">
        <v>42052</v>
      </c>
      <c r="J999" s="86">
        <v>42055</v>
      </c>
      <c r="K999">
        <v>2</v>
      </c>
      <c r="L999">
        <v>2</v>
      </c>
      <c r="M999">
        <v>2</v>
      </c>
      <c r="N999" t="s">
        <v>32</v>
      </c>
      <c r="O999">
        <v>2</v>
      </c>
      <c r="P999" t="s">
        <v>32</v>
      </c>
      <c r="Q999" s="86" t="s">
        <v>32</v>
      </c>
      <c r="R999" t="s">
        <v>32</v>
      </c>
      <c r="S999" t="s">
        <v>32</v>
      </c>
      <c r="T999" t="s">
        <v>32</v>
      </c>
      <c r="U999" t="s">
        <v>32</v>
      </c>
      <c r="V999" t="s">
        <v>32</v>
      </c>
      <c r="W999" t="s">
        <v>32</v>
      </c>
    </row>
    <row r="1000" spans="1:23" x14ac:dyDescent="0.2">
      <c r="A1000">
        <v>54916</v>
      </c>
      <c r="B1000" t="s">
        <v>1624</v>
      </c>
      <c r="C1000" t="s">
        <v>30</v>
      </c>
      <c r="D1000" t="s">
        <v>38</v>
      </c>
      <c r="E1000" t="s">
        <v>376</v>
      </c>
      <c r="F1000" s="78" t="s">
        <v>57</v>
      </c>
      <c r="G1000" t="s">
        <v>1625</v>
      </c>
      <c r="H1000" t="s">
        <v>502</v>
      </c>
      <c r="I1000" s="86">
        <v>41562</v>
      </c>
      <c r="J1000" s="86">
        <v>41565</v>
      </c>
      <c r="K1000">
        <v>2</v>
      </c>
      <c r="L1000">
        <v>2</v>
      </c>
      <c r="M1000">
        <v>2</v>
      </c>
      <c r="N1000" t="s">
        <v>32</v>
      </c>
      <c r="O1000">
        <v>2</v>
      </c>
      <c r="P1000" t="s">
        <v>1626</v>
      </c>
      <c r="Q1000" s="86">
        <v>38813</v>
      </c>
      <c r="R1000" t="s">
        <v>32</v>
      </c>
      <c r="S1000" t="s">
        <v>32</v>
      </c>
      <c r="T1000" t="s">
        <v>32</v>
      </c>
      <c r="U1000" t="s">
        <v>32</v>
      </c>
      <c r="V1000" t="s">
        <v>32</v>
      </c>
      <c r="W1000" t="s">
        <v>32</v>
      </c>
    </row>
    <row r="1001" spans="1:23" x14ac:dyDescent="0.2">
      <c r="A1001">
        <v>130531</v>
      </c>
      <c r="B1001" t="s">
        <v>2476</v>
      </c>
      <c r="C1001" t="s">
        <v>54</v>
      </c>
      <c r="D1001" t="s">
        <v>61</v>
      </c>
      <c r="E1001" t="s">
        <v>127</v>
      </c>
      <c r="F1001" s="78" t="s">
        <v>311</v>
      </c>
      <c r="G1001" t="s">
        <v>2477</v>
      </c>
      <c r="H1001" t="s">
        <v>96</v>
      </c>
      <c r="I1001" s="86">
        <v>41393</v>
      </c>
      <c r="J1001" s="86">
        <v>41397</v>
      </c>
      <c r="K1001">
        <v>2</v>
      </c>
      <c r="L1001">
        <v>3</v>
      </c>
      <c r="M1001">
        <v>2</v>
      </c>
      <c r="N1001" t="s">
        <v>32</v>
      </c>
      <c r="O1001">
        <v>2</v>
      </c>
      <c r="P1001" t="s">
        <v>2478</v>
      </c>
      <c r="Q1001" s="86">
        <v>40249</v>
      </c>
      <c r="R1001" t="s">
        <v>32</v>
      </c>
      <c r="S1001" t="s">
        <v>32</v>
      </c>
      <c r="T1001" t="s">
        <v>32</v>
      </c>
      <c r="U1001" t="s">
        <v>32</v>
      </c>
      <c r="V1001" t="s">
        <v>32</v>
      </c>
      <c r="W1001" t="s">
        <v>32</v>
      </c>
    </row>
    <row r="1002" spans="1:23" x14ac:dyDescent="0.2">
      <c r="A1002">
        <v>54373</v>
      </c>
      <c r="B1002" t="s">
        <v>1489</v>
      </c>
      <c r="C1002" t="s">
        <v>114</v>
      </c>
      <c r="D1002" t="s">
        <v>44</v>
      </c>
      <c r="E1002" t="s">
        <v>422</v>
      </c>
      <c r="F1002" s="78" t="s">
        <v>132</v>
      </c>
      <c r="G1002" t="s">
        <v>1490</v>
      </c>
      <c r="H1002" t="s">
        <v>593</v>
      </c>
      <c r="I1002" s="86">
        <v>42023</v>
      </c>
      <c r="J1002" s="86">
        <v>42027</v>
      </c>
      <c r="K1002">
        <v>2</v>
      </c>
      <c r="L1002">
        <v>2</v>
      </c>
      <c r="M1002">
        <v>2</v>
      </c>
      <c r="N1002" t="s">
        <v>32</v>
      </c>
      <c r="O1002">
        <v>1</v>
      </c>
      <c r="P1002" t="s">
        <v>1491</v>
      </c>
      <c r="Q1002" s="86">
        <v>41579</v>
      </c>
      <c r="R1002" t="s">
        <v>32</v>
      </c>
      <c r="S1002" t="s">
        <v>32</v>
      </c>
      <c r="T1002" t="s">
        <v>32</v>
      </c>
      <c r="U1002" t="s">
        <v>32</v>
      </c>
      <c r="V1002" t="s">
        <v>32</v>
      </c>
      <c r="W1002" t="s">
        <v>32</v>
      </c>
    </row>
    <row r="1003" spans="1:23" x14ac:dyDescent="0.2">
      <c r="A1003">
        <v>130680</v>
      </c>
      <c r="B1003" t="s">
        <v>2740</v>
      </c>
      <c r="C1003" t="s">
        <v>126</v>
      </c>
      <c r="D1003" t="s">
        <v>61</v>
      </c>
      <c r="E1003" t="s">
        <v>111</v>
      </c>
      <c r="F1003" s="78" t="s">
        <v>75</v>
      </c>
      <c r="G1003" t="s">
        <v>2741</v>
      </c>
      <c r="H1003" t="s">
        <v>2267</v>
      </c>
      <c r="I1003" s="86">
        <v>41310</v>
      </c>
      <c r="J1003" s="86">
        <v>41313</v>
      </c>
      <c r="K1003">
        <v>2</v>
      </c>
      <c r="L1003">
        <v>2</v>
      </c>
      <c r="M1003">
        <v>2</v>
      </c>
      <c r="N1003" t="s">
        <v>32</v>
      </c>
      <c r="O1003">
        <v>2</v>
      </c>
      <c r="P1003" t="s">
        <v>2742</v>
      </c>
      <c r="Q1003" s="86">
        <v>39359</v>
      </c>
      <c r="R1003" t="s">
        <v>32</v>
      </c>
      <c r="S1003" t="s">
        <v>32</v>
      </c>
      <c r="T1003" t="s">
        <v>32</v>
      </c>
      <c r="U1003" t="s">
        <v>32</v>
      </c>
      <c r="V1003" t="s">
        <v>32</v>
      </c>
      <c r="W1003" t="s">
        <v>32</v>
      </c>
    </row>
    <row r="1004" spans="1:23" x14ac:dyDescent="0.2">
      <c r="A1004">
        <v>130703</v>
      </c>
      <c r="B1004" t="s">
        <v>2794</v>
      </c>
      <c r="C1004" t="s">
        <v>126</v>
      </c>
      <c r="D1004" t="s">
        <v>61</v>
      </c>
      <c r="E1004" t="s">
        <v>363</v>
      </c>
      <c r="F1004" s="78" t="s">
        <v>57</v>
      </c>
      <c r="G1004" t="s">
        <v>2795</v>
      </c>
      <c r="H1004" t="s">
        <v>2280</v>
      </c>
      <c r="I1004" s="86">
        <v>39203</v>
      </c>
      <c r="J1004" s="86">
        <v>39203</v>
      </c>
      <c r="K1004">
        <v>1</v>
      </c>
      <c r="L1004" t="s">
        <v>70</v>
      </c>
      <c r="M1004" t="s">
        <v>70</v>
      </c>
      <c r="N1004" t="s">
        <v>32</v>
      </c>
      <c r="O1004">
        <v>1</v>
      </c>
      <c r="P1004" t="s">
        <v>32</v>
      </c>
      <c r="Q1004" s="86" t="s">
        <v>32</v>
      </c>
      <c r="R1004" t="s">
        <v>32</v>
      </c>
      <c r="S1004" t="s">
        <v>32</v>
      </c>
      <c r="T1004" t="s">
        <v>32</v>
      </c>
      <c r="U1004" t="s">
        <v>32</v>
      </c>
      <c r="V1004" t="s">
        <v>32</v>
      </c>
      <c r="W1004" t="s">
        <v>32</v>
      </c>
    </row>
    <row r="1005" spans="1:23" x14ac:dyDescent="0.2">
      <c r="A1005">
        <v>130482</v>
      </c>
      <c r="B1005" t="s">
        <v>2379</v>
      </c>
      <c r="C1005" t="s">
        <v>126</v>
      </c>
      <c r="D1005" t="s">
        <v>61</v>
      </c>
      <c r="E1005" t="s">
        <v>425</v>
      </c>
      <c r="F1005" s="78" t="s">
        <v>132</v>
      </c>
      <c r="G1005" t="s">
        <v>2380</v>
      </c>
      <c r="H1005" t="s">
        <v>2267</v>
      </c>
      <c r="I1005" s="86">
        <v>41541</v>
      </c>
      <c r="J1005" s="86">
        <v>41544</v>
      </c>
      <c r="K1005">
        <v>2</v>
      </c>
      <c r="L1005">
        <v>2</v>
      </c>
      <c r="M1005">
        <v>2</v>
      </c>
      <c r="N1005" t="s">
        <v>32</v>
      </c>
      <c r="O1005">
        <v>2</v>
      </c>
      <c r="P1005" t="s">
        <v>2381</v>
      </c>
      <c r="Q1005" s="86">
        <v>40823</v>
      </c>
      <c r="R1005" t="s">
        <v>32</v>
      </c>
      <c r="S1005" t="s">
        <v>32</v>
      </c>
      <c r="T1005" t="s">
        <v>32</v>
      </c>
      <c r="U1005" t="s">
        <v>32</v>
      </c>
      <c r="V1005" t="s">
        <v>32</v>
      </c>
      <c r="W1005" t="s">
        <v>32</v>
      </c>
    </row>
    <row r="1006" spans="1:23" x14ac:dyDescent="0.2">
      <c r="A1006">
        <v>54409</v>
      </c>
      <c r="B1006" t="s">
        <v>1495</v>
      </c>
      <c r="C1006" t="s">
        <v>30</v>
      </c>
      <c r="D1006" t="s">
        <v>38</v>
      </c>
      <c r="E1006" t="s">
        <v>455</v>
      </c>
      <c r="F1006" s="78" t="s">
        <v>57</v>
      </c>
      <c r="G1006" t="s">
        <v>1496</v>
      </c>
      <c r="H1006" t="s">
        <v>491</v>
      </c>
      <c r="I1006" s="86">
        <v>40602</v>
      </c>
      <c r="J1006" s="86">
        <v>40606</v>
      </c>
      <c r="K1006">
        <v>2</v>
      </c>
      <c r="L1006">
        <v>2</v>
      </c>
      <c r="M1006">
        <v>2</v>
      </c>
      <c r="N1006" t="s">
        <v>32</v>
      </c>
      <c r="O1006">
        <v>2</v>
      </c>
      <c r="P1006" t="s">
        <v>1497</v>
      </c>
      <c r="Q1006" s="86">
        <v>39115</v>
      </c>
      <c r="R1006" t="s">
        <v>32</v>
      </c>
      <c r="S1006" t="s">
        <v>32</v>
      </c>
      <c r="T1006" t="s">
        <v>32</v>
      </c>
      <c r="U1006" t="s">
        <v>32</v>
      </c>
      <c r="V1006" t="s">
        <v>32</v>
      </c>
      <c r="W1006" t="s">
        <v>32</v>
      </c>
    </row>
    <row r="1007" spans="1:23" x14ac:dyDescent="0.2">
      <c r="A1007">
        <v>130695</v>
      </c>
      <c r="B1007" t="s">
        <v>2774</v>
      </c>
      <c r="C1007" t="s">
        <v>54</v>
      </c>
      <c r="D1007" t="s">
        <v>61</v>
      </c>
      <c r="E1007" t="s">
        <v>363</v>
      </c>
      <c r="F1007" s="78" t="s">
        <v>57</v>
      </c>
      <c r="G1007" t="s">
        <v>2775</v>
      </c>
      <c r="H1007" t="s">
        <v>2231</v>
      </c>
      <c r="I1007" s="86">
        <v>39357</v>
      </c>
      <c r="J1007" s="86">
        <v>39358</v>
      </c>
      <c r="K1007">
        <v>1</v>
      </c>
      <c r="L1007" t="s">
        <v>70</v>
      </c>
      <c r="M1007" t="s">
        <v>70</v>
      </c>
      <c r="N1007" t="s">
        <v>32</v>
      </c>
      <c r="O1007">
        <v>1</v>
      </c>
      <c r="P1007" t="s">
        <v>32</v>
      </c>
      <c r="Q1007" s="86" t="s">
        <v>32</v>
      </c>
      <c r="R1007" t="s">
        <v>32</v>
      </c>
      <c r="S1007" t="s">
        <v>32</v>
      </c>
      <c r="T1007" t="s">
        <v>32</v>
      </c>
      <c r="U1007" t="s">
        <v>32</v>
      </c>
      <c r="V1007" t="s">
        <v>32</v>
      </c>
      <c r="W1007" t="s">
        <v>32</v>
      </c>
    </row>
    <row r="1008" spans="1:23" x14ac:dyDescent="0.2">
      <c r="A1008">
        <v>55051</v>
      </c>
      <c r="B1008" t="s">
        <v>1650</v>
      </c>
      <c r="C1008" t="s">
        <v>114</v>
      </c>
      <c r="D1008" t="s">
        <v>44</v>
      </c>
      <c r="E1008" t="s">
        <v>515</v>
      </c>
      <c r="F1008" s="78" t="s">
        <v>32</v>
      </c>
      <c r="G1008" t="s">
        <v>1651</v>
      </c>
      <c r="H1008" t="s">
        <v>512</v>
      </c>
      <c r="I1008" s="86">
        <v>41463</v>
      </c>
      <c r="J1008" s="86">
        <v>41467</v>
      </c>
      <c r="K1008">
        <v>1</v>
      </c>
      <c r="L1008">
        <v>1</v>
      </c>
      <c r="M1008">
        <v>1</v>
      </c>
      <c r="N1008" t="s">
        <v>32</v>
      </c>
      <c r="O1008">
        <v>1</v>
      </c>
      <c r="P1008" t="s">
        <v>1652</v>
      </c>
      <c r="Q1008" s="86">
        <v>39619</v>
      </c>
      <c r="R1008" t="s">
        <v>32</v>
      </c>
      <c r="S1008" t="s">
        <v>32</v>
      </c>
      <c r="T1008" t="s">
        <v>32</v>
      </c>
      <c r="U1008" t="s">
        <v>32</v>
      </c>
      <c r="V1008" t="s">
        <v>32</v>
      </c>
      <c r="W1008" t="s">
        <v>32</v>
      </c>
    </row>
    <row r="1009" spans="1:23" x14ac:dyDescent="0.2">
      <c r="A1009">
        <v>55053</v>
      </c>
      <c r="B1009" t="s">
        <v>1653</v>
      </c>
      <c r="C1009" t="s">
        <v>30</v>
      </c>
      <c r="D1009" t="s">
        <v>38</v>
      </c>
      <c r="E1009" t="s">
        <v>228</v>
      </c>
      <c r="F1009" s="78" t="s">
        <v>56</v>
      </c>
      <c r="G1009" t="s">
        <v>1654</v>
      </c>
      <c r="H1009" t="s">
        <v>512</v>
      </c>
      <c r="I1009" s="86">
        <v>42058</v>
      </c>
      <c r="J1009" s="86">
        <v>42062</v>
      </c>
      <c r="K1009">
        <v>3</v>
      </c>
      <c r="L1009">
        <v>3</v>
      </c>
      <c r="M1009">
        <v>3</v>
      </c>
      <c r="N1009" t="s">
        <v>32</v>
      </c>
      <c r="O1009">
        <v>3</v>
      </c>
      <c r="P1009" t="s">
        <v>1655</v>
      </c>
      <c r="Q1009" s="86">
        <v>40501</v>
      </c>
      <c r="R1009" t="s">
        <v>32</v>
      </c>
      <c r="S1009" t="s">
        <v>32</v>
      </c>
      <c r="T1009" t="s">
        <v>32</v>
      </c>
      <c r="U1009" t="s">
        <v>32</v>
      </c>
      <c r="V1009" t="s">
        <v>32</v>
      </c>
      <c r="W1009" t="s">
        <v>32</v>
      </c>
    </row>
    <row r="1010" spans="1:23" x14ac:dyDescent="0.2">
      <c r="A1010">
        <v>55112</v>
      </c>
      <c r="B1010" t="s">
        <v>1664</v>
      </c>
      <c r="C1010" t="s">
        <v>114</v>
      </c>
      <c r="D1010" t="s">
        <v>44</v>
      </c>
      <c r="E1010" t="s">
        <v>122</v>
      </c>
      <c r="F1010" s="78" t="s">
        <v>345</v>
      </c>
      <c r="G1010" t="s">
        <v>1665</v>
      </c>
      <c r="H1010" t="s">
        <v>512</v>
      </c>
      <c r="I1010" s="86">
        <v>41498</v>
      </c>
      <c r="J1010" s="86">
        <v>41502</v>
      </c>
      <c r="K1010">
        <v>2</v>
      </c>
      <c r="L1010">
        <v>2</v>
      </c>
      <c r="M1010">
        <v>2</v>
      </c>
      <c r="N1010" t="s">
        <v>32</v>
      </c>
      <c r="O1010">
        <v>2</v>
      </c>
      <c r="P1010" t="s">
        <v>1666</v>
      </c>
      <c r="Q1010" s="86">
        <v>39346</v>
      </c>
      <c r="R1010" t="s">
        <v>32</v>
      </c>
      <c r="S1010" t="s">
        <v>32</v>
      </c>
      <c r="T1010" t="s">
        <v>32</v>
      </c>
      <c r="U1010" t="s">
        <v>32</v>
      </c>
      <c r="V1010" t="s">
        <v>32</v>
      </c>
      <c r="W1010" t="s">
        <v>32</v>
      </c>
    </row>
    <row r="1011" spans="1:23" x14ac:dyDescent="0.2">
      <c r="A1011">
        <v>50029</v>
      </c>
      <c r="B1011" t="s">
        <v>159</v>
      </c>
      <c r="C1011" t="s">
        <v>99</v>
      </c>
      <c r="D1011" t="s">
        <v>103</v>
      </c>
      <c r="E1011" t="s">
        <v>160</v>
      </c>
      <c r="F1011" s="78" t="s">
        <v>56</v>
      </c>
      <c r="G1011">
        <v>10004846</v>
      </c>
      <c r="H1011" t="s">
        <v>101</v>
      </c>
      <c r="I1011" s="86">
        <v>42298</v>
      </c>
      <c r="J1011" s="86">
        <v>42299</v>
      </c>
      <c r="K1011" t="s">
        <v>32</v>
      </c>
      <c r="L1011" t="s">
        <v>32</v>
      </c>
      <c r="M1011" t="s">
        <v>32</v>
      </c>
      <c r="N1011" t="s">
        <v>32</v>
      </c>
      <c r="O1011" t="s">
        <v>32</v>
      </c>
      <c r="P1011" t="s">
        <v>161</v>
      </c>
      <c r="Q1011" s="86">
        <v>40611</v>
      </c>
      <c r="R1011" t="s">
        <v>32</v>
      </c>
      <c r="S1011" t="s">
        <v>32</v>
      </c>
      <c r="T1011" t="s">
        <v>32</v>
      </c>
      <c r="U1011" t="s">
        <v>32</v>
      </c>
      <c r="V1011" t="s">
        <v>32</v>
      </c>
      <c r="W1011" t="s">
        <v>32</v>
      </c>
    </row>
    <row r="1012" spans="1:23" x14ac:dyDescent="0.2">
      <c r="A1012">
        <v>58468</v>
      </c>
      <c r="B1012" t="s">
        <v>148</v>
      </c>
      <c r="C1012" t="s">
        <v>30</v>
      </c>
      <c r="D1012" t="s">
        <v>38</v>
      </c>
      <c r="E1012" t="s">
        <v>149</v>
      </c>
      <c r="F1012" s="78" t="s">
        <v>64</v>
      </c>
      <c r="G1012">
        <v>10005063</v>
      </c>
      <c r="H1012" t="s">
        <v>150</v>
      </c>
      <c r="I1012" s="86">
        <v>42297</v>
      </c>
      <c r="J1012" s="86">
        <v>42300</v>
      </c>
      <c r="K1012">
        <v>4</v>
      </c>
      <c r="L1012">
        <v>4</v>
      </c>
      <c r="M1012">
        <v>4</v>
      </c>
      <c r="N1012">
        <v>4</v>
      </c>
      <c r="O1012">
        <v>4</v>
      </c>
      <c r="P1012" t="s">
        <v>151</v>
      </c>
      <c r="Q1012" s="86">
        <v>41726</v>
      </c>
      <c r="R1012" s="78">
        <v>2</v>
      </c>
      <c r="S1012" s="78">
        <v>3</v>
      </c>
      <c r="T1012">
        <v>2</v>
      </c>
      <c r="U1012" t="s">
        <v>32</v>
      </c>
      <c r="V1012">
        <v>2</v>
      </c>
      <c r="W1012" t="s">
        <v>60</v>
      </c>
    </row>
    <row r="1013" spans="1:23" x14ac:dyDescent="0.2">
      <c r="A1013">
        <v>54946</v>
      </c>
      <c r="B1013" t="s">
        <v>1627</v>
      </c>
      <c r="C1013" t="s">
        <v>30</v>
      </c>
      <c r="D1013" t="s">
        <v>38</v>
      </c>
      <c r="E1013" t="s">
        <v>323</v>
      </c>
      <c r="F1013" s="78" t="s">
        <v>311</v>
      </c>
      <c r="G1013" t="s">
        <v>1628</v>
      </c>
      <c r="H1013" t="s">
        <v>512</v>
      </c>
      <c r="I1013" s="86">
        <v>42023</v>
      </c>
      <c r="J1013" s="86">
        <v>42027</v>
      </c>
      <c r="K1013">
        <v>3</v>
      </c>
      <c r="L1013">
        <v>2</v>
      </c>
      <c r="M1013">
        <v>2</v>
      </c>
      <c r="N1013" t="s">
        <v>32</v>
      </c>
      <c r="O1013">
        <v>3</v>
      </c>
      <c r="P1013" t="s">
        <v>1629</v>
      </c>
      <c r="Q1013" s="86">
        <v>39829</v>
      </c>
      <c r="R1013" t="s">
        <v>32</v>
      </c>
      <c r="S1013" t="s">
        <v>32</v>
      </c>
      <c r="T1013" t="s">
        <v>32</v>
      </c>
      <c r="U1013" t="s">
        <v>32</v>
      </c>
      <c r="V1013" t="s">
        <v>32</v>
      </c>
      <c r="W1013" t="s">
        <v>32</v>
      </c>
    </row>
    <row r="1014" spans="1:23" x14ac:dyDescent="0.2">
      <c r="A1014">
        <v>54947</v>
      </c>
      <c r="B1014" t="s">
        <v>1630</v>
      </c>
      <c r="C1014" t="s">
        <v>30</v>
      </c>
      <c r="D1014" t="s">
        <v>38</v>
      </c>
      <c r="E1014" t="s">
        <v>208</v>
      </c>
      <c r="F1014" s="78" t="s">
        <v>64</v>
      </c>
      <c r="G1014" t="s">
        <v>1631</v>
      </c>
      <c r="H1014" t="s">
        <v>512</v>
      </c>
      <c r="I1014" s="86">
        <v>42163</v>
      </c>
      <c r="J1014" s="86">
        <v>42167</v>
      </c>
      <c r="K1014">
        <v>2</v>
      </c>
      <c r="L1014">
        <v>2</v>
      </c>
      <c r="M1014">
        <v>2</v>
      </c>
      <c r="N1014" t="s">
        <v>32</v>
      </c>
      <c r="O1014">
        <v>2</v>
      </c>
      <c r="P1014" t="s">
        <v>1632</v>
      </c>
      <c r="Q1014" s="86">
        <v>40368</v>
      </c>
      <c r="R1014" t="s">
        <v>32</v>
      </c>
      <c r="S1014" t="s">
        <v>32</v>
      </c>
      <c r="T1014" t="s">
        <v>32</v>
      </c>
      <c r="U1014" t="s">
        <v>32</v>
      </c>
      <c r="V1014" t="s">
        <v>32</v>
      </c>
      <c r="W1014" t="s">
        <v>32</v>
      </c>
    </row>
    <row r="1015" spans="1:23" x14ac:dyDescent="0.2">
      <c r="A1015">
        <v>58380</v>
      </c>
      <c r="B1015" t="s">
        <v>1891</v>
      </c>
      <c r="C1015" t="s">
        <v>114</v>
      </c>
      <c r="D1015" t="s">
        <v>44</v>
      </c>
      <c r="E1015" t="s">
        <v>405</v>
      </c>
      <c r="F1015" s="78" t="s">
        <v>33</v>
      </c>
      <c r="G1015" t="s">
        <v>1892</v>
      </c>
      <c r="H1015" t="s">
        <v>521</v>
      </c>
      <c r="I1015" s="86">
        <v>41618</v>
      </c>
      <c r="J1015" s="86">
        <v>41621</v>
      </c>
      <c r="K1015">
        <v>2</v>
      </c>
      <c r="L1015">
        <v>2</v>
      </c>
      <c r="M1015">
        <v>2</v>
      </c>
      <c r="N1015" t="s">
        <v>32</v>
      </c>
      <c r="O1015">
        <v>2</v>
      </c>
      <c r="P1015" t="s">
        <v>1893</v>
      </c>
      <c r="Q1015" s="86">
        <v>40648</v>
      </c>
      <c r="R1015" t="s">
        <v>32</v>
      </c>
      <c r="S1015" t="s">
        <v>32</v>
      </c>
      <c r="T1015" t="s">
        <v>32</v>
      </c>
      <c r="U1015" t="s">
        <v>32</v>
      </c>
      <c r="V1015" t="s">
        <v>32</v>
      </c>
      <c r="W1015" t="s">
        <v>32</v>
      </c>
    </row>
    <row r="1016" spans="1:23" x14ac:dyDescent="0.2">
      <c r="A1016">
        <v>50245</v>
      </c>
      <c r="B1016" t="s">
        <v>616</v>
      </c>
      <c r="C1016" t="s">
        <v>40</v>
      </c>
      <c r="D1016" t="s">
        <v>44</v>
      </c>
      <c r="E1016" t="s">
        <v>169</v>
      </c>
      <c r="F1016" s="78" t="s">
        <v>47</v>
      </c>
      <c r="G1016" t="s">
        <v>617</v>
      </c>
      <c r="H1016" t="s">
        <v>521</v>
      </c>
      <c r="I1016" s="86">
        <v>40623</v>
      </c>
      <c r="J1016" s="86">
        <v>40627</v>
      </c>
      <c r="K1016" t="s">
        <v>32</v>
      </c>
      <c r="L1016" t="s">
        <v>32</v>
      </c>
      <c r="M1016" t="s">
        <v>32</v>
      </c>
      <c r="N1016" t="s">
        <v>32</v>
      </c>
      <c r="O1016" t="s">
        <v>32</v>
      </c>
      <c r="P1016" t="s">
        <v>618</v>
      </c>
      <c r="Q1016" s="86">
        <v>39206</v>
      </c>
      <c r="R1016" t="s">
        <v>32</v>
      </c>
      <c r="S1016" t="s">
        <v>32</v>
      </c>
      <c r="T1016" t="s">
        <v>32</v>
      </c>
      <c r="U1016" t="s">
        <v>32</v>
      </c>
      <c r="V1016" t="s">
        <v>32</v>
      </c>
      <c r="W1016" t="s">
        <v>32</v>
      </c>
    </row>
    <row r="1017" spans="1:23" x14ac:dyDescent="0.2">
      <c r="A1017">
        <v>130403</v>
      </c>
      <c r="B1017" t="s">
        <v>2220</v>
      </c>
      <c r="C1017" t="s">
        <v>2217</v>
      </c>
      <c r="D1017" t="s">
        <v>44</v>
      </c>
      <c r="E1017" t="s">
        <v>334</v>
      </c>
      <c r="F1017" s="78" t="s">
        <v>56</v>
      </c>
      <c r="G1017" t="s">
        <v>2221</v>
      </c>
      <c r="H1017" t="s">
        <v>521</v>
      </c>
      <c r="I1017" s="86">
        <v>41351</v>
      </c>
      <c r="J1017" s="86">
        <v>41355</v>
      </c>
      <c r="K1017">
        <v>1</v>
      </c>
      <c r="L1017">
        <v>1</v>
      </c>
      <c r="M1017">
        <v>1</v>
      </c>
      <c r="N1017" t="s">
        <v>32</v>
      </c>
      <c r="O1017">
        <v>1</v>
      </c>
      <c r="P1017" t="s">
        <v>2222</v>
      </c>
      <c r="Q1017" s="86">
        <v>39612</v>
      </c>
      <c r="R1017" t="s">
        <v>32</v>
      </c>
      <c r="S1017" t="s">
        <v>32</v>
      </c>
      <c r="T1017" t="s">
        <v>32</v>
      </c>
      <c r="U1017" t="s">
        <v>32</v>
      </c>
      <c r="V1017" t="s">
        <v>32</v>
      </c>
      <c r="W1017" t="s">
        <v>32</v>
      </c>
    </row>
    <row r="1018" spans="1:23" x14ac:dyDescent="0.2">
      <c r="A1018">
        <v>53032</v>
      </c>
      <c r="B1018" t="s">
        <v>1137</v>
      </c>
      <c r="C1018" t="s">
        <v>30</v>
      </c>
      <c r="D1018" t="s">
        <v>38</v>
      </c>
      <c r="E1018" t="s">
        <v>111</v>
      </c>
      <c r="F1018" s="78" t="s">
        <v>75</v>
      </c>
      <c r="G1018" t="s">
        <v>1138</v>
      </c>
      <c r="H1018" t="s">
        <v>512</v>
      </c>
      <c r="I1018" s="86">
        <v>41869</v>
      </c>
      <c r="J1018" s="86">
        <v>41873</v>
      </c>
      <c r="K1018">
        <v>3</v>
      </c>
      <c r="L1018">
        <v>3</v>
      </c>
      <c r="M1018">
        <v>3</v>
      </c>
      <c r="N1018" t="s">
        <v>32</v>
      </c>
      <c r="O1018">
        <v>3</v>
      </c>
      <c r="P1018" t="s">
        <v>1139</v>
      </c>
      <c r="Q1018" s="86">
        <v>40382</v>
      </c>
      <c r="R1018" t="s">
        <v>32</v>
      </c>
      <c r="S1018" t="s">
        <v>32</v>
      </c>
      <c r="T1018" t="s">
        <v>32</v>
      </c>
      <c r="U1018" t="s">
        <v>32</v>
      </c>
      <c r="V1018" t="s">
        <v>32</v>
      </c>
      <c r="W1018" t="s">
        <v>32</v>
      </c>
    </row>
    <row r="1019" spans="1:23" x14ac:dyDescent="0.2">
      <c r="A1019">
        <v>58184</v>
      </c>
      <c r="B1019" t="s">
        <v>1835</v>
      </c>
      <c r="C1019" t="s">
        <v>234</v>
      </c>
      <c r="D1019" t="s">
        <v>38</v>
      </c>
      <c r="E1019" t="s">
        <v>408</v>
      </c>
      <c r="F1019" s="78" t="s">
        <v>75</v>
      </c>
      <c r="G1019" t="s">
        <v>1836</v>
      </c>
      <c r="H1019" t="s">
        <v>512</v>
      </c>
      <c r="I1019" s="86">
        <v>42086</v>
      </c>
      <c r="J1019" s="86">
        <v>42090</v>
      </c>
      <c r="K1019">
        <v>1</v>
      </c>
      <c r="L1019">
        <v>1</v>
      </c>
      <c r="M1019">
        <v>1</v>
      </c>
      <c r="N1019" t="s">
        <v>32</v>
      </c>
      <c r="O1019">
        <v>1</v>
      </c>
      <c r="P1019" t="s">
        <v>1837</v>
      </c>
      <c r="Q1019" s="86">
        <v>39983</v>
      </c>
      <c r="R1019" t="s">
        <v>32</v>
      </c>
      <c r="S1019" t="s">
        <v>32</v>
      </c>
      <c r="T1019" t="s">
        <v>32</v>
      </c>
      <c r="U1019" t="s">
        <v>32</v>
      </c>
      <c r="V1019" t="s">
        <v>32</v>
      </c>
      <c r="W1019" t="s">
        <v>32</v>
      </c>
    </row>
    <row r="1020" spans="1:23" x14ac:dyDescent="0.2">
      <c r="A1020">
        <v>130530</v>
      </c>
      <c r="B1020" t="s">
        <v>2473</v>
      </c>
      <c r="C1020" t="s">
        <v>126</v>
      </c>
      <c r="D1020" t="s">
        <v>61</v>
      </c>
      <c r="E1020" t="s">
        <v>415</v>
      </c>
      <c r="F1020" s="78" t="s">
        <v>311</v>
      </c>
      <c r="G1020" t="s">
        <v>2474</v>
      </c>
      <c r="H1020" t="s">
        <v>154</v>
      </c>
      <c r="I1020" s="86">
        <v>41653</v>
      </c>
      <c r="J1020" s="86">
        <v>41656</v>
      </c>
      <c r="K1020">
        <v>2</v>
      </c>
      <c r="L1020">
        <v>2</v>
      </c>
      <c r="M1020">
        <v>2</v>
      </c>
      <c r="N1020" t="s">
        <v>32</v>
      </c>
      <c r="O1020">
        <v>2</v>
      </c>
      <c r="P1020" t="s">
        <v>2475</v>
      </c>
      <c r="Q1020" s="86">
        <v>41187</v>
      </c>
      <c r="R1020" t="s">
        <v>32</v>
      </c>
      <c r="S1020" t="s">
        <v>32</v>
      </c>
      <c r="T1020" t="s">
        <v>32</v>
      </c>
      <c r="U1020" t="s">
        <v>32</v>
      </c>
      <c r="V1020" t="s">
        <v>32</v>
      </c>
      <c r="W1020" t="s">
        <v>32</v>
      </c>
    </row>
    <row r="1021" spans="1:23" x14ac:dyDescent="0.2">
      <c r="A1021">
        <v>132030</v>
      </c>
      <c r="B1021" t="s">
        <v>3191</v>
      </c>
      <c r="C1021" t="s">
        <v>67</v>
      </c>
      <c r="D1021" t="s">
        <v>72</v>
      </c>
      <c r="E1021" t="s">
        <v>353</v>
      </c>
      <c r="F1021" s="78" t="s">
        <v>345</v>
      </c>
      <c r="G1021" t="s">
        <v>3192</v>
      </c>
      <c r="H1021" t="s">
        <v>3084</v>
      </c>
      <c r="I1021" s="86">
        <v>40078</v>
      </c>
      <c r="J1021" s="86">
        <v>40080</v>
      </c>
      <c r="K1021">
        <v>1</v>
      </c>
      <c r="L1021">
        <v>1</v>
      </c>
      <c r="M1021">
        <v>1</v>
      </c>
      <c r="N1021" t="s">
        <v>32</v>
      </c>
      <c r="O1021">
        <v>1</v>
      </c>
      <c r="P1021" t="s">
        <v>3193</v>
      </c>
      <c r="Q1021" s="86">
        <v>38667</v>
      </c>
      <c r="R1021" t="s">
        <v>32</v>
      </c>
      <c r="S1021" t="s">
        <v>32</v>
      </c>
      <c r="T1021" t="s">
        <v>32</v>
      </c>
      <c r="U1021" t="s">
        <v>32</v>
      </c>
      <c r="V1021" t="s">
        <v>32</v>
      </c>
      <c r="W1021" t="s">
        <v>32</v>
      </c>
    </row>
    <row r="1022" spans="1:23" x14ac:dyDescent="0.2">
      <c r="A1022">
        <v>54975</v>
      </c>
      <c r="B1022" t="s">
        <v>1639</v>
      </c>
      <c r="C1022" t="s">
        <v>40</v>
      </c>
      <c r="D1022" t="s">
        <v>44</v>
      </c>
      <c r="E1022" t="s">
        <v>137</v>
      </c>
      <c r="F1022" s="78" t="s">
        <v>75</v>
      </c>
      <c r="G1022" t="s">
        <v>1640</v>
      </c>
      <c r="H1022" t="s">
        <v>521</v>
      </c>
      <c r="I1022" s="86">
        <v>41317</v>
      </c>
      <c r="J1022" s="86">
        <v>41320</v>
      </c>
      <c r="K1022">
        <v>2</v>
      </c>
      <c r="L1022">
        <v>2</v>
      </c>
      <c r="M1022">
        <v>2</v>
      </c>
      <c r="N1022" t="s">
        <v>32</v>
      </c>
      <c r="O1022">
        <v>2</v>
      </c>
      <c r="P1022" t="s">
        <v>1641</v>
      </c>
      <c r="Q1022" s="86">
        <v>39934</v>
      </c>
      <c r="R1022" t="s">
        <v>32</v>
      </c>
      <c r="S1022" t="s">
        <v>32</v>
      </c>
      <c r="T1022" t="s">
        <v>32</v>
      </c>
      <c r="U1022" t="s">
        <v>32</v>
      </c>
      <c r="V1022" t="s">
        <v>32</v>
      </c>
      <c r="W1022" t="s">
        <v>32</v>
      </c>
    </row>
    <row r="1023" spans="1:23" x14ac:dyDescent="0.2">
      <c r="A1023">
        <v>58573</v>
      </c>
      <c r="B1023" t="s">
        <v>1962</v>
      </c>
      <c r="C1023" t="s">
        <v>30</v>
      </c>
      <c r="D1023" t="s">
        <v>38</v>
      </c>
      <c r="E1023" t="s">
        <v>41</v>
      </c>
      <c r="F1023" s="78" t="s">
        <v>311</v>
      </c>
      <c r="G1023" t="s">
        <v>1963</v>
      </c>
      <c r="H1023" t="s">
        <v>491</v>
      </c>
      <c r="I1023" s="86">
        <v>40722</v>
      </c>
      <c r="J1023" s="86">
        <v>40725</v>
      </c>
      <c r="K1023">
        <v>2</v>
      </c>
      <c r="L1023">
        <v>1</v>
      </c>
      <c r="M1023">
        <v>2</v>
      </c>
      <c r="N1023" t="s">
        <v>32</v>
      </c>
      <c r="O1023">
        <v>2</v>
      </c>
      <c r="P1023" t="s">
        <v>32</v>
      </c>
      <c r="Q1023" s="86" t="s">
        <v>32</v>
      </c>
      <c r="R1023" t="s">
        <v>32</v>
      </c>
      <c r="S1023" t="s">
        <v>32</v>
      </c>
      <c r="T1023" t="s">
        <v>32</v>
      </c>
      <c r="U1023" t="s">
        <v>32</v>
      </c>
      <c r="V1023" t="s">
        <v>32</v>
      </c>
      <c r="W1023" t="s">
        <v>32</v>
      </c>
    </row>
    <row r="1024" spans="1:23" x14ac:dyDescent="0.2">
      <c r="A1024">
        <v>58591</v>
      </c>
      <c r="B1024" t="s">
        <v>1974</v>
      </c>
      <c r="C1024" t="s">
        <v>234</v>
      </c>
      <c r="D1024" t="s">
        <v>38</v>
      </c>
      <c r="E1024" t="s">
        <v>105</v>
      </c>
      <c r="F1024" s="78" t="s">
        <v>64</v>
      </c>
      <c r="G1024" t="s">
        <v>1975</v>
      </c>
      <c r="H1024" t="s">
        <v>512</v>
      </c>
      <c r="I1024" s="86">
        <v>40728</v>
      </c>
      <c r="J1024" s="86">
        <v>40732</v>
      </c>
      <c r="K1024">
        <v>2</v>
      </c>
      <c r="L1024">
        <v>2</v>
      </c>
      <c r="M1024">
        <v>2</v>
      </c>
      <c r="N1024" t="s">
        <v>32</v>
      </c>
      <c r="O1024">
        <v>2</v>
      </c>
      <c r="P1024" t="s">
        <v>32</v>
      </c>
      <c r="Q1024" s="86" t="s">
        <v>32</v>
      </c>
      <c r="R1024" t="s">
        <v>32</v>
      </c>
      <c r="S1024" t="s">
        <v>32</v>
      </c>
      <c r="T1024" t="s">
        <v>32</v>
      </c>
      <c r="U1024" t="s">
        <v>32</v>
      </c>
      <c r="V1024" t="s">
        <v>32</v>
      </c>
      <c r="W1024" t="s">
        <v>32</v>
      </c>
    </row>
    <row r="1025" spans="1:23" x14ac:dyDescent="0.2">
      <c r="A1025">
        <v>55022</v>
      </c>
      <c r="B1025" t="s">
        <v>1644</v>
      </c>
      <c r="C1025" t="s">
        <v>114</v>
      </c>
      <c r="D1025" t="s">
        <v>44</v>
      </c>
      <c r="E1025" t="s">
        <v>336</v>
      </c>
      <c r="F1025" s="78" t="s">
        <v>64</v>
      </c>
      <c r="G1025" t="s">
        <v>1645</v>
      </c>
      <c r="H1025" t="s">
        <v>512</v>
      </c>
      <c r="I1025" s="86">
        <v>41253</v>
      </c>
      <c r="J1025" s="86">
        <v>41257</v>
      </c>
      <c r="K1025">
        <v>2</v>
      </c>
      <c r="L1025">
        <v>2</v>
      </c>
      <c r="M1025">
        <v>2</v>
      </c>
      <c r="N1025" t="s">
        <v>32</v>
      </c>
      <c r="O1025">
        <v>2</v>
      </c>
      <c r="P1025" t="s">
        <v>1646</v>
      </c>
      <c r="Q1025" s="86">
        <v>38919</v>
      </c>
      <c r="R1025" t="s">
        <v>32</v>
      </c>
      <c r="S1025" t="s">
        <v>32</v>
      </c>
      <c r="T1025" t="s">
        <v>32</v>
      </c>
      <c r="U1025" t="s">
        <v>32</v>
      </c>
      <c r="V1025" t="s">
        <v>32</v>
      </c>
      <c r="W1025" t="s">
        <v>32</v>
      </c>
    </row>
    <row r="1026" spans="1:23" x14ac:dyDescent="0.2">
      <c r="A1026">
        <v>130418</v>
      </c>
      <c r="B1026" t="s">
        <v>2253</v>
      </c>
      <c r="C1026" t="s">
        <v>54</v>
      </c>
      <c r="D1026" t="s">
        <v>61</v>
      </c>
      <c r="E1026" t="s">
        <v>448</v>
      </c>
      <c r="F1026" s="78" t="s">
        <v>56</v>
      </c>
      <c r="G1026" t="s">
        <v>2254</v>
      </c>
      <c r="H1026" t="s">
        <v>96</v>
      </c>
      <c r="I1026" s="86">
        <v>41617</v>
      </c>
      <c r="J1026" s="86">
        <v>41621</v>
      </c>
      <c r="K1026">
        <v>2</v>
      </c>
      <c r="L1026">
        <v>2</v>
      </c>
      <c r="M1026">
        <v>2</v>
      </c>
      <c r="N1026" t="s">
        <v>32</v>
      </c>
      <c r="O1026">
        <v>2</v>
      </c>
      <c r="P1026" t="s">
        <v>2255</v>
      </c>
      <c r="Q1026" s="86">
        <v>41033</v>
      </c>
      <c r="R1026" t="s">
        <v>32</v>
      </c>
      <c r="S1026" t="s">
        <v>32</v>
      </c>
      <c r="T1026" t="s">
        <v>32</v>
      </c>
      <c r="U1026" t="s">
        <v>32</v>
      </c>
      <c r="V1026" t="s">
        <v>32</v>
      </c>
      <c r="W1026" t="s">
        <v>32</v>
      </c>
    </row>
    <row r="1027" spans="1:23" x14ac:dyDescent="0.2">
      <c r="A1027">
        <v>53148</v>
      </c>
      <c r="B1027" t="s">
        <v>1209</v>
      </c>
      <c r="C1027" t="s">
        <v>40</v>
      </c>
      <c r="D1027" t="s">
        <v>44</v>
      </c>
      <c r="E1027" t="s">
        <v>448</v>
      </c>
      <c r="F1027" s="78" t="s">
        <v>56</v>
      </c>
      <c r="G1027" t="s">
        <v>1210</v>
      </c>
      <c r="H1027" t="s">
        <v>521</v>
      </c>
      <c r="I1027" s="86">
        <v>41330</v>
      </c>
      <c r="J1027" s="86">
        <v>41334</v>
      </c>
      <c r="K1027">
        <v>2</v>
      </c>
      <c r="L1027">
        <v>2</v>
      </c>
      <c r="M1027">
        <v>2</v>
      </c>
      <c r="N1027" t="s">
        <v>32</v>
      </c>
      <c r="O1027">
        <v>2</v>
      </c>
      <c r="P1027" t="s">
        <v>1211</v>
      </c>
      <c r="Q1027" s="86">
        <v>39892</v>
      </c>
      <c r="R1027" t="s">
        <v>32</v>
      </c>
      <c r="S1027" t="s">
        <v>32</v>
      </c>
      <c r="T1027" t="s">
        <v>32</v>
      </c>
      <c r="U1027" t="s">
        <v>32</v>
      </c>
      <c r="V1027" t="s">
        <v>32</v>
      </c>
      <c r="W1027" t="s">
        <v>32</v>
      </c>
    </row>
    <row r="1028" spans="1:23" x14ac:dyDescent="0.2">
      <c r="A1028">
        <v>58094</v>
      </c>
      <c r="B1028" t="s">
        <v>1792</v>
      </c>
      <c r="C1028" t="s">
        <v>234</v>
      </c>
      <c r="D1028" t="s">
        <v>38</v>
      </c>
      <c r="E1028" t="s">
        <v>405</v>
      </c>
      <c r="F1028" s="78" t="s">
        <v>33</v>
      </c>
      <c r="G1028" t="s">
        <v>1793</v>
      </c>
      <c r="H1028" t="s">
        <v>512</v>
      </c>
      <c r="I1028" s="86">
        <v>40813</v>
      </c>
      <c r="J1028" s="86">
        <v>40816</v>
      </c>
      <c r="K1028">
        <v>1</v>
      </c>
      <c r="L1028">
        <v>1</v>
      </c>
      <c r="M1028">
        <v>2</v>
      </c>
      <c r="N1028" t="s">
        <v>32</v>
      </c>
      <c r="O1028">
        <v>2</v>
      </c>
      <c r="P1028" t="s">
        <v>1794</v>
      </c>
      <c r="Q1028" s="86">
        <v>39675</v>
      </c>
      <c r="R1028" t="s">
        <v>32</v>
      </c>
      <c r="S1028" t="s">
        <v>32</v>
      </c>
      <c r="T1028" t="s">
        <v>32</v>
      </c>
      <c r="U1028" t="s">
        <v>32</v>
      </c>
      <c r="V1028" t="s">
        <v>32</v>
      </c>
      <c r="W1028" t="s">
        <v>32</v>
      </c>
    </row>
    <row r="1029" spans="1:23" x14ac:dyDescent="0.2">
      <c r="A1029">
        <v>58168</v>
      </c>
      <c r="B1029" t="s">
        <v>1814</v>
      </c>
      <c r="C1029" t="s">
        <v>30</v>
      </c>
      <c r="D1029" t="s">
        <v>38</v>
      </c>
      <c r="E1029" t="s">
        <v>85</v>
      </c>
      <c r="F1029" s="78" t="s">
        <v>33</v>
      </c>
      <c r="G1029" t="s">
        <v>1815</v>
      </c>
      <c r="H1029" t="s">
        <v>498</v>
      </c>
      <c r="I1029" s="86">
        <v>41911</v>
      </c>
      <c r="J1029" s="86">
        <v>41915</v>
      </c>
      <c r="K1029">
        <v>2</v>
      </c>
      <c r="L1029">
        <v>2</v>
      </c>
      <c r="M1029">
        <v>2</v>
      </c>
      <c r="N1029" t="s">
        <v>32</v>
      </c>
      <c r="O1029">
        <v>2</v>
      </c>
      <c r="P1029" t="s">
        <v>1816</v>
      </c>
      <c r="Q1029" s="86">
        <v>41432</v>
      </c>
      <c r="R1029" t="s">
        <v>32</v>
      </c>
      <c r="S1029" t="s">
        <v>32</v>
      </c>
      <c r="T1029" t="s">
        <v>32</v>
      </c>
      <c r="U1029" t="s">
        <v>32</v>
      </c>
      <c r="V1029" t="s">
        <v>32</v>
      </c>
      <c r="W1029" t="s">
        <v>32</v>
      </c>
    </row>
    <row r="1030" spans="1:23" x14ac:dyDescent="0.2">
      <c r="A1030">
        <v>130519</v>
      </c>
      <c r="B1030" t="s">
        <v>2447</v>
      </c>
      <c r="C1030" t="s">
        <v>54</v>
      </c>
      <c r="D1030" t="s">
        <v>61</v>
      </c>
      <c r="E1030" t="s">
        <v>449</v>
      </c>
      <c r="F1030" s="78" t="s">
        <v>64</v>
      </c>
      <c r="G1030" t="s">
        <v>2448</v>
      </c>
      <c r="H1030" t="s">
        <v>96</v>
      </c>
      <c r="I1030" s="86">
        <v>42023</v>
      </c>
      <c r="J1030" s="86">
        <v>42027</v>
      </c>
      <c r="K1030">
        <v>2</v>
      </c>
      <c r="L1030">
        <v>2</v>
      </c>
      <c r="M1030">
        <v>2</v>
      </c>
      <c r="N1030" t="s">
        <v>32</v>
      </c>
      <c r="O1030">
        <v>2</v>
      </c>
      <c r="P1030" t="s">
        <v>2449</v>
      </c>
      <c r="Q1030" s="86">
        <v>39934</v>
      </c>
      <c r="R1030" t="s">
        <v>32</v>
      </c>
      <c r="S1030" t="s">
        <v>32</v>
      </c>
      <c r="T1030" t="s">
        <v>32</v>
      </c>
      <c r="U1030" t="s">
        <v>32</v>
      </c>
      <c r="V1030" t="s">
        <v>32</v>
      </c>
      <c r="W1030" t="s">
        <v>32</v>
      </c>
    </row>
    <row r="1031" spans="1:23" x14ac:dyDescent="0.2">
      <c r="A1031">
        <v>58166</v>
      </c>
      <c r="B1031" t="s">
        <v>1810</v>
      </c>
      <c r="C1031" t="s">
        <v>30</v>
      </c>
      <c r="D1031" t="s">
        <v>38</v>
      </c>
      <c r="E1031" t="s">
        <v>1811</v>
      </c>
      <c r="F1031" s="78" t="s">
        <v>32</v>
      </c>
      <c r="G1031" t="s">
        <v>1812</v>
      </c>
      <c r="H1031" t="s">
        <v>512</v>
      </c>
      <c r="I1031" s="86">
        <v>41240</v>
      </c>
      <c r="J1031" s="86">
        <v>41243</v>
      </c>
      <c r="K1031">
        <v>2</v>
      </c>
      <c r="L1031">
        <v>2</v>
      </c>
      <c r="M1031">
        <v>2</v>
      </c>
      <c r="N1031" t="s">
        <v>32</v>
      </c>
      <c r="O1031">
        <v>3</v>
      </c>
      <c r="P1031" t="s">
        <v>1813</v>
      </c>
      <c r="Q1031" s="86">
        <v>39738</v>
      </c>
      <c r="R1031" t="s">
        <v>32</v>
      </c>
      <c r="S1031" t="s">
        <v>32</v>
      </c>
      <c r="T1031" t="s">
        <v>32</v>
      </c>
      <c r="U1031" t="s">
        <v>32</v>
      </c>
      <c r="V1031" t="s">
        <v>32</v>
      </c>
      <c r="W1031" t="s">
        <v>32</v>
      </c>
    </row>
    <row r="1032" spans="1:23" x14ac:dyDescent="0.2">
      <c r="A1032">
        <v>55045</v>
      </c>
      <c r="B1032" t="s">
        <v>1647</v>
      </c>
      <c r="C1032" t="s">
        <v>114</v>
      </c>
      <c r="D1032" t="s">
        <v>44</v>
      </c>
      <c r="E1032" t="s">
        <v>317</v>
      </c>
      <c r="F1032" s="78" t="s">
        <v>64</v>
      </c>
      <c r="G1032" t="s">
        <v>1648</v>
      </c>
      <c r="H1032" t="s">
        <v>502</v>
      </c>
      <c r="I1032" s="86">
        <v>42037</v>
      </c>
      <c r="J1032" s="86">
        <v>42041</v>
      </c>
      <c r="K1032">
        <v>2</v>
      </c>
      <c r="L1032">
        <v>2</v>
      </c>
      <c r="M1032">
        <v>2</v>
      </c>
      <c r="N1032" t="s">
        <v>32</v>
      </c>
      <c r="O1032">
        <v>1</v>
      </c>
      <c r="P1032" t="s">
        <v>1649</v>
      </c>
      <c r="Q1032" s="86">
        <v>40627</v>
      </c>
      <c r="R1032" t="s">
        <v>32</v>
      </c>
      <c r="S1032" t="s">
        <v>32</v>
      </c>
      <c r="T1032" t="s">
        <v>32</v>
      </c>
      <c r="U1032" t="s">
        <v>32</v>
      </c>
      <c r="V1032" t="s">
        <v>32</v>
      </c>
      <c r="W1032" t="s">
        <v>32</v>
      </c>
    </row>
    <row r="1033" spans="1:23" x14ac:dyDescent="0.2">
      <c r="A1033">
        <v>50243</v>
      </c>
      <c r="B1033" t="s">
        <v>610</v>
      </c>
      <c r="C1033" t="s">
        <v>30</v>
      </c>
      <c r="D1033" t="s">
        <v>38</v>
      </c>
      <c r="E1033" t="s">
        <v>320</v>
      </c>
      <c r="F1033" s="78" t="s">
        <v>64</v>
      </c>
      <c r="G1033" t="s">
        <v>611</v>
      </c>
      <c r="H1033" t="s">
        <v>498</v>
      </c>
      <c r="I1033" s="86">
        <v>41771</v>
      </c>
      <c r="J1033" s="86">
        <v>41775</v>
      </c>
      <c r="K1033" t="s">
        <v>32</v>
      </c>
      <c r="L1033" t="s">
        <v>32</v>
      </c>
      <c r="M1033" t="s">
        <v>32</v>
      </c>
      <c r="N1033" t="s">
        <v>32</v>
      </c>
      <c r="O1033" t="s">
        <v>32</v>
      </c>
      <c r="P1033" t="s">
        <v>612</v>
      </c>
      <c r="Q1033" s="86">
        <v>41236</v>
      </c>
      <c r="R1033" t="s">
        <v>32</v>
      </c>
      <c r="S1033" t="s">
        <v>32</v>
      </c>
      <c r="T1033" t="s">
        <v>32</v>
      </c>
      <c r="U1033" t="s">
        <v>32</v>
      </c>
      <c r="V1033" t="s">
        <v>32</v>
      </c>
      <c r="W1033" t="s">
        <v>32</v>
      </c>
    </row>
    <row r="1034" spans="1:23" x14ac:dyDescent="0.2">
      <c r="A1034">
        <v>59186</v>
      </c>
      <c r="B1034" t="s">
        <v>2167</v>
      </c>
      <c r="C1034" t="s">
        <v>30</v>
      </c>
      <c r="D1034" t="s">
        <v>38</v>
      </c>
      <c r="E1034" t="s">
        <v>82</v>
      </c>
      <c r="F1034" s="78" t="s">
        <v>33</v>
      </c>
      <c r="G1034" t="s">
        <v>2168</v>
      </c>
      <c r="H1034" t="s">
        <v>502</v>
      </c>
      <c r="I1034" s="86">
        <v>42136</v>
      </c>
      <c r="J1034" s="86">
        <v>42139</v>
      </c>
      <c r="K1034">
        <v>2</v>
      </c>
      <c r="L1034">
        <v>2</v>
      </c>
      <c r="M1034">
        <v>2</v>
      </c>
      <c r="N1034" t="s">
        <v>32</v>
      </c>
      <c r="O1034">
        <v>2</v>
      </c>
      <c r="P1034" t="s">
        <v>32</v>
      </c>
      <c r="Q1034" s="86" t="s">
        <v>32</v>
      </c>
      <c r="R1034" t="s">
        <v>32</v>
      </c>
      <c r="S1034" t="s">
        <v>32</v>
      </c>
      <c r="T1034" t="s">
        <v>32</v>
      </c>
      <c r="U1034" t="s">
        <v>32</v>
      </c>
      <c r="V1034" t="s">
        <v>32</v>
      </c>
      <c r="W1034" t="s">
        <v>32</v>
      </c>
    </row>
    <row r="1035" spans="1:23" x14ac:dyDescent="0.2">
      <c r="A1035">
        <v>50244</v>
      </c>
      <c r="B1035" t="s">
        <v>613</v>
      </c>
      <c r="C1035" t="s">
        <v>30</v>
      </c>
      <c r="D1035" t="s">
        <v>38</v>
      </c>
      <c r="E1035" t="s">
        <v>208</v>
      </c>
      <c r="F1035" s="78" t="s">
        <v>64</v>
      </c>
      <c r="G1035" t="s">
        <v>614</v>
      </c>
      <c r="H1035" t="s">
        <v>491</v>
      </c>
      <c r="I1035" s="86">
        <v>40882</v>
      </c>
      <c r="J1035" s="86">
        <v>40886</v>
      </c>
      <c r="K1035" t="s">
        <v>32</v>
      </c>
      <c r="L1035" t="s">
        <v>32</v>
      </c>
      <c r="M1035" t="s">
        <v>32</v>
      </c>
      <c r="N1035" t="s">
        <v>32</v>
      </c>
      <c r="O1035" t="s">
        <v>32</v>
      </c>
      <c r="P1035" t="s">
        <v>615</v>
      </c>
      <c r="Q1035" s="86">
        <v>39296</v>
      </c>
      <c r="R1035" t="s">
        <v>32</v>
      </c>
      <c r="S1035" t="s">
        <v>32</v>
      </c>
      <c r="T1035" t="s">
        <v>32</v>
      </c>
      <c r="U1035" t="s">
        <v>32</v>
      </c>
      <c r="V1035" t="s">
        <v>32</v>
      </c>
      <c r="W1035" t="s">
        <v>32</v>
      </c>
    </row>
    <row r="1036" spans="1:23" x14ac:dyDescent="0.2">
      <c r="A1036">
        <v>55072</v>
      </c>
      <c r="B1036" t="s">
        <v>1659</v>
      </c>
      <c r="C1036" t="s">
        <v>30</v>
      </c>
      <c r="D1036" t="s">
        <v>38</v>
      </c>
      <c r="E1036" t="s">
        <v>347</v>
      </c>
      <c r="F1036" s="78" t="s">
        <v>33</v>
      </c>
      <c r="G1036" t="s">
        <v>1660</v>
      </c>
      <c r="H1036" t="s">
        <v>491</v>
      </c>
      <c r="I1036" s="86">
        <v>40134</v>
      </c>
      <c r="J1036" s="86">
        <v>40137</v>
      </c>
      <c r="K1036">
        <v>1</v>
      </c>
      <c r="L1036">
        <v>1</v>
      </c>
      <c r="M1036">
        <v>1</v>
      </c>
      <c r="N1036" t="s">
        <v>32</v>
      </c>
      <c r="O1036">
        <v>1</v>
      </c>
      <c r="P1036" t="s">
        <v>32</v>
      </c>
      <c r="Q1036" s="86" t="s">
        <v>32</v>
      </c>
      <c r="R1036" t="s">
        <v>32</v>
      </c>
      <c r="S1036" t="s">
        <v>32</v>
      </c>
      <c r="T1036" t="s">
        <v>32</v>
      </c>
      <c r="U1036" t="s">
        <v>32</v>
      </c>
      <c r="V1036" t="s">
        <v>32</v>
      </c>
      <c r="W1036" t="s">
        <v>32</v>
      </c>
    </row>
    <row r="1037" spans="1:23" x14ac:dyDescent="0.2">
      <c r="A1037">
        <v>59129</v>
      </c>
      <c r="B1037" t="s">
        <v>2117</v>
      </c>
      <c r="C1037" t="s">
        <v>30</v>
      </c>
      <c r="D1037" t="s">
        <v>38</v>
      </c>
      <c r="E1037" t="s">
        <v>208</v>
      </c>
      <c r="F1037" s="78" t="s">
        <v>64</v>
      </c>
      <c r="G1037" t="s">
        <v>2118</v>
      </c>
      <c r="H1037" t="s">
        <v>498</v>
      </c>
      <c r="I1037" s="86">
        <v>42073</v>
      </c>
      <c r="J1037" s="86">
        <v>42076</v>
      </c>
      <c r="K1037">
        <v>2</v>
      </c>
      <c r="L1037">
        <v>2</v>
      </c>
      <c r="M1037">
        <v>2</v>
      </c>
      <c r="N1037" t="s">
        <v>32</v>
      </c>
      <c r="O1037">
        <v>2</v>
      </c>
      <c r="P1037" t="s">
        <v>2119</v>
      </c>
      <c r="Q1037" s="86">
        <v>41544</v>
      </c>
      <c r="R1037" t="s">
        <v>32</v>
      </c>
      <c r="S1037" t="s">
        <v>32</v>
      </c>
      <c r="T1037" t="s">
        <v>32</v>
      </c>
      <c r="U1037" t="s">
        <v>32</v>
      </c>
      <c r="V1037" t="s">
        <v>32</v>
      </c>
      <c r="W1037" t="s">
        <v>32</v>
      </c>
    </row>
    <row r="1038" spans="1:23" x14ac:dyDescent="0.2">
      <c r="A1038">
        <v>59163</v>
      </c>
      <c r="B1038" t="s">
        <v>2140</v>
      </c>
      <c r="C1038" t="s">
        <v>30</v>
      </c>
      <c r="D1038" t="s">
        <v>38</v>
      </c>
      <c r="E1038" t="s">
        <v>79</v>
      </c>
      <c r="F1038" s="78" t="s">
        <v>56</v>
      </c>
      <c r="G1038" t="s">
        <v>2141</v>
      </c>
      <c r="H1038" t="s">
        <v>502</v>
      </c>
      <c r="I1038" s="86">
        <v>42164</v>
      </c>
      <c r="J1038" s="86">
        <v>42167</v>
      </c>
      <c r="K1038">
        <v>3</v>
      </c>
      <c r="L1038">
        <v>3</v>
      </c>
      <c r="M1038">
        <v>3</v>
      </c>
      <c r="N1038" t="s">
        <v>32</v>
      </c>
      <c r="O1038">
        <v>3</v>
      </c>
      <c r="P1038" t="s">
        <v>32</v>
      </c>
      <c r="Q1038" s="86" t="s">
        <v>32</v>
      </c>
      <c r="R1038" t="s">
        <v>32</v>
      </c>
      <c r="S1038" t="s">
        <v>32</v>
      </c>
      <c r="T1038" t="s">
        <v>32</v>
      </c>
      <c r="U1038" t="s">
        <v>32</v>
      </c>
      <c r="V1038" t="s">
        <v>32</v>
      </c>
      <c r="W1038" t="s">
        <v>32</v>
      </c>
    </row>
    <row r="1039" spans="1:23" x14ac:dyDescent="0.2">
      <c r="A1039">
        <v>59164</v>
      </c>
      <c r="B1039" t="s">
        <v>2142</v>
      </c>
      <c r="C1039" t="s">
        <v>30</v>
      </c>
      <c r="D1039" t="s">
        <v>38</v>
      </c>
      <c r="E1039" t="s">
        <v>68</v>
      </c>
      <c r="F1039" s="78" t="s">
        <v>47</v>
      </c>
      <c r="G1039" t="s">
        <v>2143</v>
      </c>
      <c r="H1039" t="s">
        <v>502</v>
      </c>
      <c r="I1039" s="86">
        <v>41912</v>
      </c>
      <c r="J1039" s="86">
        <v>41915</v>
      </c>
      <c r="K1039">
        <v>3</v>
      </c>
      <c r="L1039">
        <v>3</v>
      </c>
      <c r="M1039">
        <v>3</v>
      </c>
      <c r="N1039" t="s">
        <v>32</v>
      </c>
      <c r="O1039">
        <v>3</v>
      </c>
      <c r="P1039" t="s">
        <v>32</v>
      </c>
      <c r="Q1039" s="86" t="s">
        <v>32</v>
      </c>
      <c r="R1039" t="s">
        <v>32</v>
      </c>
      <c r="S1039" t="s">
        <v>32</v>
      </c>
      <c r="T1039" t="s">
        <v>32</v>
      </c>
      <c r="U1039" t="s">
        <v>32</v>
      </c>
      <c r="V1039" t="s">
        <v>32</v>
      </c>
      <c r="W1039" t="s">
        <v>32</v>
      </c>
    </row>
    <row r="1040" spans="1:23" x14ac:dyDescent="0.2">
      <c r="A1040">
        <v>58966</v>
      </c>
      <c r="B1040" t="s">
        <v>2068</v>
      </c>
      <c r="C1040" t="s">
        <v>234</v>
      </c>
      <c r="D1040" t="s">
        <v>38</v>
      </c>
      <c r="E1040" t="s">
        <v>74</v>
      </c>
      <c r="F1040" s="78" t="s">
        <v>75</v>
      </c>
      <c r="G1040" t="s">
        <v>2069</v>
      </c>
      <c r="H1040" t="s">
        <v>562</v>
      </c>
      <c r="I1040" s="86">
        <v>41226</v>
      </c>
      <c r="J1040" s="86">
        <v>41229</v>
      </c>
      <c r="K1040">
        <v>3</v>
      </c>
      <c r="L1040">
        <v>3</v>
      </c>
      <c r="M1040">
        <v>3</v>
      </c>
      <c r="N1040" t="s">
        <v>32</v>
      </c>
      <c r="O1040">
        <v>3</v>
      </c>
      <c r="P1040" t="s">
        <v>2070</v>
      </c>
      <c r="Q1040" s="86">
        <v>40851</v>
      </c>
      <c r="R1040" t="s">
        <v>32</v>
      </c>
      <c r="S1040" t="s">
        <v>32</v>
      </c>
      <c r="T1040" t="s">
        <v>32</v>
      </c>
      <c r="U1040" t="s">
        <v>32</v>
      </c>
      <c r="V1040" t="s">
        <v>32</v>
      </c>
      <c r="W1040" t="s">
        <v>32</v>
      </c>
    </row>
    <row r="1041" spans="1:23" x14ac:dyDescent="0.2">
      <c r="A1041">
        <v>132980</v>
      </c>
      <c r="B1041" t="s">
        <v>3204</v>
      </c>
      <c r="C1041" t="s">
        <v>67</v>
      </c>
      <c r="D1041" t="s">
        <v>72</v>
      </c>
      <c r="E1041" t="s">
        <v>363</v>
      </c>
      <c r="F1041" s="78" t="s">
        <v>57</v>
      </c>
      <c r="G1041" t="s">
        <v>3205</v>
      </c>
      <c r="H1041" t="s">
        <v>3206</v>
      </c>
      <c r="I1041" s="86">
        <v>41318</v>
      </c>
      <c r="J1041" s="86">
        <v>41320</v>
      </c>
      <c r="K1041">
        <v>2</v>
      </c>
      <c r="L1041">
        <v>2</v>
      </c>
      <c r="M1041">
        <v>2</v>
      </c>
      <c r="N1041" t="s">
        <v>32</v>
      </c>
      <c r="O1041">
        <v>2</v>
      </c>
      <c r="P1041" t="s">
        <v>3207</v>
      </c>
      <c r="Q1041" s="86">
        <v>40857</v>
      </c>
      <c r="R1041" t="s">
        <v>32</v>
      </c>
      <c r="S1041" t="s">
        <v>32</v>
      </c>
      <c r="T1041" t="s">
        <v>32</v>
      </c>
      <c r="U1041" t="s">
        <v>32</v>
      </c>
      <c r="V1041" t="s">
        <v>32</v>
      </c>
      <c r="W1041" t="s">
        <v>32</v>
      </c>
    </row>
    <row r="1042" spans="1:23" x14ac:dyDescent="0.2">
      <c r="A1042">
        <v>130771</v>
      </c>
      <c r="B1042" t="s">
        <v>2938</v>
      </c>
      <c r="C1042" t="s">
        <v>54</v>
      </c>
      <c r="D1042" t="s">
        <v>61</v>
      </c>
      <c r="E1042" t="s">
        <v>85</v>
      </c>
      <c r="F1042" s="78" t="s">
        <v>33</v>
      </c>
      <c r="G1042" t="s">
        <v>2939</v>
      </c>
      <c r="H1042" t="s">
        <v>2316</v>
      </c>
      <c r="I1042" s="86">
        <v>40098</v>
      </c>
      <c r="J1042" s="86">
        <v>40102</v>
      </c>
      <c r="K1042">
        <v>2</v>
      </c>
      <c r="L1042">
        <v>2</v>
      </c>
      <c r="M1042">
        <v>2</v>
      </c>
      <c r="N1042" t="s">
        <v>32</v>
      </c>
      <c r="O1042">
        <v>2</v>
      </c>
      <c r="P1042" t="s">
        <v>2940</v>
      </c>
      <c r="Q1042" s="86">
        <v>38751</v>
      </c>
      <c r="R1042" t="s">
        <v>32</v>
      </c>
      <c r="S1042" t="s">
        <v>32</v>
      </c>
      <c r="T1042" t="s">
        <v>32</v>
      </c>
      <c r="U1042" t="s">
        <v>32</v>
      </c>
      <c r="V1042" t="s">
        <v>32</v>
      </c>
      <c r="W1042" t="s">
        <v>32</v>
      </c>
    </row>
    <row r="1043" spans="1:23" x14ac:dyDescent="0.2">
      <c r="A1043">
        <v>59076</v>
      </c>
      <c r="B1043" t="s">
        <v>2090</v>
      </c>
      <c r="C1043" t="s">
        <v>774</v>
      </c>
      <c r="D1043" t="s">
        <v>775</v>
      </c>
      <c r="E1043" t="s">
        <v>326</v>
      </c>
      <c r="F1043" s="78" t="s">
        <v>47</v>
      </c>
      <c r="G1043" t="s">
        <v>2091</v>
      </c>
      <c r="H1043" t="s">
        <v>777</v>
      </c>
      <c r="I1043" s="86">
        <v>41533</v>
      </c>
      <c r="J1043" s="86">
        <v>41537</v>
      </c>
      <c r="K1043">
        <v>2</v>
      </c>
      <c r="L1043">
        <v>2</v>
      </c>
      <c r="M1043">
        <v>2</v>
      </c>
      <c r="N1043" t="s">
        <v>32</v>
      </c>
      <c r="O1043">
        <v>2</v>
      </c>
      <c r="P1043" t="s">
        <v>2092</v>
      </c>
      <c r="Q1043" s="86">
        <v>40865</v>
      </c>
      <c r="R1043" t="s">
        <v>32</v>
      </c>
      <c r="S1043" t="s">
        <v>32</v>
      </c>
      <c r="T1043" t="s">
        <v>32</v>
      </c>
      <c r="U1043" t="s">
        <v>32</v>
      </c>
      <c r="V1043" t="s">
        <v>32</v>
      </c>
      <c r="W1043" t="s">
        <v>32</v>
      </c>
    </row>
    <row r="1044" spans="1:23" x14ac:dyDescent="0.2">
      <c r="A1044">
        <v>50525</v>
      </c>
      <c r="B1044" t="s">
        <v>192</v>
      </c>
      <c r="C1044" t="s">
        <v>99</v>
      </c>
      <c r="D1044" t="s">
        <v>103</v>
      </c>
      <c r="E1044" t="s">
        <v>74</v>
      </c>
      <c r="F1044" s="78" t="s">
        <v>75</v>
      </c>
      <c r="G1044">
        <v>10004879</v>
      </c>
      <c r="H1044" t="s">
        <v>101</v>
      </c>
      <c r="I1044" s="86">
        <v>42312</v>
      </c>
      <c r="J1044" s="86">
        <v>42313</v>
      </c>
      <c r="K1044" t="s">
        <v>32</v>
      </c>
      <c r="L1044" t="s">
        <v>32</v>
      </c>
      <c r="M1044" t="s">
        <v>32</v>
      </c>
      <c r="N1044" t="s">
        <v>32</v>
      </c>
      <c r="O1044" t="s">
        <v>32</v>
      </c>
      <c r="P1044" t="s">
        <v>193</v>
      </c>
      <c r="Q1044" s="86">
        <v>40934</v>
      </c>
      <c r="R1044" t="s">
        <v>32</v>
      </c>
      <c r="S1044" t="s">
        <v>32</v>
      </c>
      <c r="T1044" t="s">
        <v>32</v>
      </c>
      <c r="U1044" t="s">
        <v>32</v>
      </c>
      <c r="V1044" t="s">
        <v>32</v>
      </c>
      <c r="W1044" t="s">
        <v>32</v>
      </c>
    </row>
    <row r="1045" spans="1:23" x14ac:dyDescent="0.2">
      <c r="A1045">
        <v>141703</v>
      </c>
      <c r="B1045" t="s">
        <v>3356</v>
      </c>
      <c r="C1045" t="s">
        <v>67</v>
      </c>
      <c r="D1045" t="s">
        <v>72</v>
      </c>
      <c r="E1045" t="s">
        <v>237</v>
      </c>
      <c r="F1045" s="78" t="s">
        <v>132</v>
      </c>
      <c r="G1045" t="s">
        <v>32</v>
      </c>
      <c r="H1045" t="s">
        <v>32</v>
      </c>
      <c r="I1045" s="86" t="s">
        <v>32</v>
      </c>
      <c r="J1045" s="86" t="s">
        <v>32</v>
      </c>
      <c r="K1045" t="s">
        <v>32</v>
      </c>
      <c r="L1045" t="s">
        <v>32</v>
      </c>
      <c r="M1045" t="s">
        <v>32</v>
      </c>
      <c r="N1045" t="s">
        <v>32</v>
      </c>
      <c r="O1045" t="s">
        <v>32</v>
      </c>
      <c r="P1045" t="s">
        <v>32</v>
      </c>
      <c r="Q1045" s="86" t="s">
        <v>32</v>
      </c>
      <c r="R1045" t="s">
        <v>32</v>
      </c>
      <c r="S1045" t="s">
        <v>32</v>
      </c>
      <c r="T1045" t="s">
        <v>32</v>
      </c>
      <c r="U1045" t="s">
        <v>32</v>
      </c>
      <c r="V1045" t="s">
        <v>32</v>
      </c>
      <c r="W1045" t="s">
        <v>32</v>
      </c>
    </row>
    <row r="1046" spans="1:23" x14ac:dyDescent="0.2">
      <c r="A1046">
        <v>50315</v>
      </c>
      <c r="B1046" t="s">
        <v>643</v>
      </c>
      <c r="C1046" t="s">
        <v>30</v>
      </c>
      <c r="D1046" t="s">
        <v>38</v>
      </c>
      <c r="E1046" t="s">
        <v>359</v>
      </c>
      <c r="F1046" s="78" t="s">
        <v>345</v>
      </c>
      <c r="G1046" t="s">
        <v>644</v>
      </c>
      <c r="H1046" t="s">
        <v>512</v>
      </c>
      <c r="I1046" s="86">
        <v>41407</v>
      </c>
      <c r="J1046" s="86">
        <v>41411</v>
      </c>
      <c r="K1046" t="s">
        <v>32</v>
      </c>
      <c r="L1046" t="s">
        <v>32</v>
      </c>
      <c r="M1046" t="s">
        <v>32</v>
      </c>
      <c r="N1046" t="s">
        <v>32</v>
      </c>
      <c r="O1046" t="s">
        <v>32</v>
      </c>
      <c r="P1046" t="s">
        <v>645</v>
      </c>
      <c r="Q1046" s="86">
        <v>39898</v>
      </c>
      <c r="R1046" t="s">
        <v>32</v>
      </c>
      <c r="S1046" t="s">
        <v>32</v>
      </c>
      <c r="T1046" t="s">
        <v>32</v>
      </c>
      <c r="U1046" t="s">
        <v>32</v>
      </c>
      <c r="V1046" t="s">
        <v>32</v>
      </c>
      <c r="W1046" t="s">
        <v>32</v>
      </c>
    </row>
    <row r="1047" spans="1:23" x14ac:dyDescent="0.2">
      <c r="A1047">
        <v>130629</v>
      </c>
      <c r="B1047" t="s">
        <v>2659</v>
      </c>
      <c r="C1047" t="s">
        <v>54</v>
      </c>
      <c r="D1047" t="s">
        <v>61</v>
      </c>
      <c r="E1047" t="s">
        <v>340</v>
      </c>
      <c r="F1047" s="78" t="s">
        <v>47</v>
      </c>
      <c r="G1047" t="s">
        <v>2660</v>
      </c>
      <c r="H1047" t="s">
        <v>2280</v>
      </c>
      <c r="I1047" s="86">
        <v>39028</v>
      </c>
      <c r="J1047" s="86">
        <v>39028</v>
      </c>
      <c r="K1047">
        <v>1</v>
      </c>
      <c r="L1047" t="s">
        <v>70</v>
      </c>
      <c r="M1047" t="s">
        <v>70</v>
      </c>
      <c r="N1047" t="s">
        <v>32</v>
      </c>
      <c r="O1047">
        <v>1</v>
      </c>
      <c r="P1047" t="s">
        <v>32</v>
      </c>
      <c r="Q1047" s="86" t="s">
        <v>32</v>
      </c>
      <c r="R1047" t="s">
        <v>32</v>
      </c>
      <c r="S1047" t="s">
        <v>32</v>
      </c>
      <c r="T1047" t="s">
        <v>32</v>
      </c>
      <c r="U1047" t="s">
        <v>32</v>
      </c>
      <c r="V1047" t="s">
        <v>32</v>
      </c>
      <c r="W1047" t="s">
        <v>32</v>
      </c>
    </row>
    <row r="1048" spans="1:23" x14ac:dyDescent="0.2">
      <c r="A1048">
        <v>55113</v>
      </c>
      <c r="B1048" t="s">
        <v>1667</v>
      </c>
      <c r="C1048" t="s">
        <v>30</v>
      </c>
      <c r="D1048" t="s">
        <v>38</v>
      </c>
      <c r="E1048" t="s">
        <v>63</v>
      </c>
      <c r="F1048" s="78" t="s">
        <v>64</v>
      </c>
      <c r="G1048" t="s">
        <v>1668</v>
      </c>
      <c r="H1048" t="s">
        <v>512</v>
      </c>
      <c r="I1048" s="86">
        <v>41568</v>
      </c>
      <c r="J1048" s="86">
        <v>41571</v>
      </c>
      <c r="K1048">
        <v>2</v>
      </c>
      <c r="L1048">
        <v>2</v>
      </c>
      <c r="M1048">
        <v>2</v>
      </c>
      <c r="N1048" t="s">
        <v>32</v>
      </c>
      <c r="O1048">
        <v>2</v>
      </c>
      <c r="P1048" t="s">
        <v>1669</v>
      </c>
      <c r="Q1048" s="86">
        <v>38660</v>
      </c>
      <c r="R1048" t="s">
        <v>32</v>
      </c>
      <c r="S1048" t="s">
        <v>32</v>
      </c>
      <c r="T1048" t="s">
        <v>32</v>
      </c>
      <c r="U1048" t="s">
        <v>32</v>
      </c>
      <c r="V1048" t="s">
        <v>32</v>
      </c>
      <c r="W1048" t="s">
        <v>32</v>
      </c>
    </row>
    <row r="1049" spans="1:23" x14ac:dyDescent="0.2">
      <c r="A1049">
        <v>55115</v>
      </c>
      <c r="B1049" t="s">
        <v>1670</v>
      </c>
      <c r="C1049" t="s">
        <v>234</v>
      </c>
      <c r="D1049" t="s">
        <v>38</v>
      </c>
      <c r="E1049" t="s">
        <v>387</v>
      </c>
      <c r="F1049" s="78" t="s">
        <v>75</v>
      </c>
      <c r="G1049" t="s">
        <v>1671</v>
      </c>
      <c r="H1049" t="s">
        <v>512</v>
      </c>
      <c r="I1049" s="86">
        <v>40616</v>
      </c>
      <c r="J1049" s="86">
        <v>40620</v>
      </c>
      <c r="K1049">
        <v>2</v>
      </c>
      <c r="L1049">
        <v>2</v>
      </c>
      <c r="M1049">
        <v>2</v>
      </c>
      <c r="N1049" t="s">
        <v>32</v>
      </c>
      <c r="O1049">
        <v>2</v>
      </c>
      <c r="P1049" t="s">
        <v>1672</v>
      </c>
      <c r="Q1049" s="86">
        <v>39122</v>
      </c>
      <c r="R1049" t="s">
        <v>32</v>
      </c>
      <c r="S1049" t="s">
        <v>32</v>
      </c>
      <c r="T1049" t="s">
        <v>32</v>
      </c>
      <c r="U1049" t="s">
        <v>32</v>
      </c>
      <c r="V1049" t="s">
        <v>32</v>
      </c>
      <c r="W1049" t="s">
        <v>32</v>
      </c>
    </row>
    <row r="1050" spans="1:23" x14ac:dyDescent="0.2">
      <c r="A1050">
        <v>134916</v>
      </c>
      <c r="B1050" t="s">
        <v>3291</v>
      </c>
      <c r="C1050" t="s">
        <v>54</v>
      </c>
      <c r="D1050" t="s">
        <v>61</v>
      </c>
      <c r="E1050" t="s">
        <v>258</v>
      </c>
      <c r="F1050" s="78" t="s">
        <v>345</v>
      </c>
      <c r="G1050" t="s">
        <v>3292</v>
      </c>
      <c r="H1050" t="s">
        <v>96</v>
      </c>
      <c r="I1050" s="86">
        <v>41772</v>
      </c>
      <c r="J1050" s="86">
        <v>41775</v>
      </c>
      <c r="K1050">
        <v>2</v>
      </c>
      <c r="L1050">
        <v>2</v>
      </c>
      <c r="M1050">
        <v>2</v>
      </c>
      <c r="N1050" t="s">
        <v>32</v>
      </c>
      <c r="O1050">
        <v>2</v>
      </c>
      <c r="P1050" t="s">
        <v>3293</v>
      </c>
      <c r="Q1050" s="86">
        <v>40585</v>
      </c>
      <c r="R1050" t="s">
        <v>32</v>
      </c>
      <c r="S1050" t="s">
        <v>32</v>
      </c>
      <c r="T1050" t="s">
        <v>32</v>
      </c>
      <c r="U1050" t="s">
        <v>32</v>
      </c>
      <c r="V1050" t="s">
        <v>32</v>
      </c>
      <c r="W1050" t="s">
        <v>32</v>
      </c>
    </row>
    <row r="1051" spans="1:23" x14ac:dyDescent="0.2">
      <c r="A1051">
        <v>55131</v>
      </c>
      <c r="B1051" t="s">
        <v>1673</v>
      </c>
      <c r="C1051" t="s">
        <v>114</v>
      </c>
      <c r="D1051" t="s">
        <v>44</v>
      </c>
      <c r="E1051" t="s">
        <v>258</v>
      </c>
      <c r="F1051" s="78" t="s">
        <v>345</v>
      </c>
      <c r="G1051" t="s">
        <v>1674</v>
      </c>
      <c r="H1051" t="s">
        <v>491</v>
      </c>
      <c r="I1051" s="86">
        <v>41142</v>
      </c>
      <c r="J1051" s="86">
        <v>41145</v>
      </c>
      <c r="K1051">
        <v>2</v>
      </c>
      <c r="L1051">
        <v>2</v>
      </c>
      <c r="M1051">
        <v>2</v>
      </c>
      <c r="N1051" t="s">
        <v>32</v>
      </c>
      <c r="O1051">
        <v>2</v>
      </c>
      <c r="P1051" t="s">
        <v>1675</v>
      </c>
      <c r="Q1051" s="86">
        <v>39507</v>
      </c>
      <c r="R1051" t="s">
        <v>32</v>
      </c>
      <c r="S1051" t="s">
        <v>32</v>
      </c>
      <c r="T1051" t="s">
        <v>32</v>
      </c>
      <c r="U1051" t="s">
        <v>32</v>
      </c>
      <c r="V1051" t="s">
        <v>32</v>
      </c>
      <c r="W1051" t="s">
        <v>32</v>
      </c>
    </row>
    <row r="1052" spans="1:23" x14ac:dyDescent="0.2">
      <c r="A1052">
        <v>55149</v>
      </c>
      <c r="B1052" t="s">
        <v>1679</v>
      </c>
      <c r="C1052" t="s">
        <v>30</v>
      </c>
      <c r="D1052" t="s">
        <v>38</v>
      </c>
      <c r="E1052" t="s">
        <v>74</v>
      </c>
      <c r="F1052" s="78" t="s">
        <v>75</v>
      </c>
      <c r="G1052" t="s">
        <v>1680</v>
      </c>
      <c r="H1052" t="s">
        <v>512</v>
      </c>
      <c r="I1052" s="86">
        <v>41176</v>
      </c>
      <c r="J1052" s="86">
        <v>41180</v>
      </c>
      <c r="K1052">
        <v>2</v>
      </c>
      <c r="L1052">
        <v>2</v>
      </c>
      <c r="M1052">
        <v>2</v>
      </c>
      <c r="N1052" t="s">
        <v>32</v>
      </c>
      <c r="O1052">
        <v>2</v>
      </c>
      <c r="P1052" t="s">
        <v>1681</v>
      </c>
      <c r="Q1052" s="86">
        <v>40101</v>
      </c>
      <c r="R1052" t="s">
        <v>32</v>
      </c>
      <c r="S1052" t="s">
        <v>32</v>
      </c>
      <c r="T1052" t="s">
        <v>32</v>
      </c>
      <c r="U1052" t="s">
        <v>32</v>
      </c>
      <c r="V1052" t="s">
        <v>32</v>
      </c>
      <c r="W1052" t="s">
        <v>32</v>
      </c>
    </row>
    <row r="1053" spans="1:23" x14ac:dyDescent="0.2">
      <c r="A1053">
        <v>56817</v>
      </c>
      <c r="B1053" t="s">
        <v>1755</v>
      </c>
      <c r="C1053" t="s">
        <v>30</v>
      </c>
      <c r="D1053" t="s">
        <v>38</v>
      </c>
      <c r="E1053" t="s">
        <v>353</v>
      </c>
      <c r="F1053" s="78" t="s">
        <v>345</v>
      </c>
      <c r="G1053" t="s">
        <v>1756</v>
      </c>
      <c r="H1053" t="s">
        <v>498</v>
      </c>
      <c r="I1053" s="86">
        <v>41891</v>
      </c>
      <c r="J1053" s="86">
        <v>41894</v>
      </c>
      <c r="K1053">
        <v>3</v>
      </c>
      <c r="L1053">
        <v>2</v>
      </c>
      <c r="M1053">
        <v>2</v>
      </c>
      <c r="N1053" t="s">
        <v>32</v>
      </c>
      <c r="O1053">
        <v>3</v>
      </c>
      <c r="P1053" t="s">
        <v>1757</v>
      </c>
      <c r="Q1053" s="86">
        <v>41467</v>
      </c>
      <c r="R1053" t="s">
        <v>32</v>
      </c>
      <c r="S1053" t="s">
        <v>32</v>
      </c>
      <c r="T1053" t="s">
        <v>32</v>
      </c>
      <c r="U1053" t="s">
        <v>32</v>
      </c>
      <c r="V1053" t="s">
        <v>32</v>
      </c>
      <c r="W1053" t="s">
        <v>32</v>
      </c>
    </row>
    <row r="1054" spans="1:23" x14ac:dyDescent="0.2">
      <c r="A1054">
        <v>55164</v>
      </c>
      <c r="B1054" s="78" t="s">
        <v>3381</v>
      </c>
      <c r="C1054" s="78" t="s">
        <v>234</v>
      </c>
      <c r="D1054" t="s">
        <v>38</v>
      </c>
      <c r="E1054" s="78" t="s">
        <v>452</v>
      </c>
      <c r="F1054" s="78" t="s">
        <v>64</v>
      </c>
      <c r="G1054" t="s">
        <v>32</v>
      </c>
      <c r="H1054" t="s">
        <v>32</v>
      </c>
      <c r="I1054" s="86" t="s">
        <v>32</v>
      </c>
      <c r="J1054" s="86" t="s">
        <v>32</v>
      </c>
      <c r="K1054" t="s">
        <v>32</v>
      </c>
      <c r="L1054" t="s">
        <v>32</v>
      </c>
      <c r="M1054" t="s">
        <v>32</v>
      </c>
      <c r="N1054" t="s">
        <v>32</v>
      </c>
      <c r="O1054" t="s">
        <v>32</v>
      </c>
      <c r="P1054" t="s">
        <v>32</v>
      </c>
      <c r="Q1054" s="86" t="s">
        <v>32</v>
      </c>
      <c r="R1054" t="s">
        <v>32</v>
      </c>
      <c r="S1054" t="s">
        <v>32</v>
      </c>
      <c r="T1054" t="s">
        <v>32</v>
      </c>
      <c r="U1054" t="s">
        <v>32</v>
      </c>
      <c r="V1054" t="s">
        <v>32</v>
      </c>
      <c r="W1054" t="s">
        <v>32</v>
      </c>
    </row>
    <row r="1055" spans="1:23" x14ac:dyDescent="0.2">
      <c r="A1055">
        <v>133785</v>
      </c>
      <c r="B1055" t="s">
        <v>3232</v>
      </c>
      <c r="C1055" t="s">
        <v>2500</v>
      </c>
      <c r="D1055" t="s">
        <v>2501</v>
      </c>
      <c r="E1055" t="s">
        <v>237</v>
      </c>
      <c r="F1055" s="78" t="s">
        <v>132</v>
      </c>
      <c r="G1055" t="s">
        <v>3233</v>
      </c>
      <c r="H1055" t="s">
        <v>3234</v>
      </c>
      <c r="I1055" s="86">
        <v>40945</v>
      </c>
      <c r="J1055" s="86">
        <v>40949</v>
      </c>
      <c r="K1055">
        <v>1</v>
      </c>
      <c r="L1055">
        <v>1</v>
      </c>
      <c r="M1055">
        <v>1</v>
      </c>
      <c r="N1055" t="s">
        <v>32</v>
      </c>
      <c r="O1055">
        <v>1</v>
      </c>
      <c r="P1055" t="s">
        <v>32</v>
      </c>
      <c r="Q1055" s="86" t="s">
        <v>32</v>
      </c>
      <c r="R1055" t="s">
        <v>32</v>
      </c>
      <c r="S1055" t="s">
        <v>32</v>
      </c>
      <c r="T1055" t="s">
        <v>32</v>
      </c>
      <c r="U1055" t="s">
        <v>32</v>
      </c>
      <c r="V1055" t="s">
        <v>32</v>
      </c>
      <c r="W1055" t="s">
        <v>32</v>
      </c>
    </row>
    <row r="1056" spans="1:23" x14ac:dyDescent="0.2">
      <c r="A1056">
        <v>133821</v>
      </c>
      <c r="B1056" t="s">
        <v>3251</v>
      </c>
      <c r="C1056" t="s">
        <v>2500</v>
      </c>
      <c r="D1056" t="s">
        <v>2501</v>
      </c>
      <c r="E1056" t="s">
        <v>440</v>
      </c>
      <c r="F1056" s="78" t="s">
        <v>57</v>
      </c>
      <c r="G1056" t="s">
        <v>3252</v>
      </c>
      <c r="H1056" t="s">
        <v>3253</v>
      </c>
      <c r="I1056" s="86">
        <v>40861</v>
      </c>
      <c r="J1056" s="86">
        <v>40865</v>
      </c>
      <c r="K1056">
        <v>2</v>
      </c>
      <c r="L1056">
        <v>2</v>
      </c>
      <c r="M1056">
        <v>2</v>
      </c>
      <c r="N1056" t="s">
        <v>32</v>
      </c>
      <c r="O1056">
        <v>2</v>
      </c>
      <c r="P1056" t="s">
        <v>32</v>
      </c>
      <c r="Q1056" s="86" t="s">
        <v>32</v>
      </c>
      <c r="R1056" t="s">
        <v>32</v>
      </c>
      <c r="S1056" t="s">
        <v>32</v>
      </c>
      <c r="T1056" t="s">
        <v>32</v>
      </c>
      <c r="U1056" t="s">
        <v>32</v>
      </c>
      <c r="V1056" t="s">
        <v>32</v>
      </c>
      <c r="W1056" t="s">
        <v>32</v>
      </c>
    </row>
    <row r="1057" spans="1:23" x14ac:dyDescent="0.2">
      <c r="A1057">
        <v>133794</v>
      </c>
      <c r="B1057" t="s">
        <v>3237</v>
      </c>
      <c r="C1057" t="s">
        <v>2500</v>
      </c>
      <c r="D1057" t="s">
        <v>2501</v>
      </c>
      <c r="E1057" t="s">
        <v>320</v>
      </c>
      <c r="F1057" s="78" t="s">
        <v>64</v>
      </c>
      <c r="G1057" t="s">
        <v>3238</v>
      </c>
      <c r="H1057" t="s">
        <v>3225</v>
      </c>
      <c r="I1057" s="86">
        <v>41695</v>
      </c>
      <c r="J1057" s="86">
        <v>41698</v>
      </c>
      <c r="K1057">
        <v>2</v>
      </c>
      <c r="L1057">
        <v>3</v>
      </c>
      <c r="M1057">
        <v>2</v>
      </c>
      <c r="N1057" t="s">
        <v>32</v>
      </c>
      <c r="O1057">
        <v>2</v>
      </c>
      <c r="P1057" t="s">
        <v>32</v>
      </c>
      <c r="Q1057" s="86" t="s">
        <v>32</v>
      </c>
      <c r="R1057" t="s">
        <v>32</v>
      </c>
      <c r="S1057" t="s">
        <v>32</v>
      </c>
      <c r="T1057" t="s">
        <v>32</v>
      </c>
      <c r="U1057" t="s">
        <v>32</v>
      </c>
      <c r="V1057" t="s">
        <v>32</v>
      </c>
      <c r="W1057" t="s">
        <v>32</v>
      </c>
    </row>
    <row r="1058" spans="1:23" x14ac:dyDescent="0.2">
      <c r="A1058">
        <v>133811</v>
      </c>
      <c r="B1058" t="s">
        <v>3246</v>
      </c>
      <c r="C1058" t="s">
        <v>2500</v>
      </c>
      <c r="D1058" t="s">
        <v>2501</v>
      </c>
      <c r="E1058" t="s">
        <v>347</v>
      </c>
      <c r="F1058" s="78" t="s">
        <v>33</v>
      </c>
      <c r="G1058" t="s">
        <v>3247</v>
      </c>
      <c r="H1058" t="s">
        <v>3225</v>
      </c>
      <c r="I1058" s="86">
        <v>41681</v>
      </c>
      <c r="J1058" s="86">
        <v>41684</v>
      </c>
      <c r="K1058">
        <v>2</v>
      </c>
      <c r="L1058">
        <v>2</v>
      </c>
      <c r="M1058">
        <v>2</v>
      </c>
      <c r="N1058" t="s">
        <v>32</v>
      </c>
      <c r="O1058">
        <v>2</v>
      </c>
      <c r="P1058" t="s">
        <v>3248</v>
      </c>
      <c r="Q1058" s="86">
        <v>39787</v>
      </c>
      <c r="R1058" t="s">
        <v>32</v>
      </c>
      <c r="S1058" t="s">
        <v>32</v>
      </c>
      <c r="T1058" t="s">
        <v>32</v>
      </c>
      <c r="U1058" t="s">
        <v>32</v>
      </c>
      <c r="V1058" t="s">
        <v>32</v>
      </c>
      <c r="W1058" t="s">
        <v>32</v>
      </c>
    </row>
    <row r="1059" spans="1:23" x14ac:dyDescent="0.2">
      <c r="A1059">
        <v>133812</v>
      </c>
      <c r="B1059" t="s">
        <v>3249</v>
      </c>
      <c r="C1059" t="s">
        <v>2500</v>
      </c>
      <c r="D1059" t="s">
        <v>2501</v>
      </c>
      <c r="E1059" t="s">
        <v>353</v>
      </c>
      <c r="F1059" s="78" t="s">
        <v>345</v>
      </c>
      <c r="G1059" t="s">
        <v>3250</v>
      </c>
      <c r="H1059" t="s">
        <v>491</v>
      </c>
      <c r="I1059" s="86">
        <v>39631</v>
      </c>
      <c r="J1059" s="86">
        <v>39633</v>
      </c>
      <c r="K1059">
        <v>2</v>
      </c>
      <c r="L1059">
        <v>2</v>
      </c>
      <c r="M1059">
        <v>2</v>
      </c>
      <c r="N1059" t="s">
        <v>32</v>
      </c>
      <c r="O1059">
        <v>3</v>
      </c>
      <c r="P1059" t="s">
        <v>32</v>
      </c>
      <c r="Q1059" s="86" t="s">
        <v>32</v>
      </c>
      <c r="R1059" t="s">
        <v>32</v>
      </c>
      <c r="S1059" t="s">
        <v>32</v>
      </c>
      <c r="T1059" t="s">
        <v>32</v>
      </c>
      <c r="U1059" t="s">
        <v>32</v>
      </c>
      <c r="V1059" t="s">
        <v>32</v>
      </c>
      <c r="W1059" t="s">
        <v>32</v>
      </c>
    </row>
    <row r="1060" spans="1:23" x14ac:dyDescent="0.2">
      <c r="A1060">
        <v>133836</v>
      </c>
      <c r="B1060" t="s">
        <v>3262</v>
      </c>
      <c r="C1060" t="s">
        <v>2500</v>
      </c>
      <c r="D1060" t="s">
        <v>2501</v>
      </c>
      <c r="E1060" t="s">
        <v>248</v>
      </c>
      <c r="F1060" s="78" t="s">
        <v>33</v>
      </c>
      <c r="G1060" t="s">
        <v>3263</v>
      </c>
      <c r="H1060" t="s">
        <v>3225</v>
      </c>
      <c r="I1060" s="86">
        <v>41674</v>
      </c>
      <c r="J1060" s="86">
        <v>41677</v>
      </c>
      <c r="K1060">
        <v>2</v>
      </c>
      <c r="L1060">
        <v>2</v>
      </c>
      <c r="M1060">
        <v>2</v>
      </c>
      <c r="N1060" t="s">
        <v>32</v>
      </c>
      <c r="O1060">
        <v>2</v>
      </c>
      <c r="P1060" t="s">
        <v>3264</v>
      </c>
      <c r="Q1060" s="86">
        <v>39892</v>
      </c>
      <c r="R1060" t="s">
        <v>32</v>
      </c>
      <c r="S1060" t="s">
        <v>32</v>
      </c>
      <c r="T1060" t="s">
        <v>32</v>
      </c>
      <c r="U1060" t="s">
        <v>32</v>
      </c>
      <c r="V1060" t="s">
        <v>32</v>
      </c>
      <c r="W1060" t="s">
        <v>32</v>
      </c>
    </row>
    <row r="1061" spans="1:23" x14ac:dyDescent="0.2">
      <c r="A1061">
        <v>133872</v>
      </c>
      <c r="B1061" t="s">
        <v>3275</v>
      </c>
      <c r="C1061" t="s">
        <v>2500</v>
      </c>
      <c r="D1061" t="s">
        <v>2501</v>
      </c>
      <c r="E1061" t="s">
        <v>127</v>
      </c>
      <c r="F1061" s="78" t="s">
        <v>311</v>
      </c>
      <c r="G1061" t="s">
        <v>32</v>
      </c>
      <c r="H1061" t="s">
        <v>32</v>
      </c>
      <c r="I1061" s="86" t="s">
        <v>32</v>
      </c>
      <c r="J1061" s="86" t="s">
        <v>32</v>
      </c>
      <c r="K1061" t="s">
        <v>32</v>
      </c>
      <c r="L1061" t="s">
        <v>32</v>
      </c>
      <c r="M1061" t="s">
        <v>32</v>
      </c>
      <c r="N1061" t="s">
        <v>32</v>
      </c>
      <c r="O1061" t="s">
        <v>32</v>
      </c>
      <c r="P1061" t="s">
        <v>32</v>
      </c>
      <c r="Q1061" s="86" t="s">
        <v>32</v>
      </c>
      <c r="R1061" t="s">
        <v>32</v>
      </c>
      <c r="S1061" t="s">
        <v>32</v>
      </c>
      <c r="T1061" t="s">
        <v>32</v>
      </c>
      <c r="U1061" t="s">
        <v>32</v>
      </c>
      <c r="V1061" t="s">
        <v>32</v>
      </c>
      <c r="W1061" t="s">
        <v>32</v>
      </c>
    </row>
    <row r="1062" spans="1:23" x14ac:dyDescent="0.2">
      <c r="A1062">
        <v>133881</v>
      </c>
      <c r="B1062" t="s">
        <v>3278</v>
      </c>
      <c r="C1062" t="s">
        <v>2500</v>
      </c>
      <c r="D1062" t="s">
        <v>2501</v>
      </c>
      <c r="E1062" t="s">
        <v>184</v>
      </c>
      <c r="F1062" s="78" t="s">
        <v>345</v>
      </c>
      <c r="G1062" t="s">
        <v>3279</v>
      </c>
      <c r="H1062" t="s">
        <v>3225</v>
      </c>
      <c r="I1062" s="86">
        <v>41702</v>
      </c>
      <c r="J1062" s="86">
        <v>41705</v>
      </c>
      <c r="K1062">
        <v>1</v>
      </c>
      <c r="L1062">
        <v>1</v>
      </c>
      <c r="M1062">
        <v>1</v>
      </c>
      <c r="N1062" t="s">
        <v>32</v>
      </c>
      <c r="O1062">
        <v>1</v>
      </c>
      <c r="P1062" t="s">
        <v>32</v>
      </c>
      <c r="Q1062" s="86" t="s">
        <v>32</v>
      </c>
      <c r="R1062" t="s">
        <v>32</v>
      </c>
      <c r="S1062" t="s">
        <v>32</v>
      </c>
      <c r="T1062" t="s">
        <v>32</v>
      </c>
      <c r="U1062" t="s">
        <v>32</v>
      </c>
      <c r="V1062" t="s">
        <v>32</v>
      </c>
      <c r="W1062" t="s">
        <v>32</v>
      </c>
    </row>
    <row r="1063" spans="1:23" x14ac:dyDescent="0.2">
      <c r="A1063">
        <v>133900</v>
      </c>
      <c r="B1063" t="s">
        <v>3280</v>
      </c>
      <c r="C1063" t="s">
        <v>2500</v>
      </c>
      <c r="D1063" t="s">
        <v>2501</v>
      </c>
      <c r="E1063" t="s">
        <v>334</v>
      </c>
      <c r="F1063" s="78" t="s">
        <v>56</v>
      </c>
      <c r="G1063" t="s">
        <v>3281</v>
      </c>
      <c r="H1063" t="s">
        <v>3234</v>
      </c>
      <c r="I1063" s="86">
        <v>40931</v>
      </c>
      <c r="J1063" s="86">
        <v>40935</v>
      </c>
      <c r="K1063">
        <v>2</v>
      </c>
      <c r="L1063">
        <v>2</v>
      </c>
      <c r="M1063">
        <v>2</v>
      </c>
      <c r="N1063" t="s">
        <v>32</v>
      </c>
      <c r="O1063">
        <v>2</v>
      </c>
      <c r="P1063" t="s">
        <v>32</v>
      </c>
      <c r="Q1063" s="86" t="s">
        <v>32</v>
      </c>
      <c r="R1063" t="s">
        <v>32</v>
      </c>
      <c r="S1063" t="s">
        <v>32</v>
      </c>
      <c r="T1063" t="s">
        <v>32</v>
      </c>
      <c r="U1063" t="s">
        <v>32</v>
      </c>
      <c r="V1063" t="s">
        <v>32</v>
      </c>
      <c r="W1063" t="s">
        <v>32</v>
      </c>
    </row>
    <row r="1064" spans="1:23" x14ac:dyDescent="0.2">
      <c r="A1064">
        <v>133901</v>
      </c>
      <c r="B1064" t="s">
        <v>3282</v>
      </c>
      <c r="C1064" t="s">
        <v>2500</v>
      </c>
      <c r="D1064" t="s">
        <v>2501</v>
      </c>
      <c r="E1064" t="s">
        <v>355</v>
      </c>
      <c r="F1064" s="78" t="s">
        <v>56</v>
      </c>
      <c r="G1064" t="s">
        <v>3283</v>
      </c>
      <c r="H1064" t="s">
        <v>3225</v>
      </c>
      <c r="I1064" s="86">
        <v>41618</v>
      </c>
      <c r="J1064" s="86">
        <v>41621</v>
      </c>
      <c r="K1064">
        <v>1</v>
      </c>
      <c r="L1064">
        <v>1</v>
      </c>
      <c r="M1064">
        <v>1</v>
      </c>
      <c r="N1064" t="s">
        <v>32</v>
      </c>
      <c r="O1064">
        <v>1</v>
      </c>
      <c r="P1064" t="s">
        <v>3284</v>
      </c>
      <c r="Q1064" s="86">
        <v>40214</v>
      </c>
      <c r="R1064" t="s">
        <v>32</v>
      </c>
      <c r="S1064" t="s">
        <v>32</v>
      </c>
      <c r="T1064" t="s">
        <v>32</v>
      </c>
      <c r="U1064" t="s">
        <v>32</v>
      </c>
      <c r="V1064" t="s">
        <v>32</v>
      </c>
      <c r="W1064" t="s">
        <v>32</v>
      </c>
    </row>
    <row r="1065" spans="1:23" x14ac:dyDescent="0.2">
      <c r="A1065">
        <v>59166</v>
      </c>
      <c r="B1065" t="s">
        <v>2144</v>
      </c>
      <c r="C1065" t="s">
        <v>114</v>
      </c>
      <c r="D1065" t="s">
        <v>44</v>
      </c>
      <c r="E1065" t="s">
        <v>100</v>
      </c>
      <c r="F1065" s="78" t="s">
        <v>56</v>
      </c>
      <c r="G1065" t="s">
        <v>2145</v>
      </c>
      <c r="H1065" t="s">
        <v>502</v>
      </c>
      <c r="I1065" s="86">
        <v>42156</v>
      </c>
      <c r="J1065" s="86">
        <v>42158</v>
      </c>
      <c r="K1065">
        <v>3</v>
      </c>
      <c r="L1065">
        <v>3</v>
      </c>
      <c r="M1065">
        <v>3</v>
      </c>
      <c r="N1065" t="s">
        <v>32</v>
      </c>
      <c r="O1065">
        <v>3</v>
      </c>
      <c r="P1065" t="s">
        <v>32</v>
      </c>
      <c r="Q1065" s="86" t="s">
        <v>32</v>
      </c>
      <c r="R1065" t="s">
        <v>32</v>
      </c>
      <c r="S1065" t="s">
        <v>32</v>
      </c>
      <c r="T1065" t="s">
        <v>32</v>
      </c>
      <c r="U1065" t="s">
        <v>32</v>
      </c>
      <c r="V1065" t="s">
        <v>32</v>
      </c>
      <c r="W1065" t="s">
        <v>32</v>
      </c>
    </row>
    <row r="1066" spans="1:23" x14ac:dyDescent="0.2">
      <c r="A1066">
        <v>130446</v>
      </c>
      <c r="B1066" t="s">
        <v>2314</v>
      </c>
      <c r="C1066" t="s">
        <v>54</v>
      </c>
      <c r="D1066" t="s">
        <v>61</v>
      </c>
      <c r="E1066" t="s">
        <v>371</v>
      </c>
      <c r="F1066" s="78" t="s">
        <v>56</v>
      </c>
      <c r="G1066" t="s">
        <v>2315</v>
      </c>
      <c r="H1066" t="s">
        <v>2316</v>
      </c>
      <c r="I1066" s="86">
        <v>39580</v>
      </c>
      <c r="J1066" s="86">
        <v>39584</v>
      </c>
      <c r="K1066">
        <v>1</v>
      </c>
      <c r="L1066" t="s">
        <v>70</v>
      </c>
      <c r="M1066" t="s">
        <v>70</v>
      </c>
      <c r="N1066" t="s">
        <v>32</v>
      </c>
      <c r="O1066">
        <v>1</v>
      </c>
      <c r="P1066" t="s">
        <v>32</v>
      </c>
      <c r="Q1066" s="86" t="s">
        <v>32</v>
      </c>
      <c r="R1066" t="s">
        <v>32</v>
      </c>
      <c r="S1066" t="s">
        <v>32</v>
      </c>
      <c r="T1066" t="s">
        <v>32</v>
      </c>
      <c r="U1066" t="s">
        <v>32</v>
      </c>
      <c r="V1066" t="s">
        <v>32</v>
      </c>
      <c r="W1066" t="s">
        <v>32</v>
      </c>
    </row>
    <row r="1067" spans="1:23" x14ac:dyDescent="0.2">
      <c r="A1067">
        <v>52983</v>
      </c>
      <c r="B1067" t="s">
        <v>1121</v>
      </c>
      <c r="C1067" t="s">
        <v>114</v>
      </c>
      <c r="D1067" t="s">
        <v>44</v>
      </c>
      <c r="E1067" t="s">
        <v>340</v>
      </c>
      <c r="F1067" s="78" t="s">
        <v>47</v>
      </c>
      <c r="G1067" t="s">
        <v>1122</v>
      </c>
      <c r="H1067" t="s">
        <v>521</v>
      </c>
      <c r="I1067" s="86">
        <v>40141</v>
      </c>
      <c r="J1067" s="86">
        <v>40144</v>
      </c>
      <c r="K1067">
        <v>2</v>
      </c>
      <c r="L1067">
        <v>2</v>
      </c>
      <c r="M1067">
        <v>2</v>
      </c>
      <c r="N1067" t="s">
        <v>32</v>
      </c>
      <c r="O1067">
        <v>2</v>
      </c>
      <c r="P1067" t="s">
        <v>1123</v>
      </c>
      <c r="Q1067" s="86">
        <v>38786</v>
      </c>
      <c r="R1067" t="s">
        <v>32</v>
      </c>
      <c r="S1067" t="s">
        <v>32</v>
      </c>
      <c r="T1067" t="s">
        <v>32</v>
      </c>
      <c r="U1067" t="s">
        <v>32</v>
      </c>
      <c r="V1067" t="s">
        <v>32</v>
      </c>
      <c r="W1067" t="s">
        <v>32</v>
      </c>
    </row>
    <row r="1068" spans="1:23" x14ac:dyDescent="0.2">
      <c r="A1068">
        <v>130668</v>
      </c>
      <c r="B1068" t="s">
        <v>2719</v>
      </c>
      <c r="C1068" t="s">
        <v>126</v>
      </c>
      <c r="D1068" t="s">
        <v>61</v>
      </c>
      <c r="E1068" t="s">
        <v>325</v>
      </c>
      <c r="F1068" s="78" t="s">
        <v>57</v>
      </c>
      <c r="G1068" t="s">
        <v>2720</v>
      </c>
      <c r="H1068" t="s">
        <v>2267</v>
      </c>
      <c r="I1068" s="86">
        <v>41177</v>
      </c>
      <c r="J1068" s="86">
        <v>41180</v>
      </c>
      <c r="K1068">
        <v>2</v>
      </c>
      <c r="L1068">
        <v>2</v>
      </c>
      <c r="M1068">
        <v>2</v>
      </c>
      <c r="N1068" t="s">
        <v>32</v>
      </c>
      <c r="O1068">
        <v>2</v>
      </c>
      <c r="P1068" t="s">
        <v>2721</v>
      </c>
      <c r="Q1068" s="86">
        <v>39393</v>
      </c>
      <c r="R1068" t="s">
        <v>32</v>
      </c>
      <c r="S1068" t="s">
        <v>32</v>
      </c>
      <c r="T1068" t="s">
        <v>32</v>
      </c>
      <c r="U1068" t="s">
        <v>32</v>
      </c>
      <c r="V1068" t="s">
        <v>32</v>
      </c>
      <c r="W1068" t="s">
        <v>32</v>
      </c>
    </row>
    <row r="1069" spans="1:23" x14ac:dyDescent="0.2">
      <c r="A1069">
        <v>58791</v>
      </c>
      <c r="B1069" t="s">
        <v>2004</v>
      </c>
      <c r="C1069" t="s">
        <v>30</v>
      </c>
      <c r="D1069" t="s">
        <v>38</v>
      </c>
      <c r="E1069" t="s">
        <v>363</v>
      </c>
      <c r="F1069" s="78" t="s">
        <v>57</v>
      </c>
      <c r="G1069" t="s">
        <v>2005</v>
      </c>
      <c r="H1069" t="s">
        <v>502</v>
      </c>
      <c r="I1069" s="86">
        <v>41829</v>
      </c>
      <c r="J1069" s="86">
        <v>41831</v>
      </c>
      <c r="K1069">
        <v>2</v>
      </c>
      <c r="L1069">
        <v>2</v>
      </c>
      <c r="M1069">
        <v>2</v>
      </c>
      <c r="N1069" t="s">
        <v>32</v>
      </c>
      <c r="O1069">
        <v>2</v>
      </c>
      <c r="P1069" t="s">
        <v>2006</v>
      </c>
      <c r="Q1069" s="86">
        <v>41096</v>
      </c>
      <c r="R1069" t="s">
        <v>32</v>
      </c>
      <c r="S1069" t="s">
        <v>32</v>
      </c>
      <c r="T1069" t="s">
        <v>32</v>
      </c>
      <c r="U1069" t="s">
        <v>32</v>
      </c>
      <c r="V1069" t="s">
        <v>32</v>
      </c>
      <c r="W1069" t="s">
        <v>32</v>
      </c>
    </row>
    <row r="1070" spans="1:23" x14ac:dyDescent="0.2">
      <c r="A1070">
        <v>58179</v>
      </c>
      <c r="B1070" t="s">
        <v>1826</v>
      </c>
      <c r="C1070" t="s">
        <v>234</v>
      </c>
      <c r="D1070" t="s">
        <v>38</v>
      </c>
      <c r="E1070" t="s">
        <v>160</v>
      </c>
      <c r="F1070" s="78" t="s">
        <v>56</v>
      </c>
      <c r="G1070" t="s">
        <v>1827</v>
      </c>
      <c r="H1070" t="s">
        <v>498</v>
      </c>
      <c r="I1070" s="86">
        <v>42114</v>
      </c>
      <c r="J1070" s="86">
        <v>42118</v>
      </c>
      <c r="K1070">
        <v>3</v>
      </c>
      <c r="L1070">
        <v>3</v>
      </c>
      <c r="M1070">
        <v>3</v>
      </c>
      <c r="N1070" t="s">
        <v>32</v>
      </c>
      <c r="O1070">
        <v>3</v>
      </c>
      <c r="P1070" t="s">
        <v>1828</v>
      </c>
      <c r="Q1070" s="86">
        <v>41593</v>
      </c>
      <c r="R1070" t="s">
        <v>32</v>
      </c>
      <c r="S1070" t="s">
        <v>32</v>
      </c>
      <c r="T1070" t="s">
        <v>32</v>
      </c>
      <c r="U1070" t="s">
        <v>32</v>
      </c>
      <c r="V1070" t="s">
        <v>32</v>
      </c>
      <c r="W1070" t="s">
        <v>32</v>
      </c>
    </row>
    <row r="1071" spans="1:23" x14ac:dyDescent="0.2">
      <c r="A1071">
        <v>58810</v>
      </c>
      <c r="B1071" t="s">
        <v>2016</v>
      </c>
      <c r="C1071" t="s">
        <v>30</v>
      </c>
      <c r="D1071" t="s">
        <v>38</v>
      </c>
      <c r="E1071" t="s">
        <v>363</v>
      </c>
      <c r="F1071" s="78" t="s">
        <v>57</v>
      </c>
      <c r="G1071" t="s">
        <v>2017</v>
      </c>
      <c r="H1071" t="s">
        <v>491</v>
      </c>
      <c r="I1071" s="86">
        <v>41149</v>
      </c>
      <c r="J1071" s="86">
        <v>41152</v>
      </c>
      <c r="K1071">
        <v>2</v>
      </c>
      <c r="L1071">
        <v>2</v>
      </c>
      <c r="M1071">
        <v>2</v>
      </c>
      <c r="N1071" t="s">
        <v>32</v>
      </c>
      <c r="O1071">
        <v>2</v>
      </c>
      <c r="P1071" t="s">
        <v>32</v>
      </c>
      <c r="Q1071" s="86" t="s">
        <v>32</v>
      </c>
      <c r="R1071" t="s">
        <v>32</v>
      </c>
      <c r="S1071" t="s">
        <v>32</v>
      </c>
      <c r="T1071" t="s">
        <v>32</v>
      </c>
      <c r="U1071" t="s">
        <v>32</v>
      </c>
      <c r="V1071" t="s">
        <v>32</v>
      </c>
      <c r="W1071" t="s">
        <v>32</v>
      </c>
    </row>
    <row r="1072" spans="1:23" x14ac:dyDescent="0.2">
      <c r="A1072">
        <v>59218</v>
      </c>
      <c r="B1072" t="s">
        <v>235</v>
      </c>
      <c r="C1072" t="s">
        <v>234</v>
      </c>
      <c r="D1072" t="s">
        <v>38</v>
      </c>
      <c r="E1072" t="s">
        <v>92</v>
      </c>
      <c r="F1072" s="78" t="s">
        <v>33</v>
      </c>
      <c r="G1072">
        <v>10005107</v>
      </c>
      <c r="H1072" t="s">
        <v>150</v>
      </c>
      <c r="I1072" s="86">
        <v>42325</v>
      </c>
      <c r="J1072" s="86">
        <v>42328</v>
      </c>
      <c r="K1072">
        <v>3</v>
      </c>
      <c r="L1072">
        <v>3</v>
      </c>
      <c r="M1072">
        <v>3</v>
      </c>
      <c r="N1072">
        <v>2</v>
      </c>
      <c r="O1072">
        <v>3</v>
      </c>
      <c r="P1072" t="s">
        <v>32</v>
      </c>
      <c r="Q1072" s="86" t="s">
        <v>32</v>
      </c>
      <c r="R1072" s="78" t="s">
        <v>32</v>
      </c>
      <c r="S1072" s="78" t="s">
        <v>32</v>
      </c>
      <c r="T1072" t="s">
        <v>32</v>
      </c>
      <c r="U1072" t="s">
        <v>32</v>
      </c>
      <c r="V1072" t="s">
        <v>32</v>
      </c>
      <c r="W1072" t="s">
        <v>32</v>
      </c>
    </row>
    <row r="1073" spans="1:23" x14ac:dyDescent="0.2">
      <c r="A1073">
        <v>55230</v>
      </c>
      <c r="B1073" t="s">
        <v>1682</v>
      </c>
      <c r="C1073" t="s">
        <v>30</v>
      </c>
      <c r="D1073" t="s">
        <v>38</v>
      </c>
      <c r="E1073" t="s">
        <v>430</v>
      </c>
      <c r="F1073" s="78" t="s">
        <v>75</v>
      </c>
      <c r="G1073" t="s">
        <v>32</v>
      </c>
      <c r="H1073" t="s">
        <v>32</v>
      </c>
      <c r="I1073" s="86" t="s">
        <v>32</v>
      </c>
      <c r="J1073" s="86" t="s">
        <v>32</v>
      </c>
      <c r="K1073" t="s">
        <v>32</v>
      </c>
      <c r="L1073" t="s">
        <v>32</v>
      </c>
      <c r="M1073" t="s">
        <v>32</v>
      </c>
      <c r="N1073" t="s">
        <v>32</v>
      </c>
      <c r="O1073" t="s">
        <v>32</v>
      </c>
      <c r="P1073" t="s">
        <v>32</v>
      </c>
      <c r="Q1073" s="86" t="s">
        <v>32</v>
      </c>
      <c r="R1073" t="s">
        <v>32</v>
      </c>
      <c r="S1073" t="s">
        <v>32</v>
      </c>
      <c r="T1073" t="s">
        <v>32</v>
      </c>
      <c r="U1073" t="s">
        <v>32</v>
      </c>
      <c r="V1073" t="s">
        <v>32</v>
      </c>
      <c r="W1073" t="s">
        <v>32</v>
      </c>
    </row>
    <row r="1074" spans="1:23" x14ac:dyDescent="0.2">
      <c r="A1074">
        <v>51435</v>
      </c>
      <c r="B1074" t="s">
        <v>832</v>
      </c>
      <c r="C1074" t="s">
        <v>114</v>
      </c>
      <c r="D1074" t="s">
        <v>44</v>
      </c>
      <c r="E1074" t="s">
        <v>215</v>
      </c>
      <c r="F1074" s="78" t="s">
        <v>75</v>
      </c>
      <c r="G1074" t="s">
        <v>833</v>
      </c>
      <c r="H1074" t="s">
        <v>512</v>
      </c>
      <c r="I1074" s="86">
        <v>41338</v>
      </c>
      <c r="J1074" s="86">
        <v>41341</v>
      </c>
      <c r="K1074" t="s">
        <v>32</v>
      </c>
      <c r="L1074" t="s">
        <v>32</v>
      </c>
      <c r="M1074" t="s">
        <v>32</v>
      </c>
      <c r="N1074" t="s">
        <v>32</v>
      </c>
      <c r="O1074" t="s">
        <v>32</v>
      </c>
      <c r="P1074" t="s">
        <v>834</v>
      </c>
      <c r="Q1074" s="86">
        <v>40564</v>
      </c>
      <c r="R1074" t="s">
        <v>32</v>
      </c>
      <c r="S1074" t="s">
        <v>32</v>
      </c>
      <c r="T1074" t="s">
        <v>32</v>
      </c>
      <c r="U1074" t="s">
        <v>32</v>
      </c>
      <c r="V1074" t="s">
        <v>32</v>
      </c>
      <c r="W1074" t="s">
        <v>32</v>
      </c>
    </row>
    <row r="1075" spans="1:23" x14ac:dyDescent="0.2">
      <c r="A1075">
        <v>58192</v>
      </c>
      <c r="B1075" t="s">
        <v>1846</v>
      </c>
      <c r="C1075" t="s">
        <v>234</v>
      </c>
      <c r="D1075" t="s">
        <v>38</v>
      </c>
      <c r="E1075" t="s">
        <v>434</v>
      </c>
      <c r="F1075" s="78" t="s">
        <v>132</v>
      </c>
      <c r="G1075" t="s">
        <v>1847</v>
      </c>
      <c r="H1075" t="s">
        <v>498</v>
      </c>
      <c r="I1075" s="86">
        <v>41674</v>
      </c>
      <c r="J1075" s="86">
        <v>41677</v>
      </c>
      <c r="K1075">
        <v>2</v>
      </c>
      <c r="L1075">
        <v>2</v>
      </c>
      <c r="M1075">
        <v>2</v>
      </c>
      <c r="N1075" t="s">
        <v>32</v>
      </c>
      <c r="O1075">
        <v>2</v>
      </c>
      <c r="P1075" t="s">
        <v>1848</v>
      </c>
      <c r="Q1075" s="86">
        <v>41208</v>
      </c>
      <c r="R1075" t="s">
        <v>32</v>
      </c>
      <c r="S1075" t="s">
        <v>32</v>
      </c>
      <c r="T1075" t="s">
        <v>32</v>
      </c>
      <c r="U1075" t="s">
        <v>32</v>
      </c>
      <c r="V1075" t="s">
        <v>32</v>
      </c>
      <c r="W1075" t="s">
        <v>32</v>
      </c>
    </row>
    <row r="1076" spans="1:23" x14ac:dyDescent="0.2">
      <c r="A1076">
        <v>58570</v>
      </c>
      <c r="B1076" t="s">
        <v>1960</v>
      </c>
      <c r="C1076" t="s">
        <v>30</v>
      </c>
      <c r="D1076" t="s">
        <v>38</v>
      </c>
      <c r="E1076" t="s">
        <v>402</v>
      </c>
      <c r="F1076" s="78" t="s">
        <v>311</v>
      </c>
      <c r="G1076" t="s">
        <v>1961</v>
      </c>
      <c r="H1076" t="s">
        <v>502</v>
      </c>
      <c r="I1076" s="86">
        <v>42178</v>
      </c>
      <c r="J1076" s="86">
        <v>42181</v>
      </c>
      <c r="K1076">
        <v>2</v>
      </c>
      <c r="L1076">
        <v>2</v>
      </c>
      <c r="M1076">
        <v>2</v>
      </c>
      <c r="N1076" t="s">
        <v>32</v>
      </c>
      <c r="O1076">
        <v>2</v>
      </c>
      <c r="P1076" t="s">
        <v>32</v>
      </c>
      <c r="Q1076" s="86" t="s">
        <v>32</v>
      </c>
      <c r="R1076" t="s">
        <v>32</v>
      </c>
      <c r="S1076" t="s">
        <v>32</v>
      </c>
      <c r="T1076" t="s">
        <v>32</v>
      </c>
      <c r="U1076" t="s">
        <v>32</v>
      </c>
      <c r="V1076" t="s">
        <v>32</v>
      </c>
      <c r="W1076" t="s">
        <v>32</v>
      </c>
    </row>
    <row r="1077" spans="1:23" x14ac:dyDescent="0.2">
      <c r="A1077">
        <v>55448</v>
      </c>
      <c r="B1077" t="s">
        <v>1727</v>
      </c>
      <c r="C1077" t="s">
        <v>30</v>
      </c>
      <c r="D1077" t="s">
        <v>38</v>
      </c>
      <c r="E1077" t="s">
        <v>215</v>
      </c>
      <c r="F1077" s="78" t="s">
        <v>75</v>
      </c>
      <c r="G1077" t="s">
        <v>1728</v>
      </c>
      <c r="H1077" t="s">
        <v>512</v>
      </c>
      <c r="I1077" s="86">
        <v>41309</v>
      </c>
      <c r="J1077" s="86">
        <v>41313</v>
      </c>
      <c r="K1077">
        <v>2</v>
      </c>
      <c r="L1077">
        <v>2</v>
      </c>
      <c r="M1077">
        <v>2</v>
      </c>
      <c r="N1077" t="s">
        <v>32</v>
      </c>
      <c r="O1077">
        <v>2</v>
      </c>
      <c r="P1077" t="s">
        <v>1729</v>
      </c>
      <c r="Q1077" s="86">
        <v>40760</v>
      </c>
      <c r="R1077" t="s">
        <v>32</v>
      </c>
      <c r="S1077" t="s">
        <v>32</v>
      </c>
      <c r="T1077" t="s">
        <v>32</v>
      </c>
      <c r="U1077" t="s">
        <v>32</v>
      </c>
      <c r="V1077" t="s">
        <v>32</v>
      </c>
      <c r="W1077" t="s">
        <v>32</v>
      </c>
    </row>
    <row r="1078" spans="1:23" x14ac:dyDescent="0.2">
      <c r="A1078">
        <v>130549</v>
      </c>
      <c r="B1078" t="s">
        <v>2506</v>
      </c>
      <c r="C1078" t="s">
        <v>54</v>
      </c>
      <c r="D1078" t="s">
        <v>61</v>
      </c>
      <c r="E1078" t="s">
        <v>181</v>
      </c>
      <c r="F1078" s="78" t="s">
        <v>311</v>
      </c>
      <c r="G1078" t="s">
        <v>2507</v>
      </c>
      <c r="H1078" t="s">
        <v>96</v>
      </c>
      <c r="I1078" s="86">
        <v>41673</v>
      </c>
      <c r="J1078" s="86">
        <v>41677</v>
      </c>
      <c r="K1078">
        <v>2</v>
      </c>
      <c r="L1078">
        <v>3</v>
      </c>
      <c r="M1078">
        <v>2</v>
      </c>
      <c r="N1078" t="s">
        <v>32</v>
      </c>
      <c r="O1078">
        <v>2</v>
      </c>
      <c r="P1078" t="s">
        <v>2508</v>
      </c>
      <c r="Q1078" s="86">
        <v>40319</v>
      </c>
      <c r="R1078" t="s">
        <v>32</v>
      </c>
      <c r="S1078" t="s">
        <v>32</v>
      </c>
      <c r="T1078" t="s">
        <v>32</v>
      </c>
      <c r="U1078" t="s">
        <v>32</v>
      </c>
      <c r="V1078" t="s">
        <v>32</v>
      </c>
      <c r="W1078" t="s">
        <v>32</v>
      </c>
    </row>
    <row r="1079" spans="1:23" x14ac:dyDescent="0.2">
      <c r="A1079">
        <v>55247</v>
      </c>
      <c r="B1079" t="s">
        <v>180</v>
      </c>
      <c r="C1079" t="s">
        <v>40</v>
      </c>
      <c r="D1079" t="s">
        <v>44</v>
      </c>
      <c r="E1079" t="s">
        <v>181</v>
      </c>
      <c r="F1079" s="78" t="s">
        <v>311</v>
      </c>
      <c r="G1079">
        <v>10005028</v>
      </c>
      <c r="H1079" t="s">
        <v>89</v>
      </c>
      <c r="I1079" s="86">
        <v>42311</v>
      </c>
      <c r="J1079" s="86">
        <v>42314</v>
      </c>
      <c r="K1079">
        <v>4</v>
      </c>
      <c r="L1079">
        <v>3</v>
      </c>
      <c r="M1079">
        <v>3</v>
      </c>
      <c r="N1079">
        <v>3</v>
      </c>
      <c r="O1079">
        <v>4</v>
      </c>
      <c r="P1079" t="s">
        <v>182</v>
      </c>
      <c r="Q1079" s="86">
        <v>40837</v>
      </c>
      <c r="R1079" s="78">
        <v>2</v>
      </c>
      <c r="S1079" s="78">
        <v>2</v>
      </c>
      <c r="T1079">
        <v>2</v>
      </c>
      <c r="U1079" t="s">
        <v>32</v>
      </c>
      <c r="V1079">
        <v>2</v>
      </c>
      <c r="W1079" t="s">
        <v>60</v>
      </c>
    </row>
    <row r="1080" spans="1:23" x14ac:dyDescent="0.2">
      <c r="A1080">
        <v>55258</v>
      </c>
      <c r="B1080" t="s">
        <v>1687</v>
      </c>
      <c r="C1080" t="s">
        <v>40</v>
      </c>
      <c r="D1080" t="s">
        <v>44</v>
      </c>
      <c r="E1080" t="s">
        <v>450</v>
      </c>
      <c r="F1080" s="78" t="s">
        <v>132</v>
      </c>
      <c r="G1080" t="s">
        <v>1688</v>
      </c>
      <c r="H1080" t="s">
        <v>521</v>
      </c>
      <c r="I1080" s="86">
        <v>41246</v>
      </c>
      <c r="J1080" s="86">
        <v>41250</v>
      </c>
      <c r="K1080">
        <v>1</v>
      </c>
      <c r="L1080">
        <v>1</v>
      </c>
      <c r="M1080">
        <v>1</v>
      </c>
      <c r="N1080" t="s">
        <v>32</v>
      </c>
      <c r="O1080">
        <v>1</v>
      </c>
      <c r="P1080" t="s">
        <v>1689</v>
      </c>
      <c r="Q1080" s="86">
        <v>40200</v>
      </c>
      <c r="R1080" t="s">
        <v>32</v>
      </c>
      <c r="S1080" t="s">
        <v>32</v>
      </c>
      <c r="T1080" t="s">
        <v>32</v>
      </c>
      <c r="U1080" t="s">
        <v>32</v>
      </c>
      <c r="V1080" t="s">
        <v>32</v>
      </c>
      <c r="W1080" t="s">
        <v>32</v>
      </c>
    </row>
    <row r="1081" spans="1:23" x14ac:dyDescent="0.2">
      <c r="A1081">
        <v>130483</v>
      </c>
      <c r="B1081" t="s">
        <v>2382</v>
      </c>
      <c r="C1081" t="s">
        <v>54</v>
      </c>
      <c r="D1081" t="s">
        <v>61</v>
      </c>
      <c r="E1081" t="s">
        <v>450</v>
      </c>
      <c r="F1081" s="78" t="s">
        <v>132</v>
      </c>
      <c r="G1081" t="s">
        <v>2383</v>
      </c>
      <c r="H1081" t="s">
        <v>96</v>
      </c>
      <c r="I1081" s="86">
        <v>41316</v>
      </c>
      <c r="J1081" s="86">
        <v>41320</v>
      </c>
      <c r="K1081">
        <v>1</v>
      </c>
      <c r="L1081">
        <v>1</v>
      </c>
      <c r="M1081">
        <v>1</v>
      </c>
      <c r="N1081" t="s">
        <v>32</v>
      </c>
      <c r="O1081">
        <v>1</v>
      </c>
      <c r="P1081" t="s">
        <v>2384</v>
      </c>
      <c r="Q1081" s="86">
        <v>39556</v>
      </c>
      <c r="R1081" t="s">
        <v>32</v>
      </c>
      <c r="S1081" t="s">
        <v>32</v>
      </c>
      <c r="T1081" t="s">
        <v>32</v>
      </c>
      <c r="U1081" t="s">
        <v>32</v>
      </c>
      <c r="V1081" t="s">
        <v>32</v>
      </c>
      <c r="W1081" t="s">
        <v>32</v>
      </c>
    </row>
    <row r="1082" spans="1:23" x14ac:dyDescent="0.2">
      <c r="A1082">
        <v>55255</v>
      </c>
      <c r="B1082" t="s">
        <v>1686</v>
      </c>
      <c r="C1082" t="s">
        <v>234</v>
      </c>
      <c r="D1082" t="s">
        <v>38</v>
      </c>
      <c r="E1082" t="s">
        <v>450</v>
      </c>
      <c r="F1082" s="78" t="s">
        <v>132</v>
      </c>
      <c r="G1082" t="s">
        <v>32</v>
      </c>
      <c r="H1082" t="s">
        <v>32</v>
      </c>
      <c r="I1082" s="86" t="s">
        <v>32</v>
      </c>
      <c r="J1082" s="86" t="s">
        <v>32</v>
      </c>
      <c r="K1082" t="s">
        <v>32</v>
      </c>
      <c r="L1082" t="s">
        <v>32</v>
      </c>
      <c r="M1082" t="s">
        <v>32</v>
      </c>
      <c r="N1082" t="s">
        <v>32</v>
      </c>
      <c r="O1082" t="s">
        <v>32</v>
      </c>
      <c r="P1082" t="s">
        <v>32</v>
      </c>
      <c r="Q1082" s="86" t="s">
        <v>32</v>
      </c>
      <c r="R1082" t="s">
        <v>32</v>
      </c>
      <c r="S1082" t="s">
        <v>32</v>
      </c>
      <c r="T1082" t="s">
        <v>32</v>
      </c>
      <c r="U1082" t="s">
        <v>32</v>
      </c>
      <c r="V1082" t="s">
        <v>32</v>
      </c>
      <c r="W1082" t="s">
        <v>32</v>
      </c>
    </row>
    <row r="1083" spans="1:23" x14ac:dyDescent="0.2">
      <c r="A1083">
        <v>55074</v>
      </c>
      <c r="B1083" t="s">
        <v>1661</v>
      </c>
      <c r="C1083" t="s">
        <v>114</v>
      </c>
      <c r="D1083" t="s">
        <v>44</v>
      </c>
      <c r="E1083" t="s">
        <v>225</v>
      </c>
      <c r="F1083" s="78" t="s">
        <v>56</v>
      </c>
      <c r="G1083" t="s">
        <v>1662</v>
      </c>
      <c r="H1083" t="s">
        <v>512</v>
      </c>
      <c r="I1083" s="86">
        <v>41184</v>
      </c>
      <c r="J1083" s="86">
        <v>41187</v>
      </c>
      <c r="K1083">
        <v>2</v>
      </c>
      <c r="L1083">
        <v>2</v>
      </c>
      <c r="M1083">
        <v>2</v>
      </c>
      <c r="N1083" t="s">
        <v>32</v>
      </c>
      <c r="O1083">
        <v>2</v>
      </c>
      <c r="P1083" t="s">
        <v>1663</v>
      </c>
      <c r="Q1083" s="86">
        <v>39682</v>
      </c>
      <c r="R1083" t="s">
        <v>32</v>
      </c>
      <c r="S1083" t="s">
        <v>32</v>
      </c>
      <c r="T1083" t="s">
        <v>32</v>
      </c>
      <c r="U1083" t="s">
        <v>32</v>
      </c>
      <c r="V1083" t="s">
        <v>32</v>
      </c>
      <c r="W1083" t="s">
        <v>32</v>
      </c>
    </row>
    <row r="1084" spans="1:23" x14ac:dyDescent="0.2">
      <c r="A1084">
        <v>130456</v>
      </c>
      <c r="B1084" t="s">
        <v>2335</v>
      </c>
      <c r="C1084" t="s">
        <v>54</v>
      </c>
      <c r="D1084" t="s">
        <v>61</v>
      </c>
      <c r="E1084" t="s">
        <v>451</v>
      </c>
      <c r="F1084" s="78" t="s">
        <v>56</v>
      </c>
      <c r="G1084" t="s">
        <v>2336</v>
      </c>
      <c r="H1084" t="s">
        <v>58</v>
      </c>
      <c r="I1084" s="86">
        <v>41925</v>
      </c>
      <c r="J1084" s="86">
        <v>41929</v>
      </c>
      <c r="K1084">
        <v>3</v>
      </c>
      <c r="L1084">
        <v>3</v>
      </c>
      <c r="M1084">
        <v>3</v>
      </c>
      <c r="N1084" t="s">
        <v>32</v>
      </c>
      <c r="O1084">
        <v>3</v>
      </c>
      <c r="P1084" t="s">
        <v>2337</v>
      </c>
      <c r="Q1084" s="86">
        <v>41411</v>
      </c>
      <c r="R1084" t="s">
        <v>32</v>
      </c>
      <c r="S1084" t="s">
        <v>32</v>
      </c>
      <c r="T1084" t="s">
        <v>32</v>
      </c>
      <c r="U1084" t="s">
        <v>32</v>
      </c>
      <c r="V1084" t="s">
        <v>32</v>
      </c>
      <c r="W1084" t="s">
        <v>32</v>
      </c>
    </row>
    <row r="1085" spans="1:23" x14ac:dyDescent="0.2">
      <c r="A1085">
        <v>53150</v>
      </c>
      <c r="B1085" t="s">
        <v>1212</v>
      </c>
      <c r="C1085" t="s">
        <v>40</v>
      </c>
      <c r="D1085" t="s">
        <v>44</v>
      </c>
      <c r="E1085" t="s">
        <v>451</v>
      </c>
      <c r="F1085" s="78" t="s">
        <v>56</v>
      </c>
      <c r="G1085" t="s">
        <v>1213</v>
      </c>
      <c r="H1085" t="s">
        <v>521</v>
      </c>
      <c r="I1085" s="86">
        <v>41071</v>
      </c>
      <c r="J1085" s="86">
        <v>41075</v>
      </c>
      <c r="K1085">
        <v>2</v>
      </c>
      <c r="L1085">
        <v>2</v>
      </c>
      <c r="M1085">
        <v>2</v>
      </c>
      <c r="N1085" t="s">
        <v>32</v>
      </c>
      <c r="O1085">
        <v>2</v>
      </c>
      <c r="P1085" t="s">
        <v>1214</v>
      </c>
      <c r="Q1085" s="86">
        <v>39927</v>
      </c>
      <c r="R1085" t="s">
        <v>32</v>
      </c>
      <c r="S1085" t="s">
        <v>32</v>
      </c>
      <c r="T1085" t="s">
        <v>32</v>
      </c>
      <c r="U1085" t="s">
        <v>32</v>
      </c>
      <c r="V1085" t="s">
        <v>32</v>
      </c>
      <c r="W1085" t="s">
        <v>32</v>
      </c>
    </row>
    <row r="1086" spans="1:23" x14ac:dyDescent="0.2">
      <c r="A1086">
        <v>53152</v>
      </c>
      <c r="B1086" t="s">
        <v>1215</v>
      </c>
      <c r="C1086" t="s">
        <v>40</v>
      </c>
      <c r="D1086" t="s">
        <v>44</v>
      </c>
      <c r="E1086" t="s">
        <v>163</v>
      </c>
      <c r="F1086" s="78" t="s">
        <v>56</v>
      </c>
      <c r="G1086" t="s">
        <v>1216</v>
      </c>
      <c r="H1086" t="s">
        <v>521</v>
      </c>
      <c r="I1086" s="86">
        <v>41981</v>
      </c>
      <c r="J1086" s="86">
        <v>41985</v>
      </c>
      <c r="K1086">
        <v>4</v>
      </c>
      <c r="L1086">
        <v>3</v>
      </c>
      <c r="M1086">
        <v>3</v>
      </c>
      <c r="N1086" t="s">
        <v>32</v>
      </c>
      <c r="O1086">
        <v>4</v>
      </c>
      <c r="P1086" t="s">
        <v>1217</v>
      </c>
      <c r="Q1086" s="86">
        <v>40298</v>
      </c>
      <c r="R1086" t="s">
        <v>32</v>
      </c>
      <c r="S1086" t="s">
        <v>32</v>
      </c>
      <c r="T1086" t="s">
        <v>32</v>
      </c>
      <c r="U1086" t="s">
        <v>32</v>
      </c>
      <c r="V1086" t="s">
        <v>32</v>
      </c>
      <c r="W1086" t="s">
        <v>32</v>
      </c>
    </row>
    <row r="1087" spans="1:23" x14ac:dyDescent="0.2">
      <c r="A1087">
        <v>130617</v>
      </c>
      <c r="B1087" t="s">
        <v>2634</v>
      </c>
      <c r="C1087" t="s">
        <v>54</v>
      </c>
      <c r="D1087" t="s">
        <v>61</v>
      </c>
      <c r="E1087" t="s">
        <v>452</v>
      </c>
      <c r="F1087" s="78" t="s">
        <v>64</v>
      </c>
      <c r="G1087" t="s">
        <v>2635</v>
      </c>
      <c r="H1087" t="s">
        <v>96</v>
      </c>
      <c r="I1087" s="86">
        <v>41932</v>
      </c>
      <c r="J1087" s="86">
        <v>41936</v>
      </c>
      <c r="K1087">
        <v>3</v>
      </c>
      <c r="L1087">
        <v>3</v>
      </c>
      <c r="M1087">
        <v>3</v>
      </c>
      <c r="N1087" t="s">
        <v>32</v>
      </c>
      <c r="O1087">
        <v>3</v>
      </c>
      <c r="P1087" t="s">
        <v>2636</v>
      </c>
      <c r="Q1087" s="86">
        <v>40473</v>
      </c>
      <c r="R1087" t="s">
        <v>32</v>
      </c>
      <c r="S1087" t="s">
        <v>32</v>
      </c>
      <c r="T1087" t="s">
        <v>32</v>
      </c>
      <c r="U1087" t="s">
        <v>32</v>
      </c>
      <c r="V1087" t="s">
        <v>32</v>
      </c>
      <c r="W1087" t="s">
        <v>32</v>
      </c>
    </row>
    <row r="1088" spans="1:23" x14ac:dyDescent="0.2">
      <c r="A1088">
        <v>130835</v>
      </c>
      <c r="B1088" t="s">
        <v>3044</v>
      </c>
      <c r="C1088" t="s">
        <v>54</v>
      </c>
      <c r="D1088" t="s">
        <v>61</v>
      </c>
      <c r="E1088" t="s">
        <v>453</v>
      </c>
      <c r="F1088" s="78" t="s">
        <v>132</v>
      </c>
      <c r="G1088" t="s">
        <v>3045</v>
      </c>
      <c r="H1088" t="s">
        <v>96</v>
      </c>
      <c r="I1088" s="86">
        <v>42072</v>
      </c>
      <c r="J1088" s="86">
        <v>42076</v>
      </c>
      <c r="K1088">
        <v>2</v>
      </c>
      <c r="L1088">
        <v>3</v>
      </c>
      <c r="M1088">
        <v>2</v>
      </c>
      <c r="N1088" t="s">
        <v>32</v>
      </c>
      <c r="O1088">
        <v>2</v>
      </c>
      <c r="P1088" t="s">
        <v>3046</v>
      </c>
      <c r="Q1088" s="86">
        <v>39472</v>
      </c>
      <c r="R1088" t="s">
        <v>32</v>
      </c>
      <c r="S1088" t="s">
        <v>32</v>
      </c>
      <c r="T1088" t="s">
        <v>32</v>
      </c>
      <c r="U1088" t="s">
        <v>32</v>
      </c>
      <c r="V1088" t="s">
        <v>32</v>
      </c>
      <c r="W1088" t="s">
        <v>32</v>
      </c>
    </row>
    <row r="1089" spans="1:23" x14ac:dyDescent="0.2">
      <c r="A1089">
        <v>55276</v>
      </c>
      <c r="B1089" t="s">
        <v>454</v>
      </c>
      <c r="C1089" t="s">
        <v>40</v>
      </c>
      <c r="D1089" t="s">
        <v>44</v>
      </c>
      <c r="E1089" t="s">
        <v>453</v>
      </c>
      <c r="F1089" s="78" t="s">
        <v>132</v>
      </c>
      <c r="G1089" t="s">
        <v>1690</v>
      </c>
      <c r="H1089" t="s">
        <v>521</v>
      </c>
      <c r="I1089" s="86">
        <v>40686</v>
      </c>
      <c r="J1089" s="86">
        <v>40690</v>
      </c>
      <c r="K1089">
        <v>2</v>
      </c>
      <c r="L1089">
        <v>2</v>
      </c>
      <c r="M1089">
        <v>2</v>
      </c>
      <c r="N1089" t="s">
        <v>32</v>
      </c>
      <c r="O1089">
        <v>3</v>
      </c>
      <c r="P1089" t="s">
        <v>1691</v>
      </c>
      <c r="Q1089" s="86">
        <v>39367</v>
      </c>
      <c r="R1089" t="s">
        <v>32</v>
      </c>
      <c r="S1089" t="s">
        <v>32</v>
      </c>
      <c r="T1089" t="s">
        <v>32</v>
      </c>
      <c r="U1089" t="s">
        <v>32</v>
      </c>
      <c r="V1089" t="s">
        <v>32</v>
      </c>
      <c r="W1089" t="s">
        <v>32</v>
      </c>
    </row>
    <row r="1090" spans="1:23" x14ac:dyDescent="0.2">
      <c r="A1090">
        <v>55287</v>
      </c>
      <c r="B1090" t="s">
        <v>1692</v>
      </c>
      <c r="C1090" t="s">
        <v>40</v>
      </c>
      <c r="D1090" t="s">
        <v>44</v>
      </c>
      <c r="E1090" t="s">
        <v>440</v>
      </c>
      <c r="F1090" s="78" t="s">
        <v>57</v>
      </c>
      <c r="G1090" t="s">
        <v>1693</v>
      </c>
      <c r="H1090" t="s">
        <v>498</v>
      </c>
      <c r="I1090" s="86">
        <v>41918</v>
      </c>
      <c r="J1090" s="86">
        <v>41922</v>
      </c>
      <c r="K1090">
        <v>3</v>
      </c>
      <c r="L1090">
        <v>3</v>
      </c>
      <c r="M1090">
        <v>3</v>
      </c>
      <c r="N1090" t="s">
        <v>32</v>
      </c>
      <c r="O1090">
        <v>3</v>
      </c>
      <c r="P1090" t="s">
        <v>1694</v>
      </c>
      <c r="Q1090" s="86">
        <v>41390</v>
      </c>
      <c r="R1090" t="s">
        <v>32</v>
      </c>
      <c r="S1090" t="s">
        <v>32</v>
      </c>
      <c r="T1090" t="s">
        <v>32</v>
      </c>
      <c r="U1090" t="s">
        <v>32</v>
      </c>
      <c r="V1090" t="s">
        <v>32</v>
      </c>
      <c r="W1090" t="s">
        <v>32</v>
      </c>
    </row>
    <row r="1091" spans="1:23" x14ac:dyDescent="0.2">
      <c r="A1091">
        <v>55294</v>
      </c>
      <c r="B1091" t="s">
        <v>1695</v>
      </c>
      <c r="C1091" t="s">
        <v>30</v>
      </c>
      <c r="D1091" t="s">
        <v>38</v>
      </c>
      <c r="E1091" t="s">
        <v>92</v>
      </c>
      <c r="F1091" s="78" t="s">
        <v>33</v>
      </c>
      <c r="G1091" t="s">
        <v>1696</v>
      </c>
      <c r="H1091" t="s">
        <v>502</v>
      </c>
      <c r="I1091" s="86">
        <v>42066</v>
      </c>
      <c r="J1091" s="86">
        <v>42069</v>
      </c>
      <c r="K1091">
        <v>2</v>
      </c>
      <c r="L1091">
        <v>2</v>
      </c>
      <c r="M1091">
        <v>2</v>
      </c>
      <c r="N1091" t="s">
        <v>32</v>
      </c>
      <c r="O1091">
        <v>2</v>
      </c>
      <c r="P1091" t="s">
        <v>1697</v>
      </c>
      <c r="Q1091" s="86">
        <v>40508</v>
      </c>
      <c r="R1091" t="s">
        <v>32</v>
      </c>
      <c r="S1091" t="s">
        <v>32</v>
      </c>
      <c r="T1091" t="s">
        <v>32</v>
      </c>
      <c r="U1091" t="s">
        <v>32</v>
      </c>
      <c r="V1091" t="s">
        <v>32</v>
      </c>
      <c r="W1091" t="s">
        <v>32</v>
      </c>
    </row>
    <row r="1092" spans="1:23" x14ac:dyDescent="0.2">
      <c r="A1092">
        <v>55295</v>
      </c>
      <c r="B1092" t="s">
        <v>1698</v>
      </c>
      <c r="C1092" t="s">
        <v>30</v>
      </c>
      <c r="D1092" t="s">
        <v>38</v>
      </c>
      <c r="E1092" t="s">
        <v>440</v>
      </c>
      <c r="F1092" s="78" t="s">
        <v>57</v>
      </c>
      <c r="G1092" t="s">
        <v>1699</v>
      </c>
      <c r="H1092" t="s">
        <v>502</v>
      </c>
      <c r="I1092" s="86">
        <v>42079</v>
      </c>
      <c r="J1092" s="86">
        <v>42083</v>
      </c>
      <c r="K1092">
        <v>2</v>
      </c>
      <c r="L1092">
        <v>2</v>
      </c>
      <c r="M1092">
        <v>2</v>
      </c>
      <c r="N1092" t="s">
        <v>32</v>
      </c>
      <c r="O1092">
        <v>2</v>
      </c>
      <c r="P1092" t="s">
        <v>1700</v>
      </c>
      <c r="Q1092" s="86">
        <v>40017</v>
      </c>
      <c r="R1092" t="s">
        <v>32</v>
      </c>
      <c r="S1092" t="s">
        <v>32</v>
      </c>
      <c r="T1092" t="s">
        <v>32</v>
      </c>
      <c r="U1092" t="s">
        <v>32</v>
      </c>
      <c r="V1092" t="s">
        <v>32</v>
      </c>
      <c r="W1092" t="s">
        <v>32</v>
      </c>
    </row>
    <row r="1093" spans="1:23" x14ac:dyDescent="0.2">
      <c r="A1093">
        <v>132042</v>
      </c>
      <c r="B1093" t="s">
        <v>66</v>
      </c>
      <c r="C1093" t="s">
        <v>67</v>
      </c>
      <c r="D1093" t="s">
        <v>72</v>
      </c>
      <c r="E1093" t="s">
        <v>68</v>
      </c>
      <c r="F1093" s="78" t="s">
        <v>47</v>
      </c>
      <c r="G1093">
        <v>10004803</v>
      </c>
      <c r="H1093" t="s">
        <v>69</v>
      </c>
      <c r="I1093" s="86">
        <v>42270</v>
      </c>
      <c r="J1093" s="86">
        <v>42272</v>
      </c>
      <c r="K1093">
        <v>2</v>
      </c>
      <c r="L1093">
        <v>2</v>
      </c>
      <c r="M1093">
        <v>2</v>
      </c>
      <c r="N1093">
        <v>2</v>
      </c>
      <c r="O1093">
        <v>2</v>
      </c>
      <c r="P1093" t="s">
        <v>71</v>
      </c>
      <c r="Q1093" s="86">
        <v>41781</v>
      </c>
      <c r="R1093" t="s">
        <v>32</v>
      </c>
      <c r="S1093" t="s">
        <v>32</v>
      </c>
      <c r="T1093" t="s">
        <v>32</v>
      </c>
      <c r="U1093" t="s">
        <v>32</v>
      </c>
      <c r="V1093" t="s">
        <v>32</v>
      </c>
      <c r="W1093" t="s">
        <v>32</v>
      </c>
    </row>
    <row r="1094" spans="1:23" x14ac:dyDescent="0.2">
      <c r="A1094">
        <v>55306</v>
      </c>
      <c r="B1094" t="s">
        <v>1701</v>
      </c>
      <c r="C1094" t="s">
        <v>114</v>
      </c>
      <c r="D1094" t="s">
        <v>44</v>
      </c>
      <c r="E1094" t="s">
        <v>332</v>
      </c>
      <c r="F1094" s="78" t="s">
        <v>75</v>
      </c>
      <c r="G1094" t="s">
        <v>1702</v>
      </c>
      <c r="H1094" t="s">
        <v>498</v>
      </c>
      <c r="I1094" s="86">
        <v>41723</v>
      </c>
      <c r="J1094" s="86">
        <v>41726</v>
      </c>
      <c r="K1094">
        <v>2</v>
      </c>
      <c r="L1094">
        <v>2</v>
      </c>
      <c r="M1094">
        <v>2</v>
      </c>
      <c r="N1094" t="s">
        <v>32</v>
      </c>
      <c r="O1094">
        <v>2</v>
      </c>
      <c r="P1094" t="s">
        <v>1703</v>
      </c>
      <c r="Q1094" s="86">
        <v>41187</v>
      </c>
      <c r="R1094" t="s">
        <v>32</v>
      </c>
      <c r="S1094" t="s">
        <v>32</v>
      </c>
      <c r="T1094" t="s">
        <v>32</v>
      </c>
      <c r="U1094" t="s">
        <v>32</v>
      </c>
      <c r="V1094" t="s">
        <v>32</v>
      </c>
      <c r="W1094" t="s">
        <v>32</v>
      </c>
    </row>
    <row r="1095" spans="1:23" x14ac:dyDescent="0.2">
      <c r="A1095">
        <v>55307</v>
      </c>
      <c r="B1095" t="s">
        <v>456</v>
      </c>
      <c r="C1095" t="s">
        <v>40</v>
      </c>
      <c r="D1095" t="s">
        <v>44</v>
      </c>
      <c r="E1095" t="s">
        <v>455</v>
      </c>
      <c r="F1095" s="78" t="s">
        <v>57</v>
      </c>
      <c r="G1095" t="s">
        <v>1704</v>
      </c>
      <c r="H1095" t="s">
        <v>521</v>
      </c>
      <c r="I1095" s="86">
        <v>41247</v>
      </c>
      <c r="J1095" s="86">
        <v>41249</v>
      </c>
      <c r="K1095">
        <v>2</v>
      </c>
      <c r="L1095">
        <v>2</v>
      </c>
      <c r="M1095">
        <v>2</v>
      </c>
      <c r="N1095" t="s">
        <v>32</v>
      </c>
      <c r="O1095">
        <v>2</v>
      </c>
      <c r="P1095" t="s">
        <v>1705</v>
      </c>
      <c r="Q1095" s="86">
        <v>39108</v>
      </c>
      <c r="R1095" t="s">
        <v>32</v>
      </c>
      <c r="S1095" t="s">
        <v>32</v>
      </c>
      <c r="T1095" t="s">
        <v>32</v>
      </c>
      <c r="U1095" t="s">
        <v>32</v>
      </c>
      <c r="V1095" t="s">
        <v>32</v>
      </c>
      <c r="W1095" t="s">
        <v>32</v>
      </c>
    </row>
    <row r="1096" spans="1:23" x14ac:dyDescent="0.2">
      <c r="A1096">
        <v>55308</v>
      </c>
      <c r="B1096" t="s">
        <v>1706</v>
      </c>
      <c r="C1096" t="s">
        <v>114</v>
      </c>
      <c r="D1096" t="s">
        <v>44</v>
      </c>
      <c r="E1096" t="s">
        <v>455</v>
      </c>
      <c r="F1096" s="78" t="s">
        <v>57</v>
      </c>
      <c r="G1096" t="s">
        <v>1707</v>
      </c>
      <c r="H1096" t="s">
        <v>502</v>
      </c>
      <c r="I1096" s="86">
        <v>41407</v>
      </c>
      <c r="J1096" s="86">
        <v>41411</v>
      </c>
      <c r="K1096">
        <v>2</v>
      </c>
      <c r="L1096">
        <v>2</v>
      </c>
      <c r="M1096">
        <v>2</v>
      </c>
      <c r="N1096" t="s">
        <v>32</v>
      </c>
      <c r="O1096">
        <v>2</v>
      </c>
      <c r="P1096" t="s">
        <v>1708</v>
      </c>
      <c r="Q1096" s="86">
        <v>39577</v>
      </c>
      <c r="R1096" t="s">
        <v>32</v>
      </c>
      <c r="S1096" t="s">
        <v>32</v>
      </c>
      <c r="T1096" t="s">
        <v>32</v>
      </c>
      <c r="U1096" t="s">
        <v>32</v>
      </c>
      <c r="V1096" t="s">
        <v>32</v>
      </c>
      <c r="W1096" t="s">
        <v>32</v>
      </c>
    </row>
    <row r="1097" spans="1:23" x14ac:dyDescent="0.2">
      <c r="A1097">
        <v>130618</v>
      </c>
      <c r="B1097" t="s">
        <v>62</v>
      </c>
      <c r="C1097" t="s">
        <v>54</v>
      </c>
      <c r="D1097" t="s">
        <v>61</v>
      </c>
      <c r="E1097" t="s">
        <v>63</v>
      </c>
      <c r="F1097" s="78" t="s">
        <v>64</v>
      </c>
      <c r="G1097">
        <v>10004718</v>
      </c>
      <c r="H1097" t="s">
        <v>58</v>
      </c>
      <c r="I1097" s="86">
        <v>42269</v>
      </c>
      <c r="J1097" s="86">
        <v>42272</v>
      </c>
      <c r="K1097">
        <v>4</v>
      </c>
      <c r="L1097">
        <v>4</v>
      </c>
      <c r="M1097">
        <v>4</v>
      </c>
      <c r="N1097">
        <v>3</v>
      </c>
      <c r="O1097">
        <v>4</v>
      </c>
      <c r="P1097" t="s">
        <v>65</v>
      </c>
      <c r="Q1097" s="86">
        <v>41712</v>
      </c>
      <c r="R1097" t="s">
        <v>32</v>
      </c>
      <c r="S1097" t="s">
        <v>32</v>
      </c>
      <c r="T1097" t="s">
        <v>32</v>
      </c>
      <c r="U1097" t="s">
        <v>32</v>
      </c>
      <c r="V1097" t="s">
        <v>32</v>
      </c>
      <c r="W1097" t="s">
        <v>32</v>
      </c>
    </row>
    <row r="1098" spans="1:23" x14ac:dyDescent="0.2">
      <c r="A1098">
        <v>130720</v>
      </c>
      <c r="B1098" t="s">
        <v>2827</v>
      </c>
      <c r="C1098" t="s">
        <v>54</v>
      </c>
      <c r="D1098" t="s">
        <v>61</v>
      </c>
      <c r="E1098" t="s">
        <v>74</v>
      </c>
      <c r="F1098" s="78" t="s">
        <v>75</v>
      </c>
      <c r="G1098" t="s">
        <v>2828</v>
      </c>
      <c r="H1098" t="s">
        <v>2231</v>
      </c>
      <c r="I1098" s="86">
        <v>40252</v>
      </c>
      <c r="J1098" s="86">
        <v>40256</v>
      </c>
      <c r="K1098">
        <v>1</v>
      </c>
      <c r="L1098">
        <v>2</v>
      </c>
      <c r="M1098">
        <v>2</v>
      </c>
      <c r="N1098" t="s">
        <v>32</v>
      </c>
      <c r="O1098">
        <v>1</v>
      </c>
      <c r="P1098" t="s">
        <v>2829</v>
      </c>
      <c r="Q1098" s="86">
        <v>38674</v>
      </c>
      <c r="R1098" t="s">
        <v>32</v>
      </c>
      <c r="S1098" t="s">
        <v>32</v>
      </c>
      <c r="T1098" t="s">
        <v>32</v>
      </c>
      <c r="U1098" t="s">
        <v>32</v>
      </c>
      <c r="V1098" t="s">
        <v>32</v>
      </c>
      <c r="W1098" t="s">
        <v>32</v>
      </c>
    </row>
    <row r="1099" spans="1:23" x14ac:dyDescent="0.2">
      <c r="A1099">
        <v>130727</v>
      </c>
      <c r="B1099" t="s">
        <v>2847</v>
      </c>
      <c r="C1099" t="s">
        <v>54</v>
      </c>
      <c r="D1099" t="s">
        <v>61</v>
      </c>
      <c r="E1099" t="s">
        <v>376</v>
      </c>
      <c r="F1099" s="78" t="s">
        <v>57</v>
      </c>
      <c r="G1099" t="s">
        <v>2848</v>
      </c>
      <c r="H1099" t="s">
        <v>96</v>
      </c>
      <c r="I1099" s="86">
        <v>41582</v>
      </c>
      <c r="J1099" s="86">
        <v>41586</v>
      </c>
      <c r="K1099">
        <v>4</v>
      </c>
      <c r="L1099">
        <v>4</v>
      </c>
      <c r="M1099">
        <v>4</v>
      </c>
      <c r="N1099" t="s">
        <v>32</v>
      </c>
      <c r="O1099">
        <v>4</v>
      </c>
      <c r="P1099" t="s">
        <v>2849</v>
      </c>
      <c r="Q1099" s="86">
        <v>40886</v>
      </c>
      <c r="R1099" t="s">
        <v>32</v>
      </c>
      <c r="S1099" t="s">
        <v>32</v>
      </c>
      <c r="T1099" t="s">
        <v>32</v>
      </c>
      <c r="U1099" t="s">
        <v>32</v>
      </c>
      <c r="V1099" t="s">
        <v>32</v>
      </c>
      <c r="W1099" t="s">
        <v>32</v>
      </c>
    </row>
    <row r="1100" spans="1:23" x14ac:dyDescent="0.2">
      <c r="A1100">
        <v>130777</v>
      </c>
      <c r="B1100" t="s">
        <v>2950</v>
      </c>
      <c r="C1100" t="s">
        <v>54</v>
      </c>
      <c r="D1100" t="s">
        <v>61</v>
      </c>
      <c r="E1100" t="s">
        <v>92</v>
      </c>
      <c r="F1100" s="78" t="s">
        <v>33</v>
      </c>
      <c r="G1100" t="s">
        <v>2951</v>
      </c>
      <c r="H1100" t="s">
        <v>2231</v>
      </c>
      <c r="I1100" s="86">
        <v>41057</v>
      </c>
      <c r="J1100" s="86">
        <v>41061</v>
      </c>
      <c r="K1100">
        <v>2</v>
      </c>
      <c r="L1100">
        <v>2</v>
      </c>
      <c r="M1100">
        <v>3</v>
      </c>
      <c r="N1100" t="s">
        <v>32</v>
      </c>
      <c r="O1100">
        <v>2</v>
      </c>
      <c r="P1100" t="s">
        <v>2952</v>
      </c>
      <c r="Q1100" s="86">
        <v>39591</v>
      </c>
      <c r="R1100" t="s">
        <v>32</v>
      </c>
      <c r="S1100" t="s">
        <v>32</v>
      </c>
      <c r="T1100" t="s">
        <v>32</v>
      </c>
      <c r="U1100" t="s">
        <v>32</v>
      </c>
      <c r="V1100" t="s">
        <v>32</v>
      </c>
      <c r="W1100" t="s">
        <v>32</v>
      </c>
    </row>
    <row r="1101" spans="1:23" x14ac:dyDescent="0.2">
      <c r="A1101">
        <v>130818</v>
      </c>
      <c r="B1101" t="s">
        <v>3014</v>
      </c>
      <c r="C1101" t="s">
        <v>54</v>
      </c>
      <c r="D1101" t="s">
        <v>61</v>
      </c>
      <c r="E1101" t="s">
        <v>215</v>
      </c>
      <c r="F1101" s="78" t="s">
        <v>75</v>
      </c>
      <c r="G1101" t="s">
        <v>3015</v>
      </c>
      <c r="H1101" t="s">
        <v>2231</v>
      </c>
      <c r="I1101" s="86">
        <v>40322</v>
      </c>
      <c r="J1101" s="86">
        <v>40326</v>
      </c>
      <c r="K1101">
        <v>2</v>
      </c>
      <c r="L1101">
        <v>2</v>
      </c>
      <c r="M1101">
        <v>2</v>
      </c>
      <c r="N1101" t="s">
        <v>32</v>
      </c>
      <c r="O1101">
        <v>2</v>
      </c>
      <c r="P1101" t="s">
        <v>3016</v>
      </c>
      <c r="Q1101" s="86">
        <v>38863</v>
      </c>
      <c r="R1101" t="s">
        <v>32</v>
      </c>
      <c r="S1101" t="s">
        <v>32</v>
      </c>
      <c r="T1101" t="s">
        <v>32</v>
      </c>
      <c r="U1101" t="s">
        <v>32</v>
      </c>
      <c r="V1101" t="s">
        <v>32</v>
      </c>
      <c r="W1101" t="s">
        <v>32</v>
      </c>
    </row>
    <row r="1102" spans="1:23" x14ac:dyDescent="0.2">
      <c r="A1102">
        <v>50208</v>
      </c>
      <c r="B1102" t="s">
        <v>194</v>
      </c>
      <c r="C1102" t="s">
        <v>40</v>
      </c>
      <c r="D1102" t="s">
        <v>44</v>
      </c>
      <c r="E1102" t="s">
        <v>195</v>
      </c>
      <c r="F1102" s="78" t="s">
        <v>57</v>
      </c>
      <c r="G1102">
        <v>10004865</v>
      </c>
      <c r="H1102" t="s">
        <v>89</v>
      </c>
      <c r="I1102" s="86">
        <v>42318</v>
      </c>
      <c r="J1102" s="86">
        <v>42321</v>
      </c>
      <c r="K1102">
        <v>4</v>
      </c>
      <c r="L1102">
        <v>2</v>
      </c>
      <c r="M1102">
        <v>2</v>
      </c>
      <c r="N1102">
        <v>2</v>
      </c>
      <c r="O1102">
        <v>4</v>
      </c>
      <c r="P1102" t="s">
        <v>197</v>
      </c>
      <c r="Q1102" s="86">
        <v>40361</v>
      </c>
      <c r="R1102" s="78" t="s">
        <v>32</v>
      </c>
      <c r="S1102" s="78" t="s">
        <v>32</v>
      </c>
      <c r="T1102" t="s">
        <v>32</v>
      </c>
      <c r="U1102" t="s">
        <v>32</v>
      </c>
      <c r="V1102" t="s">
        <v>32</v>
      </c>
      <c r="W1102" t="s">
        <v>32</v>
      </c>
    </row>
    <row r="1103" spans="1:23" x14ac:dyDescent="0.2">
      <c r="A1103">
        <v>130447</v>
      </c>
      <c r="B1103" t="s">
        <v>2317</v>
      </c>
      <c r="C1103" t="s">
        <v>54</v>
      </c>
      <c r="D1103" t="s">
        <v>61</v>
      </c>
      <c r="E1103" t="s">
        <v>220</v>
      </c>
      <c r="F1103" s="78" t="s">
        <v>56</v>
      </c>
      <c r="G1103" t="s">
        <v>2318</v>
      </c>
      <c r="H1103" t="s">
        <v>96</v>
      </c>
      <c r="I1103" s="86">
        <v>41708</v>
      </c>
      <c r="J1103" s="86">
        <v>41712</v>
      </c>
      <c r="K1103">
        <v>2</v>
      </c>
      <c r="L1103">
        <v>2</v>
      </c>
      <c r="M1103">
        <v>2</v>
      </c>
      <c r="N1103" t="s">
        <v>32</v>
      </c>
      <c r="O1103">
        <v>1</v>
      </c>
      <c r="P1103" t="s">
        <v>2319</v>
      </c>
      <c r="Q1103" s="86">
        <v>40508</v>
      </c>
      <c r="R1103" t="s">
        <v>32</v>
      </c>
      <c r="S1103" t="s">
        <v>32</v>
      </c>
      <c r="T1103" t="s">
        <v>32</v>
      </c>
      <c r="U1103" t="s">
        <v>32</v>
      </c>
      <c r="V1103" t="s">
        <v>32</v>
      </c>
      <c r="W1103" t="s">
        <v>32</v>
      </c>
    </row>
    <row r="1104" spans="1:23" x14ac:dyDescent="0.2">
      <c r="A1104">
        <v>58118</v>
      </c>
      <c r="B1104" t="s">
        <v>1795</v>
      </c>
      <c r="C1104" t="s">
        <v>114</v>
      </c>
      <c r="D1104" t="s">
        <v>44</v>
      </c>
      <c r="E1104" t="s">
        <v>323</v>
      </c>
      <c r="F1104" s="78" t="s">
        <v>311</v>
      </c>
      <c r="G1104" t="s">
        <v>1796</v>
      </c>
      <c r="H1104" t="s">
        <v>498</v>
      </c>
      <c r="I1104" s="86">
        <v>41757</v>
      </c>
      <c r="J1104" s="86">
        <v>41761</v>
      </c>
      <c r="K1104">
        <v>2</v>
      </c>
      <c r="L1104">
        <v>2</v>
      </c>
      <c r="M1104">
        <v>2</v>
      </c>
      <c r="N1104" t="s">
        <v>32</v>
      </c>
      <c r="O1104">
        <v>2</v>
      </c>
      <c r="P1104" t="s">
        <v>1797</v>
      </c>
      <c r="Q1104" s="86">
        <v>41250</v>
      </c>
      <c r="R1104" t="s">
        <v>32</v>
      </c>
      <c r="S1104" t="s">
        <v>32</v>
      </c>
      <c r="T1104" t="s">
        <v>32</v>
      </c>
      <c r="U1104" t="s">
        <v>32</v>
      </c>
      <c r="V1104" t="s">
        <v>32</v>
      </c>
      <c r="W1104" t="s">
        <v>32</v>
      </c>
    </row>
    <row r="1105" spans="1:23" x14ac:dyDescent="0.2">
      <c r="A1105">
        <v>132053</v>
      </c>
      <c r="B1105" t="s">
        <v>3194</v>
      </c>
      <c r="C1105" t="s">
        <v>67</v>
      </c>
      <c r="D1105" t="s">
        <v>72</v>
      </c>
      <c r="E1105" t="s">
        <v>376</v>
      </c>
      <c r="F1105" s="78" t="s">
        <v>57</v>
      </c>
      <c r="G1105" t="s">
        <v>3195</v>
      </c>
      <c r="H1105" t="s">
        <v>3084</v>
      </c>
      <c r="I1105" s="86">
        <v>40337</v>
      </c>
      <c r="J1105" s="86">
        <v>40339</v>
      </c>
      <c r="K1105">
        <v>2</v>
      </c>
      <c r="L1105">
        <v>2</v>
      </c>
      <c r="M1105">
        <v>2</v>
      </c>
      <c r="N1105" t="s">
        <v>32</v>
      </c>
      <c r="O1105">
        <v>2</v>
      </c>
      <c r="P1105" t="s">
        <v>3196</v>
      </c>
      <c r="Q1105" s="86">
        <v>38855</v>
      </c>
      <c r="R1105" t="s">
        <v>32</v>
      </c>
      <c r="S1105" t="s">
        <v>32</v>
      </c>
      <c r="T1105" t="s">
        <v>32</v>
      </c>
      <c r="U1105" t="s">
        <v>32</v>
      </c>
      <c r="V1105" t="s">
        <v>32</v>
      </c>
      <c r="W1105" t="s">
        <v>32</v>
      </c>
    </row>
    <row r="1106" spans="1:23" s="78" customFormat="1" x14ac:dyDescent="0.2">
      <c r="A1106">
        <v>55353</v>
      </c>
      <c r="B1106" t="s">
        <v>1709</v>
      </c>
      <c r="C1106" t="s">
        <v>40</v>
      </c>
      <c r="D1106" t="s">
        <v>44</v>
      </c>
      <c r="E1106" t="s">
        <v>457</v>
      </c>
      <c r="F1106" s="78" t="s">
        <v>56</v>
      </c>
      <c r="G1106" t="s">
        <v>1710</v>
      </c>
      <c r="H1106" t="s">
        <v>558</v>
      </c>
      <c r="I1106" s="86">
        <v>40819</v>
      </c>
      <c r="J1106" s="86">
        <v>40823</v>
      </c>
      <c r="K1106">
        <v>2</v>
      </c>
      <c r="L1106">
        <v>3</v>
      </c>
      <c r="M1106">
        <v>2</v>
      </c>
      <c r="N1106" t="s">
        <v>32</v>
      </c>
      <c r="O1106">
        <v>2</v>
      </c>
      <c r="P1106" t="s">
        <v>1711</v>
      </c>
      <c r="Q1106" s="86">
        <v>39948</v>
      </c>
      <c r="R1106" t="s">
        <v>32</v>
      </c>
      <c r="S1106" t="s">
        <v>32</v>
      </c>
      <c r="T1106" t="s">
        <v>32</v>
      </c>
      <c r="U1106" t="s">
        <v>32</v>
      </c>
      <c r="V1106" t="s">
        <v>32</v>
      </c>
      <c r="W1106" t="s">
        <v>32</v>
      </c>
    </row>
    <row r="1107" spans="1:23" x14ac:dyDescent="0.2">
      <c r="A1107">
        <v>130421</v>
      </c>
      <c r="B1107" t="s">
        <v>2262</v>
      </c>
      <c r="C1107" t="s">
        <v>54</v>
      </c>
      <c r="D1107" t="s">
        <v>61</v>
      </c>
      <c r="E1107" t="s">
        <v>334</v>
      </c>
      <c r="F1107" s="78" t="s">
        <v>56</v>
      </c>
      <c r="G1107" t="s">
        <v>2263</v>
      </c>
      <c r="H1107" t="s">
        <v>2231</v>
      </c>
      <c r="I1107" s="86">
        <v>40630</v>
      </c>
      <c r="J1107" s="86">
        <v>40634</v>
      </c>
      <c r="K1107">
        <v>2</v>
      </c>
      <c r="L1107">
        <v>3</v>
      </c>
      <c r="M1107">
        <v>3</v>
      </c>
      <c r="N1107" t="s">
        <v>32</v>
      </c>
      <c r="O1107">
        <v>2</v>
      </c>
      <c r="P1107" t="s">
        <v>2264</v>
      </c>
      <c r="Q1107" s="86">
        <v>39479</v>
      </c>
      <c r="R1107" t="s">
        <v>32</v>
      </c>
      <c r="S1107" t="s">
        <v>32</v>
      </c>
      <c r="T1107" t="s">
        <v>32</v>
      </c>
      <c r="U1107" t="s">
        <v>32</v>
      </c>
      <c r="V1107" t="s">
        <v>32</v>
      </c>
      <c r="W1107" t="s">
        <v>32</v>
      </c>
    </row>
    <row r="1108" spans="1:23" x14ac:dyDescent="0.2">
      <c r="A1108">
        <v>130564</v>
      </c>
      <c r="B1108" t="s">
        <v>2527</v>
      </c>
      <c r="C1108" t="s">
        <v>54</v>
      </c>
      <c r="D1108" t="s">
        <v>61</v>
      </c>
      <c r="E1108" t="s">
        <v>401</v>
      </c>
      <c r="F1108" s="78" t="s">
        <v>47</v>
      </c>
      <c r="G1108" t="s">
        <v>2528</v>
      </c>
      <c r="H1108" t="s">
        <v>96</v>
      </c>
      <c r="I1108" s="86">
        <v>41617</v>
      </c>
      <c r="J1108" s="86">
        <v>41621</v>
      </c>
      <c r="K1108">
        <v>1</v>
      </c>
      <c r="L1108">
        <v>1</v>
      </c>
      <c r="M1108">
        <v>1</v>
      </c>
      <c r="N1108" t="s">
        <v>32</v>
      </c>
      <c r="O1108">
        <v>1</v>
      </c>
      <c r="P1108" t="s">
        <v>2529</v>
      </c>
      <c r="Q1108" s="86">
        <v>39479</v>
      </c>
      <c r="R1108" t="s">
        <v>32</v>
      </c>
      <c r="S1108" t="s">
        <v>32</v>
      </c>
      <c r="T1108" t="s">
        <v>32</v>
      </c>
      <c r="U1108" t="s">
        <v>32</v>
      </c>
      <c r="V1108" t="s">
        <v>32</v>
      </c>
      <c r="W1108" t="s">
        <v>32</v>
      </c>
    </row>
    <row r="1109" spans="1:23" x14ac:dyDescent="0.2">
      <c r="A1109">
        <v>53565</v>
      </c>
      <c r="B1109" t="s">
        <v>1304</v>
      </c>
      <c r="C1109" t="s">
        <v>114</v>
      </c>
      <c r="D1109" t="s">
        <v>44</v>
      </c>
      <c r="E1109" t="s">
        <v>68</v>
      </c>
      <c r="F1109" s="78" t="s">
        <v>47</v>
      </c>
      <c r="G1109" t="s">
        <v>1305</v>
      </c>
      <c r="H1109" t="s">
        <v>498</v>
      </c>
      <c r="I1109" s="86">
        <v>42157</v>
      </c>
      <c r="J1109" s="86">
        <v>42160</v>
      </c>
      <c r="K1109">
        <v>2</v>
      </c>
      <c r="L1109">
        <v>2</v>
      </c>
      <c r="M1109">
        <v>2</v>
      </c>
      <c r="N1109" t="s">
        <v>32</v>
      </c>
      <c r="O1109">
        <v>2</v>
      </c>
      <c r="P1109" t="s">
        <v>1306</v>
      </c>
      <c r="Q1109" s="86">
        <v>41691</v>
      </c>
      <c r="R1109" t="s">
        <v>32</v>
      </c>
      <c r="S1109" t="s">
        <v>32</v>
      </c>
      <c r="T1109" t="s">
        <v>32</v>
      </c>
      <c r="U1109" t="s">
        <v>32</v>
      </c>
      <c r="V1109" t="s">
        <v>32</v>
      </c>
      <c r="W1109" t="s">
        <v>32</v>
      </c>
    </row>
    <row r="1110" spans="1:23" x14ac:dyDescent="0.2">
      <c r="A1110">
        <v>130653</v>
      </c>
      <c r="B1110" t="s">
        <v>210</v>
      </c>
      <c r="C1110" t="s">
        <v>54</v>
      </c>
      <c r="D1110" t="s">
        <v>61</v>
      </c>
      <c r="E1110" t="s">
        <v>211</v>
      </c>
      <c r="F1110" s="78" t="s">
        <v>47</v>
      </c>
      <c r="G1110">
        <v>10004729</v>
      </c>
      <c r="H1110" t="s">
        <v>212</v>
      </c>
      <c r="I1110" s="86">
        <v>42318</v>
      </c>
      <c r="J1110" s="86">
        <v>42321</v>
      </c>
      <c r="K1110">
        <v>2</v>
      </c>
      <c r="L1110">
        <v>2</v>
      </c>
      <c r="M1110">
        <v>2</v>
      </c>
      <c r="N1110">
        <v>2</v>
      </c>
      <c r="O1110">
        <v>2</v>
      </c>
      <c r="P1110" t="s">
        <v>213</v>
      </c>
      <c r="Q1110" s="86">
        <v>42020</v>
      </c>
      <c r="R1110" s="78">
        <v>4</v>
      </c>
      <c r="S1110" s="78">
        <v>2</v>
      </c>
      <c r="T1110">
        <v>2</v>
      </c>
      <c r="U1110" t="s">
        <v>32</v>
      </c>
      <c r="V1110">
        <v>4</v>
      </c>
      <c r="W1110" t="s">
        <v>37</v>
      </c>
    </row>
    <row r="1111" spans="1:23" x14ac:dyDescent="0.2">
      <c r="A1111">
        <v>55363</v>
      </c>
      <c r="B1111" t="s">
        <v>1712</v>
      </c>
      <c r="C1111" t="s">
        <v>234</v>
      </c>
      <c r="D1111" t="s">
        <v>38</v>
      </c>
      <c r="E1111" t="s">
        <v>335</v>
      </c>
      <c r="F1111" s="78" t="s">
        <v>75</v>
      </c>
      <c r="G1111" t="s">
        <v>1713</v>
      </c>
      <c r="H1111" t="s">
        <v>498</v>
      </c>
      <c r="I1111" s="86">
        <v>42185</v>
      </c>
      <c r="J1111" s="86">
        <v>42188</v>
      </c>
      <c r="K1111">
        <v>2</v>
      </c>
      <c r="L1111">
        <v>2</v>
      </c>
      <c r="M1111">
        <v>2</v>
      </c>
      <c r="N1111" t="s">
        <v>32</v>
      </c>
      <c r="O1111">
        <v>2</v>
      </c>
      <c r="P1111" t="s">
        <v>1714</v>
      </c>
      <c r="Q1111" s="86">
        <v>40970</v>
      </c>
      <c r="R1111" t="s">
        <v>32</v>
      </c>
      <c r="S1111" t="s">
        <v>32</v>
      </c>
      <c r="T1111" t="s">
        <v>32</v>
      </c>
      <c r="U1111" t="s">
        <v>32</v>
      </c>
      <c r="V1111" t="s">
        <v>32</v>
      </c>
      <c r="W1111" t="s">
        <v>32</v>
      </c>
    </row>
    <row r="1112" spans="1:23" x14ac:dyDescent="0.2">
      <c r="A1112">
        <v>130521</v>
      </c>
      <c r="B1112" t="s">
        <v>2450</v>
      </c>
      <c r="C1112" t="s">
        <v>54</v>
      </c>
      <c r="D1112" t="s">
        <v>61</v>
      </c>
      <c r="E1112" t="s">
        <v>458</v>
      </c>
      <c r="F1112" s="78" t="s">
        <v>64</v>
      </c>
      <c r="G1112" t="s">
        <v>2451</v>
      </c>
      <c r="H1112" t="s">
        <v>96</v>
      </c>
      <c r="I1112" s="86">
        <v>42072</v>
      </c>
      <c r="J1112" s="86">
        <v>42076</v>
      </c>
      <c r="K1112">
        <v>3</v>
      </c>
      <c r="L1112">
        <v>3</v>
      </c>
      <c r="M1112">
        <v>3</v>
      </c>
      <c r="N1112" t="s">
        <v>32</v>
      </c>
      <c r="O1112">
        <v>3</v>
      </c>
      <c r="P1112" t="s">
        <v>2452</v>
      </c>
      <c r="Q1112" s="86">
        <v>40242</v>
      </c>
      <c r="R1112" t="s">
        <v>32</v>
      </c>
      <c r="S1112" t="s">
        <v>32</v>
      </c>
      <c r="T1112" t="s">
        <v>32</v>
      </c>
      <c r="U1112" t="s">
        <v>32</v>
      </c>
      <c r="V1112" t="s">
        <v>32</v>
      </c>
      <c r="W1112" t="s">
        <v>32</v>
      </c>
    </row>
    <row r="1113" spans="1:23" x14ac:dyDescent="0.2">
      <c r="A1113">
        <v>55378</v>
      </c>
      <c r="B1113" t="s">
        <v>459</v>
      </c>
      <c r="C1113" t="s">
        <v>40</v>
      </c>
      <c r="D1113" t="s">
        <v>44</v>
      </c>
      <c r="E1113" t="s">
        <v>458</v>
      </c>
      <c r="F1113" s="78" t="s">
        <v>64</v>
      </c>
      <c r="G1113" t="s">
        <v>1715</v>
      </c>
      <c r="H1113" t="s">
        <v>521</v>
      </c>
      <c r="I1113" s="86">
        <v>41289</v>
      </c>
      <c r="J1113" s="86">
        <v>41292</v>
      </c>
      <c r="K1113">
        <v>2</v>
      </c>
      <c r="L1113">
        <v>2</v>
      </c>
      <c r="M1113">
        <v>2</v>
      </c>
      <c r="N1113" t="s">
        <v>32</v>
      </c>
      <c r="O1113">
        <v>2</v>
      </c>
      <c r="P1113" t="s">
        <v>1716</v>
      </c>
      <c r="Q1113" s="86">
        <v>39934</v>
      </c>
      <c r="R1113" t="s">
        <v>32</v>
      </c>
      <c r="S1113" t="s">
        <v>32</v>
      </c>
      <c r="T1113" t="s">
        <v>32</v>
      </c>
      <c r="U1113" t="s">
        <v>32</v>
      </c>
      <c r="V1113" t="s">
        <v>32</v>
      </c>
      <c r="W1113" t="s">
        <v>32</v>
      </c>
    </row>
    <row r="1114" spans="1:23" x14ac:dyDescent="0.2">
      <c r="A1114">
        <v>130580</v>
      </c>
      <c r="B1114" t="s">
        <v>2550</v>
      </c>
      <c r="C1114" t="s">
        <v>126</v>
      </c>
      <c r="D1114" t="s">
        <v>61</v>
      </c>
      <c r="E1114" t="s">
        <v>115</v>
      </c>
      <c r="F1114" s="78" t="s">
        <v>311</v>
      </c>
      <c r="G1114" t="s">
        <v>2551</v>
      </c>
      <c r="H1114" t="s">
        <v>154</v>
      </c>
      <c r="I1114" s="86">
        <v>42122</v>
      </c>
      <c r="J1114" s="86">
        <v>42125</v>
      </c>
      <c r="K1114">
        <v>2</v>
      </c>
      <c r="L1114">
        <v>2</v>
      </c>
      <c r="M1114">
        <v>2</v>
      </c>
      <c r="N1114" t="s">
        <v>32</v>
      </c>
      <c r="O1114">
        <v>2</v>
      </c>
      <c r="P1114" t="s">
        <v>2552</v>
      </c>
      <c r="Q1114" s="86">
        <v>41558</v>
      </c>
      <c r="R1114" t="s">
        <v>32</v>
      </c>
      <c r="S1114" t="s">
        <v>32</v>
      </c>
      <c r="T1114" t="s">
        <v>32</v>
      </c>
      <c r="U1114" t="s">
        <v>32</v>
      </c>
      <c r="V1114" t="s">
        <v>32</v>
      </c>
      <c r="W1114" t="s">
        <v>32</v>
      </c>
    </row>
    <row r="1115" spans="1:23" x14ac:dyDescent="0.2">
      <c r="A1115">
        <v>132067</v>
      </c>
      <c r="B1115" t="s">
        <v>3197</v>
      </c>
      <c r="C1115" t="s">
        <v>67</v>
      </c>
      <c r="D1115" t="s">
        <v>72</v>
      </c>
      <c r="E1115" t="s">
        <v>360</v>
      </c>
      <c r="F1115" s="78" t="s">
        <v>47</v>
      </c>
      <c r="G1115" t="s">
        <v>3198</v>
      </c>
      <c r="H1115" t="s">
        <v>3151</v>
      </c>
      <c r="I1115" s="86">
        <v>40981</v>
      </c>
      <c r="J1115" s="86">
        <v>40983</v>
      </c>
      <c r="K1115">
        <v>2</v>
      </c>
      <c r="L1115">
        <v>2</v>
      </c>
      <c r="M1115">
        <v>2</v>
      </c>
      <c r="N1115" t="s">
        <v>32</v>
      </c>
      <c r="O1115">
        <v>2</v>
      </c>
      <c r="P1115" t="s">
        <v>3199</v>
      </c>
      <c r="Q1115" s="86">
        <v>38833</v>
      </c>
      <c r="R1115" t="s">
        <v>32</v>
      </c>
      <c r="S1115" t="s">
        <v>32</v>
      </c>
      <c r="T1115" t="s">
        <v>32</v>
      </c>
      <c r="U1115" t="s">
        <v>32</v>
      </c>
      <c r="V1115" t="s">
        <v>32</v>
      </c>
      <c r="W1115" t="s">
        <v>32</v>
      </c>
    </row>
    <row r="1116" spans="1:23" s="78" customFormat="1" x14ac:dyDescent="0.2">
      <c r="A1116">
        <v>132779</v>
      </c>
      <c r="B1116" t="s">
        <v>3201</v>
      </c>
      <c r="C1116" t="s">
        <v>54</v>
      </c>
      <c r="D1116" t="s">
        <v>61</v>
      </c>
      <c r="E1116" t="s">
        <v>169</v>
      </c>
      <c r="F1116" s="78" t="s">
        <v>47</v>
      </c>
      <c r="G1116" t="s">
        <v>3202</v>
      </c>
      <c r="H1116" t="s">
        <v>58</v>
      </c>
      <c r="I1116" s="86">
        <v>42163</v>
      </c>
      <c r="J1116" s="86">
        <v>42167</v>
      </c>
      <c r="K1116">
        <v>2</v>
      </c>
      <c r="L1116">
        <v>3</v>
      </c>
      <c r="M1116">
        <v>2</v>
      </c>
      <c r="N1116" t="s">
        <v>32</v>
      </c>
      <c r="O1116">
        <v>2</v>
      </c>
      <c r="P1116" t="s">
        <v>3203</v>
      </c>
      <c r="Q1116" s="86">
        <v>41705</v>
      </c>
      <c r="R1116" t="s">
        <v>32</v>
      </c>
      <c r="S1116" t="s">
        <v>32</v>
      </c>
      <c r="T1116" t="s">
        <v>32</v>
      </c>
      <c r="U1116" t="s">
        <v>32</v>
      </c>
      <c r="V1116" t="s">
        <v>32</v>
      </c>
      <c r="W1116" t="s">
        <v>32</v>
      </c>
    </row>
    <row r="1117" spans="1:23" x14ac:dyDescent="0.2">
      <c r="A1117">
        <v>55451</v>
      </c>
      <c r="B1117" t="s">
        <v>1730</v>
      </c>
      <c r="C1117" t="s">
        <v>30</v>
      </c>
      <c r="D1117" t="s">
        <v>38</v>
      </c>
      <c r="E1117" t="s">
        <v>169</v>
      </c>
      <c r="F1117" s="78" t="s">
        <v>47</v>
      </c>
      <c r="G1117" t="s">
        <v>1731</v>
      </c>
      <c r="H1117" t="s">
        <v>512</v>
      </c>
      <c r="I1117" s="86">
        <v>41618</v>
      </c>
      <c r="J1117" s="86">
        <v>41621</v>
      </c>
      <c r="K1117">
        <v>2</v>
      </c>
      <c r="L1117">
        <v>2</v>
      </c>
      <c r="M1117">
        <v>2</v>
      </c>
      <c r="N1117" t="s">
        <v>32</v>
      </c>
      <c r="O1117">
        <v>2</v>
      </c>
      <c r="P1117" t="s">
        <v>1732</v>
      </c>
      <c r="Q1117" s="86">
        <v>39836</v>
      </c>
      <c r="R1117" t="s">
        <v>32</v>
      </c>
      <c r="S1117" t="s">
        <v>32</v>
      </c>
      <c r="T1117" t="s">
        <v>32</v>
      </c>
      <c r="U1117" t="s">
        <v>32</v>
      </c>
      <c r="V1117" t="s">
        <v>32</v>
      </c>
      <c r="W1117" t="s">
        <v>32</v>
      </c>
    </row>
    <row r="1118" spans="1:23" x14ac:dyDescent="0.2">
      <c r="A1118">
        <v>58588</v>
      </c>
      <c r="B1118" t="s">
        <v>1969</v>
      </c>
      <c r="C1118" t="s">
        <v>234</v>
      </c>
      <c r="D1118" t="s">
        <v>38</v>
      </c>
      <c r="E1118" t="s">
        <v>169</v>
      </c>
      <c r="F1118" s="78" t="s">
        <v>47</v>
      </c>
      <c r="G1118" t="s">
        <v>1970</v>
      </c>
      <c r="H1118" t="s">
        <v>512</v>
      </c>
      <c r="I1118" s="86">
        <v>40805</v>
      </c>
      <c r="J1118" s="86">
        <v>40809</v>
      </c>
      <c r="K1118">
        <v>2</v>
      </c>
      <c r="L1118">
        <v>2</v>
      </c>
      <c r="M1118">
        <v>2</v>
      </c>
      <c r="N1118" t="s">
        <v>32</v>
      </c>
      <c r="O1118">
        <v>2</v>
      </c>
      <c r="P1118" t="s">
        <v>32</v>
      </c>
      <c r="Q1118" s="86" t="s">
        <v>32</v>
      </c>
      <c r="R1118" t="s">
        <v>32</v>
      </c>
      <c r="S1118" t="s">
        <v>32</v>
      </c>
      <c r="T1118" t="s">
        <v>32</v>
      </c>
      <c r="U1118" t="s">
        <v>32</v>
      </c>
      <c r="V1118" t="s">
        <v>32</v>
      </c>
      <c r="W1118" t="s">
        <v>32</v>
      </c>
    </row>
    <row r="1119" spans="1:23" x14ac:dyDescent="0.2">
      <c r="A1119">
        <v>130522</v>
      </c>
      <c r="B1119" t="s">
        <v>2453</v>
      </c>
      <c r="C1119" t="s">
        <v>126</v>
      </c>
      <c r="D1119" t="s">
        <v>61</v>
      </c>
      <c r="E1119" t="s">
        <v>458</v>
      </c>
      <c r="F1119" s="78" t="s">
        <v>64</v>
      </c>
      <c r="G1119" t="s">
        <v>2454</v>
      </c>
      <c r="H1119" t="s">
        <v>2237</v>
      </c>
      <c r="I1119" s="86">
        <v>39378</v>
      </c>
      <c r="J1119" s="86">
        <v>39379</v>
      </c>
      <c r="K1119">
        <v>1</v>
      </c>
      <c r="L1119" t="s">
        <v>70</v>
      </c>
      <c r="M1119" t="s">
        <v>70</v>
      </c>
      <c r="N1119" t="s">
        <v>32</v>
      </c>
      <c r="O1119">
        <v>1</v>
      </c>
      <c r="P1119" t="s">
        <v>32</v>
      </c>
      <c r="Q1119" s="86" t="s">
        <v>32</v>
      </c>
      <c r="R1119" t="s">
        <v>32</v>
      </c>
      <c r="S1119" t="s">
        <v>32</v>
      </c>
      <c r="T1119" t="s">
        <v>32</v>
      </c>
      <c r="U1119" t="s">
        <v>32</v>
      </c>
      <c r="V1119" t="s">
        <v>32</v>
      </c>
      <c r="W1119" t="s">
        <v>32</v>
      </c>
    </row>
    <row r="1120" spans="1:23" x14ac:dyDescent="0.2">
      <c r="A1120">
        <v>55402</v>
      </c>
      <c r="B1120" t="s">
        <v>461</v>
      </c>
      <c r="C1120" t="s">
        <v>40</v>
      </c>
      <c r="D1120" t="s">
        <v>44</v>
      </c>
      <c r="E1120" t="s">
        <v>205</v>
      </c>
      <c r="F1120" s="78" t="s">
        <v>64</v>
      </c>
      <c r="G1120" t="s">
        <v>1717</v>
      </c>
      <c r="H1120" t="s">
        <v>521</v>
      </c>
      <c r="I1120" s="86">
        <v>40203</v>
      </c>
      <c r="J1120" s="86">
        <v>40207</v>
      </c>
      <c r="K1120">
        <v>2</v>
      </c>
      <c r="L1120">
        <v>2</v>
      </c>
      <c r="M1120">
        <v>2</v>
      </c>
      <c r="N1120" t="s">
        <v>32</v>
      </c>
      <c r="O1120">
        <v>2</v>
      </c>
      <c r="P1120" t="s">
        <v>1718</v>
      </c>
      <c r="Q1120" s="86">
        <v>38786</v>
      </c>
      <c r="R1120" t="s">
        <v>32</v>
      </c>
      <c r="S1120" t="s">
        <v>32</v>
      </c>
      <c r="T1120" t="s">
        <v>32</v>
      </c>
      <c r="U1120" t="s">
        <v>32</v>
      </c>
      <c r="V1120" t="s">
        <v>32</v>
      </c>
      <c r="W1120" t="s">
        <v>32</v>
      </c>
    </row>
    <row r="1121" spans="1:23" x14ac:dyDescent="0.2">
      <c r="A1121">
        <v>130493</v>
      </c>
      <c r="B1121" t="s">
        <v>2402</v>
      </c>
      <c r="C1121" t="s">
        <v>54</v>
      </c>
      <c r="D1121" t="s">
        <v>61</v>
      </c>
      <c r="E1121" t="s">
        <v>205</v>
      </c>
      <c r="F1121" s="78" t="s">
        <v>64</v>
      </c>
      <c r="G1121" t="s">
        <v>2403</v>
      </c>
      <c r="H1121" t="s">
        <v>2316</v>
      </c>
      <c r="I1121" s="86">
        <v>40315</v>
      </c>
      <c r="J1121" s="86">
        <v>40319</v>
      </c>
      <c r="K1121">
        <v>2</v>
      </c>
      <c r="L1121">
        <v>2</v>
      </c>
      <c r="M1121">
        <v>2</v>
      </c>
      <c r="N1121" t="s">
        <v>32</v>
      </c>
      <c r="O1121">
        <v>2</v>
      </c>
      <c r="P1121" t="s">
        <v>2404</v>
      </c>
      <c r="Q1121" s="86">
        <v>39220</v>
      </c>
      <c r="R1121" t="s">
        <v>32</v>
      </c>
      <c r="S1121" t="s">
        <v>32</v>
      </c>
      <c r="T1121" t="s">
        <v>32</v>
      </c>
      <c r="U1121" t="s">
        <v>32</v>
      </c>
      <c r="V1121" t="s">
        <v>32</v>
      </c>
      <c r="W1121" t="s">
        <v>32</v>
      </c>
    </row>
    <row r="1122" spans="1:23" x14ac:dyDescent="0.2">
      <c r="A1122">
        <v>130831</v>
      </c>
      <c r="B1122" t="s">
        <v>3038</v>
      </c>
      <c r="C1122" t="s">
        <v>126</v>
      </c>
      <c r="D1122" t="s">
        <v>61</v>
      </c>
      <c r="E1122" t="s">
        <v>440</v>
      </c>
      <c r="F1122" s="78" t="s">
        <v>57</v>
      </c>
      <c r="G1122" t="s">
        <v>3039</v>
      </c>
      <c r="H1122" t="s">
        <v>2445</v>
      </c>
      <c r="I1122" s="86">
        <v>40504</v>
      </c>
      <c r="J1122" s="86">
        <v>40507</v>
      </c>
      <c r="K1122">
        <v>2</v>
      </c>
      <c r="L1122">
        <v>2</v>
      </c>
      <c r="M1122">
        <v>2</v>
      </c>
      <c r="N1122" t="s">
        <v>32</v>
      </c>
      <c r="O1122">
        <v>2</v>
      </c>
      <c r="P1122" t="s">
        <v>3040</v>
      </c>
      <c r="Q1122" s="86">
        <v>39388</v>
      </c>
      <c r="R1122" t="s">
        <v>32</v>
      </c>
      <c r="S1122" t="s">
        <v>32</v>
      </c>
      <c r="T1122" t="s">
        <v>32</v>
      </c>
      <c r="U1122" t="s">
        <v>32</v>
      </c>
      <c r="V1122" t="s">
        <v>32</v>
      </c>
      <c r="W1122" t="s">
        <v>32</v>
      </c>
    </row>
    <row r="1123" spans="1:23" x14ac:dyDescent="0.2">
      <c r="A1123">
        <v>50246</v>
      </c>
      <c r="B1123" t="s">
        <v>619</v>
      </c>
      <c r="C1123" t="s">
        <v>40</v>
      </c>
      <c r="D1123" t="s">
        <v>44</v>
      </c>
      <c r="E1123" t="s">
        <v>462</v>
      </c>
      <c r="F1123" s="78" t="s">
        <v>57</v>
      </c>
      <c r="G1123" t="s">
        <v>620</v>
      </c>
      <c r="H1123" t="s">
        <v>521</v>
      </c>
      <c r="I1123" s="86">
        <v>41954</v>
      </c>
      <c r="J1123" s="86">
        <v>41956</v>
      </c>
      <c r="K1123" t="s">
        <v>32</v>
      </c>
      <c r="L1123" t="s">
        <v>32</v>
      </c>
      <c r="M1123" t="s">
        <v>32</v>
      </c>
      <c r="N1123" t="s">
        <v>32</v>
      </c>
      <c r="O1123" t="s">
        <v>32</v>
      </c>
      <c r="P1123" t="s">
        <v>621</v>
      </c>
      <c r="Q1123" s="86">
        <v>40508</v>
      </c>
      <c r="R1123" t="s">
        <v>32</v>
      </c>
      <c r="S1123" t="s">
        <v>32</v>
      </c>
      <c r="T1123" t="s">
        <v>32</v>
      </c>
      <c r="U1123" t="s">
        <v>32</v>
      </c>
      <c r="V1123" t="s">
        <v>32</v>
      </c>
      <c r="W1123" t="s">
        <v>32</v>
      </c>
    </row>
    <row r="1124" spans="1:23" x14ac:dyDescent="0.2">
      <c r="A1124">
        <v>55413</v>
      </c>
      <c r="B1124" t="s">
        <v>1719</v>
      </c>
      <c r="C1124" t="s">
        <v>40</v>
      </c>
      <c r="D1124" t="s">
        <v>44</v>
      </c>
      <c r="E1124" t="s">
        <v>463</v>
      </c>
      <c r="F1124" s="78" t="s">
        <v>132</v>
      </c>
      <c r="G1124" t="s">
        <v>1720</v>
      </c>
      <c r="H1124" t="s">
        <v>521</v>
      </c>
      <c r="I1124" s="86">
        <v>41981</v>
      </c>
      <c r="J1124" s="86">
        <v>41985</v>
      </c>
      <c r="K1124">
        <v>1</v>
      </c>
      <c r="L1124">
        <v>1</v>
      </c>
      <c r="M1124">
        <v>1</v>
      </c>
      <c r="N1124" t="s">
        <v>32</v>
      </c>
      <c r="O1124">
        <v>1</v>
      </c>
      <c r="P1124" t="s">
        <v>1721</v>
      </c>
      <c r="Q1124" s="86">
        <v>39836</v>
      </c>
      <c r="R1124" t="s">
        <v>32</v>
      </c>
      <c r="S1124" t="s">
        <v>32</v>
      </c>
      <c r="T1124" t="s">
        <v>32</v>
      </c>
      <c r="U1124" t="s">
        <v>32</v>
      </c>
      <c r="V1124" t="s">
        <v>32</v>
      </c>
      <c r="W1124" t="s">
        <v>32</v>
      </c>
    </row>
    <row r="1125" spans="1:23" x14ac:dyDescent="0.2">
      <c r="A1125">
        <v>55416</v>
      </c>
      <c r="B1125" t="s">
        <v>1722</v>
      </c>
      <c r="C1125" t="s">
        <v>114</v>
      </c>
      <c r="D1125" t="s">
        <v>44</v>
      </c>
      <c r="E1125" t="s">
        <v>208</v>
      </c>
      <c r="F1125" s="78" t="s">
        <v>64</v>
      </c>
      <c r="G1125" t="s">
        <v>1723</v>
      </c>
      <c r="H1125" t="s">
        <v>521</v>
      </c>
      <c r="I1125" s="86">
        <v>41604</v>
      </c>
      <c r="J1125" s="86">
        <v>41607</v>
      </c>
      <c r="K1125">
        <v>2</v>
      </c>
      <c r="L1125">
        <v>2</v>
      </c>
      <c r="M1125">
        <v>2</v>
      </c>
      <c r="N1125" t="s">
        <v>32</v>
      </c>
      <c r="O1125">
        <v>1</v>
      </c>
      <c r="P1125" t="s">
        <v>1724</v>
      </c>
      <c r="Q1125" s="86">
        <v>39619</v>
      </c>
      <c r="R1125" t="s">
        <v>32</v>
      </c>
      <c r="S1125" t="s">
        <v>32</v>
      </c>
      <c r="T1125" t="s">
        <v>32</v>
      </c>
      <c r="U1125" t="s">
        <v>32</v>
      </c>
      <c r="V1125" t="s">
        <v>32</v>
      </c>
      <c r="W1125" t="s">
        <v>32</v>
      </c>
    </row>
    <row r="1126" spans="1:23" x14ac:dyDescent="0.2">
      <c r="A1126">
        <v>130427</v>
      </c>
      <c r="B1126" t="s">
        <v>2278</v>
      </c>
      <c r="C1126" t="s">
        <v>126</v>
      </c>
      <c r="D1126" t="s">
        <v>61</v>
      </c>
      <c r="E1126" t="s">
        <v>218</v>
      </c>
      <c r="F1126" s="78" t="s">
        <v>56</v>
      </c>
      <c r="G1126" t="s">
        <v>2279</v>
      </c>
      <c r="H1126" t="s">
        <v>2280</v>
      </c>
      <c r="I1126" s="86">
        <v>39106</v>
      </c>
      <c r="J1126" s="86">
        <v>39106</v>
      </c>
      <c r="K1126">
        <v>1</v>
      </c>
      <c r="L1126" t="s">
        <v>70</v>
      </c>
      <c r="M1126" t="s">
        <v>70</v>
      </c>
      <c r="N1126" t="s">
        <v>32</v>
      </c>
      <c r="O1126">
        <v>1</v>
      </c>
      <c r="P1126" t="s">
        <v>32</v>
      </c>
      <c r="Q1126" s="86" t="s">
        <v>32</v>
      </c>
      <c r="R1126" t="s">
        <v>32</v>
      </c>
      <c r="S1126" t="s">
        <v>32</v>
      </c>
      <c r="T1126" t="s">
        <v>32</v>
      </c>
      <c r="U1126" t="s">
        <v>32</v>
      </c>
      <c r="V1126" t="s">
        <v>32</v>
      </c>
      <c r="W1126" t="s">
        <v>32</v>
      </c>
    </row>
    <row r="1127" spans="1:23" x14ac:dyDescent="0.2">
      <c r="A1127">
        <v>50262</v>
      </c>
      <c r="B1127" t="s">
        <v>625</v>
      </c>
      <c r="C1127" t="s">
        <v>30</v>
      </c>
      <c r="D1127" t="s">
        <v>38</v>
      </c>
      <c r="E1127" t="s">
        <v>31</v>
      </c>
      <c r="F1127" s="78" t="s">
        <v>311</v>
      </c>
      <c r="G1127" t="s">
        <v>626</v>
      </c>
      <c r="H1127" t="s">
        <v>498</v>
      </c>
      <c r="I1127" s="86">
        <v>41925</v>
      </c>
      <c r="J1127" s="86">
        <v>41929</v>
      </c>
      <c r="K1127" t="s">
        <v>32</v>
      </c>
      <c r="L1127" t="s">
        <v>32</v>
      </c>
      <c r="M1127" t="s">
        <v>32</v>
      </c>
      <c r="N1127" t="s">
        <v>32</v>
      </c>
      <c r="O1127" t="s">
        <v>32</v>
      </c>
      <c r="P1127" t="s">
        <v>627</v>
      </c>
      <c r="Q1127" s="86">
        <v>41418</v>
      </c>
      <c r="R1127" t="s">
        <v>32</v>
      </c>
      <c r="S1127" t="s">
        <v>32</v>
      </c>
      <c r="T1127" t="s">
        <v>32</v>
      </c>
      <c r="U1127" t="s">
        <v>32</v>
      </c>
      <c r="V1127" t="s">
        <v>32</v>
      </c>
      <c r="W1127" t="s">
        <v>32</v>
      </c>
    </row>
    <row r="1128" spans="1:23" x14ac:dyDescent="0.2">
      <c r="A1128">
        <v>130719</v>
      </c>
      <c r="B1128" t="s">
        <v>2824</v>
      </c>
      <c r="C1128" t="s">
        <v>126</v>
      </c>
      <c r="D1128" t="s">
        <v>61</v>
      </c>
      <c r="E1128" t="s">
        <v>464</v>
      </c>
      <c r="F1128" s="78" t="s">
        <v>132</v>
      </c>
      <c r="G1128" t="s">
        <v>2825</v>
      </c>
      <c r="H1128" t="s">
        <v>2267</v>
      </c>
      <c r="I1128" s="86">
        <v>41191</v>
      </c>
      <c r="J1128" s="86">
        <v>41194</v>
      </c>
      <c r="K1128">
        <v>2</v>
      </c>
      <c r="L1128">
        <v>2</v>
      </c>
      <c r="M1128">
        <v>2</v>
      </c>
      <c r="N1128" t="s">
        <v>32</v>
      </c>
      <c r="O1128">
        <v>2</v>
      </c>
      <c r="P1128" t="s">
        <v>2826</v>
      </c>
      <c r="Q1128" s="86">
        <v>39841</v>
      </c>
      <c r="R1128" t="s">
        <v>32</v>
      </c>
      <c r="S1128" t="s">
        <v>32</v>
      </c>
      <c r="T1128" t="s">
        <v>32</v>
      </c>
      <c r="U1128" t="s">
        <v>32</v>
      </c>
      <c r="V1128" t="s">
        <v>32</v>
      </c>
      <c r="W1128" t="s">
        <v>32</v>
      </c>
    </row>
    <row r="1129" spans="1:23" x14ac:dyDescent="0.2">
      <c r="A1129">
        <v>55422</v>
      </c>
      <c r="B1129" t="s">
        <v>465</v>
      </c>
      <c r="C1129" t="s">
        <v>40</v>
      </c>
      <c r="D1129" t="s">
        <v>44</v>
      </c>
      <c r="E1129" t="s">
        <v>464</v>
      </c>
      <c r="F1129" s="78" t="s">
        <v>132</v>
      </c>
      <c r="G1129" t="s">
        <v>1725</v>
      </c>
      <c r="H1129" t="s">
        <v>521</v>
      </c>
      <c r="I1129" s="86">
        <v>41975</v>
      </c>
      <c r="J1129" s="86">
        <v>41978</v>
      </c>
      <c r="K1129">
        <v>3</v>
      </c>
      <c r="L1129">
        <v>3</v>
      </c>
      <c r="M1129">
        <v>3</v>
      </c>
      <c r="N1129" t="s">
        <v>32</v>
      </c>
      <c r="O1129">
        <v>3</v>
      </c>
      <c r="P1129" t="s">
        <v>1726</v>
      </c>
      <c r="Q1129" s="86">
        <v>40865</v>
      </c>
      <c r="R1129" t="s">
        <v>32</v>
      </c>
      <c r="S1129" t="s">
        <v>32</v>
      </c>
      <c r="T1129" t="s">
        <v>32</v>
      </c>
      <c r="U1129" t="s">
        <v>32</v>
      </c>
      <c r="V1129" t="s">
        <v>32</v>
      </c>
      <c r="W1129" t="s">
        <v>32</v>
      </c>
    </row>
    <row r="1130" spans="1:23" x14ac:dyDescent="0.2">
      <c r="A1130">
        <v>130419</v>
      </c>
      <c r="B1130" t="s">
        <v>2256</v>
      </c>
      <c r="C1130" t="s">
        <v>2217</v>
      </c>
      <c r="D1130" t="s">
        <v>44</v>
      </c>
      <c r="E1130" t="s">
        <v>448</v>
      </c>
      <c r="F1130" s="78" t="s">
        <v>56</v>
      </c>
      <c r="G1130" t="s">
        <v>2257</v>
      </c>
      <c r="H1130" t="s">
        <v>521</v>
      </c>
      <c r="I1130" s="86">
        <v>41617</v>
      </c>
      <c r="J1130" s="86">
        <v>41621</v>
      </c>
      <c r="K1130">
        <v>2</v>
      </c>
      <c r="L1130">
        <v>2</v>
      </c>
      <c r="M1130">
        <v>2</v>
      </c>
      <c r="N1130" t="s">
        <v>32</v>
      </c>
      <c r="O1130">
        <v>2</v>
      </c>
      <c r="P1130" t="s">
        <v>2258</v>
      </c>
      <c r="Q1130" s="86">
        <v>39521</v>
      </c>
      <c r="R1130" t="s">
        <v>32</v>
      </c>
      <c r="S1130" t="s">
        <v>32</v>
      </c>
      <c r="T1130" t="s">
        <v>32</v>
      </c>
      <c r="U1130" t="s">
        <v>32</v>
      </c>
      <c r="V1130" t="s">
        <v>32</v>
      </c>
      <c r="W1130" t="s">
        <v>32</v>
      </c>
    </row>
    <row r="1131" spans="1:23" s="78" customFormat="1" x14ac:dyDescent="0.2">
      <c r="A1131">
        <v>59193</v>
      </c>
      <c r="B1131" t="s">
        <v>2177</v>
      </c>
      <c r="C1131" t="s">
        <v>114</v>
      </c>
      <c r="D1131" t="s">
        <v>44</v>
      </c>
      <c r="E1131" t="s">
        <v>795</v>
      </c>
      <c r="F1131" s="78" t="s">
        <v>32</v>
      </c>
      <c r="G1131" t="s">
        <v>2178</v>
      </c>
      <c r="H1131" t="s">
        <v>558</v>
      </c>
      <c r="I1131" s="86">
        <v>42137</v>
      </c>
      <c r="J1131" s="86">
        <v>42139</v>
      </c>
      <c r="K1131">
        <v>3</v>
      </c>
      <c r="L1131">
        <v>3</v>
      </c>
      <c r="M1131">
        <v>3</v>
      </c>
      <c r="N1131" t="s">
        <v>32</v>
      </c>
      <c r="O1131">
        <v>3</v>
      </c>
      <c r="P1131" t="s">
        <v>32</v>
      </c>
      <c r="Q1131" s="86" t="s">
        <v>32</v>
      </c>
      <c r="R1131" t="s">
        <v>32</v>
      </c>
      <c r="S1131" t="s">
        <v>32</v>
      </c>
      <c r="T1131" t="s">
        <v>32</v>
      </c>
      <c r="U1131" t="s">
        <v>32</v>
      </c>
      <c r="V1131" t="s">
        <v>32</v>
      </c>
      <c r="W1131" t="s">
        <v>32</v>
      </c>
    </row>
    <row r="1132" spans="1:23" x14ac:dyDescent="0.2">
      <c r="A1132">
        <v>130845</v>
      </c>
      <c r="B1132" t="s">
        <v>3062</v>
      </c>
      <c r="C1132" t="s">
        <v>54</v>
      </c>
      <c r="D1132" t="s">
        <v>61</v>
      </c>
      <c r="E1132" t="s">
        <v>195</v>
      </c>
      <c r="F1132" s="78" t="s">
        <v>57</v>
      </c>
      <c r="G1132" t="s">
        <v>3063</v>
      </c>
      <c r="H1132" t="s">
        <v>58</v>
      </c>
      <c r="I1132" s="86">
        <v>41919</v>
      </c>
      <c r="J1132" s="86">
        <v>41922</v>
      </c>
      <c r="K1132">
        <v>3</v>
      </c>
      <c r="L1132">
        <v>3</v>
      </c>
      <c r="M1132">
        <v>3</v>
      </c>
      <c r="N1132" t="s">
        <v>32</v>
      </c>
      <c r="O1132">
        <v>3</v>
      </c>
      <c r="P1132" t="s">
        <v>3064</v>
      </c>
      <c r="Q1132" s="86">
        <v>41390</v>
      </c>
      <c r="R1132" t="s">
        <v>32</v>
      </c>
      <c r="S1132" t="s">
        <v>32</v>
      </c>
      <c r="T1132" t="s">
        <v>32</v>
      </c>
      <c r="U1132" t="s">
        <v>32</v>
      </c>
      <c r="V1132" t="s">
        <v>32</v>
      </c>
      <c r="W1132" t="s">
        <v>32</v>
      </c>
    </row>
    <row r="1133" spans="1:23" x14ac:dyDescent="0.2">
      <c r="A1133">
        <v>133804</v>
      </c>
      <c r="B1133" t="s">
        <v>3241</v>
      </c>
      <c r="C1133" t="s">
        <v>2500</v>
      </c>
      <c r="D1133" t="s">
        <v>2501</v>
      </c>
      <c r="E1133" t="s">
        <v>111</v>
      </c>
      <c r="F1133" s="78" t="s">
        <v>75</v>
      </c>
      <c r="G1133" t="s">
        <v>3242</v>
      </c>
      <c r="H1133" t="s">
        <v>3225</v>
      </c>
      <c r="I1133" s="86">
        <v>41653</v>
      </c>
      <c r="J1133" s="86">
        <v>41656</v>
      </c>
      <c r="K1133">
        <v>2</v>
      </c>
      <c r="L1133">
        <v>2</v>
      </c>
      <c r="M1133">
        <v>2</v>
      </c>
      <c r="N1133" t="s">
        <v>32</v>
      </c>
      <c r="O1133">
        <v>2</v>
      </c>
      <c r="P1133" t="s">
        <v>3243</v>
      </c>
      <c r="Q1133" s="86">
        <v>40886</v>
      </c>
      <c r="R1133" t="s">
        <v>32</v>
      </c>
      <c r="S1133" t="s">
        <v>32</v>
      </c>
      <c r="T1133" t="s">
        <v>32</v>
      </c>
      <c r="U1133" t="s">
        <v>32</v>
      </c>
      <c r="V1133" t="s">
        <v>32</v>
      </c>
      <c r="W1133" t="s">
        <v>32</v>
      </c>
    </row>
    <row r="1134" spans="1:23" x14ac:dyDescent="0.2">
      <c r="A1134">
        <v>130756</v>
      </c>
      <c r="B1134" t="s">
        <v>2903</v>
      </c>
      <c r="C1134" t="s">
        <v>126</v>
      </c>
      <c r="D1134" t="s">
        <v>61</v>
      </c>
      <c r="E1134" t="s">
        <v>381</v>
      </c>
      <c r="F1134" s="78" t="s">
        <v>33</v>
      </c>
      <c r="G1134" t="s">
        <v>2904</v>
      </c>
      <c r="H1134" t="s">
        <v>2237</v>
      </c>
      <c r="I1134" s="86">
        <v>39357</v>
      </c>
      <c r="J1134" s="86">
        <v>39358</v>
      </c>
      <c r="K1134">
        <v>1</v>
      </c>
      <c r="L1134" t="s">
        <v>70</v>
      </c>
      <c r="M1134" t="s">
        <v>70</v>
      </c>
      <c r="N1134" t="s">
        <v>32</v>
      </c>
      <c r="O1134">
        <v>1</v>
      </c>
      <c r="P1134" t="s">
        <v>32</v>
      </c>
      <c r="Q1134" s="86" t="s">
        <v>32</v>
      </c>
      <c r="R1134" t="s">
        <v>32</v>
      </c>
      <c r="S1134" t="s">
        <v>32</v>
      </c>
      <c r="T1134" t="s">
        <v>32</v>
      </c>
      <c r="U1134" t="s">
        <v>32</v>
      </c>
      <c r="V1134" t="s">
        <v>32</v>
      </c>
      <c r="W1134" t="s">
        <v>32</v>
      </c>
    </row>
    <row r="1135" spans="1:23" x14ac:dyDescent="0.2">
      <c r="A1135">
        <v>130581</v>
      </c>
      <c r="B1135" t="s">
        <v>2553</v>
      </c>
      <c r="C1135" t="s">
        <v>126</v>
      </c>
      <c r="D1135" t="s">
        <v>61</v>
      </c>
      <c r="E1135" t="s">
        <v>115</v>
      </c>
      <c r="F1135" s="78" t="s">
        <v>311</v>
      </c>
      <c r="G1135" t="s">
        <v>2554</v>
      </c>
      <c r="H1135" t="s">
        <v>2267</v>
      </c>
      <c r="I1135" s="86">
        <v>41548</v>
      </c>
      <c r="J1135" s="86">
        <v>41551</v>
      </c>
      <c r="K1135">
        <v>2</v>
      </c>
      <c r="L1135">
        <v>2</v>
      </c>
      <c r="M1135">
        <v>2</v>
      </c>
      <c r="N1135" t="s">
        <v>32</v>
      </c>
      <c r="O1135">
        <v>2</v>
      </c>
      <c r="P1135" t="s">
        <v>2555</v>
      </c>
      <c r="Q1135" s="86">
        <v>39507</v>
      </c>
      <c r="R1135" t="s">
        <v>32</v>
      </c>
      <c r="S1135" t="s">
        <v>32</v>
      </c>
      <c r="T1135" t="s">
        <v>32</v>
      </c>
      <c r="U1135" t="s">
        <v>32</v>
      </c>
      <c r="V1135" t="s">
        <v>32</v>
      </c>
      <c r="W1135" t="s">
        <v>32</v>
      </c>
    </row>
    <row r="1136" spans="1:23" x14ac:dyDescent="0.2">
      <c r="A1136">
        <v>130504</v>
      </c>
      <c r="B1136" t="s">
        <v>2418</v>
      </c>
      <c r="C1136" t="s">
        <v>126</v>
      </c>
      <c r="D1136" t="s">
        <v>61</v>
      </c>
      <c r="E1136" t="s">
        <v>105</v>
      </c>
      <c r="F1136" s="78" t="s">
        <v>64</v>
      </c>
      <c r="G1136" t="s">
        <v>2419</v>
      </c>
      <c r="H1136" t="s">
        <v>2237</v>
      </c>
      <c r="I1136" s="86">
        <v>39475</v>
      </c>
      <c r="J1136" s="86">
        <v>39479</v>
      </c>
      <c r="K1136">
        <v>1</v>
      </c>
      <c r="L1136" t="s">
        <v>70</v>
      </c>
      <c r="M1136" t="s">
        <v>70</v>
      </c>
      <c r="N1136" t="s">
        <v>32</v>
      </c>
      <c r="O1136">
        <v>1</v>
      </c>
      <c r="P1136" t="s">
        <v>32</v>
      </c>
      <c r="Q1136" s="86" t="s">
        <v>32</v>
      </c>
      <c r="R1136" t="s">
        <v>32</v>
      </c>
      <c r="S1136" t="s">
        <v>32</v>
      </c>
      <c r="T1136" t="s">
        <v>32</v>
      </c>
      <c r="U1136" t="s">
        <v>32</v>
      </c>
      <c r="V1136" t="s">
        <v>32</v>
      </c>
      <c r="W1136" t="s">
        <v>32</v>
      </c>
    </row>
    <row r="1137" spans="1:23" x14ac:dyDescent="0.2">
      <c r="A1137">
        <v>58273</v>
      </c>
      <c r="B1137" t="s">
        <v>1869</v>
      </c>
      <c r="C1137" t="s">
        <v>30</v>
      </c>
      <c r="D1137" t="s">
        <v>38</v>
      </c>
      <c r="E1137" t="s">
        <v>436</v>
      </c>
      <c r="F1137" s="78" t="s">
        <v>64</v>
      </c>
      <c r="G1137" t="s">
        <v>1870</v>
      </c>
      <c r="H1137" t="s">
        <v>498</v>
      </c>
      <c r="I1137" s="86">
        <v>41660</v>
      </c>
      <c r="J1137" s="86">
        <v>41663</v>
      </c>
      <c r="K1137">
        <v>2</v>
      </c>
      <c r="L1137">
        <v>2</v>
      </c>
      <c r="M1137">
        <v>2</v>
      </c>
      <c r="N1137" t="s">
        <v>32</v>
      </c>
      <c r="O1137">
        <v>2</v>
      </c>
      <c r="P1137" t="s">
        <v>1871</v>
      </c>
      <c r="Q1137" s="86">
        <v>41194</v>
      </c>
      <c r="R1137" t="s">
        <v>32</v>
      </c>
      <c r="S1137" t="s">
        <v>32</v>
      </c>
      <c r="T1137" t="s">
        <v>32</v>
      </c>
      <c r="U1137" t="s">
        <v>32</v>
      </c>
      <c r="V1137" t="s">
        <v>32</v>
      </c>
      <c r="W1137" t="s">
        <v>32</v>
      </c>
    </row>
    <row r="1138" spans="1:23" x14ac:dyDescent="0.2">
      <c r="A1138">
        <v>130805</v>
      </c>
      <c r="B1138" t="s">
        <v>2991</v>
      </c>
      <c r="C1138" t="s">
        <v>54</v>
      </c>
      <c r="D1138" t="s">
        <v>61</v>
      </c>
      <c r="E1138" t="s">
        <v>146</v>
      </c>
      <c r="F1138" s="78" t="s">
        <v>47</v>
      </c>
      <c r="G1138" t="s">
        <v>2992</v>
      </c>
      <c r="H1138" t="s">
        <v>2316</v>
      </c>
      <c r="I1138" s="86">
        <v>41015</v>
      </c>
      <c r="J1138" s="86">
        <v>41019</v>
      </c>
      <c r="K1138">
        <v>2</v>
      </c>
      <c r="L1138">
        <v>3</v>
      </c>
      <c r="M1138">
        <v>2</v>
      </c>
      <c r="N1138" t="s">
        <v>32</v>
      </c>
      <c r="O1138">
        <v>2</v>
      </c>
      <c r="P1138" t="s">
        <v>2993</v>
      </c>
      <c r="Q1138" s="86">
        <v>39759</v>
      </c>
      <c r="R1138" t="s">
        <v>32</v>
      </c>
      <c r="S1138" t="s">
        <v>32</v>
      </c>
      <c r="T1138" t="s">
        <v>32</v>
      </c>
      <c r="U1138" t="s">
        <v>32</v>
      </c>
      <c r="V1138" t="s">
        <v>32</v>
      </c>
      <c r="W1138" t="s">
        <v>32</v>
      </c>
    </row>
    <row r="1139" spans="1:23" x14ac:dyDescent="0.2">
      <c r="A1139">
        <v>55466</v>
      </c>
      <c r="B1139" t="s">
        <v>1735</v>
      </c>
      <c r="C1139" t="s">
        <v>30</v>
      </c>
      <c r="D1139" t="s">
        <v>38</v>
      </c>
      <c r="E1139" t="s">
        <v>402</v>
      </c>
      <c r="F1139" s="78" t="s">
        <v>311</v>
      </c>
      <c r="G1139" t="s">
        <v>1736</v>
      </c>
      <c r="H1139" t="s">
        <v>512</v>
      </c>
      <c r="I1139" s="86">
        <v>41351</v>
      </c>
      <c r="J1139" s="86">
        <v>41355</v>
      </c>
      <c r="K1139">
        <v>2</v>
      </c>
      <c r="L1139">
        <v>2</v>
      </c>
      <c r="M1139">
        <v>2</v>
      </c>
      <c r="N1139" t="s">
        <v>32</v>
      </c>
      <c r="O1139">
        <v>2</v>
      </c>
      <c r="P1139" t="s">
        <v>1737</v>
      </c>
      <c r="Q1139" s="86">
        <v>40207</v>
      </c>
      <c r="R1139" t="s">
        <v>32</v>
      </c>
      <c r="S1139" t="s">
        <v>32</v>
      </c>
      <c r="T1139" t="s">
        <v>32</v>
      </c>
      <c r="U1139" t="s">
        <v>32</v>
      </c>
      <c r="V1139" t="s">
        <v>32</v>
      </c>
      <c r="W1139" t="s">
        <v>32</v>
      </c>
    </row>
    <row r="1140" spans="1:23" x14ac:dyDescent="0.2">
      <c r="A1140">
        <v>58237</v>
      </c>
      <c r="B1140" t="s">
        <v>1861</v>
      </c>
      <c r="C1140" t="s">
        <v>114</v>
      </c>
      <c r="D1140" t="s">
        <v>44</v>
      </c>
      <c r="E1140" t="s">
        <v>347</v>
      </c>
      <c r="F1140" s="78" t="s">
        <v>33</v>
      </c>
      <c r="G1140" t="s">
        <v>1862</v>
      </c>
      <c r="H1140" t="s">
        <v>502</v>
      </c>
      <c r="I1140" s="86">
        <v>41723</v>
      </c>
      <c r="J1140" s="86">
        <v>41725</v>
      </c>
      <c r="K1140">
        <v>2</v>
      </c>
      <c r="L1140">
        <v>3</v>
      </c>
      <c r="M1140">
        <v>2</v>
      </c>
      <c r="N1140" t="s">
        <v>32</v>
      </c>
      <c r="O1140">
        <v>2</v>
      </c>
      <c r="P1140" t="s">
        <v>1863</v>
      </c>
      <c r="Q1140" s="86">
        <v>40928</v>
      </c>
      <c r="R1140" t="s">
        <v>32</v>
      </c>
      <c r="S1140" t="s">
        <v>32</v>
      </c>
      <c r="T1140" t="s">
        <v>32</v>
      </c>
      <c r="U1140" t="s">
        <v>32</v>
      </c>
      <c r="V1140" t="s">
        <v>32</v>
      </c>
      <c r="W1140" t="s">
        <v>32</v>
      </c>
    </row>
    <row r="1141" spans="1:23" x14ac:dyDescent="0.2">
      <c r="A1141">
        <v>57598</v>
      </c>
      <c r="B1141" t="s">
        <v>1760</v>
      </c>
      <c r="C1141" t="s">
        <v>114</v>
      </c>
      <c r="D1141" t="s">
        <v>44</v>
      </c>
      <c r="E1141" t="s">
        <v>349</v>
      </c>
      <c r="F1141" s="78" t="s">
        <v>311</v>
      </c>
      <c r="G1141" t="s">
        <v>1761</v>
      </c>
      <c r="H1141" t="s">
        <v>512</v>
      </c>
      <c r="I1141" s="86">
        <v>42086</v>
      </c>
      <c r="J1141" s="86">
        <v>42090</v>
      </c>
      <c r="K1141">
        <v>3</v>
      </c>
      <c r="L1141">
        <v>3</v>
      </c>
      <c r="M1141">
        <v>3</v>
      </c>
      <c r="N1141" t="s">
        <v>32</v>
      </c>
      <c r="O1141">
        <v>3</v>
      </c>
      <c r="P1141" t="s">
        <v>1762</v>
      </c>
      <c r="Q1141" s="86">
        <v>40326</v>
      </c>
      <c r="R1141" t="s">
        <v>32</v>
      </c>
      <c r="S1141" t="s">
        <v>32</v>
      </c>
      <c r="T1141" t="s">
        <v>32</v>
      </c>
      <c r="U1141" t="s">
        <v>32</v>
      </c>
      <c r="V1141" t="s">
        <v>32</v>
      </c>
      <c r="W1141" t="s">
        <v>32</v>
      </c>
    </row>
    <row r="1142" spans="1:23" x14ac:dyDescent="0.2">
      <c r="A1142">
        <v>130594</v>
      </c>
      <c r="B1142" t="s">
        <v>2582</v>
      </c>
      <c r="C1142" t="s">
        <v>54</v>
      </c>
      <c r="D1142" t="s">
        <v>61</v>
      </c>
      <c r="E1142" t="s">
        <v>466</v>
      </c>
      <c r="F1142" s="78" t="s">
        <v>311</v>
      </c>
      <c r="G1142" t="s">
        <v>2583</v>
      </c>
      <c r="H1142" t="s">
        <v>96</v>
      </c>
      <c r="I1142" s="86">
        <v>41617</v>
      </c>
      <c r="J1142" s="86">
        <v>41621</v>
      </c>
      <c r="K1142">
        <v>1</v>
      </c>
      <c r="L1142">
        <v>1</v>
      </c>
      <c r="M1142">
        <v>1</v>
      </c>
      <c r="N1142" t="s">
        <v>32</v>
      </c>
      <c r="O1142">
        <v>1</v>
      </c>
      <c r="P1142" t="s">
        <v>2584</v>
      </c>
      <c r="Q1142" s="86">
        <v>39479</v>
      </c>
      <c r="R1142" t="s">
        <v>32</v>
      </c>
      <c r="S1142" t="s">
        <v>32</v>
      </c>
      <c r="T1142" t="s">
        <v>32</v>
      </c>
      <c r="U1142" t="s">
        <v>32</v>
      </c>
      <c r="V1142" t="s">
        <v>32</v>
      </c>
      <c r="W1142" t="s">
        <v>32</v>
      </c>
    </row>
    <row r="1143" spans="1:23" x14ac:dyDescent="0.2">
      <c r="A1143">
        <v>54956</v>
      </c>
      <c r="B1143" t="s">
        <v>1633</v>
      </c>
      <c r="C1143" t="s">
        <v>30</v>
      </c>
      <c r="D1143" t="s">
        <v>38</v>
      </c>
      <c r="E1143" t="s">
        <v>379</v>
      </c>
      <c r="F1143" s="78" t="s">
        <v>311</v>
      </c>
      <c r="G1143" t="s">
        <v>1634</v>
      </c>
      <c r="H1143" t="s">
        <v>491</v>
      </c>
      <c r="I1143" s="86">
        <v>40918</v>
      </c>
      <c r="J1143" s="86">
        <v>40921</v>
      </c>
      <c r="K1143">
        <v>2</v>
      </c>
      <c r="L1143">
        <v>2</v>
      </c>
      <c r="M1143">
        <v>2</v>
      </c>
      <c r="N1143" t="s">
        <v>32</v>
      </c>
      <c r="O1143">
        <v>2</v>
      </c>
      <c r="P1143" t="s">
        <v>1635</v>
      </c>
      <c r="Q1143" s="86">
        <v>38989</v>
      </c>
      <c r="R1143" t="s">
        <v>32</v>
      </c>
      <c r="S1143" t="s">
        <v>32</v>
      </c>
      <c r="T1143" t="s">
        <v>32</v>
      </c>
      <c r="U1143" t="s">
        <v>32</v>
      </c>
      <c r="V1143" t="s">
        <v>32</v>
      </c>
      <c r="W1143" t="s">
        <v>32</v>
      </c>
    </row>
    <row r="1144" spans="1:23" x14ac:dyDescent="0.2">
      <c r="A1144">
        <v>58132</v>
      </c>
      <c r="B1144" t="s">
        <v>1798</v>
      </c>
      <c r="C1144" t="s">
        <v>30</v>
      </c>
      <c r="D1144" t="s">
        <v>38</v>
      </c>
      <c r="E1144" t="s">
        <v>415</v>
      </c>
      <c r="F1144" s="78" t="s">
        <v>311</v>
      </c>
      <c r="G1144" t="s">
        <v>1799</v>
      </c>
      <c r="H1144" t="s">
        <v>498</v>
      </c>
      <c r="I1144" s="86">
        <v>42156</v>
      </c>
      <c r="J1144" s="86">
        <v>42160</v>
      </c>
      <c r="K1144">
        <v>2</v>
      </c>
      <c r="L1144">
        <v>2</v>
      </c>
      <c r="M1144">
        <v>2</v>
      </c>
      <c r="N1144" t="s">
        <v>32</v>
      </c>
      <c r="O1144">
        <v>2</v>
      </c>
      <c r="P1144" t="s">
        <v>1800</v>
      </c>
      <c r="Q1144" s="86">
        <v>41621</v>
      </c>
      <c r="R1144" t="s">
        <v>32</v>
      </c>
      <c r="S1144" t="s">
        <v>32</v>
      </c>
      <c r="T1144" t="s">
        <v>32</v>
      </c>
      <c r="U1144" t="s">
        <v>32</v>
      </c>
      <c r="V1144" t="s">
        <v>32</v>
      </c>
      <c r="W1144" t="s">
        <v>32</v>
      </c>
    </row>
    <row r="1145" spans="1:23" x14ac:dyDescent="0.2">
      <c r="A1145">
        <v>141241</v>
      </c>
      <c r="B1145" t="s">
        <v>3347</v>
      </c>
      <c r="C1145" t="s">
        <v>67</v>
      </c>
      <c r="D1145" t="s">
        <v>72</v>
      </c>
      <c r="E1145" t="s">
        <v>440</v>
      </c>
      <c r="F1145" s="78" t="s">
        <v>57</v>
      </c>
      <c r="G1145" t="s">
        <v>3348</v>
      </c>
      <c r="H1145" t="s">
        <v>170</v>
      </c>
      <c r="I1145" s="86">
        <v>41660</v>
      </c>
      <c r="J1145" s="86">
        <v>41663</v>
      </c>
      <c r="K1145">
        <v>2</v>
      </c>
      <c r="L1145">
        <v>2</v>
      </c>
      <c r="M1145">
        <v>2</v>
      </c>
      <c r="N1145" t="s">
        <v>32</v>
      </c>
      <c r="O1145">
        <v>2</v>
      </c>
      <c r="P1145" t="s">
        <v>3349</v>
      </c>
      <c r="Q1145" s="86">
        <v>40584</v>
      </c>
      <c r="R1145" t="s">
        <v>32</v>
      </c>
      <c r="S1145" t="s">
        <v>32</v>
      </c>
      <c r="T1145" t="s">
        <v>32</v>
      </c>
      <c r="U1145" t="s">
        <v>32</v>
      </c>
      <c r="V1145" t="s">
        <v>32</v>
      </c>
      <c r="W1145" t="s">
        <v>32</v>
      </c>
    </row>
    <row r="1146" spans="1:23" x14ac:dyDescent="0.2">
      <c r="A1146">
        <v>53388</v>
      </c>
      <c r="B1146" t="s">
        <v>1262</v>
      </c>
      <c r="C1146" t="s">
        <v>30</v>
      </c>
      <c r="D1146" t="s">
        <v>38</v>
      </c>
      <c r="E1146" t="s">
        <v>184</v>
      </c>
      <c r="F1146" s="78" t="s">
        <v>345</v>
      </c>
      <c r="G1146" t="s">
        <v>1263</v>
      </c>
      <c r="H1146" t="s">
        <v>502</v>
      </c>
      <c r="I1146" s="86">
        <v>41443</v>
      </c>
      <c r="J1146" s="86">
        <v>41446</v>
      </c>
      <c r="K1146">
        <v>2</v>
      </c>
      <c r="L1146">
        <v>2</v>
      </c>
      <c r="M1146">
        <v>2</v>
      </c>
      <c r="N1146" t="s">
        <v>32</v>
      </c>
      <c r="O1146">
        <v>2</v>
      </c>
      <c r="P1146" t="s">
        <v>1264</v>
      </c>
      <c r="Q1146" s="86">
        <v>40606</v>
      </c>
      <c r="R1146" t="s">
        <v>32</v>
      </c>
      <c r="S1146" t="s">
        <v>32</v>
      </c>
      <c r="T1146" t="s">
        <v>32</v>
      </c>
      <c r="U1146" t="s">
        <v>32</v>
      </c>
      <c r="V1146" t="s">
        <v>32</v>
      </c>
      <c r="W1146" t="s">
        <v>32</v>
      </c>
    </row>
    <row r="1147" spans="1:23" s="78" customFormat="1" x14ac:dyDescent="0.2"/>
  </sheetData>
  <autoFilter ref="A4:W1146">
    <sortState ref="A5:W1146">
      <sortCondition ref="B4:B1146"/>
    </sortState>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Cover</vt:lpstr>
      <vt:lpstr>Notes</vt:lpstr>
      <vt:lpstr>In-year inspection outcomes</vt:lpstr>
      <vt:lpstr>Most recent inspection outcomes</vt:lpstr>
      <vt:lpstr>Cover!Print_Area</vt:lpstr>
    </vt:vector>
  </TitlesOfParts>
  <Company>Ofsted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Pearce</dc:creator>
  <cp:lastModifiedBy>hknight</cp:lastModifiedBy>
  <dcterms:created xsi:type="dcterms:W3CDTF">2016-01-10T15:02:00Z</dcterms:created>
  <dcterms:modified xsi:type="dcterms:W3CDTF">2016-03-23T15:53:41Z</dcterms:modified>
</cp:coreProperties>
</file>