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35" windowHeight="11760"/>
  </bookViews>
  <sheets>
    <sheet name="Visible Lines - Summary" sheetId="1" r:id="rId1"/>
    <sheet name="2016-17" sheetId="2" r:id="rId2"/>
    <sheet name="2017-18" sheetId="3" r:id="rId3"/>
    <sheet name="2018-19" sheetId="4" r:id="rId4"/>
    <sheet name="2019-20" sheetId="5" r:id="rId5"/>
  </sheets>
  <externalReferences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L6" i="5" l="1"/>
  <c r="L6" i="4"/>
  <c r="L6" i="3"/>
  <c r="L6" i="2"/>
  <c r="D6" i="5" l="1"/>
  <c r="H5" i="1" l="1"/>
  <c r="E3" i="5"/>
  <c r="E3" i="4"/>
  <c r="M3" i="3"/>
  <c r="E3" i="3"/>
  <c r="F19" i="1" l="1"/>
  <c r="E19" i="1"/>
  <c r="D19" i="1"/>
  <c r="N3" i="3"/>
  <c r="O3" i="3" s="1"/>
  <c r="F3" i="3"/>
  <c r="E6" i="3"/>
  <c r="D12" i="1" s="1"/>
  <c r="F10" i="1"/>
  <c r="H3" i="3"/>
  <c r="F3" i="5"/>
  <c r="F3" i="4"/>
  <c r="F6" i="3" l="1"/>
  <c r="D13" i="1" s="1"/>
  <c r="I3" i="3"/>
  <c r="H3" i="5"/>
  <c r="E6" i="5"/>
  <c r="E6" i="4"/>
  <c r="H3" i="4"/>
  <c r="N6" i="3"/>
  <c r="D21" i="1" s="1"/>
  <c r="M6" i="3"/>
  <c r="D20" i="1" s="1"/>
  <c r="J6" i="2"/>
  <c r="K6" i="2"/>
  <c r="C18" i="1" s="1"/>
  <c r="M6" i="2"/>
  <c r="O6" i="2"/>
  <c r="C22" i="1" s="1"/>
  <c r="I6" i="2"/>
  <c r="C16" i="1" s="1"/>
  <c r="N6" i="2"/>
  <c r="C21" i="1" s="1"/>
  <c r="E6" i="2"/>
  <c r="H6" i="2"/>
  <c r="F6" i="2"/>
  <c r="C17" i="1" l="1"/>
  <c r="C15" i="1"/>
  <c r="C20" i="1"/>
  <c r="C19" i="1"/>
  <c r="F12" i="1"/>
  <c r="E12" i="1"/>
  <c r="C12" i="1"/>
  <c r="O6" i="3"/>
  <c r="D22" i="1" s="1"/>
  <c r="H6" i="3"/>
  <c r="D15" i="1" s="1"/>
  <c r="J3" i="3"/>
  <c r="I3" i="5"/>
  <c r="F6" i="5"/>
  <c r="F13" i="1" s="1"/>
  <c r="F6" i="4"/>
  <c r="E13" i="1" s="1"/>
  <c r="I3" i="4"/>
  <c r="J3" i="4" s="1"/>
  <c r="K3" i="4" s="1"/>
  <c r="M3" i="4" s="1"/>
  <c r="G6" i="2"/>
  <c r="C14" i="1" s="1"/>
  <c r="C13" i="1" l="1"/>
  <c r="K3" i="3"/>
  <c r="I6" i="3"/>
  <c r="D16" i="1" s="1"/>
  <c r="N3" i="4"/>
  <c r="H6" i="5"/>
  <c r="F15" i="1" s="1"/>
  <c r="J3" i="5"/>
  <c r="H6" i="4"/>
  <c r="E15" i="1" s="1"/>
  <c r="J6" i="3" l="1"/>
  <c r="D17" i="1" s="1"/>
  <c r="G6" i="3"/>
  <c r="D14" i="1" s="1"/>
  <c r="M6" i="4"/>
  <c r="E20" i="1" s="1"/>
  <c r="O3" i="4"/>
  <c r="K3" i="5"/>
  <c r="I6" i="5"/>
  <c r="F16" i="1" s="1"/>
  <c r="I6" i="4"/>
  <c r="E16" i="1" s="1"/>
  <c r="K6" i="3" l="1"/>
  <c r="D18" i="1" s="1"/>
  <c r="N6" i="4"/>
  <c r="E21" i="1" s="1"/>
  <c r="J6" i="5"/>
  <c r="F17" i="1" s="1"/>
  <c r="G6" i="5"/>
  <c r="F14" i="1" s="1"/>
  <c r="M3" i="5"/>
  <c r="J6" i="4"/>
  <c r="E17" i="1" s="1"/>
  <c r="G6" i="4"/>
  <c r="E14" i="1" s="1"/>
  <c r="O6" i="4" l="1"/>
  <c r="E22" i="1" s="1"/>
  <c r="N3" i="5"/>
  <c r="K6" i="5"/>
  <c r="F18" i="1" s="1"/>
  <c r="K6" i="4"/>
  <c r="E18" i="1" s="1"/>
  <c r="M6" i="5" l="1"/>
  <c r="F20" i="1" s="1"/>
  <c r="O3" i="5"/>
  <c r="N6" i="5" l="1"/>
  <c r="F21" i="1" s="1"/>
  <c r="O6" i="5" l="1"/>
  <c r="F22" i="1" s="1"/>
  <c r="C10" i="1" l="1"/>
  <c r="D10" i="1" l="1"/>
  <c r="E10" i="1" l="1"/>
</calcChain>
</file>

<file path=xl/sharedStrings.xml><?xml version="1.0" encoding="utf-8"?>
<sst xmlns="http://schemas.openxmlformats.org/spreadsheetml/2006/main" count="5493" uniqueCount="805">
  <si>
    <t>Homelessness Prevention</t>
  </si>
  <si>
    <t>Learning Disability and Health Reform</t>
  </si>
  <si>
    <t>Care Act: Carers etc</t>
  </si>
  <si>
    <t>Local Welfare Provision</t>
  </si>
  <si>
    <t>Early Intervention</t>
  </si>
  <si>
    <t>Lead Local Flood Authorities 
(rolled-in from 2013-14)</t>
  </si>
  <si>
    <t>Lead Local Flood Authorities
(rolled-in from 2016-17)</t>
  </si>
  <si>
    <t>Sustainable Drainage Systems</t>
  </si>
  <si>
    <t>Core Spending Power</t>
  </si>
  <si>
    <t>2016-17</t>
  </si>
  <si>
    <t>2017-18</t>
  </si>
  <si>
    <t>2018-19</t>
  </si>
  <si>
    <t>2019-20</t>
  </si>
  <si>
    <t>England</t>
  </si>
  <si>
    <t>R47</t>
  </si>
  <si>
    <t>SD</t>
  </si>
  <si>
    <t>Barrow-in-Furness</t>
  </si>
  <si>
    <t>R88</t>
  </si>
  <si>
    <t>Eastbourne</t>
  </si>
  <si>
    <t>R660</t>
  </si>
  <si>
    <t>UA</t>
  </si>
  <si>
    <t>Blackpool</t>
  </si>
  <si>
    <t>R231</t>
  </si>
  <si>
    <t>Broxtowe</t>
  </si>
  <si>
    <t>R358</t>
  </si>
  <si>
    <t>MD</t>
  </si>
  <si>
    <t>Birmingham</t>
  </si>
  <si>
    <t>R49</t>
  </si>
  <si>
    <t>Copeland</t>
  </si>
  <si>
    <t>R370</t>
  </si>
  <si>
    <t>ILB</t>
  </si>
  <si>
    <t>City of London</t>
  </si>
  <si>
    <t>R173</t>
  </si>
  <si>
    <t>Burnley</t>
  </si>
  <si>
    <t>R178</t>
  </si>
  <si>
    <t>Pendle</t>
  </si>
  <si>
    <t>R176</t>
  </si>
  <si>
    <t>Hyndburn</t>
  </si>
  <si>
    <t>R338</t>
  </si>
  <si>
    <t>Rochdale</t>
  </si>
  <si>
    <t>R261</t>
  </si>
  <si>
    <t>Tamworth</t>
  </si>
  <si>
    <t>R354</t>
  </si>
  <si>
    <t>Newcastle upon Tyne</t>
  </si>
  <si>
    <t>R334</t>
  </si>
  <si>
    <t>Bolton</t>
  </si>
  <si>
    <t>R268</t>
  </si>
  <si>
    <t>Waveney</t>
  </si>
  <si>
    <t>R357</t>
  </si>
  <si>
    <t>Sunderland</t>
  </si>
  <si>
    <t>R614</t>
  </si>
  <si>
    <t>Harrogate</t>
  </si>
  <si>
    <t>R352</t>
  </si>
  <si>
    <t>Sheffield</t>
  </si>
  <si>
    <t>R361</t>
  </si>
  <si>
    <t>Sandwell</t>
  </si>
  <si>
    <t>R344</t>
  </si>
  <si>
    <t>Knowsley</t>
  </si>
  <si>
    <t>R630</t>
  </si>
  <si>
    <t>Stoke-on-Trent</t>
  </si>
  <si>
    <t>R335</t>
  </si>
  <si>
    <t>Bury</t>
  </si>
  <si>
    <t>R382</t>
  </si>
  <si>
    <t>Westminster</t>
  </si>
  <si>
    <t>R612</t>
  </si>
  <si>
    <t>North East Lincolnshire</t>
  </si>
  <si>
    <t>R203</t>
  </si>
  <si>
    <t>Great Yarmouth</t>
  </si>
  <si>
    <t>R611</t>
  </si>
  <si>
    <t>Kingston upon Hull</t>
  </si>
  <si>
    <t>R348</t>
  </si>
  <si>
    <t>Wirral</t>
  </si>
  <si>
    <t>R376</t>
  </si>
  <si>
    <t>Kensington and Chelsea</t>
  </si>
  <si>
    <t>R345</t>
  </si>
  <si>
    <t>Liverpool</t>
  </si>
  <si>
    <t>R650</t>
  </si>
  <si>
    <t>Halton</t>
  </si>
  <si>
    <t>R673</t>
  </si>
  <si>
    <t>Durham</t>
  </si>
  <si>
    <t>R179</t>
  </si>
  <si>
    <t>Preston</t>
  </si>
  <si>
    <t>R371</t>
  </si>
  <si>
    <t>Camden</t>
  </si>
  <si>
    <t>R341</t>
  </si>
  <si>
    <t>Tameside</t>
  </si>
  <si>
    <t>R607</t>
  </si>
  <si>
    <t>Middlesbrough</t>
  </si>
  <si>
    <t>R375</t>
  </si>
  <si>
    <t>Islington</t>
  </si>
  <si>
    <t>R621</t>
  </si>
  <si>
    <t>Derby</t>
  </si>
  <si>
    <t>R347</t>
  </si>
  <si>
    <t>Sefton</t>
  </si>
  <si>
    <t>R606</t>
  </si>
  <si>
    <t>Hartlepool</t>
  </si>
  <si>
    <t>R356</t>
  </si>
  <si>
    <t>South Tyneside</t>
  </si>
  <si>
    <t>R285</t>
  </si>
  <si>
    <t>Adur</t>
  </si>
  <si>
    <t>R378</t>
  </si>
  <si>
    <t>Lewisham</t>
  </si>
  <si>
    <t>R351</t>
  </si>
  <si>
    <t>Rotherham</t>
  </si>
  <si>
    <t>R653</t>
  </si>
  <si>
    <t>Torbay</t>
  </si>
  <si>
    <t>R366</t>
  </si>
  <si>
    <t>Calderdale</t>
  </si>
  <si>
    <t>R57</t>
  </si>
  <si>
    <t>High Peak</t>
  </si>
  <si>
    <t>R343</t>
  </si>
  <si>
    <t>Wigan</t>
  </si>
  <si>
    <t>R367</t>
  </si>
  <si>
    <t>Kirklees</t>
  </si>
  <si>
    <t>R364</t>
  </si>
  <si>
    <t>Wolverhampton</t>
  </si>
  <si>
    <t>R121</t>
  </si>
  <si>
    <t>New Forest</t>
  </si>
  <si>
    <t>R194</t>
  </si>
  <si>
    <t>Boston</t>
  </si>
  <si>
    <t>R661</t>
  </si>
  <si>
    <t>Nottingham</t>
  </si>
  <si>
    <t>R398</t>
  </si>
  <si>
    <t>OLB</t>
  </si>
  <si>
    <t>Newham</t>
  </si>
  <si>
    <t>R51</t>
  </si>
  <si>
    <t>South Lakeland</t>
  </si>
  <si>
    <t>R346</t>
  </si>
  <si>
    <t>St Helens</t>
  </si>
  <si>
    <t>R613</t>
  </si>
  <si>
    <t>North Lincolnshire</t>
  </si>
  <si>
    <t>R659</t>
  </si>
  <si>
    <t>Blackburn with Darwen</t>
  </si>
  <si>
    <t>R399</t>
  </si>
  <si>
    <t>Redbridge</t>
  </si>
  <si>
    <t>R336</t>
  </si>
  <si>
    <t>Manchester</t>
  </si>
  <si>
    <t>R349</t>
  </si>
  <si>
    <t>Barnsley</t>
  </si>
  <si>
    <t>R365</t>
  </si>
  <si>
    <t>Bradford</t>
  </si>
  <si>
    <t>R628</t>
  </si>
  <si>
    <t>Leicester</t>
  </si>
  <si>
    <t>R654</t>
  </si>
  <si>
    <t>Southend-on-Sea</t>
  </si>
  <si>
    <t>R253</t>
  </si>
  <si>
    <t>Cannock Chase</t>
  </si>
  <si>
    <t>R196</t>
  </si>
  <si>
    <t>Lincoln</t>
  </si>
  <si>
    <t>R652</t>
  </si>
  <si>
    <t>Plymouth</t>
  </si>
  <si>
    <t>R412</t>
  </si>
  <si>
    <t>SC</t>
  </si>
  <si>
    <t>Cumbria</t>
  </si>
  <si>
    <t>R368</t>
  </si>
  <si>
    <t>Leeds</t>
  </si>
  <si>
    <t>R337</t>
  </si>
  <si>
    <t>Oldham</t>
  </si>
  <si>
    <t>R626</t>
  </si>
  <si>
    <t>Portsmouth</t>
  </si>
  <si>
    <t>R619</t>
  </si>
  <si>
    <t>Luton</t>
  </si>
  <si>
    <t>R60</t>
  </si>
  <si>
    <t>Derbyshire Dales</t>
  </si>
  <si>
    <t>R369</t>
  </si>
  <si>
    <t>Wakefield</t>
  </si>
  <si>
    <t>R158</t>
  </si>
  <si>
    <t>Canterbury</t>
  </si>
  <si>
    <t>R634</t>
  </si>
  <si>
    <t>Derbyshire</t>
  </si>
  <si>
    <t>R390</t>
  </si>
  <si>
    <t>Enfield</t>
  </si>
  <si>
    <t>R342</t>
  </si>
  <si>
    <t>Trafford</t>
  </si>
  <si>
    <t>R389</t>
  </si>
  <si>
    <t>Ealing</t>
  </si>
  <si>
    <t>R668</t>
  </si>
  <si>
    <t>Lancashire</t>
  </si>
  <si>
    <t>R428</t>
  </si>
  <si>
    <t>Lincolnshire</t>
  </si>
  <si>
    <t>R226</t>
  </si>
  <si>
    <t>Scarborough</t>
  </si>
  <si>
    <t>R77</t>
  </si>
  <si>
    <t>Weymouth and Portland</t>
  </si>
  <si>
    <t>R360</t>
  </si>
  <si>
    <t>Dudley</t>
  </si>
  <si>
    <t>R276</t>
  </si>
  <si>
    <t>Surrey Heath</t>
  </si>
  <si>
    <t>R96</t>
  </si>
  <si>
    <t>Brentwood</t>
  </si>
  <si>
    <t>R91</t>
  </si>
  <si>
    <t>Lewes</t>
  </si>
  <si>
    <t>R162</t>
  </si>
  <si>
    <t>Gravesham</t>
  </si>
  <si>
    <t>R372</t>
  </si>
  <si>
    <t>Greenwich</t>
  </si>
  <si>
    <t>R379</t>
  </si>
  <si>
    <t>Southwark</t>
  </si>
  <si>
    <t>R674</t>
  </si>
  <si>
    <t>Northumberland</t>
  </si>
  <si>
    <t>R340</t>
  </si>
  <si>
    <t>Stockport</t>
  </si>
  <si>
    <t>R640</t>
  </si>
  <si>
    <t>Staffordshire</t>
  </si>
  <si>
    <t>R373</t>
  </si>
  <si>
    <t>Hackney</t>
  </si>
  <si>
    <t>R637</t>
  </si>
  <si>
    <t>East Sussex</t>
  </si>
  <si>
    <t>R429</t>
  </si>
  <si>
    <t>Norfolk</t>
  </si>
  <si>
    <t>R56</t>
  </si>
  <si>
    <t>Erewash</t>
  </si>
  <si>
    <t>R610</t>
  </si>
  <si>
    <t>East Riding of Yorkshire</t>
  </si>
  <si>
    <t>R339</t>
  </si>
  <si>
    <t>Salford</t>
  </si>
  <si>
    <t>R353</t>
  </si>
  <si>
    <t>Gateshead</t>
  </si>
  <si>
    <t>R669</t>
  </si>
  <si>
    <t>Nottinghamshire</t>
  </si>
  <si>
    <t>R101</t>
  </si>
  <si>
    <t>Harlow</t>
  </si>
  <si>
    <t>R224</t>
  </si>
  <si>
    <t>Richmondshire</t>
  </si>
  <si>
    <t>R608</t>
  </si>
  <si>
    <t>Redcar and Cleveland</t>
  </si>
  <si>
    <t>R205</t>
  </si>
  <si>
    <t>Norwich</t>
  </si>
  <si>
    <t>R374</t>
  </si>
  <si>
    <t>Hammersmith and Fulham</t>
  </si>
  <si>
    <t>R400</t>
  </si>
  <si>
    <t>Richmond upon Thames</t>
  </si>
  <si>
    <t>R350</t>
  </si>
  <si>
    <t>Doncaster</t>
  </si>
  <si>
    <t>R102</t>
  </si>
  <si>
    <t>Maldon</t>
  </si>
  <si>
    <t>R438</t>
  </si>
  <si>
    <t>Suffolk</t>
  </si>
  <si>
    <t>R192</t>
  </si>
  <si>
    <t>Oadby and Wigston</t>
  </si>
  <si>
    <t>R288</t>
  </si>
  <si>
    <t>Crawley</t>
  </si>
  <si>
    <t>R655</t>
  </si>
  <si>
    <t>Thurrock</t>
  </si>
  <si>
    <t>R363</t>
  </si>
  <si>
    <t>Walsall</t>
  </si>
  <si>
    <t>R105</t>
  </si>
  <si>
    <t>Tendring</t>
  </si>
  <si>
    <t>R359</t>
  </si>
  <si>
    <t>Coventry</t>
  </si>
  <si>
    <t>R140</t>
  </si>
  <si>
    <t>North Hertfordshire</t>
  </si>
  <si>
    <t>R54</t>
  </si>
  <si>
    <t>Chesterfield</t>
  </si>
  <si>
    <t>R238</t>
  </si>
  <si>
    <t>Oxford</t>
  </si>
  <si>
    <t>R160</t>
  </si>
  <si>
    <t>Dover</t>
  </si>
  <si>
    <t>R254</t>
  </si>
  <si>
    <t>East Staffordshire</t>
  </si>
  <si>
    <t>R233</t>
  </si>
  <si>
    <t>Mansfield</t>
  </si>
  <si>
    <t>R383</t>
  </si>
  <si>
    <t>Barking and Dagenham</t>
  </si>
  <si>
    <t>R118</t>
  </si>
  <si>
    <t>Gosport</t>
  </si>
  <si>
    <t>R635</t>
  </si>
  <si>
    <t>Dorset</t>
  </si>
  <si>
    <t>R625</t>
  </si>
  <si>
    <t>Brighton &amp; Hove</t>
  </si>
  <si>
    <t>R53</t>
  </si>
  <si>
    <t>Bolsover</t>
  </si>
  <si>
    <t>R397</t>
  </si>
  <si>
    <t>Merton</t>
  </si>
  <si>
    <t>R603</t>
  </si>
  <si>
    <t>Bristol</t>
  </si>
  <si>
    <t>R667</t>
  </si>
  <si>
    <t>Kent</t>
  </si>
  <si>
    <t>R631</t>
  </si>
  <si>
    <t>Swindon</t>
  </si>
  <si>
    <t>R355</t>
  </si>
  <si>
    <t>North Tyneside</t>
  </si>
  <si>
    <t>R381</t>
  </si>
  <si>
    <t>Wandsworth</t>
  </si>
  <si>
    <t>R270</t>
  </si>
  <si>
    <t>Epsom and Ewell</t>
  </si>
  <si>
    <t>R391</t>
  </si>
  <si>
    <t>Haringey</t>
  </si>
  <si>
    <t>R387</t>
  </si>
  <si>
    <t>Bromley</t>
  </si>
  <si>
    <t>R609</t>
  </si>
  <si>
    <t>Stockton-on-Tees</t>
  </si>
  <si>
    <t>R436</t>
  </si>
  <si>
    <t>Somerset</t>
  </si>
  <si>
    <t>R649</t>
  </si>
  <si>
    <t>Peterborough</t>
  </si>
  <si>
    <t>R380</t>
  </si>
  <si>
    <t>Tower Hamlets</t>
  </si>
  <si>
    <t>R394</t>
  </si>
  <si>
    <t>Hillingdon</t>
  </si>
  <si>
    <t>R256</t>
  </si>
  <si>
    <t>Newcastle-under-Lyme</t>
  </si>
  <si>
    <t>R305</t>
  </si>
  <si>
    <t>FIR</t>
  </si>
  <si>
    <t>West Midlands Fire</t>
  </si>
  <si>
    <t>R617</t>
  </si>
  <si>
    <t>York</t>
  </si>
  <si>
    <t>R951</t>
  </si>
  <si>
    <t>Cleveland Fire</t>
  </si>
  <si>
    <t>R362</t>
  </si>
  <si>
    <t>Solihull</t>
  </si>
  <si>
    <t>R75</t>
  </si>
  <si>
    <t>Purbeck</t>
  </si>
  <si>
    <t>R183</t>
  </si>
  <si>
    <t>West Lancashire</t>
  </si>
  <si>
    <t>R656</t>
  </si>
  <si>
    <t>Herefordshire</t>
  </si>
  <si>
    <t>R666</t>
  </si>
  <si>
    <t>Essex</t>
  </si>
  <si>
    <t>R422</t>
  </si>
  <si>
    <t>Hertfordshire</t>
  </si>
  <si>
    <t>R301</t>
  </si>
  <si>
    <t>Greater Manchester Fire</t>
  </si>
  <si>
    <t>R306</t>
  </si>
  <si>
    <t>West Yorkshire Fire</t>
  </si>
  <si>
    <t>R638</t>
  </si>
  <si>
    <t>Hampshire</t>
  </si>
  <si>
    <t>R419</t>
  </si>
  <si>
    <t>Gloucestershire</t>
  </si>
  <si>
    <t>R89</t>
  </si>
  <si>
    <t>Hastings</t>
  </si>
  <si>
    <t>R627</t>
  </si>
  <si>
    <t>Southampton</t>
  </si>
  <si>
    <t>R952</t>
  </si>
  <si>
    <t>Humberside Fire</t>
  </si>
  <si>
    <t>R377</t>
  </si>
  <si>
    <t>Lambeth</t>
  </si>
  <si>
    <t>R665</t>
  </si>
  <si>
    <t>Devon</t>
  </si>
  <si>
    <t>R303</t>
  </si>
  <si>
    <t>South Yorkshire Fire</t>
  </si>
  <si>
    <t>R618</t>
  </si>
  <si>
    <t>North Yorkshire</t>
  </si>
  <si>
    <t>R302</t>
  </si>
  <si>
    <t>Merseyside Fire</t>
  </si>
  <si>
    <t>R677</t>
  </si>
  <si>
    <t>Cheshire East</t>
  </si>
  <si>
    <t>R672</t>
  </si>
  <si>
    <t>Cornwall</t>
  </si>
  <si>
    <t>R259</t>
  </si>
  <si>
    <t>Staffordshire Moorlands</t>
  </si>
  <si>
    <t>R658</t>
  </si>
  <si>
    <t>Medway</t>
  </si>
  <si>
    <t>R175</t>
  </si>
  <si>
    <t>Fylde</t>
  </si>
  <si>
    <t>R144</t>
  </si>
  <si>
    <t>Watford</t>
  </si>
  <si>
    <t>R662</t>
  </si>
  <si>
    <t>Telford and the Wrekin</t>
  </si>
  <si>
    <t>R958</t>
  </si>
  <si>
    <t>Durham Fire</t>
  </si>
  <si>
    <t>R675</t>
  </si>
  <si>
    <t>Shropshire</t>
  </si>
  <si>
    <t>R392</t>
  </si>
  <si>
    <t>Harrow</t>
  </si>
  <si>
    <t>R142</t>
  </si>
  <si>
    <t>Stevenage</t>
  </si>
  <si>
    <t>R642</t>
  </si>
  <si>
    <t>Bracknell Forest</t>
  </si>
  <si>
    <t>R388</t>
  </si>
  <si>
    <t>Croydon</t>
  </si>
  <si>
    <t>R304</t>
  </si>
  <si>
    <t>Tyne and Wear Fire</t>
  </si>
  <si>
    <t>R624</t>
  </si>
  <si>
    <t>Darlington</t>
  </si>
  <si>
    <t>R622</t>
  </si>
  <si>
    <t>Bournemouth</t>
  </si>
  <si>
    <t>R971</t>
  </si>
  <si>
    <t>Lancashire Fire</t>
  </si>
  <si>
    <t>R396</t>
  </si>
  <si>
    <t>Kingston upon Thames</t>
  </si>
  <si>
    <t>R402</t>
  </si>
  <si>
    <t>Waltham Forest</t>
  </si>
  <si>
    <t>R956</t>
  </si>
  <si>
    <t>Derbyshire Fire</t>
  </si>
  <si>
    <t>R678</t>
  </si>
  <si>
    <t>Cheshire West &amp; Chester</t>
  </si>
  <si>
    <t>R234</t>
  </si>
  <si>
    <t>Newark and Sherwood</t>
  </si>
  <si>
    <t>R623</t>
  </si>
  <si>
    <t>Poole</t>
  </si>
  <si>
    <t>R651</t>
  </si>
  <si>
    <t>Warrington</t>
  </si>
  <si>
    <t>R663</t>
  </si>
  <si>
    <t>Cambridgeshire</t>
  </si>
  <si>
    <t>R639</t>
  </si>
  <si>
    <t>Leicestershire</t>
  </si>
  <si>
    <t>R401</t>
  </si>
  <si>
    <t>Sutton</t>
  </si>
  <si>
    <t>R966</t>
  </si>
  <si>
    <t>Cheshire Fire</t>
  </si>
  <si>
    <t>R434</t>
  </si>
  <si>
    <t>Oxfordshire</t>
  </si>
  <si>
    <t>R386</t>
  </si>
  <si>
    <t>Brent</t>
  </si>
  <si>
    <t>R671</t>
  </si>
  <si>
    <t>Worcestershire</t>
  </si>
  <si>
    <t>R439</t>
  </si>
  <si>
    <t>Surrey</t>
  </si>
  <si>
    <t>R645</t>
  </si>
  <si>
    <t>Slough</t>
  </si>
  <si>
    <t>R962</t>
  </si>
  <si>
    <t>Staffordshire Fire</t>
  </si>
  <si>
    <t>R620</t>
  </si>
  <si>
    <t>Milton Keynes</t>
  </si>
  <si>
    <t>R601</t>
  </si>
  <si>
    <t>Isle of Wight Council</t>
  </si>
  <si>
    <t>R92</t>
  </si>
  <si>
    <t>Rother</t>
  </si>
  <si>
    <t>R430</t>
  </si>
  <si>
    <t>Northamptonshire</t>
  </si>
  <si>
    <t>R441</t>
  </si>
  <si>
    <t>West Sussex</t>
  </si>
  <si>
    <t>R166</t>
  </si>
  <si>
    <t>Shepway</t>
  </si>
  <si>
    <t>R385</t>
  </si>
  <si>
    <t>Bexley</t>
  </si>
  <si>
    <t>R605</t>
  </si>
  <si>
    <t>North Somerset</t>
  </si>
  <si>
    <t>R644</t>
  </si>
  <si>
    <t>Reading</t>
  </si>
  <si>
    <t>R440</t>
  </si>
  <si>
    <t>Warwickshire</t>
  </si>
  <si>
    <t>R230</t>
  </si>
  <si>
    <t>Bassetlaw</t>
  </si>
  <si>
    <t>R972</t>
  </si>
  <si>
    <t>Nottinghamshire Fire</t>
  </si>
  <si>
    <t>R63</t>
  </si>
  <si>
    <t>North Devon</t>
  </si>
  <si>
    <t>R190</t>
  </si>
  <si>
    <t>Melton</t>
  </si>
  <si>
    <t>R395</t>
  </si>
  <si>
    <t>Hounslow</t>
  </si>
  <si>
    <t>R52</t>
  </si>
  <si>
    <t>Amber Valley</t>
  </si>
  <si>
    <t>R277</t>
  </si>
  <si>
    <t>Tandridge</t>
  </si>
  <si>
    <t>R960</t>
  </si>
  <si>
    <t>Hampshire Fire</t>
  </si>
  <si>
    <t>R207</t>
  </si>
  <si>
    <t>King's Lynn and West Norfolk</t>
  </si>
  <si>
    <t>R168</t>
  </si>
  <si>
    <t>Thanet</t>
  </si>
  <si>
    <t>R165</t>
  </si>
  <si>
    <t>Sevenoaks</t>
  </si>
  <si>
    <t>R181</t>
  </si>
  <si>
    <t>Rossendale</t>
  </si>
  <si>
    <t>R67</t>
  </si>
  <si>
    <t>Mid Devon</t>
  </si>
  <si>
    <t>R959</t>
  </si>
  <si>
    <t>East Sussex Fire</t>
  </si>
  <si>
    <t>R272</t>
  </si>
  <si>
    <t>Mole Valley</t>
  </si>
  <si>
    <t>R123</t>
  </si>
  <si>
    <t>Rushmoor</t>
  </si>
  <si>
    <t>R384</t>
  </si>
  <si>
    <t>Barnet</t>
  </si>
  <si>
    <t>R961</t>
  </si>
  <si>
    <t>Leicestershire Fire</t>
  </si>
  <si>
    <t>R968</t>
  </si>
  <si>
    <t>Essex Fire Auhtority</t>
  </si>
  <si>
    <t>R751</t>
  </si>
  <si>
    <t>Devon and Somerset Fire</t>
  </si>
  <si>
    <t>R953</t>
  </si>
  <si>
    <t>North Yorkshire Fire</t>
  </si>
  <si>
    <t>Dorset and Wiltshire Fire</t>
  </si>
  <si>
    <t>R643</t>
  </si>
  <si>
    <t>West Berkshire</t>
  </si>
  <si>
    <t>R647</t>
  </si>
  <si>
    <t>Wokingham</t>
  </si>
  <si>
    <t>R970</t>
  </si>
  <si>
    <t>Kent Fire</t>
  </si>
  <si>
    <t>R195</t>
  </si>
  <si>
    <t>East Lindsey</t>
  </si>
  <si>
    <t>R679</t>
  </si>
  <si>
    <t>Bedford</t>
  </si>
  <si>
    <t>R177</t>
  </si>
  <si>
    <t>Lancaster</t>
  </si>
  <si>
    <t>R965</t>
  </si>
  <si>
    <t>Cambridgeshire Fire</t>
  </si>
  <si>
    <t>R198</t>
  </si>
  <si>
    <t>South Holland</t>
  </si>
  <si>
    <t>R236</t>
  </si>
  <si>
    <t>Rushcliffe</t>
  </si>
  <si>
    <t>R232</t>
  </si>
  <si>
    <t>Gedling</t>
  </si>
  <si>
    <t>R280</t>
  </si>
  <si>
    <t>North Warwickshire</t>
  </si>
  <si>
    <t>R964</t>
  </si>
  <si>
    <t>Berkshire Fire Authority</t>
  </si>
  <si>
    <t>R950</t>
  </si>
  <si>
    <t>Avon Fire</t>
  </si>
  <si>
    <t>R24</t>
  </si>
  <si>
    <t>Fenland</t>
  </si>
  <si>
    <t>R954</t>
  </si>
  <si>
    <t>Bedfordshire Fire</t>
  </si>
  <si>
    <t>R141</t>
  </si>
  <si>
    <t>St Albans</t>
  </si>
  <si>
    <t>R633</t>
  </si>
  <si>
    <t>Buckinghamshire</t>
  </si>
  <si>
    <t>R676</t>
  </si>
  <si>
    <t>Wiltshire</t>
  </si>
  <si>
    <t>R973</t>
  </si>
  <si>
    <t>Shropshire Fire</t>
  </si>
  <si>
    <t>R269</t>
  </si>
  <si>
    <t>Elmbridge</t>
  </si>
  <si>
    <t>R680</t>
  </si>
  <si>
    <t>Central Bedfordshire</t>
  </si>
  <si>
    <t>R184</t>
  </si>
  <si>
    <t>Wyre</t>
  </si>
  <si>
    <t>R602</t>
  </si>
  <si>
    <t>Bath &amp; North East Somerset</t>
  </si>
  <si>
    <t>R969</t>
  </si>
  <si>
    <t>Hereford &amp; Worcester Fire</t>
  </si>
  <si>
    <t>R78</t>
  </si>
  <si>
    <t>East Dorset</t>
  </si>
  <si>
    <t>R393</t>
  </si>
  <si>
    <t>Havering</t>
  </si>
  <si>
    <t>R646</t>
  </si>
  <si>
    <t>Windsor and Maidenhead</t>
  </si>
  <si>
    <t>R46</t>
  </si>
  <si>
    <t>Allerdale</t>
  </si>
  <si>
    <t>R72</t>
  </si>
  <si>
    <t>Christchurch</t>
  </si>
  <si>
    <t>R604</t>
  </si>
  <si>
    <t>South Gloucestershire</t>
  </si>
  <si>
    <t>R255</t>
  </si>
  <si>
    <t>Lichfield</t>
  </si>
  <si>
    <t>R262</t>
  </si>
  <si>
    <t>Babergh</t>
  </si>
  <si>
    <t>R955</t>
  </si>
  <si>
    <t>Buckinghamshire Fire</t>
  </si>
  <si>
    <t>R48</t>
  </si>
  <si>
    <t>Carlisle</t>
  </si>
  <si>
    <t>R18</t>
  </si>
  <si>
    <t>South Bucks</t>
  </si>
  <si>
    <t>R97</t>
  </si>
  <si>
    <t>Castle Point</t>
  </si>
  <si>
    <t>R136</t>
  </si>
  <si>
    <t>Broxbourne</t>
  </si>
  <si>
    <t>R264</t>
  </si>
  <si>
    <t>Ipswich</t>
  </si>
  <si>
    <t>R19</t>
  </si>
  <si>
    <t>Chiltern</t>
  </si>
  <si>
    <t>R139</t>
  </si>
  <si>
    <t>Hertsmere</t>
  </si>
  <si>
    <t>R275</t>
  </si>
  <si>
    <t>Spelthorne</t>
  </si>
  <si>
    <t>R131</t>
  </si>
  <si>
    <t>Redditch</t>
  </si>
  <si>
    <t>R23</t>
  </si>
  <si>
    <t>East Cambridgeshire</t>
  </si>
  <si>
    <t>R100</t>
  </si>
  <si>
    <t>Epping Forest</t>
  </si>
  <si>
    <t>R70</t>
  </si>
  <si>
    <t>West Devon</t>
  </si>
  <si>
    <t>R273</t>
  </si>
  <si>
    <t>Reigate and Banstead</t>
  </si>
  <si>
    <t>R279</t>
  </si>
  <si>
    <t>Woking</t>
  </si>
  <si>
    <t>R263</t>
  </si>
  <si>
    <t>Forest Heath</t>
  </si>
  <si>
    <t>R145</t>
  </si>
  <si>
    <t>Welwyn Hatfield</t>
  </si>
  <si>
    <t>R50</t>
  </si>
  <si>
    <t>Eden</t>
  </si>
  <si>
    <t>R21</t>
  </si>
  <si>
    <t>Wycombe</t>
  </si>
  <si>
    <t>R76</t>
  </si>
  <si>
    <t>West Dorset</t>
  </si>
  <si>
    <t>R291</t>
  </si>
  <si>
    <t>Worthing</t>
  </si>
  <si>
    <t>R271</t>
  </si>
  <si>
    <t>Guildford</t>
  </si>
  <si>
    <t>R200</t>
  </si>
  <si>
    <t>West Lindsey</t>
  </si>
  <si>
    <t>R616</t>
  </si>
  <si>
    <t>Selby</t>
  </si>
  <si>
    <t>R281</t>
  </si>
  <si>
    <t>Nuneaton and Bedworth</t>
  </si>
  <si>
    <t>R127</t>
  </si>
  <si>
    <t>Bromsgrove</t>
  </si>
  <si>
    <t>R167</t>
  </si>
  <si>
    <t>Swale</t>
  </si>
  <si>
    <t>R229</t>
  </si>
  <si>
    <t>Ashfield</t>
  </si>
  <si>
    <t>R103</t>
  </si>
  <si>
    <t>Rochford</t>
  </si>
  <si>
    <t>R266</t>
  </si>
  <si>
    <t>St Edmundsbury</t>
  </si>
  <si>
    <t>R108</t>
  </si>
  <si>
    <t>Cheltenham</t>
  </si>
  <si>
    <t>R95</t>
  </si>
  <si>
    <t>Braintree</t>
  </si>
  <si>
    <t>R163</t>
  </si>
  <si>
    <t>Maidstone</t>
  </si>
  <si>
    <t>R98</t>
  </si>
  <si>
    <t>Chelmsford</t>
  </si>
  <si>
    <t>R94</t>
  </si>
  <si>
    <t>Basildon</t>
  </si>
  <si>
    <t>R648</t>
  </si>
  <si>
    <t>Huntingdonshire</t>
  </si>
  <si>
    <t>R204</t>
  </si>
  <si>
    <t>North Norfolk</t>
  </si>
  <si>
    <t>R267</t>
  </si>
  <si>
    <t>Suffolk Coastal</t>
  </si>
  <si>
    <t>R252</t>
  </si>
  <si>
    <t>South Somerset</t>
  </si>
  <si>
    <t>R657</t>
  </si>
  <si>
    <t>Malvern Hills</t>
  </si>
  <si>
    <t>R629</t>
  </si>
  <si>
    <t>Rutland</t>
  </si>
  <si>
    <t>R58</t>
  </si>
  <si>
    <t>North East Derbyshire</t>
  </si>
  <si>
    <t>R278</t>
  </si>
  <si>
    <t>Waverley</t>
  </si>
  <si>
    <t>R65</t>
  </si>
  <si>
    <t>South Hams</t>
  </si>
  <si>
    <t>R265</t>
  </si>
  <si>
    <t>Mid Suffolk</t>
  </si>
  <si>
    <t>R212</t>
  </si>
  <si>
    <t>Northampton</t>
  </si>
  <si>
    <t>R251</t>
  </si>
  <si>
    <t>West Somerset</t>
  </si>
  <si>
    <t>R211</t>
  </si>
  <si>
    <t>Kettering</t>
  </si>
  <si>
    <t>R93</t>
  </si>
  <si>
    <t>Wealden</t>
  </si>
  <si>
    <t>R284</t>
  </si>
  <si>
    <t>Warwick</t>
  </si>
  <si>
    <t>R221</t>
  </si>
  <si>
    <t>Craven</t>
  </si>
  <si>
    <t>R257</t>
  </si>
  <si>
    <t>South Staffordshire</t>
  </si>
  <si>
    <t>R143</t>
  </si>
  <si>
    <t>Three Rivers</t>
  </si>
  <si>
    <t>R116</t>
  </si>
  <si>
    <t>Eastleigh</t>
  </si>
  <si>
    <t>R170</t>
  </si>
  <si>
    <t>Tunbridge Wells</t>
  </si>
  <si>
    <t>R111</t>
  </si>
  <si>
    <t>Gloucester</t>
  </si>
  <si>
    <t>R126</t>
  </si>
  <si>
    <t>Winchester</t>
  </si>
  <si>
    <t>R157</t>
  </si>
  <si>
    <t>Ashford</t>
  </si>
  <si>
    <t>R615</t>
  </si>
  <si>
    <t>Ryedale</t>
  </si>
  <si>
    <t>R73</t>
  </si>
  <si>
    <t>North Dorset</t>
  </si>
  <si>
    <t>R69</t>
  </si>
  <si>
    <t>Torridge</t>
  </si>
  <si>
    <t>R199</t>
  </si>
  <si>
    <t>South Kesteven</t>
  </si>
  <si>
    <t>R403</t>
  </si>
  <si>
    <t>Isles of Scilly</t>
  </si>
  <si>
    <t>R59</t>
  </si>
  <si>
    <t>South Derbyshire</t>
  </si>
  <si>
    <t>R286</t>
  </si>
  <si>
    <t>Arun</t>
  </si>
  <si>
    <t>R66</t>
  </si>
  <si>
    <t>Teignbridge</t>
  </si>
  <si>
    <t>R138</t>
  </si>
  <si>
    <t>East Hertfordshire</t>
  </si>
  <si>
    <t>R119</t>
  </si>
  <si>
    <t>Hart</t>
  </si>
  <si>
    <t>R120</t>
  </si>
  <si>
    <t>Havant</t>
  </si>
  <si>
    <t>R137</t>
  </si>
  <si>
    <t>Dacorum</t>
  </si>
  <si>
    <t>R182</t>
  </si>
  <si>
    <t>South Ribble</t>
  </si>
  <si>
    <t>R197</t>
  </si>
  <si>
    <t>North Kesteven</t>
  </si>
  <si>
    <t>R62</t>
  </si>
  <si>
    <t>Exeter</t>
  </si>
  <si>
    <t>R186</t>
  </si>
  <si>
    <t>Charnwood</t>
  </si>
  <si>
    <t>R117</t>
  </si>
  <si>
    <t>Fareham</t>
  </si>
  <si>
    <t>R202</t>
  </si>
  <si>
    <t>Broadland</t>
  </si>
  <si>
    <t>R114</t>
  </si>
  <si>
    <t>Basingstoke and Deane</t>
  </si>
  <si>
    <t>R110</t>
  </si>
  <si>
    <t>Forest of Dean</t>
  </si>
  <si>
    <t>R133</t>
  </si>
  <si>
    <t>Worcester</t>
  </si>
  <si>
    <t>R213</t>
  </si>
  <si>
    <t>South Northamptonshire</t>
  </si>
  <si>
    <t>R169</t>
  </si>
  <si>
    <t>Tonbridge and Malling</t>
  </si>
  <si>
    <t>R249</t>
  </si>
  <si>
    <t>Sedgemoor</t>
  </si>
  <si>
    <t>R191</t>
  </si>
  <si>
    <t>North West Leicestershire</t>
  </si>
  <si>
    <t>R248</t>
  </si>
  <si>
    <t>Mendip</t>
  </si>
  <si>
    <t>R99</t>
  </si>
  <si>
    <t>Colchester</t>
  </si>
  <si>
    <t>R208</t>
  </si>
  <si>
    <t>Corby</t>
  </si>
  <si>
    <t>R135</t>
  </si>
  <si>
    <t>Wyre Forest</t>
  </si>
  <si>
    <t>R258</t>
  </si>
  <si>
    <t>Stafford</t>
  </si>
  <si>
    <t>R241</t>
  </si>
  <si>
    <t>West Oxfordshire</t>
  </si>
  <si>
    <t>R250</t>
  </si>
  <si>
    <t>Taunton Deane</t>
  </si>
  <si>
    <t>R112</t>
  </si>
  <si>
    <t>Stroud</t>
  </si>
  <si>
    <t>R274</t>
  </si>
  <si>
    <t>Runnymede</t>
  </si>
  <si>
    <t>R214</t>
  </si>
  <si>
    <t>Wellingborough</t>
  </si>
  <si>
    <t>R239</t>
  </si>
  <si>
    <t>South Oxfordshire</t>
  </si>
  <si>
    <t>R282</t>
  </si>
  <si>
    <t>Rugby</t>
  </si>
  <si>
    <t>R201</t>
  </si>
  <si>
    <t>Breckland</t>
  </si>
  <si>
    <t>R206</t>
  </si>
  <si>
    <t>South Norfolk</t>
  </si>
  <si>
    <t>R209</t>
  </si>
  <si>
    <t>Daventry</t>
  </si>
  <si>
    <t>R115</t>
  </si>
  <si>
    <t>East Hampshire</t>
  </si>
  <si>
    <t>R180</t>
  </si>
  <si>
    <t>Ribble Valley</t>
  </si>
  <si>
    <t>R210</t>
  </si>
  <si>
    <t>East Northamptonshire</t>
  </si>
  <si>
    <t>R159</t>
  </si>
  <si>
    <t>Dartford</t>
  </si>
  <si>
    <t>R283</t>
  </si>
  <si>
    <t>Stratford-on-Avon</t>
  </si>
  <si>
    <t>R22</t>
  </si>
  <si>
    <t>Cambridge</t>
  </si>
  <si>
    <t>R290</t>
  </si>
  <si>
    <t>Mid Sussex</t>
  </si>
  <si>
    <t>R185</t>
  </si>
  <si>
    <t>Blaby</t>
  </si>
  <si>
    <t>R187</t>
  </si>
  <si>
    <t>Harborough</t>
  </si>
  <si>
    <t>R222</t>
  </si>
  <si>
    <t>Hambleton</t>
  </si>
  <si>
    <t>R174</t>
  </si>
  <si>
    <t>Chorley</t>
  </si>
  <si>
    <t>R109</t>
  </si>
  <si>
    <t>Cotswold</t>
  </si>
  <si>
    <t>R237</t>
  </si>
  <si>
    <t>Cherwell</t>
  </si>
  <si>
    <t>R27</t>
  </si>
  <si>
    <t>South Cambridgeshire</t>
  </si>
  <si>
    <t>R107</t>
  </si>
  <si>
    <t>Uttlesford</t>
  </si>
  <si>
    <t>R287</t>
  </si>
  <si>
    <t>Chichester</t>
  </si>
  <si>
    <t>R113</t>
  </si>
  <si>
    <t>Tewkesbury</t>
  </si>
  <si>
    <t>R188</t>
  </si>
  <si>
    <t>Hinckley and Bosworth</t>
  </si>
  <si>
    <t>R17</t>
  </si>
  <si>
    <t>Aylesbury Vale</t>
  </si>
  <si>
    <t>R240</t>
  </si>
  <si>
    <t>Vale of White Horse</t>
  </si>
  <si>
    <t>R125</t>
  </si>
  <si>
    <t>Test Valley</t>
  </si>
  <si>
    <t>R134</t>
  </si>
  <si>
    <t>Wychavon</t>
  </si>
  <si>
    <t>R61</t>
  </si>
  <si>
    <t>East Devon</t>
  </si>
  <si>
    <t>R289</t>
  </si>
  <si>
    <t>Horsham</t>
  </si>
  <si>
    <t>R570</t>
  </si>
  <si>
    <t>R753</t>
  </si>
  <si>
    <t>Greater London Authority</t>
  </si>
  <si>
    <t>£</t>
  </si>
  <si>
    <t>Care Act Funding</t>
  </si>
  <si>
    <t>GLA</t>
  </si>
  <si>
    <t>Visible Lines in 2017-18</t>
  </si>
  <si>
    <t>Visible Lines in 2018-19</t>
  </si>
  <si>
    <t>Visible Lines in 2019-20</t>
  </si>
  <si>
    <t>ENG</t>
  </si>
  <si>
    <t>Lead Local Flood Authorities</t>
  </si>
  <si>
    <t xml:space="preserve">Lead Local Flood Authorities </t>
  </si>
  <si>
    <t>Element rolled-in from 2013-14</t>
  </si>
  <si>
    <t>Element rolled-in from 2016-17</t>
  </si>
  <si>
    <t xml:space="preserve">Lead Local Flood Authorities 
</t>
  </si>
  <si>
    <t>Care Act: Funding Reform (including Deferred Payments)</t>
  </si>
  <si>
    <t>Summary of Visible Lines</t>
  </si>
  <si>
    <t>Visible Lines in 2016-17</t>
  </si>
  <si>
    <t>Lead Local Flood Authorities*</t>
  </si>
  <si>
    <t>Sustainable Drainage Systems*</t>
  </si>
  <si>
    <t>* This funding will be supplemented by a new section 31 grant to ensure that these elements of funding for lead local flood authorities increase in real terms in each year of the Parliament.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</si>
</sst>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&quot;£&quot;#,##0"/>
  </numFmts>
  <fonts count="15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3" fontId="0" fillId="2" borderId="7" xfId="0" applyNumberFormat="1" applyFont="1" applyFill="1" applyBorder="1" applyAlignment="1">
      <alignment vertical="top"/>
    </xf>
    <xf numFmtId="0" fontId="3" fillId="0" borderId="0" xfId="0" applyFont="1" applyBorder="1"/>
    <xf numFmtId="0" fontId="4" fillId="0" borderId="0" xfId="0" applyFont="1" applyBorder="1"/>
    <xf numFmtId="3" fontId="3" fillId="2" borderId="0" xfId="0" applyNumberFormat="1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164" fontId="5" fillId="2" borderId="0" xfId="1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wrapText="1"/>
    </xf>
    <xf numFmtId="0" fontId="3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Border="1"/>
    <xf numFmtId="3" fontId="3" fillId="2" borderId="0" xfId="0" applyNumberFormat="1" applyFont="1" applyFill="1" applyBorder="1"/>
    <xf numFmtId="3" fontId="4" fillId="2" borderId="0" xfId="0" applyNumberFormat="1" applyFont="1" applyFill="1" applyBorder="1"/>
    <xf numFmtId="0" fontId="3" fillId="2" borderId="10" xfId="0" applyFont="1" applyFill="1" applyBorder="1"/>
    <xf numFmtId="3" fontId="7" fillId="2" borderId="7" xfId="0" applyNumberFormat="1" applyFont="1" applyFill="1" applyBorder="1" applyAlignment="1">
      <alignment horizontal="left" vertical="top" indent="1"/>
    </xf>
    <xf numFmtId="164" fontId="9" fillId="2" borderId="0" xfId="1" applyNumberFormat="1" applyFont="1" applyFill="1" applyAlignment="1">
      <alignment wrapText="1"/>
    </xf>
    <xf numFmtId="0" fontId="9" fillId="2" borderId="0" xfId="0" applyFont="1" applyFill="1" applyBorder="1"/>
    <xf numFmtId="0" fontId="9" fillId="2" borderId="10" xfId="0" applyFont="1" applyFill="1" applyBorder="1"/>
    <xf numFmtId="0" fontId="10" fillId="2" borderId="10" xfId="0" applyFont="1" applyFill="1" applyBorder="1"/>
    <xf numFmtId="0" fontId="9" fillId="0" borderId="0" xfId="0" applyFont="1" applyBorder="1"/>
    <xf numFmtId="3" fontId="4" fillId="2" borderId="0" xfId="0" applyNumberFormat="1" applyFont="1" applyFill="1" applyBorder="1" applyAlignment="1">
      <alignment horizontal="center" vertical="top" wrapText="1"/>
    </xf>
    <xf numFmtId="165" fontId="0" fillId="2" borderId="0" xfId="0" applyNumberFormat="1" applyFill="1" applyBorder="1"/>
    <xf numFmtId="165" fontId="0" fillId="2" borderId="8" xfId="0" applyNumberFormat="1" applyFill="1" applyBorder="1"/>
    <xf numFmtId="165" fontId="7" fillId="2" borderId="0" xfId="0" applyNumberFormat="1" applyFont="1" applyFill="1" applyBorder="1"/>
    <xf numFmtId="165" fontId="7" fillId="2" borderId="8" xfId="0" applyNumberFormat="1" applyFont="1" applyFill="1" applyBorder="1"/>
    <xf numFmtId="0" fontId="11" fillId="2" borderId="0" xfId="0" applyFont="1" applyFill="1" applyBorder="1"/>
    <xf numFmtId="0" fontId="12" fillId="2" borderId="10" xfId="0" applyFont="1" applyFill="1" applyBorder="1"/>
    <xf numFmtId="3" fontId="11" fillId="2" borderId="0" xfId="0" applyNumberFormat="1" applyFont="1" applyFill="1" applyBorder="1" applyAlignment="1">
      <alignment vertical="top" wrapText="1"/>
    </xf>
    <xf numFmtId="0" fontId="11" fillId="2" borderId="10" xfId="0" applyFont="1" applyFill="1" applyBorder="1"/>
    <xf numFmtId="2" fontId="11" fillId="2" borderId="0" xfId="0" applyNumberFormat="1" applyFont="1" applyFill="1" applyBorder="1"/>
    <xf numFmtId="3" fontId="11" fillId="2" borderId="0" xfId="0" applyNumberFormat="1" applyFont="1" applyFill="1" applyBorder="1"/>
    <xf numFmtId="0" fontId="11" fillId="0" borderId="0" xfId="0" applyFont="1" applyBorder="1"/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2" borderId="4" xfId="0" applyFill="1" applyBorder="1" applyAlignment="1">
      <alignment vertical="center"/>
    </xf>
    <xf numFmtId="164" fontId="14" fillId="2" borderId="0" xfId="1" applyNumberFormat="1" applyFont="1" applyFill="1" applyAlignment="1">
      <alignment wrapText="1"/>
    </xf>
    <xf numFmtId="0" fontId="0" fillId="2" borderId="0" xfId="0" applyFill="1"/>
    <xf numFmtId="0" fontId="13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4" fillId="2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OSE\AppData\Local\Microsoft\Windows\Temporary%20Internet%20Files\Content.Outlook\T9W098EX\Visible%20Li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pnet\Spending%20Power\2016-17%20to%202019-20\151211%20Core%20Spending%20Power%20(Presenta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Visible Lines (CONA)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Spending Power - Summary"/>
      <sheetName val="per Dwelling"/>
      <sheetName val="Core Spending Power - detail"/>
      <sheetName val="2016-17"/>
      <sheetName val="2017-18"/>
      <sheetName val="2018-19"/>
      <sheetName val="2019-20"/>
      <sheetName val="Area Spending Power"/>
      <sheetName val="LA Data"/>
      <sheetName val="Option 1A 2016-17 PC"/>
      <sheetName val="Option 1A 2019-20 PC"/>
      <sheetName val="25112015 deflator update"/>
      <sheetName val="PHG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0</v>
          </cell>
          <cell r="C1" t="str">
            <v>Core Spending Power: 2019-20 compared to 2015-16</v>
          </cell>
        </row>
        <row r="2">
          <cell r="C2" t="str">
            <v>*Non social care excludes the GLA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</row>
        <row r="3">
          <cell r="D3">
            <v>64</v>
          </cell>
          <cell r="F3">
            <v>14</v>
          </cell>
          <cell r="G3">
            <v>44</v>
          </cell>
          <cell r="H3" t="str">
            <v>subtotal</v>
          </cell>
          <cell r="I3">
            <v>19</v>
          </cell>
          <cell r="J3">
            <v>24</v>
          </cell>
          <cell r="K3">
            <v>79</v>
          </cell>
          <cell r="L3">
            <v>39</v>
          </cell>
          <cell r="M3">
            <v>49</v>
          </cell>
          <cell r="N3">
            <v>63</v>
          </cell>
          <cell r="O3">
            <v>54</v>
          </cell>
          <cell r="P3" t="str">
            <v>total</v>
          </cell>
        </row>
        <row r="5">
          <cell r="C5" t="str">
            <v>Local Authority</v>
          </cell>
          <cell r="D5" t="str">
            <v>Core Spending Power</v>
          </cell>
          <cell r="E5" t="str">
            <v>Settlement Funding Assessment</v>
          </cell>
          <cell r="F5" t="str">
            <v>Revenue Support Grant</v>
          </cell>
          <cell r="G5" t="str">
            <v>Business Rates Baseline Funding Level</v>
          </cell>
          <cell r="H5" t="str">
            <v>Council Tax (Base growth + CPI increase)</v>
          </cell>
          <cell r="I5" t="str">
            <v>Council Tax Requirement excluding parish precepts (including base growth)</v>
          </cell>
          <cell r="J5" t="str">
            <v>additional revenue if levels increase by CPI each year</v>
          </cell>
          <cell r="K5" t="str">
            <v xml:space="preserve">Council Tax; additional revenue from 2% referendum principle for social care </v>
          </cell>
          <cell r="L5" t="str">
            <v>Council Tax; additional revenue from £5 referendum principle for lower quartile districts Band D Council Tax level</v>
          </cell>
          <cell r="M5" t="str">
            <v>Improved Better Care Fund</v>
          </cell>
          <cell r="N5" t="str">
            <v>New Homes Bonus</v>
          </cell>
          <cell r="O5" t="str">
            <v>Rural Services Delivery Grant</v>
          </cell>
          <cell r="P5" t="str">
            <v>Core Spending Power</v>
          </cell>
        </row>
        <row r="6">
          <cell r="D6" t="str">
            <v>£ millions</v>
          </cell>
          <cell r="E6" t="str">
            <v>£ millions</v>
          </cell>
          <cell r="F6" t="str">
            <v>£ millions</v>
          </cell>
          <cell r="G6" t="str">
            <v>£ millions</v>
          </cell>
          <cell r="H6" t="str">
            <v>£ millions</v>
          </cell>
          <cell r="K6" t="str">
            <v>£ millions</v>
          </cell>
          <cell r="L6" t="str">
            <v>£ millions</v>
          </cell>
          <cell r="M6" t="str">
            <v>£ millions</v>
          </cell>
          <cell r="N6" t="str">
            <v>£ millions</v>
          </cell>
          <cell r="O6" t="str">
            <v>£ millions</v>
          </cell>
          <cell r="P6" t="str">
            <v>£ millions</v>
          </cell>
        </row>
        <row r="7">
          <cell r="D7" t="str">
            <v>2018-19</v>
          </cell>
          <cell r="E7" t="str">
            <v>2019-20</v>
          </cell>
          <cell r="F7" t="str">
            <v>2019-20</v>
          </cell>
          <cell r="G7" t="str">
            <v>2019-20</v>
          </cell>
          <cell r="H7" t="str">
            <v>2019-20</v>
          </cell>
          <cell r="I7" t="str">
            <v>2019-20</v>
          </cell>
          <cell r="J7" t="str">
            <v>2019-20</v>
          </cell>
          <cell r="K7" t="str">
            <v>2019-20</v>
          </cell>
          <cell r="L7" t="str">
            <v>2019-20</v>
          </cell>
          <cell r="M7" t="str">
            <v>2019-20</v>
          </cell>
          <cell r="N7" t="str">
            <v>2019-20</v>
          </cell>
          <cell r="O7" t="str">
            <v>2019-20</v>
          </cell>
          <cell r="P7" t="str">
            <v>2019-20</v>
          </cell>
        </row>
        <row r="9">
          <cell r="C9" t="str">
            <v>England</v>
          </cell>
          <cell r="D9">
            <v>43170.302400109576</v>
          </cell>
          <cell r="E9">
            <v>14499.699022935512</v>
          </cell>
          <cell r="F9">
            <v>2284.3602216260365</v>
          </cell>
          <cell r="G9">
            <v>12215.338801309475</v>
          </cell>
          <cell r="H9">
            <v>25486.077821056537</v>
          </cell>
          <cell r="I9">
            <v>23777.786638585167</v>
          </cell>
          <cell r="J9">
            <v>1708.2911824713537</v>
          </cell>
          <cell r="K9">
            <v>1803.9541312515162</v>
          </cell>
          <cell r="L9">
            <v>24.127497904779098</v>
          </cell>
          <cell r="M9">
            <v>1500</v>
          </cell>
          <cell r="N9">
            <v>900.0000000000008</v>
          </cell>
          <cell r="O9">
            <v>65</v>
          </cell>
          <cell r="P9">
            <v>44278.858473148313</v>
          </cell>
        </row>
        <row r="11">
          <cell r="C11" t="str">
            <v>Unitary Authorities</v>
          </cell>
          <cell r="D11">
            <v>8914.0304886603044</v>
          </cell>
          <cell r="E11">
            <v>2870.6811303120453</v>
          </cell>
          <cell r="F11">
            <v>422.98130613440202</v>
          </cell>
          <cell r="G11">
            <v>2447.6998241776432</v>
          </cell>
          <cell r="H11">
            <v>5303.0479412889172</v>
          </cell>
          <cell r="I11">
            <v>4947.5930885676362</v>
          </cell>
          <cell r="J11">
            <v>355.45485272127951</v>
          </cell>
          <cell r="K11">
            <v>429.40549949577689</v>
          </cell>
          <cell r="L11">
            <v>0</v>
          </cell>
          <cell r="M11">
            <v>323.96333299999998</v>
          </cell>
          <cell r="N11">
            <v>197.51369485415674</v>
          </cell>
          <cell r="O11">
            <v>19.446803967481969</v>
          </cell>
          <cell r="P11">
            <v>9144.0584029183756</v>
          </cell>
        </row>
        <row r="12">
          <cell r="C12" t="str">
            <v>Shire Districts</v>
          </cell>
          <cell r="D12">
            <v>2308.2290688700418</v>
          </cell>
          <cell r="E12">
            <v>530.06074532942046</v>
          </cell>
          <cell r="F12">
            <v>17.939851037028998</v>
          </cell>
          <cell r="G12">
            <v>512.12089429239143</v>
          </cell>
          <cell r="H12">
            <v>1420.3897356569601</v>
          </cell>
          <cell r="I12">
            <v>1325.1832751677402</v>
          </cell>
          <cell r="J12">
            <v>95.206460489219822</v>
          </cell>
          <cell r="K12">
            <v>0</v>
          </cell>
          <cell r="L12">
            <v>24.127497904779098</v>
          </cell>
          <cell r="M12">
            <v>0</v>
          </cell>
          <cell r="N12">
            <v>294.16307177106228</v>
          </cell>
          <cell r="O12">
            <v>13.474744237977822</v>
          </cell>
          <cell r="P12">
            <v>2282.2157949001985</v>
          </cell>
        </row>
        <row r="13">
          <cell r="C13" t="str">
            <v>Shire Counties</v>
          </cell>
          <cell r="D13">
            <v>13197.098801788725</v>
          </cell>
          <cell r="E13">
            <v>2794.7306623471995</v>
          </cell>
          <cell r="F13">
            <v>214.43245546280096</v>
          </cell>
          <cell r="G13">
            <v>2580.2982068843985</v>
          </cell>
          <cell r="H13">
            <v>9520.4027791154986</v>
          </cell>
          <cell r="I13">
            <v>8882.2653522689961</v>
          </cell>
          <cell r="J13">
            <v>638.13742684650413</v>
          </cell>
          <cell r="K13">
            <v>770.89880310858541</v>
          </cell>
          <cell r="L13">
            <v>0</v>
          </cell>
          <cell r="M13">
            <v>458.57881700000013</v>
          </cell>
          <cell r="N13">
            <v>76.924855954258945</v>
          </cell>
          <cell r="O13">
            <v>30.941781937115305</v>
          </cell>
          <cell r="P13">
            <v>13652.477699462661</v>
          </cell>
        </row>
        <row r="14">
          <cell r="C14" t="str">
            <v>London Boroughs</v>
          </cell>
          <cell r="D14">
            <v>6538.1002362778981</v>
          </cell>
          <cell r="E14">
            <v>2717.7339332190104</v>
          </cell>
          <cell r="F14">
            <v>538.04371567914802</v>
          </cell>
          <cell r="G14">
            <v>2179.6902175398623</v>
          </cell>
          <cell r="H14">
            <v>3269.2209715886743</v>
          </cell>
          <cell r="I14">
            <v>3050.0902995987599</v>
          </cell>
          <cell r="J14">
            <v>219.13067198991399</v>
          </cell>
          <cell r="K14">
            <v>264.71973849927178</v>
          </cell>
          <cell r="L14">
            <v>0</v>
          </cell>
          <cell r="M14">
            <v>247.40673000000004</v>
          </cell>
          <cell r="N14">
            <v>189.30752779288102</v>
          </cell>
          <cell r="O14">
            <v>0</v>
          </cell>
          <cell r="P14">
            <v>6688.3889010998373</v>
          </cell>
        </row>
        <row r="15">
          <cell r="C15" t="str">
            <v>Metropolitan Districts</v>
          </cell>
          <cell r="D15">
            <v>8770.0365961921616</v>
          </cell>
          <cell r="E15">
            <v>3842.5380345864146</v>
          </cell>
          <cell r="F15">
            <v>780.51953179160603</v>
          </cell>
          <cell r="G15">
            <v>3062.0185027948087</v>
          </cell>
          <cell r="H15">
            <v>4185.6998080139219</v>
          </cell>
          <cell r="I15">
            <v>3905.1390200925034</v>
          </cell>
          <cell r="J15">
            <v>280.56078792141881</v>
          </cell>
          <cell r="K15">
            <v>338.93009014788259</v>
          </cell>
          <cell r="L15">
            <v>0</v>
          </cell>
          <cell r="M15">
            <v>470.05112000000003</v>
          </cell>
          <cell r="N15">
            <v>142.09084962764132</v>
          </cell>
          <cell r="O15">
            <v>0</v>
          </cell>
          <cell r="P15">
            <v>8979.3099023758605</v>
          </cell>
        </row>
        <row r="16">
          <cell r="C16" t="str">
            <v>Fire Authorities</v>
          </cell>
          <cell r="D16">
            <v>1352.3752954758613</v>
          </cell>
          <cell r="E16">
            <v>541.81204575473203</v>
          </cell>
          <cell r="F16">
            <v>179.07464766347897</v>
          </cell>
          <cell r="G16">
            <v>362.737398091253</v>
          </cell>
          <cell r="H16">
            <v>830.19599624589989</v>
          </cell>
          <cell r="I16">
            <v>774.54928159378653</v>
          </cell>
          <cell r="J16">
            <v>55.646714652113488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1.1366698574249119</v>
          </cell>
          <cell r="P16">
            <v>1373.1447118580568</v>
          </cell>
        </row>
        <row r="18">
          <cell r="C18" t="str">
            <v xml:space="preserve">Social Care </v>
          </cell>
          <cell r="D18">
            <v>37419.266122919078</v>
          </cell>
          <cell r="E18">
            <v>12225.68376046467</v>
          </cell>
          <cell r="F18">
            <v>1955.9770090679572</v>
          </cell>
          <cell r="G18">
            <v>10269.706751396712</v>
          </cell>
          <cell r="H18">
            <v>22278.371500007011</v>
          </cell>
          <cell r="I18">
            <v>20785.087760527895</v>
          </cell>
          <cell r="J18">
            <v>1493.2837394791163</v>
          </cell>
          <cell r="K18">
            <v>1803.9541312515169</v>
          </cell>
          <cell r="L18">
            <v>0</v>
          </cell>
          <cell r="M18">
            <v>1500.0000000000002</v>
          </cell>
          <cell r="N18">
            <v>605.83692822893806</v>
          </cell>
          <cell r="O18">
            <v>50.388585904597278</v>
          </cell>
          <cell r="P18">
            <v>38464.234905856734</v>
          </cell>
        </row>
        <row r="19">
          <cell r="C19" t="str">
            <v>Non Social Care*</v>
          </cell>
          <cell r="D19">
            <v>3660.6043643459034</v>
          </cell>
          <cell r="E19">
            <v>1071.8727910841524</v>
          </cell>
          <cell r="F19">
            <v>197.01449870050797</v>
          </cell>
          <cell r="G19">
            <v>874.85829238364443</v>
          </cell>
          <cell r="H19">
            <v>2250.5857319028601</v>
          </cell>
          <cell r="I19">
            <v>2099.7325567615267</v>
          </cell>
          <cell r="J19">
            <v>150.85317514133331</v>
          </cell>
          <cell r="K19">
            <v>0</v>
          </cell>
          <cell r="L19">
            <v>24.127497904779098</v>
          </cell>
          <cell r="M19">
            <v>0</v>
          </cell>
          <cell r="N19">
            <v>294.16307177106228</v>
          </cell>
          <cell r="O19">
            <v>14.611414095402733</v>
          </cell>
          <cell r="P19">
            <v>3655.3605067582553</v>
          </cell>
        </row>
        <row r="21">
          <cell r="C21" t="str">
            <v>Rural</v>
          </cell>
          <cell r="D21">
            <v>7683.5789953106096</v>
          </cell>
          <cell r="F21">
            <v>193.45228275307699</v>
          </cell>
          <cell r="G21">
            <v>1645.6397590286842</v>
          </cell>
          <cell r="H21">
            <v>4954.7131072030952</v>
          </cell>
          <cell r="I21">
            <v>4622.6065833143048</v>
          </cell>
          <cell r="J21">
            <v>332.10652388879083</v>
          </cell>
          <cell r="K21">
            <v>348.55309232217758</v>
          </cell>
          <cell r="L21">
            <v>16.187184710511563</v>
          </cell>
          <cell r="M21">
            <v>240.54916199999994</v>
          </cell>
          <cell r="N21">
            <v>205.05114641114949</v>
          </cell>
          <cell r="O21">
            <v>64.212970411895697</v>
          </cell>
          <cell r="P21">
            <v>7668.3587048405907</v>
          </cell>
        </row>
        <row r="22">
          <cell r="C22" t="str">
            <v>Urban</v>
          </cell>
          <cell r="D22">
            <v>26135.964666294167</v>
          </cell>
          <cell r="F22">
            <v>1808.14964683981</v>
          </cell>
          <cell r="G22">
            <v>7778.6370571406624</v>
          </cell>
          <cell r="H22">
            <v>13499.318420369675</v>
          </cell>
          <cell r="I22">
            <v>12594.480618774411</v>
          </cell>
          <cell r="J22">
            <v>904.83780159526441</v>
          </cell>
          <cell r="K22">
            <v>1012.4312800803159</v>
          </cell>
          <cell r="L22">
            <v>2.9666329762331314</v>
          </cell>
          <cell r="M22">
            <v>997.11269099999993</v>
          </cell>
          <cell r="N22">
            <v>559.44509818077813</v>
          </cell>
          <cell r="O22">
            <v>0</v>
          </cell>
          <cell r="P22">
            <v>25658.060826587476</v>
          </cell>
        </row>
        <row r="23">
          <cell r="C23" t="str">
            <v>Neither</v>
          </cell>
          <cell r="D23">
            <v>8717.6062665170703</v>
          </cell>
          <cell r="F23">
            <v>151.38957817557795</v>
          </cell>
          <cell r="G23">
            <v>1720.2882276110133</v>
          </cell>
          <cell r="H23">
            <v>6074.9257043371072</v>
          </cell>
          <cell r="I23">
            <v>5667.7331152007127</v>
          </cell>
          <cell r="J23">
            <v>407.19258913639459</v>
          </cell>
          <cell r="K23">
            <v>442.96975884902298</v>
          </cell>
          <cell r="L23">
            <v>4.9736802180343931</v>
          </cell>
          <cell r="M23">
            <v>262.33814699999999</v>
          </cell>
          <cell r="N23">
            <v>135.50375540807275</v>
          </cell>
          <cell r="O23">
            <v>0.78702958810434076</v>
          </cell>
          <cell r="P23">
            <v>8793.1758811869331</v>
          </cell>
        </row>
        <row r="25">
          <cell r="C25" t="str">
            <v>Coastal</v>
          </cell>
          <cell r="D25">
            <v>6167.3108590136762</v>
          </cell>
          <cell r="F25">
            <v>349.49230195763118</v>
          </cell>
          <cell r="G25">
            <v>1792.3409982605306</v>
          </cell>
          <cell r="H25">
            <v>3234.888824981645</v>
          </cell>
          <cell r="I25">
            <v>3018.0593820680874</v>
          </cell>
          <cell r="J25">
            <v>216.82944291355753</v>
          </cell>
          <cell r="K25">
            <v>232.46528176722066</v>
          </cell>
          <cell r="L25">
            <v>4.4309254255899972</v>
          </cell>
          <cell r="M25">
            <v>250.89702799999995</v>
          </cell>
          <cell r="N25">
            <v>156.14930751118371</v>
          </cell>
          <cell r="O25">
            <v>11.05861726507913</v>
          </cell>
          <cell r="P25">
            <v>6031.7232851688805</v>
          </cell>
        </row>
        <row r="26">
          <cell r="C26" t="str">
            <v>Non-coastal</v>
          </cell>
          <cell r="D26">
            <v>36369.839069108188</v>
          </cell>
          <cell r="F26">
            <v>1803.4992058108346</v>
          </cell>
          <cell r="G26">
            <v>9352.2240455198207</v>
          </cell>
          <cell r="H26">
            <v>21294.068406928214</v>
          </cell>
          <cell r="I26">
            <v>19866.760935221322</v>
          </cell>
          <cell r="J26">
            <v>1427.3074717068923</v>
          </cell>
          <cell r="K26">
            <v>1571.4888494842962</v>
          </cell>
          <cell r="L26">
            <v>19.696572479189097</v>
          </cell>
          <cell r="M26">
            <v>1249.1029719999995</v>
          </cell>
          <cell r="N26">
            <v>743.85069248881712</v>
          </cell>
          <cell r="O26">
            <v>53.9413827349209</v>
          </cell>
          <cell r="P26">
            <v>36087.872127446091</v>
          </cell>
        </row>
        <row r="28">
          <cell r="C28" t="str">
            <v>North East</v>
          </cell>
          <cell r="D28">
            <v>2182.3197643697495</v>
          </cell>
          <cell r="E28">
            <v>912.9205239893289</v>
          </cell>
          <cell r="F28">
            <v>185.334774193551</v>
          </cell>
          <cell r="G28">
            <v>727.58574979577793</v>
          </cell>
          <cell r="H28">
            <v>1096.943479221535</v>
          </cell>
          <cell r="I28">
            <v>1023.4171058666132</v>
          </cell>
          <cell r="J28">
            <v>73.526373354921873</v>
          </cell>
          <cell r="K28">
            <v>84.577404709980073</v>
          </cell>
          <cell r="L28">
            <v>0</v>
          </cell>
          <cell r="M28">
            <v>105.40343200000001</v>
          </cell>
          <cell r="N28">
            <v>32.156912550670441</v>
          </cell>
          <cell r="O28">
            <v>1.8779792836059643</v>
          </cell>
          <cell r="P28">
            <v>2233.8797317551202</v>
          </cell>
        </row>
        <row r="29">
          <cell r="C29" t="str">
            <v>North West</v>
          </cell>
          <cell r="D29">
            <v>5660.0634318967459</v>
          </cell>
          <cell r="E29">
            <v>2198.1138968110731</v>
          </cell>
          <cell r="F29">
            <v>424.95425373341408</v>
          </cell>
          <cell r="G29">
            <v>1773.1596430776592</v>
          </cell>
          <cell r="H29">
            <v>3015.8814851059055</v>
          </cell>
          <cell r="I29">
            <v>2813.7317551804772</v>
          </cell>
          <cell r="J29">
            <v>202.14972992542837</v>
          </cell>
          <cell r="K29">
            <v>224.10534113764689</v>
          </cell>
          <cell r="L29">
            <v>0.18465055784876136</v>
          </cell>
          <cell r="M29">
            <v>266.65052999999995</v>
          </cell>
          <cell r="N29">
            <v>86.122894475449868</v>
          </cell>
          <cell r="O29">
            <v>6.0851600909433552</v>
          </cell>
          <cell r="P29">
            <v>5797.1439581788673</v>
          </cell>
        </row>
        <row r="30">
          <cell r="C30" t="str">
            <v>West Midlands</v>
          </cell>
          <cell r="D30">
            <v>4318.6070763232883</v>
          </cell>
          <cell r="E30">
            <v>1602.2465647393269</v>
          </cell>
          <cell r="F30">
            <v>297.35357064941695</v>
          </cell>
          <cell r="G30">
            <v>1304.89299408991</v>
          </cell>
          <cell r="H30">
            <v>2367.7804950969726</v>
          </cell>
          <cell r="I30">
            <v>2209.0719417369119</v>
          </cell>
          <cell r="J30">
            <v>158.70855336006085</v>
          </cell>
          <cell r="K30">
            <v>173.26095891260752</v>
          </cell>
          <cell r="L30">
            <v>2.2157600283950392</v>
          </cell>
          <cell r="M30">
            <v>194.97828999999999</v>
          </cell>
          <cell r="N30">
            <v>79.351981745558149</v>
          </cell>
          <cell r="O30">
            <v>10.280510890282763</v>
          </cell>
          <cell r="P30">
            <v>4430.1145614131428</v>
          </cell>
        </row>
        <row r="31">
          <cell r="C31" t="str">
            <v>East Midlands</v>
          </cell>
          <cell r="D31">
            <v>3319.51023452955</v>
          </cell>
          <cell r="E31">
            <v>1005.660436782947</v>
          </cell>
          <cell r="F31">
            <v>134.97853258760901</v>
          </cell>
          <cell r="G31">
            <v>870.68190419533801</v>
          </cell>
          <cell r="H31">
            <v>2044.350959558785</v>
          </cell>
          <cell r="I31">
            <v>1907.3213725579262</v>
          </cell>
          <cell r="J31">
            <v>137.02958700085875</v>
          </cell>
          <cell r="K31">
            <v>143.14604324619481</v>
          </cell>
          <cell r="L31">
            <v>3.6671143552362162</v>
          </cell>
          <cell r="M31">
            <v>132.843547</v>
          </cell>
          <cell r="N31">
            <v>72.937212824344968</v>
          </cell>
          <cell r="O31">
            <v>8.8572286105839346</v>
          </cell>
          <cell r="P31">
            <v>3411.4625423780917</v>
          </cell>
        </row>
        <row r="32">
          <cell r="C32" t="str">
            <v>Yorkshire and Humber</v>
          </cell>
          <cell r="D32">
            <v>3932.5370709714907</v>
          </cell>
          <cell r="E32">
            <v>1455.7391626873939</v>
          </cell>
          <cell r="F32">
            <v>255.91305469541501</v>
          </cell>
          <cell r="G32">
            <v>1199.8261079919789</v>
          </cell>
          <cell r="H32">
            <v>2155.6704364672923</v>
          </cell>
          <cell r="I32">
            <v>2011.1792823247445</v>
          </cell>
          <cell r="J32">
            <v>144.49115414254783</v>
          </cell>
          <cell r="K32">
            <v>162.16402861502957</v>
          </cell>
          <cell r="L32">
            <v>0.50747872929321081</v>
          </cell>
          <cell r="M32">
            <v>173.768697</v>
          </cell>
          <cell r="N32">
            <v>68.484647059245177</v>
          </cell>
          <cell r="O32">
            <v>10.519978880085098</v>
          </cell>
          <cell r="P32">
            <v>4026.8544294383396</v>
          </cell>
        </row>
        <row r="33">
          <cell r="C33" t="str">
            <v>East of England</v>
          </cell>
          <cell r="D33">
            <v>4461.4765307257558</v>
          </cell>
          <cell r="E33">
            <v>1108.0786615675997</v>
          </cell>
          <cell r="F33">
            <v>132.33630145209295</v>
          </cell>
          <cell r="G33">
            <v>975.74236011550681</v>
          </cell>
          <cell r="H33">
            <v>3012.9413433689924</v>
          </cell>
          <cell r="I33">
            <v>2810.9886864588648</v>
          </cell>
          <cell r="J33">
            <v>201.9526569101275</v>
          </cell>
          <cell r="K33">
            <v>211.14830523793864</v>
          </cell>
          <cell r="L33">
            <v>5.6366734506171632</v>
          </cell>
          <cell r="M33">
            <v>123.98594799999999</v>
          </cell>
          <cell r="N33">
            <v>108.85144014077655</v>
          </cell>
          <cell r="O33">
            <v>7.7086308017979341</v>
          </cell>
          <cell r="P33">
            <v>4578.3510025677224</v>
          </cell>
        </row>
        <row r="34">
          <cell r="C34" t="str">
            <v>South East</v>
          </cell>
          <cell r="D34">
            <v>6563.8272985185813</v>
          </cell>
          <cell r="E34">
            <v>1306.9017995717129</v>
          </cell>
          <cell r="F34">
            <v>90.709348294000009</v>
          </cell>
          <cell r="G34">
            <v>1216.192451277713</v>
          </cell>
          <cell r="H34">
            <v>4795.8236045186159</v>
          </cell>
          <cell r="I34">
            <v>4474.3671907930648</v>
          </cell>
          <cell r="J34">
            <v>321.45641372555082</v>
          </cell>
          <cell r="K34">
            <v>337.93553731094568</v>
          </cell>
          <cell r="L34">
            <v>7.8345170746395771</v>
          </cell>
          <cell r="M34">
            <v>125.17427400000003</v>
          </cell>
          <cell r="N34">
            <v>155.38351855939229</v>
          </cell>
          <cell r="O34">
            <v>0.62183958338048084</v>
          </cell>
          <cell r="P34">
            <v>6729.6750906186871</v>
          </cell>
        </row>
        <row r="35">
          <cell r="C35" t="str">
            <v>South West</v>
          </cell>
          <cell r="D35">
            <v>4103.42884365193</v>
          </cell>
          <cell r="E35">
            <v>990.16157218042827</v>
          </cell>
          <cell r="F35">
            <v>93.36795648381802</v>
          </cell>
          <cell r="G35">
            <v>896.79361569661023</v>
          </cell>
          <cell r="H35">
            <v>2770.3444569830963</v>
          </cell>
          <cell r="I35">
            <v>2584.6526827720568</v>
          </cell>
          <cell r="J35">
            <v>185.6917742110395</v>
          </cell>
          <cell r="K35">
            <v>202.89677358190153</v>
          </cell>
          <cell r="L35">
            <v>4.0813037087491217</v>
          </cell>
          <cell r="M35">
            <v>129.78855199999998</v>
          </cell>
          <cell r="N35">
            <v>107.403864851682</v>
          </cell>
          <cell r="O35">
            <v>19.048671859320486</v>
          </cell>
          <cell r="P35">
            <v>4223.7251951651779</v>
          </cell>
        </row>
        <row r="36">
          <cell r="C36" t="str">
            <v>London</v>
          </cell>
          <cell r="D36">
            <v>6538.1002362778972</v>
          </cell>
          <cell r="E36">
            <v>2717.7339332190095</v>
          </cell>
          <cell r="F36">
            <v>538.04371567914791</v>
          </cell>
          <cell r="G36">
            <v>2179.6902175398618</v>
          </cell>
          <cell r="H36">
            <v>3269.2209715886743</v>
          </cell>
          <cell r="I36">
            <v>3050.0902995987603</v>
          </cell>
          <cell r="J36">
            <v>219.13067198991402</v>
          </cell>
          <cell r="K36">
            <v>264.71973849927173</v>
          </cell>
          <cell r="L36">
            <v>0</v>
          </cell>
          <cell r="M36">
            <v>247.40672999999995</v>
          </cell>
          <cell r="N36">
            <v>189.30752779288102</v>
          </cell>
          <cell r="O36">
            <v>0</v>
          </cell>
          <cell r="P36">
            <v>6688.3889010998373</v>
          </cell>
        </row>
        <row r="38">
          <cell r="C38" t="str">
            <v>Core Cities</v>
          </cell>
          <cell r="D38">
            <v>3431.4697902404232</v>
          </cell>
          <cell r="E38">
            <v>1647.2650070243849</v>
          </cell>
          <cell r="F38">
            <v>352.60675645980092</v>
          </cell>
          <cell r="G38">
            <v>1294.658250564584</v>
          </cell>
          <cell r="H38">
            <v>1493.0611370369425</v>
          </cell>
          <cell r="I38">
            <v>1392.983628320259</v>
          </cell>
          <cell r="J38">
            <v>100.07750871668361</v>
          </cell>
          <cell r="K38">
            <v>120.89814582578586</v>
          </cell>
          <cell r="L38">
            <v>0</v>
          </cell>
          <cell r="M38">
            <v>185.92627499999998</v>
          </cell>
          <cell r="N38">
            <v>58.80025446343231</v>
          </cell>
          <cell r="O38">
            <v>0</v>
          </cell>
          <cell r="P38">
            <v>3505.9508193505453</v>
          </cell>
        </row>
        <row r="39">
          <cell r="C39" t="str">
            <v>Birmingham</v>
          </cell>
          <cell r="D39">
            <v>844.83598676625866</v>
          </cell>
          <cell r="E39">
            <v>464.88140969117001</v>
          </cell>
          <cell r="F39">
            <v>109.74274703912499</v>
          </cell>
          <cell r="G39">
            <v>355.13866265204501</v>
          </cell>
          <cell r="H39">
            <v>303.65372327854573</v>
          </cell>
          <cell r="I39">
            <v>283.30029810094686</v>
          </cell>
          <cell r="J39">
            <v>20.353425177598861</v>
          </cell>
          <cell r="K39">
            <v>24.587855920171975</v>
          </cell>
          <cell r="L39">
            <v>0</v>
          </cell>
          <cell r="M39">
            <v>52.388719000000002</v>
          </cell>
          <cell r="N39">
            <v>12.715621332710887</v>
          </cell>
          <cell r="O39">
            <v>0</v>
          </cell>
          <cell r="P39">
            <v>858.22732922259854</v>
          </cell>
        </row>
        <row r="40">
          <cell r="C40" t="str">
            <v>Bristol</v>
          </cell>
          <cell r="D40">
            <v>346.11091296434211</v>
          </cell>
          <cell r="E40">
            <v>118.44479263158701</v>
          </cell>
          <cell r="F40">
            <v>17.321388037932998</v>
          </cell>
          <cell r="G40">
            <v>101.123404593654</v>
          </cell>
          <cell r="H40">
            <v>200.95907395741446</v>
          </cell>
          <cell r="I40">
            <v>187.48910747259785</v>
          </cell>
          <cell r="J40">
            <v>13.46996648481662</v>
          </cell>
          <cell r="K40">
            <v>16.272327251470923</v>
          </cell>
          <cell r="L40">
            <v>0</v>
          </cell>
          <cell r="M40">
            <v>11.624549999999999</v>
          </cell>
          <cell r="N40">
            <v>8.3382717736057774</v>
          </cell>
          <cell r="O40">
            <v>0</v>
          </cell>
          <cell r="P40">
            <v>355.63901561407818</v>
          </cell>
        </row>
        <row r="41">
          <cell r="C41" t="str">
            <v>Leeds</v>
          </cell>
          <cell r="D41">
            <v>511.40838865989099</v>
          </cell>
          <cell r="E41">
            <v>184.835833208216</v>
          </cell>
          <cell r="F41">
            <v>27.760911272776998</v>
          </cell>
          <cell r="G41">
            <v>157.07492193543899</v>
          </cell>
          <cell r="H41">
            <v>281.61224922776768</v>
          </cell>
          <cell r="I41">
            <v>262.73622893113901</v>
          </cell>
          <cell r="J41">
            <v>18.87602029662866</v>
          </cell>
          <cell r="K41">
            <v>22.803084166421353</v>
          </cell>
          <cell r="L41">
            <v>0</v>
          </cell>
          <cell r="M41">
            <v>22.722051</v>
          </cell>
          <cell r="N41">
            <v>10.583835065695769</v>
          </cell>
          <cell r="O41">
            <v>0</v>
          </cell>
          <cell r="P41">
            <v>522.55705266810082</v>
          </cell>
        </row>
        <row r="42">
          <cell r="C42" t="str">
            <v>Liverpool</v>
          </cell>
          <cell r="D42">
            <v>421.6170753549921</v>
          </cell>
          <cell r="E42">
            <v>227.49674015409198</v>
          </cell>
          <cell r="F42">
            <v>52.306239013388996</v>
          </cell>
          <cell r="G42">
            <v>175.19050114070299</v>
          </cell>
          <cell r="H42">
            <v>158.69387426308219</v>
          </cell>
          <cell r="I42">
            <v>148.05687676118089</v>
          </cell>
          <cell r="J42">
            <v>10.63699750190132</v>
          </cell>
          <cell r="K42">
            <v>12.849972902243138</v>
          </cell>
          <cell r="L42">
            <v>0</v>
          </cell>
          <cell r="M42">
            <v>27.795441</v>
          </cell>
          <cell r="N42">
            <v>5.8340104591878976</v>
          </cell>
          <cell r="O42">
            <v>0</v>
          </cell>
          <cell r="P42">
            <v>432.6700387786052</v>
          </cell>
        </row>
        <row r="43">
          <cell r="C43" t="str">
            <v>Manchester</v>
          </cell>
          <cell r="D43">
            <v>419.60418704331113</v>
          </cell>
          <cell r="E43">
            <v>234.274567375636</v>
          </cell>
          <cell r="F43">
            <v>57.041093731638</v>
          </cell>
          <cell r="G43">
            <v>177.233473643998</v>
          </cell>
          <cell r="H43">
            <v>151.55697257395533</v>
          </cell>
          <cell r="I43">
            <v>141.39835021911676</v>
          </cell>
          <cell r="J43">
            <v>10.158622354838581</v>
          </cell>
          <cell r="K43">
            <v>12.272074141266286</v>
          </cell>
          <cell r="L43">
            <v>0</v>
          </cell>
          <cell r="M43">
            <v>24.374317999999999</v>
          </cell>
          <cell r="N43">
            <v>8.1930263990158334</v>
          </cell>
          <cell r="O43">
            <v>0</v>
          </cell>
          <cell r="P43">
            <v>430.67095848987344</v>
          </cell>
        </row>
        <row r="44">
          <cell r="C44" t="str">
            <v>Newcastle-upon-Tyne</v>
          </cell>
          <cell r="D44">
            <v>233.70036576510694</v>
          </cell>
          <cell r="E44">
            <v>115.82583066695101</v>
          </cell>
          <cell r="F44">
            <v>26.209606688080999</v>
          </cell>
          <cell r="G44">
            <v>89.616223978870011</v>
          </cell>
          <cell r="H44">
            <v>97.308738948161434</v>
          </cell>
          <cell r="I44">
            <v>90.786289244848874</v>
          </cell>
          <cell r="J44">
            <v>6.5224497033125575</v>
          </cell>
          <cell r="K44">
            <v>7.8794135214217009</v>
          </cell>
          <cell r="L44">
            <v>0</v>
          </cell>
          <cell r="M44">
            <v>12.752585</v>
          </cell>
          <cell r="N44">
            <v>3.8741975732766263</v>
          </cell>
          <cell r="O44">
            <v>0</v>
          </cell>
          <cell r="P44">
            <v>237.64076570981075</v>
          </cell>
        </row>
        <row r="45">
          <cell r="C45" t="str">
            <v>Nottingham</v>
          </cell>
          <cell r="D45">
            <v>249.27515066547488</v>
          </cell>
          <cell r="E45">
            <v>121.081817289285</v>
          </cell>
          <cell r="F45">
            <v>25.331965463888999</v>
          </cell>
          <cell r="G45">
            <v>95.749851825396007</v>
          </cell>
          <cell r="H45">
            <v>110.38159993104061</v>
          </cell>
          <cell r="I45">
            <v>102.98289718857758</v>
          </cell>
          <cell r="J45">
            <v>7.3987027424630307</v>
          </cell>
          <cell r="K45">
            <v>8.9379667274912737</v>
          </cell>
          <cell r="L45">
            <v>0</v>
          </cell>
          <cell r="M45">
            <v>12.372171</v>
          </cell>
          <cell r="N45">
            <v>3.4181602170822627</v>
          </cell>
          <cell r="O45">
            <v>0</v>
          </cell>
          <cell r="P45">
            <v>256.19171516489911</v>
          </cell>
        </row>
        <row r="46">
          <cell r="C46" t="str">
            <v>Sheffield</v>
          </cell>
          <cell r="D46">
            <v>404.91772302104647</v>
          </cell>
          <cell r="E46">
            <v>180.42401600744802</v>
          </cell>
          <cell r="F46">
            <v>36.892805212968995</v>
          </cell>
          <cell r="G46">
            <v>143.53121079447902</v>
          </cell>
          <cell r="H46">
            <v>188.89490485697505</v>
          </cell>
          <cell r="I46">
            <v>176.23358040185107</v>
          </cell>
          <cell r="J46">
            <v>12.661324455123967</v>
          </cell>
          <cell r="K46">
            <v>15.295451195299208</v>
          </cell>
          <cell r="L46">
            <v>0</v>
          </cell>
          <cell r="M46">
            <v>21.896439999999998</v>
          </cell>
          <cell r="N46">
            <v>5.8431316428572666</v>
          </cell>
          <cell r="O46">
            <v>0</v>
          </cell>
          <cell r="P46">
            <v>412.3539437025795</v>
          </cell>
        </row>
        <row r="48">
          <cell r="C48" t="str">
            <v>GLA - all functions</v>
          </cell>
          <cell r="D48">
            <v>1964.171330601115</v>
          </cell>
          <cell r="E48">
            <v>1202.1424713866911</v>
          </cell>
          <cell r="F48">
            <v>131.36871385757101</v>
          </cell>
          <cell r="G48">
            <v>1070.7737575291201</v>
          </cell>
          <cell r="H48">
            <v>957.12058914666864</v>
          </cell>
          <cell r="I48">
            <v>892.96632129576483</v>
          </cell>
          <cell r="J48">
            <v>64.15426785090385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2159.2630605333597</v>
          </cell>
        </row>
        <row r="50">
          <cell r="C50" t="str">
            <v>Forest Heath</v>
          </cell>
          <cell r="D50">
            <v>9.298638613837122</v>
          </cell>
          <cell r="E50">
            <v>2.1826857389050001</v>
          </cell>
          <cell r="F50">
            <v>0.19578167465999999</v>
          </cell>
          <cell r="G50">
            <v>1.986904064245</v>
          </cell>
          <cell r="H50">
            <v>2.6296334427470467</v>
          </cell>
          <cell r="I50">
            <v>2.4533733035872602</v>
          </cell>
          <cell r="J50">
            <v>0.17626013915978631</v>
          </cell>
          <cell r="K50">
            <v>0</v>
          </cell>
          <cell r="L50">
            <v>0.18077592335746018</v>
          </cell>
          <cell r="M50">
            <v>0</v>
          </cell>
          <cell r="N50">
            <v>1.6048776744140827</v>
          </cell>
          <cell r="O50">
            <v>1.7529533799768841E-2</v>
          </cell>
          <cell r="P50">
            <v>6.6155023132233577</v>
          </cell>
        </row>
        <row r="51">
          <cell r="C51" t="str">
            <v>Eastbourne</v>
          </cell>
          <cell r="D51">
            <v>12.394648817187843</v>
          </cell>
          <cell r="E51">
            <v>3.5093719716410003</v>
          </cell>
          <cell r="F51">
            <v>0</v>
          </cell>
          <cell r="G51">
            <v>3.5093719716410003</v>
          </cell>
          <cell r="H51">
            <v>7.8634997084872369</v>
          </cell>
          <cell r="I51">
            <v>7.3364218540722916</v>
          </cell>
          <cell r="J51">
            <v>0.52707785441494537</v>
          </cell>
          <cell r="K51">
            <v>0</v>
          </cell>
          <cell r="L51">
            <v>0</v>
          </cell>
          <cell r="M51">
            <v>0</v>
          </cell>
          <cell r="N51">
            <v>0.71090603210419501</v>
          </cell>
          <cell r="O51">
            <v>0</v>
          </cell>
          <cell r="P51">
            <v>12.083777712232433</v>
          </cell>
        </row>
        <row r="52">
          <cell r="C52" t="str">
            <v>Lincoln</v>
          </cell>
          <cell r="D52">
            <v>123.87269640383447</v>
          </cell>
          <cell r="E52">
            <v>3.8038138557679995</v>
          </cell>
          <cell r="F52">
            <v>2.2354043442999998E-2</v>
          </cell>
          <cell r="G52">
            <v>3.7814598123249996</v>
          </cell>
          <cell r="H52">
            <v>6.3556878884706585</v>
          </cell>
          <cell r="I52">
            <v>5.9296762575462614</v>
          </cell>
          <cell r="J52">
            <v>0.42601163092439714</v>
          </cell>
          <cell r="K52">
            <v>0</v>
          </cell>
          <cell r="L52">
            <v>0</v>
          </cell>
          <cell r="M52">
            <v>0</v>
          </cell>
          <cell r="N52">
            <v>1.3847774261768362</v>
          </cell>
          <cell r="O52">
            <v>0</v>
          </cell>
          <cell r="P52">
            <v>11.544279170415495</v>
          </cell>
        </row>
        <row r="53">
          <cell r="C53" t="str">
            <v>Brentwood</v>
          </cell>
          <cell r="D53">
            <v>9.3955059914417127</v>
          </cell>
          <cell r="E53">
            <v>1.2736971078239998</v>
          </cell>
          <cell r="F53">
            <v>0</v>
          </cell>
          <cell r="G53">
            <v>1.2736971078239998</v>
          </cell>
          <cell r="H53">
            <v>5.7277639728165903</v>
          </cell>
          <cell r="I53">
            <v>5.3438410813171542</v>
          </cell>
          <cell r="J53">
            <v>0.38392289149943593</v>
          </cell>
          <cell r="K53">
            <v>0</v>
          </cell>
          <cell r="L53">
            <v>0</v>
          </cell>
          <cell r="M53">
            <v>0</v>
          </cell>
          <cell r="N53">
            <v>0.98507664776294623</v>
          </cell>
          <cell r="O53">
            <v>0</v>
          </cell>
          <cell r="P53">
            <v>7.9865377284035368</v>
          </cell>
        </row>
        <row r="54">
          <cell r="C54" t="str">
            <v>Waveney</v>
          </cell>
          <cell r="D54">
            <v>844.83598676625866</v>
          </cell>
          <cell r="E54">
            <v>4.3318338129090002</v>
          </cell>
          <cell r="F54">
            <v>0.322465568285</v>
          </cell>
          <cell r="G54">
            <v>4.0093682446240004</v>
          </cell>
          <cell r="H54">
            <v>5.7098668772528152</v>
          </cell>
          <cell r="I54">
            <v>5.3271435995487266</v>
          </cell>
          <cell r="J54">
            <v>0.38272327770408826</v>
          </cell>
          <cell r="K54">
            <v>0</v>
          </cell>
          <cell r="L54">
            <v>6.861072294485375E-2</v>
          </cell>
          <cell r="M54">
            <v>0</v>
          </cell>
          <cell r="N54">
            <v>1.0357300884917338</v>
          </cell>
          <cell r="O54">
            <v>0</v>
          </cell>
          <cell r="P54">
            <v>11.146041501598402</v>
          </cell>
        </row>
        <row r="55">
          <cell r="C55" t="str">
            <v>Canterbury</v>
          </cell>
          <cell r="D55">
            <v>7.3468064141666174</v>
          </cell>
          <cell r="E55">
            <v>4.337027170362</v>
          </cell>
          <cell r="F55">
            <v>0</v>
          </cell>
          <cell r="G55">
            <v>4.337027170362</v>
          </cell>
          <cell r="H55">
            <v>10.012993683805542</v>
          </cell>
          <cell r="I55">
            <v>9.3418386735962358</v>
          </cell>
          <cell r="J55">
            <v>0.67115501020930579</v>
          </cell>
          <cell r="K55">
            <v>0</v>
          </cell>
          <cell r="L55">
            <v>0</v>
          </cell>
          <cell r="M55">
            <v>0</v>
          </cell>
          <cell r="N55">
            <v>2.008847521205229</v>
          </cell>
          <cell r="O55">
            <v>0</v>
          </cell>
          <cell r="P55">
            <v>16.358868375372769</v>
          </cell>
        </row>
        <row r="56">
          <cell r="C56" t="str">
            <v>Boston</v>
          </cell>
          <cell r="D56">
            <v>30.726609450584821</v>
          </cell>
          <cell r="E56">
            <v>3.022253082003</v>
          </cell>
          <cell r="F56">
            <v>0.34246888241999995</v>
          </cell>
          <cell r="G56">
            <v>2.6797841995830001</v>
          </cell>
          <cell r="H56">
            <v>3.3800364844939268</v>
          </cell>
          <cell r="I56">
            <v>3.1534780252663595</v>
          </cell>
          <cell r="J56">
            <v>0.2265584592275674</v>
          </cell>
          <cell r="K56">
            <v>0</v>
          </cell>
          <cell r="L56">
            <v>0</v>
          </cell>
          <cell r="M56">
            <v>0</v>
          </cell>
          <cell r="N56">
            <v>0.72125406374080892</v>
          </cell>
          <cell r="O56">
            <v>6.8407665701430281E-2</v>
          </cell>
          <cell r="P56">
            <v>7.1919512959391669</v>
          </cell>
        </row>
        <row r="57">
          <cell r="C57" t="str">
            <v>Great Yarmouth</v>
          </cell>
          <cell r="D57">
            <v>13.473957241247918</v>
          </cell>
          <cell r="E57">
            <v>5.8368475888619997</v>
          </cell>
          <cell r="F57">
            <v>2.029122697684</v>
          </cell>
          <cell r="G57">
            <v>3.8077248911779997</v>
          </cell>
          <cell r="H57">
            <v>4.388433773341287</v>
          </cell>
          <cell r="I57">
            <v>4.094284050794939</v>
          </cell>
          <cell r="J57">
            <v>0.29414972254634786</v>
          </cell>
          <cell r="K57">
            <v>0</v>
          </cell>
          <cell r="L57">
            <v>6.0725294904158317E-2</v>
          </cell>
          <cell r="M57">
            <v>0</v>
          </cell>
          <cell r="N57">
            <v>0.83967889675105734</v>
          </cell>
          <cell r="O57">
            <v>0</v>
          </cell>
          <cell r="P57">
            <v>11.125685553858501</v>
          </cell>
        </row>
        <row r="58">
          <cell r="C58" t="str">
            <v>Barrow-in-Furness</v>
          </cell>
          <cell r="D58">
            <v>12.362188577553646</v>
          </cell>
          <cell r="E58">
            <v>4.354492179398</v>
          </cell>
          <cell r="F58">
            <v>1.25187092317</v>
          </cell>
          <cell r="G58">
            <v>3.1026212562279998</v>
          </cell>
          <cell r="H58">
            <v>4.4560580733648685</v>
          </cell>
          <cell r="I58">
            <v>4.1573756017520624</v>
          </cell>
          <cell r="J58">
            <v>0.29868247161280637</v>
          </cell>
          <cell r="K58">
            <v>0</v>
          </cell>
          <cell r="L58">
            <v>0</v>
          </cell>
          <cell r="M58">
            <v>0</v>
          </cell>
          <cell r="N58">
            <v>0.28712670004454899</v>
          </cell>
          <cell r="O58">
            <v>0</v>
          </cell>
          <cell r="P58">
            <v>9.0976769528074186</v>
          </cell>
        </row>
        <row r="59">
          <cell r="C59" t="str">
            <v>Epsom and Ewell</v>
          </cell>
          <cell r="D59">
            <v>10.659485489525382</v>
          </cell>
          <cell r="E59">
            <v>0.78289203796099993</v>
          </cell>
          <cell r="F59">
            <v>0</v>
          </cell>
          <cell r="G59">
            <v>0.78289203796099993</v>
          </cell>
          <cell r="H59">
            <v>6.2587536832289921</v>
          </cell>
          <cell r="I59">
            <v>5.8392393976104069</v>
          </cell>
          <cell r="J59">
            <v>0.41951428561858489</v>
          </cell>
          <cell r="K59">
            <v>0</v>
          </cell>
          <cell r="L59">
            <v>0</v>
          </cell>
          <cell r="M59">
            <v>0</v>
          </cell>
          <cell r="N59">
            <v>1.2846830559528231</v>
          </cell>
          <cell r="O59">
            <v>0</v>
          </cell>
          <cell r="P59">
            <v>8.3263287771428161</v>
          </cell>
        </row>
        <row r="60">
          <cell r="C60" t="str">
            <v>Newark and Sherwood</v>
          </cell>
          <cell r="D60">
            <v>166.85094239780327</v>
          </cell>
          <cell r="E60">
            <v>3.7289634265660001</v>
          </cell>
          <cell r="F60">
            <v>8.2785189346000002E-2</v>
          </cell>
          <cell r="G60">
            <v>3.64617823722</v>
          </cell>
          <cell r="H60">
            <v>6.6035215023094551</v>
          </cell>
          <cell r="I60">
            <v>6.1608979791898992</v>
          </cell>
          <cell r="J60">
            <v>0.44262352311955627</v>
          </cell>
          <cell r="K60">
            <v>0</v>
          </cell>
          <cell r="L60">
            <v>0</v>
          </cell>
          <cell r="M60">
            <v>0</v>
          </cell>
          <cell r="N60">
            <v>1.3872433817877086</v>
          </cell>
          <cell r="O60">
            <v>3.0479984818831164E-2</v>
          </cell>
          <cell r="P60">
            <v>11.750208295481995</v>
          </cell>
        </row>
        <row r="61">
          <cell r="C61" t="str">
            <v>Copeland</v>
          </cell>
          <cell r="D61">
            <v>6.7035497982709309</v>
          </cell>
          <cell r="E61">
            <v>2.5391568380609999</v>
          </cell>
          <cell r="F61">
            <v>3.8955364845999998E-2</v>
          </cell>
          <cell r="G61">
            <v>2.5002014732149997</v>
          </cell>
          <cell r="H61">
            <v>4.1897539409087301</v>
          </cell>
          <cell r="I61">
            <v>3.9089214109199211</v>
          </cell>
          <cell r="J61">
            <v>0.28083252998880931</v>
          </cell>
          <cell r="K61">
            <v>0</v>
          </cell>
          <cell r="L61">
            <v>0</v>
          </cell>
          <cell r="M61">
            <v>0</v>
          </cell>
          <cell r="N61">
            <v>0.42367134029161196</v>
          </cell>
          <cell r="O61">
            <v>3.8827211353431396E-2</v>
          </cell>
          <cell r="P61">
            <v>7.1914093306147739</v>
          </cell>
        </row>
        <row r="62">
          <cell r="C62" t="str">
            <v>Broxtowe</v>
          </cell>
          <cell r="D62">
            <v>233.70036576510694</v>
          </cell>
          <cell r="E62">
            <v>2.8714439535369998</v>
          </cell>
          <cell r="F62">
            <v>0</v>
          </cell>
          <cell r="G62">
            <v>2.8714439535369998</v>
          </cell>
          <cell r="H62">
            <v>5.8232877287755205</v>
          </cell>
          <cell r="I62">
            <v>5.4329620321380432</v>
          </cell>
          <cell r="J62">
            <v>0.39032569663747751</v>
          </cell>
          <cell r="K62">
            <v>0</v>
          </cell>
          <cell r="L62">
            <v>0</v>
          </cell>
          <cell r="M62">
            <v>0</v>
          </cell>
          <cell r="N62">
            <v>0.50233252787952454</v>
          </cell>
          <cell r="O62">
            <v>0</v>
          </cell>
          <cell r="P62">
            <v>9.1970642101920443</v>
          </cell>
        </row>
        <row r="63">
          <cell r="C63" t="str">
            <v>Tamworth</v>
          </cell>
          <cell r="D63">
            <v>200.367121322797</v>
          </cell>
          <cell r="E63">
            <v>2.5029687561660001</v>
          </cell>
          <cell r="F63">
            <v>0.18452885020099999</v>
          </cell>
          <cell r="G63">
            <v>2.318439905965</v>
          </cell>
          <cell r="H63">
            <v>3.6572528944819545</v>
          </cell>
          <cell r="I63">
            <v>3.4121130610569161</v>
          </cell>
          <cell r="J63">
            <v>0.24513983342503812</v>
          </cell>
          <cell r="K63">
            <v>0</v>
          </cell>
          <cell r="L63">
            <v>0</v>
          </cell>
          <cell r="M63">
            <v>0</v>
          </cell>
          <cell r="N63">
            <v>0.39809911223781741</v>
          </cell>
          <cell r="O63">
            <v>0</v>
          </cell>
          <cell r="P63">
            <v>6.5583207628857716</v>
          </cell>
        </row>
        <row r="64">
          <cell r="C64" t="str">
            <v>Dover</v>
          </cell>
          <cell r="D64">
            <v>11.34583441354712</v>
          </cell>
          <cell r="E64">
            <v>3.7297619994590003</v>
          </cell>
          <cell r="F64">
            <v>5.6538190387000004E-2</v>
          </cell>
          <cell r="G64">
            <v>3.6732238090720002</v>
          </cell>
          <cell r="H64">
            <v>6.6502312509169341</v>
          </cell>
          <cell r="I64">
            <v>6.2044768477835186</v>
          </cell>
          <cell r="J64">
            <v>0.44575440313341563</v>
          </cell>
          <cell r="K64">
            <v>0</v>
          </cell>
          <cell r="L64">
            <v>0</v>
          </cell>
          <cell r="M64">
            <v>0</v>
          </cell>
          <cell r="N64">
            <v>1.1557486628803646</v>
          </cell>
          <cell r="O64">
            <v>0</v>
          </cell>
          <cell r="P64">
            <v>11.535741913256299</v>
          </cell>
        </row>
        <row r="65">
          <cell r="C65" t="str">
            <v>Gravesham</v>
          </cell>
          <cell r="D65">
            <v>221.19541339034842</v>
          </cell>
          <cell r="E65">
            <v>2.6956573991219996</v>
          </cell>
          <cell r="F65">
            <v>0</v>
          </cell>
          <cell r="G65">
            <v>2.6956573991219996</v>
          </cell>
          <cell r="H65">
            <v>6.502006318974602</v>
          </cell>
          <cell r="I65">
            <v>6.0661871968223302</v>
          </cell>
          <cell r="J65">
            <v>0.43581912215227142</v>
          </cell>
          <cell r="K65">
            <v>0</v>
          </cell>
          <cell r="L65">
            <v>0</v>
          </cell>
          <cell r="M65">
            <v>0</v>
          </cell>
          <cell r="N65">
            <v>1.120256812794004</v>
          </cell>
          <cell r="O65">
            <v>0</v>
          </cell>
          <cell r="P65">
            <v>10.317920530890605</v>
          </cell>
        </row>
        <row r="66">
          <cell r="C66" t="str">
            <v>Erewash</v>
          </cell>
          <cell r="D66">
            <v>18.604463666940557</v>
          </cell>
          <cell r="E66">
            <v>3.3993834884859999</v>
          </cell>
          <cell r="F66">
            <v>0.103787304806</v>
          </cell>
          <cell r="G66">
            <v>3.2955961836799998</v>
          </cell>
          <cell r="H66">
            <v>5.8836671181972324</v>
          </cell>
          <cell r="I66">
            <v>5.4892942873056603</v>
          </cell>
          <cell r="J66">
            <v>0.39437283089157193</v>
          </cell>
          <cell r="K66">
            <v>0</v>
          </cell>
          <cell r="L66">
            <v>0</v>
          </cell>
          <cell r="M66">
            <v>0</v>
          </cell>
          <cell r="N66">
            <v>0.96442787449059386</v>
          </cell>
          <cell r="O66">
            <v>0</v>
          </cell>
          <cell r="P66">
            <v>10.247478481173825</v>
          </cell>
        </row>
        <row r="67">
          <cell r="C67" t="str">
            <v>Bolsover</v>
          </cell>
          <cell r="D67">
            <v>404.91772302104647</v>
          </cell>
          <cell r="E67">
            <v>4.0705882665919999</v>
          </cell>
          <cell r="F67">
            <v>1.1692898753259999</v>
          </cell>
          <cell r="G67">
            <v>2.9012983912660002</v>
          </cell>
          <cell r="H67">
            <v>3.7015478488072704</v>
          </cell>
          <cell r="I67">
            <v>3.4534389951809601</v>
          </cell>
          <cell r="J67">
            <v>0.24810885362631019</v>
          </cell>
          <cell r="K67">
            <v>0</v>
          </cell>
          <cell r="L67">
            <v>0</v>
          </cell>
          <cell r="M67">
            <v>0</v>
          </cell>
          <cell r="N67">
            <v>0.80116594564188925</v>
          </cell>
          <cell r="O67">
            <v>0</v>
          </cell>
          <cell r="P67">
            <v>8.5733020610411597</v>
          </cell>
        </row>
        <row r="68">
          <cell r="C68" t="str">
            <v>Newcastle-under-Lyme</v>
          </cell>
          <cell r="D68">
            <v>251.01334145245227</v>
          </cell>
          <cell r="E68">
            <v>3.7664372223080003</v>
          </cell>
          <cell r="F68">
            <v>6.2477236653E-2</v>
          </cell>
          <cell r="G68">
            <v>3.7039599856550001</v>
          </cell>
          <cell r="H68">
            <v>7.0304497451989345</v>
          </cell>
          <cell r="I68">
            <v>6.5592099022989556</v>
          </cell>
          <cell r="J68">
            <v>0.47123984289997867</v>
          </cell>
          <cell r="K68">
            <v>0</v>
          </cell>
          <cell r="L68">
            <v>0</v>
          </cell>
          <cell r="M68">
            <v>0</v>
          </cell>
          <cell r="N68">
            <v>1.3152174110673811</v>
          </cell>
          <cell r="O68">
            <v>0</v>
          </cell>
          <cell r="P68">
            <v>12.112104378574315</v>
          </cell>
        </row>
        <row r="69">
          <cell r="C69" t="str">
            <v>St Albans</v>
          </cell>
          <cell r="D69">
            <v>144.37641019477155</v>
          </cell>
          <cell r="E69">
            <v>1.6055606490449998</v>
          </cell>
          <cell r="F69">
            <v>0</v>
          </cell>
          <cell r="G69">
            <v>1.6055606490449998</v>
          </cell>
          <cell r="H69">
            <v>11.047999591816104</v>
          </cell>
          <cell r="I69">
            <v>10.307469784948232</v>
          </cell>
          <cell r="J69">
            <v>0.7405298068678724</v>
          </cell>
          <cell r="K69">
            <v>0</v>
          </cell>
          <cell r="L69">
            <v>0</v>
          </cell>
          <cell r="M69">
            <v>0</v>
          </cell>
          <cell r="N69">
            <v>2.1409424614015546</v>
          </cell>
          <cell r="O69">
            <v>0</v>
          </cell>
          <cell r="P69">
            <v>14.794502702262658</v>
          </cell>
        </row>
        <row r="70">
          <cell r="C70" t="str">
            <v>North Hertfordshire</v>
          </cell>
          <cell r="D70">
            <v>192.55778323084346</v>
          </cell>
          <cell r="E70">
            <v>1.6317638535919998</v>
          </cell>
          <cell r="F70">
            <v>0</v>
          </cell>
          <cell r="G70">
            <v>1.6317638535919998</v>
          </cell>
          <cell r="H70">
            <v>10.865314713606759</v>
          </cell>
          <cell r="I70">
            <v>10.137029983003938</v>
          </cell>
          <cell r="J70">
            <v>0.72828473060282084</v>
          </cell>
          <cell r="K70">
            <v>0</v>
          </cell>
          <cell r="L70">
            <v>0</v>
          </cell>
          <cell r="M70">
            <v>0</v>
          </cell>
          <cell r="N70">
            <v>1.6508513594088088</v>
          </cell>
          <cell r="O70">
            <v>0</v>
          </cell>
          <cell r="P70">
            <v>14.147929926607567</v>
          </cell>
        </row>
        <row r="71">
          <cell r="C71" t="str">
            <v>Gloucester</v>
          </cell>
          <cell r="D71">
            <v>124.40666888330523</v>
          </cell>
          <cell r="E71">
            <v>3.7580548493770003</v>
          </cell>
          <cell r="F71">
            <v>8.5319760846000001E-2</v>
          </cell>
          <cell r="G71">
            <v>3.6727350885310002</v>
          </cell>
          <cell r="H71">
            <v>7.2764318980472265</v>
          </cell>
          <cell r="I71">
            <v>6.788704263431848</v>
          </cell>
          <cell r="J71">
            <v>0.48772763461537882</v>
          </cell>
          <cell r="K71">
            <v>0</v>
          </cell>
          <cell r="L71">
            <v>0</v>
          </cell>
          <cell r="M71">
            <v>0</v>
          </cell>
          <cell r="N71">
            <v>2.3218860570109712</v>
          </cell>
          <cell r="O71">
            <v>0</v>
          </cell>
          <cell r="P71">
            <v>13.356372804435198</v>
          </cell>
        </row>
        <row r="72">
          <cell r="C72" t="str">
            <v>Exeter</v>
          </cell>
          <cell r="D72">
            <v>195.64810322519918</v>
          </cell>
          <cell r="E72">
            <v>4.4600067422110001</v>
          </cell>
          <cell r="F72">
            <v>0.36541342939599997</v>
          </cell>
          <cell r="G72">
            <v>4.0945933128150003</v>
          </cell>
          <cell r="H72">
            <v>5.3105975149526685</v>
          </cell>
          <cell r="I72">
            <v>4.9546366263394894</v>
          </cell>
          <cell r="J72">
            <v>0.35596088861317932</v>
          </cell>
          <cell r="K72">
            <v>0</v>
          </cell>
          <cell r="L72">
            <v>0.37778759362887837</v>
          </cell>
          <cell r="M72">
            <v>0</v>
          </cell>
          <cell r="N72">
            <v>2.5706077350908503</v>
          </cell>
          <cell r="O72">
            <v>0</v>
          </cell>
          <cell r="P72">
            <v>12.718999585883399</v>
          </cell>
        </row>
        <row r="73">
          <cell r="C73" t="str">
            <v>Ashfield</v>
          </cell>
          <cell r="D73">
            <v>116.99953631908694</v>
          </cell>
          <cell r="E73">
            <v>4.0456161307029994</v>
          </cell>
          <cell r="F73">
            <v>0.19373958625099999</v>
          </cell>
          <cell r="G73">
            <v>3.8518765444519998</v>
          </cell>
          <cell r="H73">
            <v>6.1312922647407992</v>
          </cell>
          <cell r="I73">
            <v>5.7203215148846605</v>
          </cell>
          <cell r="J73">
            <v>0.41097074985613918</v>
          </cell>
          <cell r="K73">
            <v>0</v>
          </cell>
          <cell r="L73">
            <v>0</v>
          </cell>
          <cell r="M73">
            <v>0</v>
          </cell>
          <cell r="N73">
            <v>1.8769613237470415</v>
          </cell>
          <cell r="O73">
            <v>0</v>
          </cell>
          <cell r="P73">
            <v>12.053869719190839</v>
          </cell>
        </row>
        <row r="74">
          <cell r="C74" t="str">
            <v>Hyndburn</v>
          </cell>
          <cell r="D74">
            <v>11.399949311168845</v>
          </cell>
          <cell r="E74">
            <v>5.1044685540670001</v>
          </cell>
          <cell r="F74">
            <v>1.5346509048329999</v>
          </cell>
          <cell r="G74">
            <v>3.5698176492339999</v>
          </cell>
          <cell r="H74">
            <v>4.9268594810598865</v>
          </cell>
          <cell r="I74">
            <v>4.5966199413447448</v>
          </cell>
          <cell r="J74">
            <v>0.33023953971514169</v>
          </cell>
          <cell r="K74">
            <v>0</v>
          </cell>
          <cell r="L74">
            <v>0</v>
          </cell>
          <cell r="M74">
            <v>0</v>
          </cell>
          <cell r="N74">
            <v>0.38739643308631283</v>
          </cell>
          <cell r="O74">
            <v>0</v>
          </cell>
          <cell r="P74">
            <v>10.418724468213201</v>
          </cell>
        </row>
        <row r="75">
          <cell r="C75" t="str">
            <v>Lewes</v>
          </cell>
          <cell r="D75">
            <v>197.35151822829164</v>
          </cell>
          <cell r="E75">
            <v>1.809672022143</v>
          </cell>
          <cell r="F75">
            <v>0</v>
          </cell>
          <cell r="G75">
            <v>1.809672022143</v>
          </cell>
          <cell r="H75">
            <v>7.3353254162262402</v>
          </cell>
          <cell r="I75">
            <v>6.8436502429383239</v>
          </cell>
          <cell r="J75">
            <v>0.49167517328791649</v>
          </cell>
          <cell r="K75">
            <v>0</v>
          </cell>
          <cell r="L75">
            <v>0</v>
          </cell>
          <cell r="M75">
            <v>0</v>
          </cell>
          <cell r="N75">
            <v>0.96777220100180594</v>
          </cell>
          <cell r="O75">
            <v>0</v>
          </cell>
          <cell r="P75">
            <v>10.112769639371045</v>
          </cell>
        </row>
        <row r="76">
          <cell r="C76" t="str">
            <v>East Staffordshire</v>
          </cell>
          <cell r="D76">
            <v>248.59081590246905</v>
          </cell>
          <cell r="E76">
            <v>3.0745498193679999</v>
          </cell>
          <cell r="F76">
            <v>0</v>
          </cell>
          <cell r="G76">
            <v>3.0745498193679999</v>
          </cell>
          <cell r="H76">
            <v>7.0895730696416441</v>
          </cell>
          <cell r="I76">
            <v>6.6143702845214847</v>
          </cell>
          <cell r="J76">
            <v>0.47520278512015934</v>
          </cell>
          <cell r="K76">
            <v>0</v>
          </cell>
          <cell r="L76">
            <v>0</v>
          </cell>
          <cell r="M76">
            <v>0</v>
          </cell>
          <cell r="N76">
            <v>1.3231916310690168</v>
          </cell>
          <cell r="O76">
            <v>0</v>
          </cell>
          <cell r="P76">
            <v>11.487314520078661</v>
          </cell>
        </row>
        <row r="77">
          <cell r="C77" t="str">
            <v>Cannock Chase</v>
          </cell>
          <cell r="D77">
            <v>155.59816310024564</v>
          </cell>
          <cell r="E77">
            <v>2.9653991599860001</v>
          </cell>
          <cell r="F77">
            <v>0</v>
          </cell>
          <cell r="G77">
            <v>2.9653991599860001</v>
          </cell>
          <cell r="H77">
            <v>6.1079427691496324</v>
          </cell>
          <cell r="I77">
            <v>5.6985370987738904</v>
          </cell>
          <cell r="J77">
            <v>0.40940567037574188</v>
          </cell>
          <cell r="K77">
            <v>0</v>
          </cell>
          <cell r="L77">
            <v>0</v>
          </cell>
          <cell r="M77">
            <v>0</v>
          </cell>
          <cell r="N77">
            <v>0.85455270874254152</v>
          </cell>
          <cell r="O77">
            <v>0</v>
          </cell>
          <cell r="P77">
            <v>9.9278946378781736</v>
          </cell>
        </row>
        <row r="78">
          <cell r="C78" t="str">
            <v>West Lancashire</v>
          </cell>
          <cell r="D78">
            <v>421.6170753549921</v>
          </cell>
          <cell r="E78">
            <v>3.2313171640179998</v>
          </cell>
          <cell r="F78">
            <v>0</v>
          </cell>
          <cell r="G78">
            <v>3.2313171640179998</v>
          </cell>
          <cell r="H78">
            <v>6.8791936213971194</v>
          </cell>
          <cell r="I78">
            <v>6.4180922354382064</v>
          </cell>
          <cell r="J78">
            <v>0.46110138595891276</v>
          </cell>
          <cell r="K78">
            <v>0</v>
          </cell>
          <cell r="L78">
            <v>0</v>
          </cell>
          <cell r="M78">
            <v>0</v>
          </cell>
          <cell r="N78">
            <v>1.0433398722635259</v>
          </cell>
          <cell r="O78">
            <v>0</v>
          </cell>
          <cell r="P78">
            <v>11.153850657678646</v>
          </cell>
        </row>
        <row r="79">
          <cell r="C79" t="str">
            <v>Crawley</v>
          </cell>
          <cell r="D79">
            <v>97.510837396008242</v>
          </cell>
          <cell r="E79">
            <v>3.6707740314850001</v>
          </cell>
          <cell r="F79">
            <v>5.9106827708999998E-2</v>
          </cell>
          <cell r="G79">
            <v>3.6116672037760003</v>
          </cell>
          <cell r="H79">
            <v>6.9640058481397231</v>
          </cell>
          <cell r="I79">
            <v>6.4972196337765569</v>
          </cell>
          <cell r="J79">
            <v>0.46678621436316603</v>
          </cell>
          <cell r="K79">
            <v>0</v>
          </cell>
          <cell r="L79">
            <v>0</v>
          </cell>
          <cell r="M79">
            <v>0</v>
          </cell>
          <cell r="N79">
            <v>1.1374011710541794</v>
          </cell>
          <cell r="O79">
            <v>0</v>
          </cell>
          <cell r="P79">
            <v>11.772181050678903</v>
          </cell>
        </row>
        <row r="80">
          <cell r="C80" t="str">
            <v>Gedling</v>
          </cell>
          <cell r="D80">
            <v>383.38804932101215</v>
          </cell>
          <cell r="E80">
            <v>2.9930024338400001</v>
          </cell>
          <cell r="F80">
            <v>0</v>
          </cell>
          <cell r="G80">
            <v>2.9930024338400001</v>
          </cell>
          <cell r="H80">
            <v>6.2621409021428267</v>
          </cell>
          <cell r="I80">
            <v>5.8423995766382211</v>
          </cell>
          <cell r="J80">
            <v>0.41974132550460541</v>
          </cell>
          <cell r="K80">
            <v>0</v>
          </cell>
          <cell r="L80">
            <v>0</v>
          </cell>
          <cell r="M80">
            <v>0</v>
          </cell>
          <cell r="N80">
            <v>1.4587972222561496</v>
          </cell>
          <cell r="O80">
            <v>0</v>
          </cell>
          <cell r="P80">
            <v>10.713940558238976</v>
          </cell>
        </row>
        <row r="81">
          <cell r="C81" t="str">
            <v>Preston</v>
          </cell>
          <cell r="D81">
            <v>17.416989167254641</v>
          </cell>
          <cell r="E81">
            <v>5.3788472669249998</v>
          </cell>
          <cell r="F81">
            <v>0</v>
          </cell>
          <cell r="G81">
            <v>5.3788472669249998</v>
          </cell>
          <cell r="H81">
            <v>10.836236305951505</v>
          </cell>
          <cell r="I81">
            <v>10.109900654675309</v>
          </cell>
          <cell r="J81">
            <v>0.72633565127619582</v>
          </cell>
          <cell r="K81">
            <v>0</v>
          </cell>
          <cell r="L81">
            <v>0</v>
          </cell>
          <cell r="M81">
            <v>0</v>
          </cell>
          <cell r="N81">
            <v>0.81561727634005121</v>
          </cell>
          <cell r="O81">
            <v>0</v>
          </cell>
          <cell r="P81">
            <v>17.030700849216558</v>
          </cell>
        </row>
        <row r="82">
          <cell r="C82" t="str">
            <v>Stevenage</v>
          </cell>
          <cell r="D82">
            <v>235.51484831297321</v>
          </cell>
          <cell r="E82">
            <v>2.5232193704190005</v>
          </cell>
          <cell r="F82">
            <v>0</v>
          </cell>
          <cell r="G82">
            <v>2.5232193704190005</v>
          </cell>
          <cell r="H82">
            <v>5.3597706196204697</v>
          </cell>
          <cell r="I82">
            <v>5.0005137361622403</v>
          </cell>
          <cell r="J82">
            <v>0.35925688345822937</v>
          </cell>
          <cell r="K82">
            <v>0</v>
          </cell>
          <cell r="L82">
            <v>0</v>
          </cell>
          <cell r="M82">
            <v>0</v>
          </cell>
          <cell r="N82">
            <v>0.93492130499925585</v>
          </cell>
          <cell r="O82">
            <v>0</v>
          </cell>
          <cell r="P82">
            <v>8.8179112950387264</v>
          </cell>
        </row>
        <row r="83">
          <cell r="C83" t="str">
            <v>Burnley</v>
          </cell>
          <cell r="D83">
            <v>163.31232127118801</v>
          </cell>
          <cell r="E83">
            <v>5.8417654121869997</v>
          </cell>
          <cell r="F83">
            <v>1.613862925344</v>
          </cell>
          <cell r="G83">
            <v>4.227902486843</v>
          </cell>
          <cell r="H83">
            <v>6.7647083562537089</v>
          </cell>
          <cell r="I83">
            <v>6.3112807351769629</v>
          </cell>
          <cell r="J83">
            <v>0.45342762107674645</v>
          </cell>
          <cell r="K83">
            <v>0</v>
          </cell>
          <cell r="L83">
            <v>0</v>
          </cell>
          <cell r="M83">
            <v>0</v>
          </cell>
          <cell r="N83">
            <v>0.60354902872496041</v>
          </cell>
          <cell r="O83">
            <v>0</v>
          </cell>
          <cell r="P83">
            <v>13.210022797165671</v>
          </cell>
        </row>
        <row r="84">
          <cell r="C84" t="str">
            <v>Pendle</v>
          </cell>
          <cell r="D84">
            <v>115.65167157152462</v>
          </cell>
          <cell r="E84">
            <v>5.1817391802410002</v>
          </cell>
          <cell r="F84">
            <v>1.1452864938239999</v>
          </cell>
          <cell r="G84">
            <v>4.0364526864170003</v>
          </cell>
          <cell r="H84">
            <v>6.2898937235951253</v>
          </cell>
          <cell r="I84">
            <v>5.8682921706946631</v>
          </cell>
          <cell r="J84">
            <v>0.42160155290046214</v>
          </cell>
          <cell r="K84">
            <v>0</v>
          </cell>
          <cell r="L84">
            <v>0</v>
          </cell>
          <cell r="M84">
            <v>0</v>
          </cell>
          <cell r="N84">
            <v>0.66546642119278243</v>
          </cell>
          <cell r="O84">
            <v>0</v>
          </cell>
          <cell r="P84">
            <v>12.137099325028908</v>
          </cell>
        </row>
        <row r="85">
          <cell r="C85" t="str">
            <v>Norwich</v>
          </cell>
          <cell r="D85">
            <v>214.86824006593685</v>
          </cell>
          <cell r="E85">
            <v>6.1478341219140002</v>
          </cell>
          <cell r="F85">
            <v>0.21262092686299999</v>
          </cell>
          <cell r="G85">
            <v>5.9352131950510003</v>
          </cell>
          <cell r="H85">
            <v>9.367378272001222</v>
          </cell>
          <cell r="I85">
            <v>8.7394978340111731</v>
          </cell>
          <cell r="J85">
            <v>0.62788043799004811</v>
          </cell>
          <cell r="K85">
            <v>0</v>
          </cell>
          <cell r="L85">
            <v>0</v>
          </cell>
          <cell r="M85">
            <v>0</v>
          </cell>
          <cell r="N85">
            <v>1.6781125979659068</v>
          </cell>
          <cell r="O85">
            <v>0</v>
          </cell>
          <cell r="P85">
            <v>17.193324991881131</v>
          </cell>
        </row>
        <row r="86">
          <cell r="C86" t="str">
            <v>Wyre</v>
          </cell>
          <cell r="D86">
            <v>169.58005956738964</v>
          </cell>
          <cell r="E86">
            <v>3.3467803857379996</v>
          </cell>
          <cell r="F86">
            <v>0</v>
          </cell>
          <cell r="G86">
            <v>3.3467803857379996</v>
          </cell>
          <cell r="H86">
            <v>7.0176488894002844</v>
          </cell>
          <cell r="I86">
            <v>6.547267067465417</v>
          </cell>
          <cell r="J86">
            <v>0.47038182193486755</v>
          </cell>
          <cell r="K86">
            <v>0</v>
          </cell>
          <cell r="L86">
            <v>0</v>
          </cell>
          <cell r="M86">
            <v>0</v>
          </cell>
          <cell r="N86">
            <v>1.3960391181504317</v>
          </cell>
          <cell r="O86">
            <v>0</v>
          </cell>
          <cell r="P86">
            <v>11.760468393288717</v>
          </cell>
        </row>
        <row r="87">
          <cell r="C87" t="str">
            <v>Fylde</v>
          </cell>
          <cell r="D87">
            <v>210.06625432594845</v>
          </cell>
          <cell r="E87">
            <v>1.6234209199780001</v>
          </cell>
          <cell r="F87">
            <v>0</v>
          </cell>
          <cell r="G87">
            <v>1.6234209199780001</v>
          </cell>
          <cell r="H87">
            <v>5.988116078441255</v>
          </cell>
          <cell r="I87">
            <v>5.5867422001913587</v>
          </cell>
          <cell r="J87">
            <v>0.40137387824989662</v>
          </cell>
          <cell r="K87">
            <v>0</v>
          </cell>
          <cell r="L87">
            <v>0</v>
          </cell>
          <cell r="M87">
            <v>0</v>
          </cell>
          <cell r="N87">
            <v>1.1291368413093876</v>
          </cell>
          <cell r="O87">
            <v>0</v>
          </cell>
          <cell r="P87">
            <v>8.7406738397286432</v>
          </cell>
        </row>
        <row r="88">
          <cell r="C88" t="str">
            <v>City of London</v>
          </cell>
          <cell r="D88">
            <v>78.664625455896825</v>
          </cell>
          <cell r="E88">
            <v>22.706982602193001</v>
          </cell>
          <cell r="F88">
            <v>6.1762315692670002</v>
          </cell>
          <cell r="G88">
            <v>16.530751032926002</v>
          </cell>
          <cell r="H88">
            <v>5.8613018081052406</v>
          </cell>
          <cell r="I88">
            <v>5.4684280883084257</v>
          </cell>
          <cell r="J88">
            <v>0.39287371979681485</v>
          </cell>
          <cell r="K88">
            <v>0.474609179187092</v>
          </cell>
          <cell r="L88">
            <v>0</v>
          </cell>
          <cell r="M88">
            <v>0.19661699999999999</v>
          </cell>
          <cell r="N88">
            <v>1.0694957470626549</v>
          </cell>
          <cell r="O88">
            <v>0</v>
          </cell>
          <cell r="P88">
            <v>30.309006336547984</v>
          </cell>
        </row>
        <row r="89">
          <cell r="C89" t="str">
            <v>Watford</v>
          </cell>
          <cell r="D89">
            <v>131.45787317142862</v>
          </cell>
          <cell r="E89">
            <v>2.425369888109</v>
          </cell>
          <cell r="F89">
            <v>0</v>
          </cell>
          <cell r="G89">
            <v>2.425369888109</v>
          </cell>
          <cell r="H89">
            <v>9.0448052832323</v>
          </cell>
          <cell r="I89">
            <v>8.4385463986364773</v>
          </cell>
          <cell r="J89">
            <v>0.60625888459582189</v>
          </cell>
          <cell r="K89">
            <v>0</v>
          </cell>
          <cell r="L89">
            <v>0</v>
          </cell>
          <cell r="M89">
            <v>0</v>
          </cell>
          <cell r="N89">
            <v>2.130715099767702</v>
          </cell>
          <cell r="O89">
            <v>0</v>
          </cell>
          <cell r="P89">
            <v>13.600890271109002</v>
          </cell>
        </row>
        <row r="90">
          <cell r="C90" t="str">
            <v>Epping Forest</v>
          </cell>
          <cell r="D90">
            <v>8.1148649772353973</v>
          </cell>
          <cell r="E90">
            <v>3.0220608834</v>
          </cell>
          <cell r="F90">
            <v>0</v>
          </cell>
          <cell r="G90">
            <v>3.0220608834</v>
          </cell>
          <cell r="H90">
            <v>8.5013582204884202</v>
          </cell>
          <cell r="I90">
            <v>7.9315257264868508</v>
          </cell>
          <cell r="J90">
            <v>0.56983249400156921</v>
          </cell>
          <cell r="K90">
            <v>0</v>
          </cell>
          <cell r="L90">
            <v>0</v>
          </cell>
          <cell r="M90">
            <v>0</v>
          </cell>
          <cell r="N90">
            <v>1.6267783392652642</v>
          </cell>
          <cell r="O90">
            <v>0</v>
          </cell>
          <cell r="P90">
            <v>13.150197443153685</v>
          </cell>
        </row>
        <row r="91">
          <cell r="C91" t="str">
            <v>Amber Valley</v>
          </cell>
          <cell r="D91">
            <v>236.65035441412419</v>
          </cell>
          <cell r="E91">
            <v>3.1993010307830003</v>
          </cell>
          <cell r="F91">
            <v>4.6128380550000004E-3</v>
          </cell>
          <cell r="G91">
            <v>3.1946881927280004</v>
          </cell>
          <cell r="H91">
            <v>6.3758734194425664</v>
          </cell>
          <cell r="I91">
            <v>5.9485087845441988</v>
          </cell>
          <cell r="J91">
            <v>0.42736463489836773</v>
          </cell>
          <cell r="K91">
            <v>0</v>
          </cell>
          <cell r="L91">
            <v>0</v>
          </cell>
          <cell r="M91">
            <v>0</v>
          </cell>
          <cell r="N91">
            <v>1.1030229071596764</v>
          </cell>
          <cell r="O91">
            <v>0</v>
          </cell>
          <cell r="P91">
            <v>10.678197357385244</v>
          </cell>
        </row>
        <row r="92">
          <cell r="C92" t="str">
            <v>Weymouth and Portland</v>
          </cell>
          <cell r="D92">
            <v>191.03011193338574</v>
          </cell>
          <cell r="E92">
            <v>1.5352303983619999</v>
          </cell>
          <cell r="F92">
            <v>0</v>
          </cell>
          <cell r="G92">
            <v>1.5352303983619999</v>
          </cell>
          <cell r="H92">
            <v>6.4270170323176767</v>
          </cell>
          <cell r="I92">
            <v>5.996224322549268</v>
          </cell>
          <cell r="J92">
            <v>0.43079270976840894</v>
          </cell>
          <cell r="K92">
            <v>0</v>
          </cell>
          <cell r="L92">
            <v>0</v>
          </cell>
          <cell r="M92">
            <v>0</v>
          </cell>
          <cell r="N92">
            <v>0.73914378100722211</v>
          </cell>
          <cell r="O92">
            <v>0</v>
          </cell>
          <cell r="P92">
            <v>8.7013912116868983</v>
          </cell>
        </row>
        <row r="93">
          <cell r="C93" t="str">
            <v>Bassetlaw</v>
          </cell>
          <cell r="D93">
            <v>108.58052095431957</v>
          </cell>
          <cell r="E93">
            <v>4.2453243026859999</v>
          </cell>
          <cell r="F93">
            <v>0.22389876265600001</v>
          </cell>
          <cell r="G93">
            <v>4.0214255400300001</v>
          </cell>
          <cell r="H93">
            <v>5.8963965900085631</v>
          </cell>
          <cell r="I93">
            <v>5.5011705229067944</v>
          </cell>
          <cell r="J93">
            <v>0.3952260671017685</v>
          </cell>
          <cell r="K93">
            <v>0</v>
          </cell>
          <cell r="L93">
            <v>0</v>
          </cell>
          <cell r="M93">
            <v>0</v>
          </cell>
          <cell r="N93">
            <v>1.211681860272549</v>
          </cell>
          <cell r="O93">
            <v>4.3114348700298163E-2</v>
          </cell>
          <cell r="P93">
            <v>11.39651710166741</v>
          </cell>
        </row>
        <row r="94">
          <cell r="C94" t="str">
            <v>Corby</v>
          </cell>
          <cell r="D94">
            <v>143.58638375476892</v>
          </cell>
          <cell r="E94">
            <v>2.2040723368220001</v>
          </cell>
          <cell r="F94">
            <v>0.107687568681</v>
          </cell>
          <cell r="G94">
            <v>2.0963847681410002</v>
          </cell>
          <cell r="H94">
            <v>3.8104287943105515</v>
          </cell>
          <cell r="I94">
            <v>3.5550218244166718</v>
          </cell>
          <cell r="J94">
            <v>0.25540696989387984</v>
          </cell>
          <cell r="K94">
            <v>0</v>
          </cell>
          <cell r="L94">
            <v>0</v>
          </cell>
          <cell r="M94">
            <v>0</v>
          </cell>
          <cell r="N94">
            <v>1.9034210174956707</v>
          </cell>
          <cell r="O94">
            <v>0</v>
          </cell>
          <cell r="P94">
            <v>7.9179221486282216</v>
          </cell>
        </row>
        <row r="95">
          <cell r="C95" t="str">
            <v>Swale</v>
          </cell>
          <cell r="D95">
            <v>8.5318472070258835</v>
          </cell>
          <cell r="E95">
            <v>4.3666395403579994</v>
          </cell>
          <cell r="F95">
            <v>0.11314374877900001</v>
          </cell>
          <cell r="G95">
            <v>4.2534957915789997</v>
          </cell>
          <cell r="H95">
            <v>7.9465977242899211</v>
          </cell>
          <cell r="I95">
            <v>7.4139499422983084</v>
          </cell>
          <cell r="J95">
            <v>0.53264778199161267</v>
          </cell>
          <cell r="K95">
            <v>0</v>
          </cell>
          <cell r="L95">
            <v>0</v>
          </cell>
          <cell r="M95">
            <v>0</v>
          </cell>
          <cell r="N95">
            <v>2.110129642751879</v>
          </cell>
          <cell r="O95">
            <v>0</v>
          </cell>
          <cell r="P95">
            <v>14.423366907399799</v>
          </cell>
        </row>
        <row r="96">
          <cell r="C96" t="str">
            <v>South Derbyshire</v>
          </cell>
          <cell r="D96">
            <v>221.31075071112389</v>
          </cell>
          <cell r="E96">
            <v>2.472044418816</v>
          </cell>
          <cell r="F96">
            <v>0</v>
          </cell>
          <cell r="G96">
            <v>2.472044418816</v>
          </cell>
          <cell r="H96">
            <v>5.3575767341544207</v>
          </cell>
          <cell r="I96">
            <v>4.9984669033428686</v>
          </cell>
          <cell r="J96">
            <v>0.35910983081155223</v>
          </cell>
          <cell r="K96">
            <v>0</v>
          </cell>
          <cell r="L96">
            <v>0</v>
          </cell>
          <cell r="M96">
            <v>0</v>
          </cell>
          <cell r="N96">
            <v>1.7305651345767621</v>
          </cell>
          <cell r="O96">
            <v>0</v>
          </cell>
          <cell r="P96">
            <v>9.5601862875471824</v>
          </cell>
        </row>
        <row r="97">
          <cell r="C97" t="str">
            <v>New Forest</v>
          </cell>
          <cell r="D97">
            <v>277.19473760013022</v>
          </cell>
          <cell r="E97">
            <v>3.3513074827190001</v>
          </cell>
          <cell r="F97">
            <v>0</v>
          </cell>
          <cell r="G97">
            <v>3.3513074827190001</v>
          </cell>
          <cell r="H97">
            <v>12.066382435369068</v>
          </cell>
          <cell r="I97">
            <v>11.257592049363188</v>
          </cell>
          <cell r="J97">
            <v>0.80879038600587927</v>
          </cell>
          <cell r="K97">
            <v>0</v>
          </cell>
          <cell r="L97">
            <v>0</v>
          </cell>
          <cell r="M97">
            <v>0</v>
          </cell>
          <cell r="N97">
            <v>1.3363359678637212</v>
          </cell>
          <cell r="O97">
            <v>0</v>
          </cell>
          <cell r="P97">
            <v>16.754025885951787</v>
          </cell>
        </row>
        <row r="98">
          <cell r="C98" t="str">
            <v>Staffordshire Moorlands</v>
          </cell>
          <cell r="D98">
            <v>214.57338663729581</v>
          </cell>
          <cell r="E98">
            <v>2.5621753886770002</v>
          </cell>
          <cell r="F98">
            <v>0</v>
          </cell>
          <cell r="G98">
            <v>2.5621753886770002</v>
          </cell>
          <cell r="H98">
            <v>5.391980596065391</v>
          </cell>
          <cell r="I98">
            <v>5.0305647292149427</v>
          </cell>
          <cell r="J98">
            <v>0.36141586685044863</v>
          </cell>
          <cell r="K98">
            <v>0</v>
          </cell>
          <cell r="L98">
            <v>0</v>
          </cell>
          <cell r="M98">
            <v>0</v>
          </cell>
          <cell r="N98">
            <v>0.76979838381162324</v>
          </cell>
          <cell r="O98">
            <v>4.8510909617695469E-2</v>
          </cell>
          <cell r="P98">
            <v>8.7724652781717101</v>
          </cell>
        </row>
        <row r="99">
          <cell r="C99" t="str">
            <v>Rushmoor</v>
          </cell>
          <cell r="D99">
            <v>17.027115491447621</v>
          </cell>
          <cell r="E99">
            <v>2.1626258322550003</v>
          </cell>
          <cell r="F99">
            <v>0</v>
          </cell>
          <cell r="G99">
            <v>2.1626258322550003</v>
          </cell>
          <cell r="H99">
            <v>6.2644124479598045</v>
          </cell>
          <cell r="I99">
            <v>5.8445188643589567</v>
          </cell>
          <cell r="J99">
            <v>0.41989358360084805</v>
          </cell>
          <cell r="K99">
            <v>0</v>
          </cell>
          <cell r="L99">
            <v>0</v>
          </cell>
          <cell r="M99">
            <v>0</v>
          </cell>
          <cell r="N99">
            <v>1.211932996196907</v>
          </cell>
          <cell r="O99">
            <v>0</v>
          </cell>
          <cell r="P99">
            <v>9.638971276411711</v>
          </cell>
        </row>
        <row r="100">
          <cell r="C100" t="str">
            <v>Reigate and Banstead</v>
          </cell>
          <cell r="D100">
            <v>7.3447946976798182</v>
          </cell>
          <cell r="E100">
            <v>0.82165349792400022</v>
          </cell>
          <cell r="F100">
            <v>0</v>
          </cell>
          <cell r="G100">
            <v>0.82165349792400022</v>
          </cell>
          <cell r="H100">
            <v>13.111058743381484</v>
          </cell>
          <cell r="I100">
            <v>12.232245369215383</v>
          </cell>
          <cell r="J100">
            <v>0.87881337416610117</v>
          </cell>
          <cell r="K100">
            <v>0</v>
          </cell>
          <cell r="L100">
            <v>0</v>
          </cell>
          <cell r="M100">
            <v>0</v>
          </cell>
          <cell r="N100">
            <v>2.2516794940249536</v>
          </cell>
          <cell r="O100">
            <v>0</v>
          </cell>
          <cell r="P100">
            <v>16.184391735330436</v>
          </cell>
        </row>
        <row r="101">
          <cell r="C101" t="str">
            <v>Hertsmere</v>
          </cell>
          <cell r="D101">
            <v>249.27515066547488</v>
          </cell>
          <cell r="E101">
            <v>2.4824239805759998</v>
          </cell>
          <cell r="F101">
            <v>0</v>
          </cell>
          <cell r="G101">
            <v>2.4824239805759998</v>
          </cell>
          <cell r="H101">
            <v>6.984694226992203</v>
          </cell>
          <cell r="I101">
            <v>6.5165213035629552</v>
          </cell>
          <cell r="J101">
            <v>0.4681729234292476</v>
          </cell>
          <cell r="K101">
            <v>0</v>
          </cell>
          <cell r="L101">
            <v>0</v>
          </cell>
          <cell r="M101">
            <v>0</v>
          </cell>
          <cell r="N101">
            <v>1.4310694957276324</v>
          </cell>
          <cell r="O101">
            <v>0</v>
          </cell>
          <cell r="P101">
            <v>10.898187703295834</v>
          </cell>
        </row>
        <row r="102">
          <cell r="C102" t="str">
            <v>Sedgemoor</v>
          </cell>
          <cell r="D102">
            <v>254.71829361648432</v>
          </cell>
          <cell r="E102">
            <v>3.5424268894659998</v>
          </cell>
          <cell r="F102">
            <v>2.004957693E-2</v>
          </cell>
          <cell r="G102">
            <v>3.5223773125359998</v>
          </cell>
          <cell r="H102">
            <v>6.0045429211154184</v>
          </cell>
          <cell r="I102">
            <v>5.6020679777784128</v>
          </cell>
          <cell r="J102">
            <v>0.4024749433370059</v>
          </cell>
          <cell r="K102">
            <v>0</v>
          </cell>
          <cell r="L102">
            <v>0.39485895614753902</v>
          </cell>
          <cell r="M102">
            <v>0</v>
          </cell>
          <cell r="N102">
            <v>2.6557657246551378</v>
          </cell>
          <cell r="O102">
            <v>0</v>
          </cell>
          <cell r="P102">
            <v>12.597594491384097</v>
          </cell>
        </row>
        <row r="103">
          <cell r="C103" t="str">
            <v>Purbeck</v>
          </cell>
          <cell r="D103">
            <v>11.167621739744504</v>
          </cell>
          <cell r="E103">
            <v>0.880898627913</v>
          </cell>
          <cell r="F103">
            <v>0</v>
          </cell>
          <cell r="G103">
            <v>0.880898627913</v>
          </cell>
          <cell r="H103">
            <v>3.4545197065336786</v>
          </cell>
          <cell r="I103">
            <v>3.2229687556270878</v>
          </cell>
          <cell r="J103">
            <v>0.23155095090659064</v>
          </cell>
          <cell r="K103">
            <v>0</v>
          </cell>
          <cell r="L103">
            <v>0</v>
          </cell>
          <cell r="M103">
            <v>0</v>
          </cell>
          <cell r="N103">
            <v>0.35374753018989163</v>
          </cell>
          <cell r="O103">
            <v>4.0628863756504811E-2</v>
          </cell>
          <cell r="P103">
            <v>4.7297947283930739</v>
          </cell>
        </row>
        <row r="104">
          <cell r="C104" t="str">
            <v>Maldon</v>
          </cell>
          <cell r="D104">
            <v>134.81006064180875</v>
          </cell>
          <cell r="E104">
            <v>1.18566176419</v>
          </cell>
          <cell r="F104">
            <v>0</v>
          </cell>
          <cell r="G104">
            <v>1.18566176419</v>
          </cell>
          <cell r="H104">
            <v>4.5485937705122792</v>
          </cell>
          <cell r="I104">
            <v>4.2437087785818841</v>
          </cell>
          <cell r="J104">
            <v>0.30488499193039548</v>
          </cell>
          <cell r="K104">
            <v>0</v>
          </cell>
          <cell r="L104">
            <v>0</v>
          </cell>
          <cell r="M104">
            <v>0</v>
          </cell>
          <cell r="N104">
            <v>0.48424901126942071</v>
          </cell>
          <cell r="O104">
            <v>2.4730112992574469E-2</v>
          </cell>
          <cell r="P104">
            <v>6.2432346589642744</v>
          </cell>
        </row>
        <row r="105">
          <cell r="C105" t="str">
            <v>Ashford</v>
          </cell>
          <cell r="D105">
            <v>114.01578314899031</v>
          </cell>
          <cell r="E105">
            <v>2.6162157002770003</v>
          </cell>
          <cell r="F105">
            <v>0</v>
          </cell>
          <cell r="G105">
            <v>2.6162157002770003</v>
          </cell>
          <cell r="H105">
            <v>6.9902748549786624</v>
          </cell>
          <cell r="I105">
            <v>6.5217278709486095</v>
          </cell>
          <cell r="J105">
            <v>0.46854698403005318</v>
          </cell>
          <cell r="K105">
            <v>0</v>
          </cell>
          <cell r="L105">
            <v>0.1944016143440962</v>
          </cell>
          <cell r="M105">
            <v>0</v>
          </cell>
          <cell r="N105">
            <v>2.2964296219420932</v>
          </cell>
          <cell r="O105">
            <v>6.6673531300711866E-2</v>
          </cell>
          <cell r="P105">
            <v>12.163995322842563</v>
          </cell>
        </row>
        <row r="106">
          <cell r="C106" t="str">
            <v>South Holland</v>
          </cell>
          <cell r="D106">
            <v>117.94476955007406</v>
          </cell>
          <cell r="E106">
            <v>3.58774301939</v>
          </cell>
          <cell r="F106">
            <v>0.270714234966</v>
          </cell>
          <cell r="G106">
            <v>3.3170287844240001</v>
          </cell>
          <cell r="H106">
            <v>4.7986461608592599</v>
          </cell>
          <cell r="I106">
            <v>4.4770005556801395</v>
          </cell>
          <cell r="J106">
            <v>0.32164560517912033</v>
          </cell>
          <cell r="K106">
            <v>0</v>
          </cell>
          <cell r="L106">
            <v>0</v>
          </cell>
          <cell r="M106">
            <v>0</v>
          </cell>
          <cell r="N106">
            <v>1.0509559829941459</v>
          </cell>
          <cell r="O106">
            <v>0.12774365906513827</v>
          </cell>
          <cell r="P106">
            <v>9.565088822308546</v>
          </cell>
        </row>
        <row r="107">
          <cell r="C107" t="str">
            <v>High Peak</v>
          </cell>
          <cell r="D107">
            <v>178.8649758304571</v>
          </cell>
          <cell r="E107">
            <v>2.2196956034829998</v>
          </cell>
          <cell r="F107">
            <v>0</v>
          </cell>
          <cell r="G107">
            <v>2.2196956034829998</v>
          </cell>
          <cell r="H107">
            <v>5.6897094989008892</v>
          </cell>
          <cell r="I107">
            <v>5.3083373381455177</v>
          </cell>
          <cell r="J107">
            <v>0.38137216075537195</v>
          </cell>
          <cell r="K107">
            <v>0</v>
          </cell>
          <cell r="L107">
            <v>0</v>
          </cell>
          <cell r="M107">
            <v>0</v>
          </cell>
          <cell r="N107">
            <v>0.47184329417112658</v>
          </cell>
          <cell r="O107">
            <v>0</v>
          </cell>
          <cell r="P107">
            <v>8.3812483965550157</v>
          </cell>
        </row>
        <row r="108">
          <cell r="C108" t="str">
            <v>Scarborough</v>
          </cell>
          <cell r="D108">
            <v>419.60418704331113</v>
          </cell>
          <cell r="E108">
            <v>4.2982211560680001</v>
          </cell>
          <cell r="F108">
            <v>4.8930455227999999E-2</v>
          </cell>
          <cell r="G108">
            <v>4.2492907008400005</v>
          </cell>
          <cell r="H108">
            <v>8.5939916273763544</v>
          </cell>
          <cell r="I108">
            <v>8.0179500637289962</v>
          </cell>
          <cell r="J108">
            <v>0.57604156364735826</v>
          </cell>
          <cell r="K108">
            <v>0</v>
          </cell>
          <cell r="L108">
            <v>0</v>
          </cell>
          <cell r="M108">
            <v>0</v>
          </cell>
          <cell r="N108">
            <v>0.78635416702786542</v>
          </cell>
          <cell r="O108">
            <v>1.6633347463232709E-2</v>
          </cell>
          <cell r="P108">
            <v>13.69520029793545</v>
          </cell>
        </row>
        <row r="109">
          <cell r="C109" t="str">
            <v>Tendring</v>
          </cell>
          <cell r="D109">
            <v>171.7132908004796</v>
          </cell>
          <cell r="E109">
            <v>5.4374346088639998</v>
          </cell>
          <cell r="F109">
            <v>0.42191919392999999</v>
          </cell>
          <cell r="G109">
            <v>5.0155154149339998</v>
          </cell>
          <cell r="H109">
            <v>7.6189436391829215</v>
          </cell>
          <cell r="I109">
            <v>7.1082579883759891</v>
          </cell>
          <cell r="J109">
            <v>0.51068565080693273</v>
          </cell>
          <cell r="K109">
            <v>0</v>
          </cell>
          <cell r="L109">
            <v>9.1338357231808553E-2</v>
          </cell>
          <cell r="M109">
            <v>0</v>
          </cell>
          <cell r="N109">
            <v>1.3012987315216866</v>
          </cell>
          <cell r="O109">
            <v>0</v>
          </cell>
          <cell r="P109">
            <v>14.449015336800416</v>
          </cell>
        </row>
        <row r="110">
          <cell r="C110" t="str">
            <v>Rother</v>
          </cell>
          <cell r="D110">
            <v>379.98909600697181</v>
          </cell>
          <cell r="E110">
            <v>2.0063143909169998</v>
          </cell>
          <cell r="F110">
            <v>0</v>
          </cell>
          <cell r="G110">
            <v>2.0063143909169998</v>
          </cell>
          <cell r="H110">
            <v>7.1952362708540338</v>
          </cell>
          <cell r="I110">
            <v>6.7129510497384191</v>
          </cell>
          <cell r="J110">
            <v>0.48228522111561445</v>
          </cell>
          <cell r="K110">
            <v>0</v>
          </cell>
          <cell r="L110">
            <v>0</v>
          </cell>
          <cell r="M110">
            <v>0</v>
          </cell>
          <cell r="N110">
            <v>1.0062283960934846</v>
          </cell>
          <cell r="O110">
            <v>4.9271099148195448E-2</v>
          </cell>
          <cell r="P110">
            <v>10.257050157012713</v>
          </cell>
        </row>
        <row r="111">
          <cell r="C111" t="str">
            <v>Basingstoke and Deane</v>
          </cell>
          <cell r="D111">
            <v>254.04543689327861</v>
          </cell>
          <cell r="E111">
            <v>2.8546067368850001</v>
          </cell>
          <cell r="F111">
            <v>0</v>
          </cell>
          <cell r="G111">
            <v>2.8546067368850001</v>
          </cell>
          <cell r="H111">
            <v>7.2199461581641113</v>
          </cell>
          <cell r="I111">
            <v>6.7360046726790621</v>
          </cell>
          <cell r="J111">
            <v>0.48394148548504962</v>
          </cell>
          <cell r="K111">
            <v>0</v>
          </cell>
          <cell r="L111">
            <v>0.80598664026735622</v>
          </cell>
          <cell r="M111">
            <v>0</v>
          </cell>
          <cell r="N111">
            <v>3.2064408307104086</v>
          </cell>
          <cell r="O111">
            <v>0</v>
          </cell>
          <cell r="P111">
            <v>14.086980366026875</v>
          </cell>
        </row>
        <row r="112">
          <cell r="C112" t="str">
            <v>Lichfield</v>
          </cell>
          <cell r="D112">
            <v>122.00021778236318</v>
          </cell>
          <cell r="E112">
            <v>1.6451936418439996</v>
          </cell>
          <cell r="F112">
            <v>0</v>
          </cell>
          <cell r="G112">
            <v>1.6451936418439996</v>
          </cell>
          <cell r="H112">
            <v>6.3672654282078467</v>
          </cell>
          <cell r="I112">
            <v>5.9404777732444973</v>
          </cell>
          <cell r="J112">
            <v>0.42678765496334953</v>
          </cell>
          <cell r="K112">
            <v>0</v>
          </cell>
          <cell r="L112">
            <v>0</v>
          </cell>
          <cell r="M112">
            <v>0</v>
          </cell>
          <cell r="N112">
            <v>1.1410305159799747</v>
          </cell>
          <cell r="O112">
            <v>0</v>
          </cell>
          <cell r="P112">
            <v>9.1534895860318208</v>
          </cell>
        </row>
        <row r="113">
          <cell r="C113" t="str">
            <v>Winchester</v>
          </cell>
          <cell r="D113">
            <v>10.110369145789321</v>
          </cell>
          <cell r="E113">
            <v>1.8012856828769999</v>
          </cell>
          <cell r="F113">
            <v>0</v>
          </cell>
          <cell r="G113">
            <v>1.8012856828769999</v>
          </cell>
          <cell r="H113">
            <v>7.4891016541418178</v>
          </cell>
          <cell r="I113">
            <v>6.9871191046797705</v>
          </cell>
          <cell r="J113">
            <v>0.50198254946204712</v>
          </cell>
          <cell r="K113">
            <v>0</v>
          </cell>
          <cell r="L113">
            <v>0.26663528092875216</v>
          </cell>
          <cell r="M113">
            <v>0</v>
          </cell>
          <cell r="N113">
            <v>1.9930612908335084</v>
          </cell>
          <cell r="O113">
            <v>3.7161412311009438E-2</v>
          </cell>
          <cell r="P113">
            <v>11.587245321092086</v>
          </cell>
        </row>
        <row r="114">
          <cell r="C114" t="str">
            <v>East Cambridgeshire</v>
          </cell>
          <cell r="D114">
            <v>11.788163521584734</v>
          </cell>
          <cell r="E114">
            <v>2.4565155990799998</v>
          </cell>
          <cell r="F114">
            <v>1.1575533975E-2</v>
          </cell>
          <cell r="G114">
            <v>2.4449400651049999</v>
          </cell>
          <cell r="H114">
            <v>4.4892159182523175</v>
          </cell>
          <cell r="I114">
            <v>4.1883109291360849</v>
          </cell>
          <cell r="J114">
            <v>0.30090498911623259</v>
          </cell>
          <cell r="K114">
            <v>0</v>
          </cell>
          <cell r="L114">
            <v>0.22626292144699919</v>
          </cell>
          <cell r="M114">
            <v>0</v>
          </cell>
          <cell r="N114">
            <v>1.2279502732322336</v>
          </cell>
          <cell r="O114">
            <v>0.12968360016479322</v>
          </cell>
          <cell r="P114">
            <v>8.5296283121763423</v>
          </cell>
        </row>
        <row r="115">
          <cell r="C115" t="str">
            <v>Braintree</v>
          </cell>
          <cell r="D115">
            <v>185.40095151050031</v>
          </cell>
          <cell r="E115">
            <v>3.1655258678739999</v>
          </cell>
          <cell r="F115">
            <v>0</v>
          </cell>
          <cell r="G115">
            <v>3.1655258678739999</v>
          </cell>
          <cell r="H115">
            <v>8.9139333137156367</v>
          </cell>
          <cell r="I115">
            <v>8.3164465686827445</v>
          </cell>
          <cell r="J115">
            <v>0.59748674503289301</v>
          </cell>
          <cell r="K115">
            <v>0</v>
          </cell>
          <cell r="L115">
            <v>0</v>
          </cell>
          <cell r="M115">
            <v>0</v>
          </cell>
          <cell r="N115">
            <v>1.6908093692657213</v>
          </cell>
          <cell r="O115">
            <v>1.7754313213171967E-2</v>
          </cell>
          <cell r="P115">
            <v>13.788022864068532</v>
          </cell>
        </row>
        <row r="116">
          <cell r="C116" t="str">
            <v>North Kesteven</v>
          </cell>
          <cell r="D116">
            <v>348.63318716413585</v>
          </cell>
          <cell r="E116">
            <v>2.9967597947570002</v>
          </cell>
          <cell r="F116">
            <v>0</v>
          </cell>
          <cell r="G116">
            <v>2.9967597947570002</v>
          </cell>
          <cell r="H116">
            <v>5.770939706971026</v>
          </cell>
          <cell r="I116">
            <v>5.3841228148148152</v>
          </cell>
          <cell r="J116">
            <v>0.38681689215621073</v>
          </cell>
          <cell r="K116">
            <v>0</v>
          </cell>
          <cell r="L116">
            <v>0</v>
          </cell>
          <cell r="M116">
            <v>0</v>
          </cell>
          <cell r="N116">
            <v>1.8386546542412709</v>
          </cell>
          <cell r="O116">
            <v>0.28850068780773169</v>
          </cell>
          <cell r="P116">
            <v>10.894854843777027</v>
          </cell>
        </row>
        <row r="117">
          <cell r="C117" t="str">
            <v>Fenland</v>
          </cell>
          <cell r="D117">
            <v>511.40838865989099</v>
          </cell>
          <cell r="E117">
            <v>3.5764594158419998</v>
          </cell>
          <cell r="F117">
            <v>0</v>
          </cell>
          <cell r="G117">
            <v>3.5764594158419998</v>
          </cell>
          <cell r="H117">
            <v>7.640601995448387</v>
          </cell>
          <cell r="I117">
            <v>7.1284646195351087</v>
          </cell>
          <cell r="J117">
            <v>0.51213737591327879</v>
          </cell>
          <cell r="K117">
            <v>0</v>
          </cell>
          <cell r="L117">
            <v>0</v>
          </cell>
          <cell r="M117">
            <v>0</v>
          </cell>
          <cell r="N117">
            <v>1.2426633915844374</v>
          </cell>
          <cell r="O117">
            <v>0</v>
          </cell>
          <cell r="P117">
            <v>12.459724802874824</v>
          </cell>
        </row>
        <row r="118">
          <cell r="C118" t="str">
            <v>Oxford</v>
          </cell>
          <cell r="D118">
            <v>183.07586600461838</v>
          </cell>
          <cell r="E118">
            <v>5.9108218358239997</v>
          </cell>
          <cell r="F118">
            <v>0</v>
          </cell>
          <cell r="G118">
            <v>5.9108218358239997</v>
          </cell>
          <cell r="H118">
            <v>13.614602139982406</v>
          </cell>
          <cell r="I118">
            <v>12.702037054374291</v>
          </cell>
          <cell r="J118">
            <v>0.912565085608116</v>
          </cell>
          <cell r="K118">
            <v>0</v>
          </cell>
          <cell r="L118">
            <v>0</v>
          </cell>
          <cell r="M118">
            <v>0</v>
          </cell>
          <cell r="N118">
            <v>1.792708973841737</v>
          </cell>
          <cell r="O118">
            <v>0</v>
          </cell>
          <cell r="P118">
            <v>21.318132949648142</v>
          </cell>
        </row>
        <row r="119">
          <cell r="C119" t="str">
            <v>Mansfield</v>
          </cell>
          <cell r="D119">
            <v>144.54423526621451</v>
          </cell>
          <cell r="E119">
            <v>3.9441430863089999</v>
          </cell>
          <cell r="F119">
            <v>0.24414350143999999</v>
          </cell>
          <cell r="G119">
            <v>3.6999995848689999</v>
          </cell>
          <cell r="H119">
            <v>6.0147876278613017</v>
          </cell>
          <cell r="I119">
            <v>5.6116259981567866</v>
          </cell>
          <cell r="J119">
            <v>0.40316162970451508</v>
          </cell>
          <cell r="K119">
            <v>0</v>
          </cell>
          <cell r="L119">
            <v>0</v>
          </cell>
          <cell r="M119">
            <v>0</v>
          </cell>
          <cell r="N119">
            <v>0.92970163786536641</v>
          </cell>
          <cell r="O119">
            <v>0</v>
          </cell>
          <cell r="P119">
            <v>10.888632352035668</v>
          </cell>
        </row>
        <row r="120">
          <cell r="C120" t="str">
            <v>Carlisle</v>
          </cell>
          <cell r="D120">
            <v>137.14957798485722</v>
          </cell>
          <cell r="E120">
            <v>3.2668389931010005</v>
          </cell>
          <cell r="F120">
            <v>0</v>
          </cell>
          <cell r="G120">
            <v>3.2668389931010005</v>
          </cell>
          <cell r="H120">
            <v>6.8834817915639963</v>
          </cell>
          <cell r="I120">
            <v>6.4220929763923014</v>
          </cell>
          <cell r="J120">
            <v>0.46138881517169505</v>
          </cell>
          <cell r="K120">
            <v>0</v>
          </cell>
          <cell r="L120">
            <v>0</v>
          </cell>
          <cell r="M120">
            <v>0</v>
          </cell>
          <cell r="N120">
            <v>1.3262588074426613</v>
          </cell>
          <cell r="O120">
            <v>0.14743681478628476</v>
          </cell>
          <cell r="P120">
            <v>11.624016406893944</v>
          </cell>
        </row>
        <row r="121">
          <cell r="C121" t="str">
            <v>Teignbridge</v>
          </cell>
          <cell r="D121">
            <v>8.1658910660663988</v>
          </cell>
          <cell r="E121">
            <v>3.2267819041399997</v>
          </cell>
          <cell r="F121">
            <v>0</v>
          </cell>
          <cell r="G121">
            <v>3.2267819041399997</v>
          </cell>
          <cell r="H121">
            <v>8.0144654069742671</v>
          </cell>
          <cell r="I121">
            <v>7.4772685623642934</v>
          </cell>
          <cell r="J121">
            <v>0.53719684460997463</v>
          </cell>
          <cell r="K121">
            <v>0</v>
          </cell>
          <cell r="L121">
            <v>0</v>
          </cell>
          <cell r="M121">
            <v>0</v>
          </cell>
          <cell r="N121">
            <v>2.3367728378061581</v>
          </cell>
          <cell r="O121">
            <v>3.8679184869385749E-2</v>
          </cell>
          <cell r="P121">
            <v>13.616699333789812</v>
          </cell>
        </row>
        <row r="122">
          <cell r="C122" t="str">
            <v>East Hertfordshire</v>
          </cell>
          <cell r="D122">
            <v>228.04745717691094</v>
          </cell>
          <cell r="E122">
            <v>2.044038150924</v>
          </cell>
          <cell r="F122">
            <v>0</v>
          </cell>
          <cell r="G122">
            <v>2.044038150924</v>
          </cell>
          <cell r="H122">
            <v>9.8980116470607875</v>
          </cell>
          <cell r="I122">
            <v>9.2345636995424449</v>
          </cell>
          <cell r="J122">
            <v>0.66344794751834202</v>
          </cell>
          <cell r="K122">
            <v>0</v>
          </cell>
          <cell r="L122">
            <v>0</v>
          </cell>
          <cell r="M122">
            <v>0</v>
          </cell>
          <cell r="N122">
            <v>2.186703330661496</v>
          </cell>
          <cell r="O122">
            <v>0</v>
          </cell>
          <cell r="P122">
            <v>14.128753128646283</v>
          </cell>
        </row>
        <row r="123">
          <cell r="C123" t="str">
            <v>Surrey Heath</v>
          </cell>
          <cell r="D123">
            <v>16.686322317130568</v>
          </cell>
          <cell r="E123">
            <v>0.62163105489399995</v>
          </cell>
          <cell r="F123">
            <v>0</v>
          </cell>
          <cell r="G123">
            <v>0.62163105489399995</v>
          </cell>
          <cell r="H123">
            <v>8.227832675919089</v>
          </cell>
          <cell r="I123">
            <v>7.6763341632876312</v>
          </cell>
          <cell r="J123">
            <v>0.55149851263145766</v>
          </cell>
          <cell r="K123">
            <v>0</v>
          </cell>
          <cell r="L123">
            <v>0</v>
          </cell>
          <cell r="M123">
            <v>0</v>
          </cell>
          <cell r="N123">
            <v>0.86158053047273875</v>
          </cell>
          <cell r="O123">
            <v>0</v>
          </cell>
          <cell r="P123">
            <v>9.7110442612858279</v>
          </cell>
        </row>
        <row r="124">
          <cell r="C124" t="str">
            <v>South Somerset</v>
          </cell>
          <cell r="D124">
            <v>457.11497428609766</v>
          </cell>
          <cell r="E124">
            <v>3.308473110235</v>
          </cell>
          <cell r="F124">
            <v>0</v>
          </cell>
          <cell r="G124">
            <v>3.308473110235</v>
          </cell>
          <cell r="H124">
            <v>9.8148738431440403</v>
          </cell>
          <cell r="I124">
            <v>9.156998490136246</v>
          </cell>
          <cell r="J124">
            <v>0.65787535300779443</v>
          </cell>
          <cell r="K124">
            <v>0</v>
          </cell>
          <cell r="L124">
            <v>0.11743299886005268</v>
          </cell>
          <cell r="M124">
            <v>0</v>
          </cell>
          <cell r="N124">
            <v>2.828080109168027</v>
          </cell>
          <cell r="O124">
            <v>0.13343798552120151</v>
          </cell>
          <cell r="P124">
            <v>16.20229804692832</v>
          </cell>
        </row>
        <row r="125">
          <cell r="C125" t="str">
            <v>Huntingdonshire</v>
          </cell>
          <cell r="D125">
            <v>225.29944595455936</v>
          </cell>
          <cell r="E125">
            <v>4.5023486977240008</v>
          </cell>
          <cell r="F125">
            <v>0</v>
          </cell>
          <cell r="G125">
            <v>4.5023486977240008</v>
          </cell>
          <cell r="H125">
            <v>8.9189357817583641</v>
          </cell>
          <cell r="I125">
            <v>8.3211137292643542</v>
          </cell>
          <cell r="J125">
            <v>0.59782205249400899</v>
          </cell>
          <cell r="K125">
            <v>0</v>
          </cell>
          <cell r="L125">
            <v>0.65178205161536895</v>
          </cell>
          <cell r="M125">
            <v>0</v>
          </cell>
          <cell r="N125">
            <v>3.0154361240831791</v>
          </cell>
          <cell r="O125">
            <v>3.4182511768273173E-2</v>
          </cell>
          <cell r="P125">
            <v>17.122685166949182</v>
          </cell>
        </row>
        <row r="126">
          <cell r="C126" t="str">
            <v>Tandridge</v>
          </cell>
          <cell r="D126">
            <v>142.94175008656958</v>
          </cell>
          <cell r="E126">
            <v>0.71782013326100003</v>
          </cell>
          <cell r="F126">
            <v>0</v>
          </cell>
          <cell r="G126">
            <v>0.71782013326100003</v>
          </cell>
          <cell r="H126">
            <v>7.9587491268342863</v>
          </cell>
          <cell r="I126">
            <v>7.4252868556942477</v>
          </cell>
          <cell r="J126">
            <v>0.53346227114003897</v>
          </cell>
          <cell r="K126">
            <v>0</v>
          </cell>
          <cell r="L126">
            <v>0</v>
          </cell>
          <cell r="M126">
            <v>0</v>
          </cell>
          <cell r="N126">
            <v>1.1207837339291422</v>
          </cell>
          <cell r="O126">
            <v>0</v>
          </cell>
          <cell r="P126">
            <v>9.7973529940244291</v>
          </cell>
        </row>
        <row r="127">
          <cell r="C127" t="str">
            <v>Arun</v>
          </cell>
          <cell r="D127">
            <v>244.24061064495567</v>
          </cell>
          <cell r="E127">
            <v>3.2093191043510001</v>
          </cell>
          <cell r="F127">
            <v>0</v>
          </cell>
          <cell r="G127">
            <v>3.2093191043510001</v>
          </cell>
          <cell r="H127">
            <v>10.406110718342518</v>
          </cell>
          <cell r="I127">
            <v>9.7086056997680981</v>
          </cell>
          <cell r="J127">
            <v>0.6975050185744206</v>
          </cell>
          <cell r="K127">
            <v>0</v>
          </cell>
          <cell r="L127">
            <v>0</v>
          </cell>
          <cell r="M127">
            <v>0</v>
          </cell>
          <cell r="N127">
            <v>2.437919958904379</v>
          </cell>
          <cell r="O127">
            <v>0</v>
          </cell>
          <cell r="P127">
            <v>16.053349781597895</v>
          </cell>
        </row>
        <row r="128">
          <cell r="C128" t="str">
            <v>Chesterfield</v>
          </cell>
          <cell r="D128">
            <v>718.01659898566163</v>
          </cell>
          <cell r="E128">
            <v>3.779024155908</v>
          </cell>
          <cell r="F128">
            <v>0.43445116050300003</v>
          </cell>
          <cell r="G128">
            <v>3.3445729954050001</v>
          </cell>
          <cell r="H128">
            <v>4.5162099822564121</v>
          </cell>
          <cell r="I128">
            <v>4.2134956240469421</v>
          </cell>
          <cell r="J128">
            <v>0.30271435820947001</v>
          </cell>
          <cell r="K128">
            <v>0</v>
          </cell>
          <cell r="L128">
            <v>0.13404915353240185</v>
          </cell>
          <cell r="M128">
            <v>0</v>
          </cell>
          <cell r="N128">
            <v>0.55121646639960364</v>
          </cell>
          <cell r="O128">
            <v>0</v>
          </cell>
          <cell r="P128">
            <v>8.9804997580964177</v>
          </cell>
        </row>
        <row r="129">
          <cell r="C129" t="str">
            <v>Wealden</v>
          </cell>
          <cell r="D129">
            <v>431.29696739269343</v>
          </cell>
          <cell r="E129">
            <v>2.0525439087340001</v>
          </cell>
          <cell r="F129">
            <v>0</v>
          </cell>
          <cell r="G129">
            <v>2.0525439087340001</v>
          </cell>
          <cell r="H129">
            <v>12.229430452130146</v>
          </cell>
          <cell r="I129">
            <v>11.40971121738936</v>
          </cell>
          <cell r="J129">
            <v>0.81971923474078612</v>
          </cell>
          <cell r="K129">
            <v>0</v>
          </cell>
          <cell r="L129">
            <v>0</v>
          </cell>
          <cell r="M129">
            <v>0</v>
          </cell>
          <cell r="N129">
            <v>3.0827631633163861</v>
          </cell>
          <cell r="O129">
            <v>0.16576284868785576</v>
          </cell>
          <cell r="P129">
            <v>17.530500372868389</v>
          </cell>
        </row>
        <row r="130">
          <cell r="C130" t="str">
            <v>Selby</v>
          </cell>
          <cell r="D130">
            <v>13.950874840759015</v>
          </cell>
          <cell r="E130">
            <v>2.3370729813669997</v>
          </cell>
          <cell r="F130">
            <v>0</v>
          </cell>
          <cell r="G130">
            <v>2.3370729813669997</v>
          </cell>
          <cell r="H130">
            <v>5.5367887992022222</v>
          </cell>
          <cell r="I130">
            <v>5.1656666692576625</v>
          </cell>
          <cell r="J130">
            <v>0.3711221299445599</v>
          </cell>
          <cell r="K130">
            <v>0</v>
          </cell>
          <cell r="L130">
            <v>0</v>
          </cell>
          <cell r="M130">
            <v>0</v>
          </cell>
          <cell r="N130">
            <v>1.4861066129570526</v>
          </cell>
          <cell r="O130">
            <v>0.10840230500102453</v>
          </cell>
          <cell r="P130">
            <v>9.4683706985272984</v>
          </cell>
        </row>
        <row r="131">
          <cell r="C131" t="str">
            <v>St Edmundsbury</v>
          </cell>
          <cell r="D131">
            <v>8.8514747759522283</v>
          </cell>
          <cell r="E131">
            <v>2.2202066108779999</v>
          </cell>
          <cell r="F131">
            <v>0</v>
          </cell>
          <cell r="G131">
            <v>2.2202066108779999</v>
          </cell>
          <cell r="H131">
            <v>6.7287396194859435</v>
          </cell>
          <cell r="I131">
            <v>6.277722925516005</v>
          </cell>
          <cell r="J131">
            <v>0.45101669396993826</v>
          </cell>
          <cell r="K131">
            <v>0</v>
          </cell>
          <cell r="L131">
            <v>0</v>
          </cell>
          <cell r="M131">
            <v>0</v>
          </cell>
          <cell r="N131">
            <v>1.0664252880098017</v>
          </cell>
          <cell r="O131">
            <v>0.12119851375398431</v>
          </cell>
          <cell r="P131">
            <v>10.136570032127729</v>
          </cell>
        </row>
        <row r="132">
          <cell r="C132" t="str">
            <v>West Lindsey</v>
          </cell>
          <cell r="D132">
            <v>216.72304881360003</v>
          </cell>
          <cell r="E132">
            <v>2.93180996178</v>
          </cell>
          <cell r="F132">
            <v>0</v>
          </cell>
          <cell r="G132">
            <v>2.93180996178</v>
          </cell>
          <cell r="H132">
            <v>6.0284596663694492</v>
          </cell>
          <cell r="I132">
            <v>5.6243816217110965</v>
          </cell>
          <cell r="J132">
            <v>0.4040780446583524</v>
          </cell>
          <cell r="K132">
            <v>0</v>
          </cell>
          <cell r="L132">
            <v>0</v>
          </cell>
          <cell r="M132">
            <v>0</v>
          </cell>
          <cell r="N132">
            <v>1.507410004104605</v>
          </cell>
          <cell r="O132">
            <v>0.38057065500606641</v>
          </cell>
          <cell r="P132">
            <v>10.848250287260118</v>
          </cell>
        </row>
        <row r="133">
          <cell r="C133" t="str">
            <v>Allerdale</v>
          </cell>
          <cell r="D133">
            <v>9.8303493296957374</v>
          </cell>
          <cell r="E133">
            <v>3.8204219631600003</v>
          </cell>
          <cell r="F133">
            <v>0.19618684753100002</v>
          </cell>
          <cell r="G133">
            <v>3.6242351156290002</v>
          </cell>
          <cell r="H133">
            <v>5.0529120187009662</v>
          </cell>
          <cell r="I133">
            <v>4.7142233782614094</v>
          </cell>
          <cell r="J133">
            <v>0.3386886404395571</v>
          </cell>
          <cell r="K133">
            <v>0</v>
          </cell>
          <cell r="L133">
            <v>0</v>
          </cell>
          <cell r="M133">
            <v>0</v>
          </cell>
          <cell r="N133">
            <v>0.92940044227335872</v>
          </cell>
          <cell r="O133">
            <v>0.26124866013632808</v>
          </cell>
          <cell r="P133">
            <v>10.063983084270653</v>
          </cell>
        </row>
        <row r="134">
          <cell r="C134" t="str">
            <v>Hastings</v>
          </cell>
          <cell r="D134">
            <v>8.1559237586659297</v>
          </cell>
          <cell r="E134">
            <v>4.7749257045930005</v>
          </cell>
          <cell r="F134">
            <v>0.98818273265200007</v>
          </cell>
          <cell r="G134">
            <v>3.786742971941</v>
          </cell>
          <cell r="H134">
            <v>6.7814010254451293</v>
          </cell>
          <cell r="I134">
            <v>6.3268545213534351</v>
          </cell>
          <cell r="J134">
            <v>0.45454650409169406</v>
          </cell>
          <cell r="K134">
            <v>0</v>
          </cell>
          <cell r="L134">
            <v>0</v>
          </cell>
          <cell r="M134">
            <v>0</v>
          </cell>
          <cell r="N134">
            <v>0.8462520028895093</v>
          </cell>
          <cell r="O134">
            <v>0</v>
          </cell>
          <cell r="P134">
            <v>12.402578732927637</v>
          </cell>
        </row>
        <row r="135">
          <cell r="C135" t="str">
            <v>Cambridge</v>
          </cell>
          <cell r="D135">
            <v>10.301083446359399</v>
          </cell>
          <cell r="E135">
            <v>4.211013756812001</v>
          </cell>
          <cell r="F135">
            <v>0</v>
          </cell>
          <cell r="G135">
            <v>4.211013756812001</v>
          </cell>
          <cell r="H135">
            <v>8.5274459354707073</v>
          </cell>
          <cell r="I135">
            <v>7.9558648235065004</v>
          </cell>
          <cell r="J135">
            <v>0.57158111196420636</v>
          </cell>
          <cell r="K135">
            <v>0</v>
          </cell>
          <cell r="L135">
            <v>0</v>
          </cell>
          <cell r="M135">
            <v>0</v>
          </cell>
          <cell r="N135">
            <v>3.8379480060820264</v>
          </cell>
          <cell r="O135">
            <v>0</v>
          </cell>
          <cell r="P135">
            <v>16.576407698364733</v>
          </cell>
        </row>
        <row r="136">
          <cell r="C136" t="str">
            <v>Hart</v>
          </cell>
          <cell r="D136">
            <v>10.51117762118648</v>
          </cell>
          <cell r="E136">
            <v>0.85545224784400009</v>
          </cell>
          <cell r="F136">
            <v>0</v>
          </cell>
          <cell r="G136">
            <v>0.85545224784400009</v>
          </cell>
          <cell r="H136">
            <v>6.4392051502974983</v>
          </cell>
          <cell r="I136">
            <v>6.0075954904035331</v>
          </cell>
          <cell r="J136">
            <v>0.43160965989396521</v>
          </cell>
          <cell r="K136">
            <v>0</v>
          </cell>
          <cell r="L136">
            <v>0</v>
          </cell>
          <cell r="M136">
            <v>0</v>
          </cell>
          <cell r="N136">
            <v>1.26038568280019</v>
          </cell>
          <cell r="O136">
            <v>0</v>
          </cell>
          <cell r="P136">
            <v>8.5550430809416884</v>
          </cell>
        </row>
        <row r="137">
          <cell r="C137" t="str">
            <v>Maidstone</v>
          </cell>
          <cell r="D137">
            <v>210.79577018168712</v>
          </cell>
          <cell r="E137">
            <v>1.6432329186299999</v>
          </cell>
          <cell r="F137">
            <v>0</v>
          </cell>
          <cell r="G137">
            <v>1.6432329186299999</v>
          </cell>
          <cell r="H137">
            <v>15.359434578080551</v>
          </cell>
          <cell r="I137">
            <v>14.329916154661058</v>
          </cell>
          <cell r="J137">
            <v>1.0295184234194925</v>
          </cell>
          <cell r="K137">
            <v>0</v>
          </cell>
          <cell r="L137">
            <v>0</v>
          </cell>
          <cell r="M137">
            <v>0</v>
          </cell>
          <cell r="N137">
            <v>3.0878826533262256</v>
          </cell>
          <cell r="O137">
            <v>0</v>
          </cell>
          <cell r="P137">
            <v>20.090550150036776</v>
          </cell>
        </row>
        <row r="138">
          <cell r="C138" t="str">
            <v>Adur</v>
          </cell>
          <cell r="D138">
            <v>276.56346722081258</v>
          </cell>
          <cell r="E138">
            <v>1.3854822223209999</v>
          </cell>
          <cell r="F138">
            <v>0</v>
          </cell>
          <cell r="G138">
            <v>1.3854822223209999</v>
          </cell>
          <cell r="H138">
            <v>6.1525550603304744</v>
          </cell>
          <cell r="I138">
            <v>5.7401590991697331</v>
          </cell>
          <cell r="J138">
            <v>0.41239596116074106</v>
          </cell>
          <cell r="K138">
            <v>0</v>
          </cell>
          <cell r="L138">
            <v>0</v>
          </cell>
          <cell r="M138">
            <v>0</v>
          </cell>
          <cell r="N138">
            <v>0.46700590969071465</v>
          </cell>
          <cell r="O138">
            <v>0</v>
          </cell>
          <cell r="P138">
            <v>8.005043192342189</v>
          </cell>
        </row>
        <row r="139">
          <cell r="C139" t="str">
            <v>Three Rivers</v>
          </cell>
          <cell r="D139">
            <v>254.08307341467258</v>
          </cell>
          <cell r="E139">
            <v>1.627237097211</v>
          </cell>
          <cell r="F139">
            <v>0</v>
          </cell>
          <cell r="G139">
            <v>1.627237097211</v>
          </cell>
          <cell r="H139">
            <v>6.3969416196085174</v>
          </cell>
          <cell r="I139">
            <v>5.9681648168266985</v>
          </cell>
          <cell r="J139">
            <v>0.42877680278181896</v>
          </cell>
          <cell r="K139">
            <v>0</v>
          </cell>
          <cell r="L139">
            <v>0</v>
          </cell>
          <cell r="M139">
            <v>0</v>
          </cell>
          <cell r="N139">
            <v>1.1951291244343778</v>
          </cell>
          <cell r="O139">
            <v>0</v>
          </cell>
          <cell r="P139">
            <v>9.2193078412538956</v>
          </cell>
        </row>
        <row r="140">
          <cell r="C140" t="str">
            <v>South Bucks</v>
          </cell>
          <cell r="D140">
            <v>205.27024773715405</v>
          </cell>
          <cell r="E140">
            <v>0.68188945119900013</v>
          </cell>
          <cell r="F140">
            <v>0</v>
          </cell>
          <cell r="G140">
            <v>0.68188945119900013</v>
          </cell>
          <cell r="H140">
            <v>5.0543999666812107</v>
          </cell>
          <cell r="I140">
            <v>4.7156115914596883</v>
          </cell>
          <cell r="J140">
            <v>0.33878837522152216</v>
          </cell>
          <cell r="K140">
            <v>0</v>
          </cell>
          <cell r="L140">
            <v>0.18966152644815851</v>
          </cell>
          <cell r="M140">
            <v>0</v>
          </cell>
          <cell r="N140">
            <v>0.89805351655374888</v>
          </cell>
          <cell r="O140">
            <v>0</v>
          </cell>
          <cell r="P140">
            <v>6.8240044608821187</v>
          </cell>
        </row>
        <row r="141">
          <cell r="C141" t="str">
            <v>Worcester</v>
          </cell>
          <cell r="D141">
            <v>460.90239893452798</v>
          </cell>
          <cell r="E141">
            <v>2.5109245151669999</v>
          </cell>
          <cell r="F141">
            <v>0</v>
          </cell>
          <cell r="G141">
            <v>2.5109245151669999</v>
          </cell>
          <cell r="H141">
            <v>5.7062700383288547</v>
          </cell>
          <cell r="I141">
            <v>5.3237878510060215</v>
          </cell>
          <cell r="J141">
            <v>0.3824821873228334</v>
          </cell>
          <cell r="K141">
            <v>0</v>
          </cell>
          <cell r="L141">
            <v>0</v>
          </cell>
          <cell r="M141">
            <v>0</v>
          </cell>
          <cell r="N141">
            <v>1.4441769431406508</v>
          </cell>
          <cell r="O141">
            <v>0</v>
          </cell>
          <cell r="P141">
            <v>9.6613714966365052</v>
          </cell>
        </row>
        <row r="142">
          <cell r="C142" t="str">
            <v>Woking</v>
          </cell>
          <cell r="D142">
            <v>251.62897055819056</v>
          </cell>
          <cell r="E142">
            <v>1.1249749088040002</v>
          </cell>
          <cell r="F142">
            <v>0</v>
          </cell>
          <cell r="G142">
            <v>1.1249749088040002</v>
          </cell>
          <cell r="H142">
            <v>9.4425076479415857</v>
          </cell>
          <cell r="I142">
            <v>8.8095914076062485</v>
          </cell>
          <cell r="J142">
            <v>0.63291624033533733</v>
          </cell>
          <cell r="K142">
            <v>0</v>
          </cell>
          <cell r="L142">
            <v>0</v>
          </cell>
          <cell r="M142">
            <v>0</v>
          </cell>
          <cell r="N142">
            <v>1.2410606726532469</v>
          </cell>
          <cell r="O142">
            <v>0</v>
          </cell>
          <cell r="P142">
            <v>11.808543229398833</v>
          </cell>
        </row>
        <row r="143">
          <cell r="C143" t="str">
            <v>Melton</v>
          </cell>
          <cell r="D143">
            <v>358.84546932475519</v>
          </cell>
          <cell r="E143">
            <v>1.1472098044950001</v>
          </cell>
          <cell r="F143">
            <v>0</v>
          </cell>
          <cell r="G143">
            <v>1.1472098044950001</v>
          </cell>
          <cell r="H143">
            <v>3.64103370468978</v>
          </cell>
          <cell r="I143">
            <v>3.3969810177100812</v>
          </cell>
          <cell r="J143">
            <v>0.2440526869796989</v>
          </cell>
          <cell r="K143">
            <v>0</v>
          </cell>
          <cell r="L143">
            <v>0</v>
          </cell>
          <cell r="M143">
            <v>0</v>
          </cell>
          <cell r="N143">
            <v>0.62279222390287348</v>
          </cell>
          <cell r="O143">
            <v>0.14581632326449609</v>
          </cell>
          <cell r="P143">
            <v>5.5568520563521497</v>
          </cell>
        </row>
        <row r="144">
          <cell r="C144" t="str">
            <v>Taunton Deane</v>
          </cell>
          <cell r="D144">
            <v>595.14466031798781</v>
          </cell>
          <cell r="E144">
            <v>2.5569515482609999</v>
          </cell>
          <cell r="F144">
            <v>0</v>
          </cell>
          <cell r="G144">
            <v>2.5569515482609999</v>
          </cell>
          <cell r="H144">
            <v>6.0454569626665045</v>
          </cell>
          <cell r="I144">
            <v>5.6402396163237585</v>
          </cell>
          <cell r="J144">
            <v>0.40521734634274587</v>
          </cell>
          <cell r="K144">
            <v>0</v>
          </cell>
          <cell r="L144">
            <v>0.40632792219304759</v>
          </cell>
          <cell r="M144">
            <v>0</v>
          </cell>
          <cell r="N144">
            <v>2.3536836908503167</v>
          </cell>
          <cell r="O144">
            <v>2.2271394502835794E-2</v>
          </cell>
          <cell r="P144">
            <v>11.384691518473703</v>
          </cell>
        </row>
        <row r="145">
          <cell r="C145" t="str">
            <v>Sevenoaks</v>
          </cell>
          <cell r="D145">
            <v>10.46565527297903</v>
          </cell>
          <cell r="E145">
            <v>1.2018621980710003</v>
          </cell>
          <cell r="F145">
            <v>0</v>
          </cell>
          <cell r="G145">
            <v>1.2018621980710003</v>
          </cell>
          <cell r="H145">
            <v>10.461899420874632</v>
          </cell>
          <cell r="I145">
            <v>9.7606549744727413</v>
          </cell>
          <cell r="J145">
            <v>0.70124444640189065</v>
          </cell>
          <cell r="K145">
            <v>0</v>
          </cell>
          <cell r="L145">
            <v>0</v>
          </cell>
          <cell r="M145">
            <v>0</v>
          </cell>
          <cell r="N145">
            <v>1.3379036548273109</v>
          </cell>
          <cell r="O145">
            <v>0</v>
          </cell>
          <cell r="P145">
            <v>13.001665273772943</v>
          </cell>
        </row>
        <row r="146">
          <cell r="C146" t="str">
            <v>Christchurch</v>
          </cell>
          <cell r="D146">
            <v>226.04793746789625</v>
          </cell>
          <cell r="E146">
            <v>0.61190840672299995</v>
          </cell>
          <cell r="F146">
            <v>0</v>
          </cell>
          <cell r="G146">
            <v>0.61190840672299995</v>
          </cell>
          <cell r="H146">
            <v>3.9795123961660361</v>
          </cell>
          <cell r="I146">
            <v>3.7127720218865048</v>
          </cell>
          <cell r="J146">
            <v>0.26674037427953151</v>
          </cell>
          <cell r="K146">
            <v>0</v>
          </cell>
          <cell r="L146">
            <v>0</v>
          </cell>
          <cell r="M146">
            <v>0</v>
          </cell>
          <cell r="N146">
            <v>0.5098571762545212</v>
          </cell>
          <cell r="O146">
            <v>0</v>
          </cell>
          <cell r="P146">
            <v>5.1012779791435579</v>
          </cell>
        </row>
        <row r="147">
          <cell r="C147" t="str">
            <v>Harrogate</v>
          </cell>
          <cell r="D147">
            <v>206.07634605389313</v>
          </cell>
          <cell r="E147">
            <v>2.6693676120389997</v>
          </cell>
          <cell r="F147">
            <v>0</v>
          </cell>
          <cell r="G147">
            <v>2.6693676120389997</v>
          </cell>
          <cell r="H147">
            <v>14.527059801138188</v>
          </cell>
          <cell r="I147">
            <v>13.553334132568851</v>
          </cell>
          <cell r="J147">
            <v>0.97372566856933673</v>
          </cell>
          <cell r="K147">
            <v>0</v>
          </cell>
          <cell r="L147">
            <v>0</v>
          </cell>
          <cell r="M147">
            <v>0</v>
          </cell>
          <cell r="N147">
            <v>1.0022163415964518</v>
          </cell>
          <cell r="O147">
            <v>0.1929407049804327</v>
          </cell>
          <cell r="P147">
            <v>18.391584459754071</v>
          </cell>
        </row>
        <row r="148">
          <cell r="C148" t="str">
            <v>South Kesteven</v>
          </cell>
          <cell r="D148">
            <v>174.7123154964525</v>
          </cell>
          <cell r="E148">
            <v>3.6118105527939997</v>
          </cell>
          <cell r="F148">
            <v>0</v>
          </cell>
          <cell r="G148">
            <v>3.6118105527939997</v>
          </cell>
          <cell r="H148">
            <v>6.9962780990662594</v>
          </cell>
          <cell r="I148">
            <v>6.5273287271516098</v>
          </cell>
          <cell r="J148">
            <v>0.46894937191464914</v>
          </cell>
          <cell r="K148">
            <v>0</v>
          </cell>
          <cell r="L148">
            <v>0.46606405412053364</v>
          </cell>
          <cell r="M148">
            <v>0</v>
          </cell>
          <cell r="N148">
            <v>2.4155631182525505</v>
          </cell>
          <cell r="O148">
            <v>0.23641805293926282</v>
          </cell>
          <cell r="P148">
            <v>13.726133877172606</v>
          </cell>
        </row>
        <row r="149">
          <cell r="C149" t="str">
            <v>North Warwickshire</v>
          </cell>
          <cell r="D149">
            <v>482.56161240539018</v>
          </cell>
          <cell r="E149">
            <v>1.7957933610930001</v>
          </cell>
          <cell r="F149">
            <v>0</v>
          </cell>
          <cell r="G149">
            <v>1.7957933610930001</v>
          </cell>
          <cell r="H149">
            <v>4.6366430127239271</v>
          </cell>
          <cell r="I149">
            <v>4.3258562204008024</v>
          </cell>
          <cell r="J149">
            <v>0.31078679232312489</v>
          </cell>
          <cell r="K149">
            <v>0</v>
          </cell>
          <cell r="L149">
            <v>0</v>
          </cell>
          <cell r="M149">
            <v>0</v>
          </cell>
          <cell r="N149">
            <v>0.5893243020594483</v>
          </cell>
          <cell r="O149">
            <v>0</v>
          </cell>
          <cell r="P149">
            <v>7.0217606758763749</v>
          </cell>
        </row>
        <row r="150">
          <cell r="C150" t="str">
            <v>Lancaster</v>
          </cell>
          <cell r="D150">
            <v>11.041773009594142</v>
          </cell>
          <cell r="E150">
            <v>5.8872263531310001</v>
          </cell>
          <cell r="F150">
            <v>0.19969082125099999</v>
          </cell>
          <cell r="G150">
            <v>5.6875355318800001</v>
          </cell>
          <cell r="H150">
            <v>9.0642577030152491</v>
          </cell>
          <cell r="I150">
            <v>8.4566949537201879</v>
          </cell>
          <cell r="J150">
            <v>0.60756274929506138</v>
          </cell>
          <cell r="K150">
            <v>0</v>
          </cell>
          <cell r="L150">
            <v>0</v>
          </cell>
          <cell r="M150">
            <v>0</v>
          </cell>
          <cell r="N150">
            <v>1.1687824566654701</v>
          </cell>
          <cell r="O150">
            <v>0</v>
          </cell>
          <cell r="P150">
            <v>16.120266512811718</v>
          </cell>
        </row>
        <row r="151">
          <cell r="C151" t="str">
            <v>Kettering</v>
          </cell>
          <cell r="D151">
            <v>6.3121423438616793</v>
          </cell>
          <cell r="E151">
            <v>2.2547702830970002</v>
          </cell>
          <cell r="F151">
            <v>0</v>
          </cell>
          <cell r="G151">
            <v>2.2547702830970002</v>
          </cell>
          <cell r="H151">
            <v>7.0649181701649377</v>
          </cell>
          <cell r="I151">
            <v>6.5913679636673699</v>
          </cell>
          <cell r="J151">
            <v>0.47355020649756807</v>
          </cell>
          <cell r="K151">
            <v>0</v>
          </cell>
          <cell r="L151">
            <v>0</v>
          </cell>
          <cell r="M151">
            <v>0</v>
          </cell>
          <cell r="N151">
            <v>1.5893833947236236</v>
          </cell>
          <cell r="O151">
            <v>0</v>
          </cell>
          <cell r="P151">
            <v>10.909071847985564</v>
          </cell>
        </row>
        <row r="152">
          <cell r="C152" t="str">
            <v>Thanet</v>
          </cell>
          <cell r="D152">
            <v>111.96415270839343</v>
          </cell>
          <cell r="E152">
            <v>5.1079426286769998</v>
          </cell>
          <cell r="F152">
            <v>9.7453360933999991E-2</v>
          </cell>
          <cell r="G152">
            <v>5.010489267743</v>
          </cell>
          <cell r="H152">
            <v>10.016022360146648</v>
          </cell>
          <cell r="I152">
            <v>9.344664342588608</v>
          </cell>
          <cell r="J152">
            <v>0.67135801755803937</v>
          </cell>
          <cell r="K152">
            <v>0</v>
          </cell>
          <cell r="L152">
            <v>0</v>
          </cell>
          <cell r="M152">
            <v>0</v>
          </cell>
          <cell r="N152">
            <v>1.7757159537073643</v>
          </cell>
          <cell r="O152">
            <v>0</v>
          </cell>
          <cell r="P152">
            <v>16.899680942531013</v>
          </cell>
        </row>
        <row r="153">
          <cell r="C153" t="str">
            <v>North West Leicestershire</v>
          </cell>
          <cell r="D153">
            <v>17.488258179236652</v>
          </cell>
          <cell r="E153">
            <v>2.241490012047</v>
          </cell>
          <cell r="F153">
            <v>0</v>
          </cell>
          <cell r="G153">
            <v>2.241490012047</v>
          </cell>
          <cell r="H153">
            <v>5.9765882250027813</v>
          </cell>
          <cell r="I153">
            <v>5.5759870403984131</v>
          </cell>
          <cell r="J153">
            <v>0.40060118460436844</v>
          </cell>
          <cell r="K153">
            <v>0</v>
          </cell>
          <cell r="L153">
            <v>0</v>
          </cell>
          <cell r="M153">
            <v>0</v>
          </cell>
          <cell r="N153">
            <v>1.6838672684517617</v>
          </cell>
          <cell r="O153">
            <v>0</v>
          </cell>
          <cell r="P153">
            <v>9.9019455055015442</v>
          </cell>
        </row>
        <row r="154">
          <cell r="C154" t="str">
            <v>Guildford</v>
          </cell>
          <cell r="D154">
            <v>156.10737454348367</v>
          </cell>
          <cell r="E154">
            <v>2.2293702160169997</v>
          </cell>
          <cell r="F154">
            <v>0</v>
          </cell>
          <cell r="G154">
            <v>2.2293702160169997</v>
          </cell>
          <cell r="H154">
            <v>9.4040183082425379</v>
          </cell>
          <cell r="I154">
            <v>8.7736819470117329</v>
          </cell>
          <cell r="J154">
            <v>0.63033636123080516</v>
          </cell>
          <cell r="K154">
            <v>0</v>
          </cell>
          <cell r="L154">
            <v>0</v>
          </cell>
          <cell r="M154">
            <v>0</v>
          </cell>
          <cell r="N154">
            <v>1.4354209401211517</v>
          </cell>
          <cell r="O154">
            <v>0</v>
          </cell>
          <cell r="P154">
            <v>13.068809464380688</v>
          </cell>
        </row>
        <row r="155">
          <cell r="C155" t="str">
            <v>North East Derbyshire</v>
          </cell>
          <cell r="D155">
            <v>150.22170060039093</v>
          </cell>
          <cell r="E155">
            <v>2.7102037422620002</v>
          </cell>
          <cell r="F155">
            <v>0</v>
          </cell>
          <cell r="G155">
            <v>2.7102037422620002</v>
          </cell>
          <cell r="H155">
            <v>5.717642639590478</v>
          </cell>
          <cell r="I155">
            <v>5.3343981649281256</v>
          </cell>
          <cell r="J155">
            <v>0.38324447466235256</v>
          </cell>
          <cell r="K155">
            <v>0</v>
          </cell>
          <cell r="L155">
            <v>0</v>
          </cell>
          <cell r="M155">
            <v>0</v>
          </cell>
          <cell r="N155">
            <v>0.73965483017472489</v>
          </cell>
          <cell r="O155">
            <v>0</v>
          </cell>
          <cell r="P155">
            <v>9.1675012120272044</v>
          </cell>
        </row>
        <row r="156">
          <cell r="C156" t="str">
            <v>Suffolk Coastal</v>
          </cell>
          <cell r="D156">
            <v>218.48821541412778</v>
          </cell>
          <cell r="E156">
            <v>2.5431531592129999</v>
          </cell>
          <cell r="F156">
            <v>0</v>
          </cell>
          <cell r="G156">
            <v>2.5431531592129999</v>
          </cell>
          <cell r="H156">
            <v>7.7470328071520784</v>
          </cell>
          <cell r="I156">
            <v>7.2277615435353546</v>
          </cell>
          <cell r="J156">
            <v>0.51927126361672404</v>
          </cell>
          <cell r="K156">
            <v>0</v>
          </cell>
          <cell r="L156">
            <v>0</v>
          </cell>
          <cell r="M156">
            <v>0</v>
          </cell>
          <cell r="N156">
            <v>1.2724324696946063</v>
          </cell>
          <cell r="O156">
            <v>0.19908990753681632</v>
          </cell>
          <cell r="P156">
            <v>11.761708343596503</v>
          </cell>
        </row>
        <row r="157">
          <cell r="C157" t="str">
            <v>King's Lynn and West Norfolk</v>
          </cell>
          <cell r="D157">
            <v>6.3547898266570861</v>
          </cell>
          <cell r="E157">
            <v>6.0583139265050008</v>
          </cell>
          <cell r="F157">
            <v>0.61420724698700002</v>
          </cell>
          <cell r="G157">
            <v>5.4441066795180006</v>
          </cell>
          <cell r="H157">
            <v>6.6475729820704048</v>
          </cell>
          <cell r="I157">
            <v>6.2019967584616316</v>
          </cell>
          <cell r="J157">
            <v>0.44557622360877286</v>
          </cell>
          <cell r="K157">
            <v>0</v>
          </cell>
          <cell r="L157">
            <v>0.56740813873693996</v>
          </cell>
          <cell r="M157">
            <v>0</v>
          </cell>
          <cell r="N157">
            <v>1.9923296609348939</v>
          </cell>
          <cell r="O157">
            <v>0.3714069000883875</v>
          </cell>
          <cell r="P157">
            <v>15.637031608335629</v>
          </cell>
        </row>
        <row r="158">
          <cell r="C158" t="str">
            <v>Dacorum</v>
          </cell>
          <cell r="D158">
            <v>454.40764143077837</v>
          </cell>
          <cell r="E158">
            <v>1.9981209707799996</v>
          </cell>
          <cell r="F158">
            <v>0</v>
          </cell>
          <cell r="G158">
            <v>1.9981209707799996</v>
          </cell>
          <cell r="H158">
            <v>11.086535251273107</v>
          </cell>
          <cell r="I158">
            <v>10.34342246056114</v>
          </cell>
          <cell r="J158">
            <v>0.74311279071196656</v>
          </cell>
          <cell r="K158">
            <v>0</v>
          </cell>
          <cell r="L158">
            <v>0</v>
          </cell>
          <cell r="M158">
            <v>0</v>
          </cell>
          <cell r="N158">
            <v>2.1200232879724408</v>
          </cell>
          <cell r="O158">
            <v>0</v>
          </cell>
          <cell r="P158">
            <v>15.204679510025548</v>
          </cell>
        </row>
        <row r="159">
          <cell r="C159" t="str">
            <v>Harlow</v>
          </cell>
          <cell r="D159">
            <v>5.6512202374633951</v>
          </cell>
          <cell r="E159">
            <v>2.7962416890130002</v>
          </cell>
          <cell r="F159">
            <v>0</v>
          </cell>
          <cell r="G159">
            <v>2.7962416890130002</v>
          </cell>
          <cell r="H159">
            <v>7.3833477531993745</v>
          </cell>
          <cell r="I159">
            <v>6.8884537191911512</v>
          </cell>
          <cell r="J159">
            <v>0.49489403400822296</v>
          </cell>
          <cell r="K159">
            <v>0</v>
          </cell>
          <cell r="L159">
            <v>0</v>
          </cell>
          <cell r="M159">
            <v>0</v>
          </cell>
          <cell r="N159">
            <v>0.73339994684555077</v>
          </cell>
          <cell r="O159">
            <v>0</v>
          </cell>
          <cell r="P159">
            <v>10.912989389057923</v>
          </cell>
        </row>
        <row r="160">
          <cell r="C160" t="str">
            <v>East Lindsey</v>
          </cell>
          <cell r="D160">
            <v>11.992029925811178</v>
          </cell>
          <cell r="E160">
            <v>7.0131909170420004</v>
          </cell>
          <cell r="F160">
            <v>0.91494416314900007</v>
          </cell>
          <cell r="G160">
            <v>6.0982467538930001</v>
          </cell>
          <cell r="H160">
            <v>5.5704146058142179</v>
          </cell>
          <cell r="I160">
            <v>5.1970385916375657</v>
          </cell>
          <cell r="J160">
            <v>0.37337601417665228</v>
          </cell>
          <cell r="K160">
            <v>0</v>
          </cell>
          <cell r="L160">
            <v>0.47831828140472515</v>
          </cell>
          <cell r="M160">
            <v>0</v>
          </cell>
          <cell r="N160">
            <v>1.5004062130746385</v>
          </cell>
          <cell r="O160">
            <v>0.53311940078648212</v>
          </cell>
          <cell r="P160">
            <v>15.095449418122065</v>
          </cell>
        </row>
        <row r="161">
          <cell r="C161" t="str">
            <v>Rushcliffe</v>
          </cell>
          <cell r="D161">
            <v>111.5093203620665</v>
          </cell>
          <cell r="E161">
            <v>2.1103756376650002</v>
          </cell>
          <cell r="F161">
            <v>0</v>
          </cell>
          <cell r="G161">
            <v>2.1103756376650002</v>
          </cell>
          <cell r="H161">
            <v>6.1128703123349073</v>
          </cell>
          <cell r="I161">
            <v>5.7031343565918462</v>
          </cell>
          <cell r="J161">
            <v>0.40973595574306104</v>
          </cell>
          <cell r="K161">
            <v>0</v>
          </cell>
          <cell r="L161">
            <v>0.42920702110187176</v>
          </cell>
          <cell r="M161">
            <v>0</v>
          </cell>
          <cell r="N161">
            <v>1.2561671328910355</v>
          </cell>
          <cell r="O161">
            <v>0</v>
          </cell>
          <cell r="P161">
            <v>9.9086201039928135</v>
          </cell>
        </row>
        <row r="162">
          <cell r="C162" t="str">
            <v>Charnwood</v>
          </cell>
          <cell r="D162">
            <v>223.52457514005732</v>
          </cell>
          <cell r="E162">
            <v>4.4208017678140008</v>
          </cell>
          <cell r="F162">
            <v>0.164875712412</v>
          </cell>
          <cell r="G162">
            <v>4.2559260554020009</v>
          </cell>
          <cell r="H162">
            <v>7.5295541875579319</v>
          </cell>
          <cell r="I162">
            <v>7.0248601692449864</v>
          </cell>
          <cell r="J162">
            <v>0.5046940183129458</v>
          </cell>
          <cell r="K162">
            <v>0</v>
          </cell>
          <cell r="L162">
            <v>0.629537057693348</v>
          </cell>
          <cell r="M162">
            <v>0</v>
          </cell>
          <cell r="N162">
            <v>2.7273657246404923</v>
          </cell>
          <cell r="O162">
            <v>0</v>
          </cell>
          <cell r="P162">
            <v>15.307258737705773</v>
          </cell>
        </row>
        <row r="163">
          <cell r="C163" t="str">
            <v>Derbyshire Dales</v>
          </cell>
          <cell r="D163">
            <v>14.601806743206456</v>
          </cell>
          <cell r="E163">
            <v>1.2985220183080002</v>
          </cell>
          <cell r="F163">
            <v>0</v>
          </cell>
          <cell r="G163">
            <v>1.2985220183080002</v>
          </cell>
          <cell r="H163">
            <v>5.8667518205789442</v>
          </cell>
          <cell r="I163">
            <v>5.4735127951309988</v>
          </cell>
          <cell r="J163">
            <v>0.39323902544794553</v>
          </cell>
          <cell r="K163">
            <v>0</v>
          </cell>
          <cell r="L163">
            <v>0</v>
          </cell>
          <cell r="M163">
            <v>0</v>
          </cell>
          <cell r="N163">
            <v>0.60982421841358248</v>
          </cell>
          <cell r="O163">
            <v>0.32193366855353844</v>
          </cell>
          <cell r="P163">
            <v>8.0970317258540661</v>
          </cell>
        </row>
        <row r="164">
          <cell r="C164" t="str">
            <v>Mid Sussex</v>
          </cell>
          <cell r="D164">
            <v>238.51655134206007</v>
          </cell>
          <cell r="E164">
            <v>1.3571795249260004</v>
          </cell>
          <cell r="F164">
            <v>0</v>
          </cell>
          <cell r="G164">
            <v>1.3571795249260004</v>
          </cell>
          <cell r="H164">
            <v>9.659904694404986</v>
          </cell>
          <cell r="I164">
            <v>9.0124166764828324</v>
          </cell>
          <cell r="J164">
            <v>0.64748801792215427</v>
          </cell>
          <cell r="K164">
            <v>0</v>
          </cell>
          <cell r="L164">
            <v>0</v>
          </cell>
          <cell r="M164">
            <v>0</v>
          </cell>
          <cell r="N164">
            <v>2.687237074606831</v>
          </cell>
          <cell r="O164">
            <v>0</v>
          </cell>
          <cell r="P164">
            <v>13.704321293937817</v>
          </cell>
        </row>
        <row r="165">
          <cell r="C165" t="str">
            <v>Forest of Dean</v>
          </cell>
          <cell r="D165">
            <v>14.402012991262946</v>
          </cell>
          <cell r="E165">
            <v>2.5963156026859999</v>
          </cell>
          <cell r="F165">
            <v>2.6385710162E-2</v>
          </cell>
          <cell r="G165">
            <v>2.5699298925239997</v>
          </cell>
          <cell r="H165">
            <v>5.0728815005240309</v>
          </cell>
          <cell r="I165">
            <v>4.7328543375406609</v>
          </cell>
          <cell r="J165">
            <v>0.34002716298337038</v>
          </cell>
          <cell r="K165">
            <v>0</v>
          </cell>
          <cell r="L165">
            <v>0</v>
          </cell>
          <cell r="M165">
            <v>0</v>
          </cell>
          <cell r="N165">
            <v>1.2649419178392118</v>
          </cell>
          <cell r="O165">
            <v>0.10049891113769824</v>
          </cell>
          <cell r="P165">
            <v>9.034637932186941</v>
          </cell>
        </row>
        <row r="166">
          <cell r="C166" t="str">
            <v>Welwyn Hatfield</v>
          </cell>
          <cell r="D166">
            <v>9.1819557764234396</v>
          </cell>
          <cell r="E166">
            <v>2.4832393791169998</v>
          </cell>
          <cell r="F166">
            <v>0</v>
          </cell>
          <cell r="G166">
            <v>2.4832393791169998</v>
          </cell>
          <cell r="H166">
            <v>8.8124861645083836</v>
          </cell>
          <cell r="I166">
            <v>8.2217992602236194</v>
          </cell>
          <cell r="J166">
            <v>0.590686904284764</v>
          </cell>
          <cell r="K166">
            <v>0</v>
          </cell>
          <cell r="L166">
            <v>0</v>
          </cell>
          <cell r="M166">
            <v>0</v>
          </cell>
          <cell r="N166">
            <v>1.3634032147808512</v>
          </cell>
          <cell r="O166">
            <v>0</v>
          </cell>
          <cell r="P166">
            <v>12.659128758406235</v>
          </cell>
        </row>
        <row r="167">
          <cell r="C167" t="str">
            <v>Mole Valley</v>
          </cell>
          <cell r="D167">
            <v>21.644078976683552</v>
          </cell>
          <cell r="E167">
            <v>0.4515400961310001</v>
          </cell>
          <cell r="F167">
            <v>0</v>
          </cell>
          <cell r="G167">
            <v>0.4515400961310001</v>
          </cell>
          <cell r="H167">
            <v>7.1692336406903348</v>
          </cell>
          <cell r="I167">
            <v>6.6886913344375563</v>
          </cell>
          <cell r="J167">
            <v>0.48054230625277861</v>
          </cell>
          <cell r="K167">
            <v>0</v>
          </cell>
          <cell r="L167">
            <v>0</v>
          </cell>
          <cell r="M167">
            <v>0</v>
          </cell>
          <cell r="N167">
            <v>0.80489359744266409</v>
          </cell>
          <cell r="O167">
            <v>0</v>
          </cell>
          <cell r="P167">
            <v>8.4256673342639985</v>
          </cell>
        </row>
        <row r="168">
          <cell r="C168" t="str">
            <v>Chorley</v>
          </cell>
          <cell r="D168">
            <v>11.783480105789188</v>
          </cell>
          <cell r="E168">
            <v>2.759478571751</v>
          </cell>
          <cell r="F168">
            <v>0</v>
          </cell>
          <cell r="G168">
            <v>2.759478571751</v>
          </cell>
          <cell r="H168">
            <v>7.2826286408828409</v>
          </cell>
          <cell r="I168">
            <v>6.7944856484701406</v>
          </cell>
          <cell r="J168">
            <v>0.48814299241270048</v>
          </cell>
          <cell r="K168">
            <v>0</v>
          </cell>
          <cell r="L168">
            <v>0</v>
          </cell>
          <cell r="M168">
            <v>0</v>
          </cell>
          <cell r="N168">
            <v>2.7040485678232233</v>
          </cell>
          <cell r="O168">
            <v>0</v>
          </cell>
          <cell r="P168">
            <v>12.746155780457064</v>
          </cell>
        </row>
        <row r="169">
          <cell r="C169" t="str">
            <v>North Devon</v>
          </cell>
          <cell r="D169">
            <v>11.676567230667207</v>
          </cell>
          <cell r="E169">
            <v>2.9808677751039996</v>
          </cell>
          <cell r="F169">
            <v>1.5787431080999999E-2</v>
          </cell>
          <cell r="G169">
            <v>2.9650803440229998</v>
          </cell>
          <cell r="H169">
            <v>5.9168168715905987</v>
          </cell>
          <cell r="I169">
            <v>5.5202220655555543</v>
          </cell>
          <cell r="J169">
            <v>0.39659480603504416</v>
          </cell>
          <cell r="K169">
            <v>0</v>
          </cell>
          <cell r="L169">
            <v>0</v>
          </cell>
          <cell r="M169">
            <v>0</v>
          </cell>
          <cell r="N169">
            <v>0.81578753404281001</v>
          </cell>
          <cell r="O169">
            <v>0.2489186799280825</v>
          </cell>
          <cell r="P169">
            <v>9.9623908606654901</v>
          </cell>
        </row>
        <row r="170">
          <cell r="C170" t="str">
            <v>Harborough</v>
          </cell>
          <cell r="D170">
            <v>11.051336560030585</v>
          </cell>
          <cell r="E170">
            <v>1.4378981510470001</v>
          </cell>
          <cell r="F170">
            <v>0</v>
          </cell>
          <cell r="G170">
            <v>1.4378981510470001</v>
          </cell>
          <cell r="H170">
            <v>5.8471505449768815</v>
          </cell>
          <cell r="I170">
            <v>5.4552253617965185</v>
          </cell>
          <cell r="J170">
            <v>0.39192518318036329</v>
          </cell>
          <cell r="K170">
            <v>0</v>
          </cell>
          <cell r="L170">
            <v>0</v>
          </cell>
          <cell r="M170">
            <v>0</v>
          </cell>
          <cell r="N170">
            <v>1.8112531862577419</v>
          </cell>
          <cell r="O170">
            <v>0.1077723849841923</v>
          </cell>
          <cell r="P170">
            <v>9.2040742672658169</v>
          </cell>
        </row>
        <row r="171">
          <cell r="C171" t="str">
            <v>Broxbourne</v>
          </cell>
          <cell r="D171">
            <v>141.70636358764932</v>
          </cell>
          <cell r="E171">
            <v>2.3881024758259999</v>
          </cell>
          <cell r="F171">
            <v>5.4180739743E-2</v>
          </cell>
          <cell r="G171">
            <v>2.333921736083</v>
          </cell>
          <cell r="H171">
            <v>4.2665125185871133</v>
          </cell>
          <cell r="I171">
            <v>3.980534983456764</v>
          </cell>
          <cell r="J171">
            <v>0.28597753513034935</v>
          </cell>
          <cell r="K171">
            <v>0</v>
          </cell>
          <cell r="L171">
            <v>0.41704877773732385</v>
          </cell>
          <cell r="M171">
            <v>0</v>
          </cell>
          <cell r="N171">
            <v>0.96749813507602911</v>
          </cell>
          <cell r="O171">
            <v>0</v>
          </cell>
          <cell r="P171">
            <v>8.0391619072264664</v>
          </cell>
        </row>
        <row r="172">
          <cell r="C172" t="str">
            <v>Waverley</v>
          </cell>
          <cell r="D172">
            <v>9.1355924149872791</v>
          </cell>
          <cell r="E172">
            <v>1.1713953789260001</v>
          </cell>
          <cell r="F172">
            <v>0</v>
          </cell>
          <cell r="G172">
            <v>1.1713953789260001</v>
          </cell>
          <cell r="H172">
            <v>9.6355446586118241</v>
          </cell>
          <cell r="I172">
            <v>8.9896894550694402</v>
          </cell>
          <cell r="J172">
            <v>0.64585520354238479</v>
          </cell>
          <cell r="K172">
            <v>0</v>
          </cell>
          <cell r="L172">
            <v>0</v>
          </cell>
          <cell r="M172">
            <v>0</v>
          </cell>
          <cell r="N172">
            <v>1.3539272335073305</v>
          </cell>
          <cell r="O172">
            <v>0</v>
          </cell>
          <cell r="P172">
            <v>12.160867271045156</v>
          </cell>
        </row>
        <row r="173">
          <cell r="C173" t="str">
            <v>Cheltenham</v>
          </cell>
          <cell r="D173">
            <v>266.90453862000493</v>
          </cell>
          <cell r="E173">
            <v>2.4259148397650003</v>
          </cell>
          <cell r="F173">
            <v>0</v>
          </cell>
          <cell r="G173">
            <v>2.4259148397650003</v>
          </cell>
          <cell r="H173">
            <v>8.5552965659070956</v>
          </cell>
          <cell r="I173">
            <v>7.9818486705666949</v>
          </cell>
          <cell r="J173">
            <v>0.57344789534040097</v>
          </cell>
          <cell r="K173">
            <v>0</v>
          </cell>
          <cell r="L173">
            <v>0</v>
          </cell>
          <cell r="M173">
            <v>0</v>
          </cell>
          <cell r="N173">
            <v>1.3081447907371133</v>
          </cell>
          <cell r="O173">
            <v>0</v>
          </cell>
          <cell r="P173">
            <v>12.289356196409209</v>
          </cell>
        </row>
        <row r="174">
          <cell r="C174" t="str">
            <v>Elmbridge</v>
          </cell>
          <cell r="D174">
            <v>211.29683971406769</v>
          </cell>
          <cell r="E174">
            <v>0.82793967918999978</v>
          </cell>
          <cell r="F174">
            <v>0</v>
          </cell>
          <cell r="G174">
            <v>0.82793967918999978</v>
          </cell>
          <cell r="H174">
            <v>14.312353920024242</v>
          </cell>
          <cell r="I174">
            <v>13.353019644516911</v>
          </cell>
          <cell r="J174">
            <v>0.95933427550733075</v>
          </cell>
          <cell r="K174">
            <v>0</v>
          </cell>
          <cell r="L174">
            <v>0</v>
          </cell>
          <cell r="M174">
            <v>0</v>
          </cell>
          <cell r="N174">
            <v>1.8014076622758761</v>
          </cell>
          <cell r="O174">
            <v>0</v>
          </cell>
          <cell r="P174">
            <v>16.941701261490117</v>
          </cell>
        </row>
        <row r="175">
          <cell r="C175" t="str">
            <v>Eastleigh</v>
          </cell>
          <cell r="D175">
            <v>8.7618204674983993</v>
          </cell>
          <cell r="E175">
            <v>2.3951442839760002</v>
          </cell>
          <cell r="F175">
            <v>0</v>
          </cell>
          <cell r="G175">
            <v>2.3951442839760002</v>
          </cell>
          <cell r="H175">
            <v>6.2618604389421293</v>
          </cell>
          <cell r="I175">
            <v>5.842137912438929</v>
          </cell>
          <cell r="J175">
            <v>0.41972252650320074</v>
          </cell>
          <cell r="K175">
            <v>0</v>
          </cell>
          <cell r="L175">
            <v>0.4785842179327085</v>
          </cell>
          <cell r="M175">
            <v>0</v>
          </cell>
          <cell r="N175">
            <v>1.6227221167154715</v>
          </cell>
          <cell r="O175">
            <v>0</v>
          </cell>
          <cell r="P175">
            <v>10.75831105756631</v>
          </cell>
        </row>
        <row r="176">
          <cell r="C176" t="str">
            <v>South Lakeland</v>
          </cell>
          <cell r="D176">
            <v>140.01765685739798</v>
          </cell>
          <cell r="E176">
            <v>1.6168473096690001</v>
          </cell>
          <cell r="F176">
            <v>0</v>
          </cell>
          <cell r="G176">
            <v>1.6168473096690001</v>
          </cell>
          <cell r="H176">
            <v>8.5243563626807433</v>
          </cell>
          <cell r="I176">
            <v>7.9529823398571944</v>
          </cell>
          <cell r="J176">
            <v>0.57137402282354854</v>
          </cell>
          <cell r="K176">
            <v>0</v>
          </cell>
          <cell r="L176">
            <v>0</v>
          </cell>
          <cell r="M176">
            <v>0</v>
          </cell>
          <cell r="N176">
            <v>0.56631111467559636</v>
          </cell>
          <cell r="O176">
            <v>0.34790627736831992</v>
          </cell>
          <cell r="P176">
            <v>11.055421064393659</v>
          </cell>
        </row>
        <row r="177">
          <cell r="C177" t="str">
            <v>Rugby</v>
          </cell>
          <cell r="D177">
            <v>346.11091296434211</v>
          </cell>
          <cell r="E177">
            <v>2.1461326383289996</v>
          </cell>
          <cell r="F177">
            <v>0</v>
          </cell>
          <cell r="G177">
            <v>2.1461326383289996</v>
          </cell>
          <cell r="H177">
            <v>6.801385435824856</v>
          </cell>
          <cell r="I177">
            <v>6.3454994085519854</v>
          </cell>
          <cell r="J177">
            <v>0.4558860272728707</v>
          </cell>
          <cell r="K177">
            <v>0</v>
          </cell>
          <cell r="L177">
            <v>0</v>
          </cell>
          <cell r="M177">
            <v>0</v>
          </cell>
          <cell r="N177">
            <v>1.9522926737560058</v>
          </cell>
          <cell r="O177">
            <v>0</v>
          </cell>
          <cell r="P177">
            <v>10.899810747909862</v>
          </cell>
        </row>
        <row r="178">
          <cell r="C178" t="str">
            <v>Gosport</v>
          </cell>
          <cell r="D178">
            <v>886.17424604267137</v>
          </cell>
          <cell r="E178">
            <v>2.3597595178339996</v>
          </cell>
          <cell r="F178">
            <v>0</v>
          </cell>
          <cell r="G178">
            <v>2.3597595178339996</v>
          </cell>
          <cell r="H178">
            <v>6.0885693611074307</v>
          </cell>
          <cell r="I178">
            <v>5.6804622593998566</v>
          </cell>
          <cell r="J178">
            <v>0.40810710170757397</v>
          </cell>
          <cell r="K178">
            <v>0</v>
          </cell>
          <cell r="L178">
            <v>0</v>
          </cell>
          <cell r="M178">
            <v>0</v>
          </cell>
          <cell r="N178">
            <v>0.60059015823512407</v>
          </cell>
          <cell r="O178">
            <v>0</v>
          </cell>
          <cell r="P178">
            <v>9.0489190371765531</v>
          </cell>
        </row>
        <row r="179">
          <cell r="C179" t="str">
            <v>South Northamptonshire</v>
          </cell>
          <cell r="D179">
            <v>136.90791678106015</v>
          </cell>
          <cell r="E179">
            <v>1.4897854137300002</v>
          </cell>
          <cell r="F179">
            <v>0</v>
          </cell>
          <cell r="G179">
            <v>1.4897854137300002</v>
          </cell>
          <cell r="H179">
            <v>6.4732293928628488</v>
          </cell>
          <cell r="I179">
            <v>6.0393391422097737</v>
          </cell>
          <cell r="J179">
            <v>0.43389025065307507</v>
          </cell>
          <cell r="K179">
            <v>0</v>
          </cell>
          <cell r="L179">
            <v>0</v>
          </cell>
          <cell r="M179">
            <v>0</v>
          </cell>
          <cell r="N179">
            <v>1.5112361900096662</v>
          </cell>
          <cell r="O179">
            <v>0.15135776125124659</v>
          </cell>
          <cell r="P179">
            <v>9.6256087578537617</v>
          </cell>
        </row>
        <row r="180">
          <cell r="C180" t="str">
            <v>Oadby and Wigston</v>
          </cell>
          <cell r="D180">
            <v>161.01149419831091</v>
          </cell>
          <cell r="E180">
            <v>1.4246964128739998</v>
          </cell>
          <cell r="F180">
            <v>0</v>
          </cell>
          <cell r="G180">
            <v>1.4246964128739998</v>
          </cell>
          <cell r="H180">
            <v>3.8900847772662823</v>
          </cell>
          <cell r="I180">
            <v>3.629338593772343</v>
          </cell>
          <cell r="J180">
            <v>0.26074618349393947</v>
          </cell>
          <cell r="K180">
            <v>0</v>
          </cell>
          <cell r="L180">
            <v>0</v>
          </cell>
          <cell r="M180">
            <v>0</v>
          </cell>
          <cell r="N180">
            <v>0.26984818841516306</v>
          </cell>
          <cell r="O180">
            <v>0</v>
          </cell>
          <cell r="P180">
            <v>5.5846293785554453</v>
          </cell>
        </row>
        <row r="181">
          <cell r="C181" t="str">
            <v>West Devon</v>
          </cell>
          <cell r="D181">
            <v>173.77925674721234</v>
          </cell>
          <cell r="E181">
            <v>1.340437858204</v>
          </cell>
          <cell r="F181">
            <v>0</v>
          </cell>
          <cell r="G181">
            <v>1.340437858204</v>
          </cell>
          <cell r="H181">
            <v>4.5957574546045921</v>
          </cell>
          <cell r="I181">
            <v>4.2877111560881671</v>
          </cell>
          <cell r="J181">
            <v>0.30804629851642484</v>
          </cell>
          <cell r="K181">
            <v>0</v>
          </cell>
          <cell r="L181">
            <v>0</v>
          </cell>
          <cell r="M181">
            <v>0</v>
          </cell>
          <cell r="N181">
            <v>1.0599614515952835</v>
          </cell>
          <cell r="O181">
            <v>0.37263842197429287</v>
          </cell>
          <cell r="P181">
            <v>7.3687951863781684</v>
          </cell>
        </row>
        <row r="182">
          <cell r="C182" t="str">
            <v>Mid Suffolk</v>
          </cell>
          <cell r="D182">
            <v>8.4508332312960963</v>
          </cell>
          <cell r="E182">
            <v>1.9173759065330001</v>
          </cell>
          <cell r="F182">
            <v>0</v>
          </cell>
          <cell r="G182">
            <v>1.9173759065330001</v>
          </cell>
          <cell r="H182">
            <v>6.3276173909128515</v>
          </cell>
          <cell r="I182">
            <v>5.9034872807074237</v>
          </cell>
          <cell r="J182">
            <v>0.42413011020542768</v>
          </cell>
          <cell r="K182">
            <v>0</v>
          </cell>
          <cell r="L182">
            <v>0</v>
          </cell>
          <cell r="M182">
            <v>0</v>
          </cell>
          <cell r="N182">
            <v>1.6034239729599526</v>
          </cell>
          <cell r="O182">
            <v>0.34745714220239993</v>
          </cell>
          <cell r="P182">
            <v>10.195874412608202</v>
          </cell>
        </row>
        <row r="183">
          <cell r="C183" t="str">
            <v>Stafford</v>
          </cell>
          <cell r="D183">
            <v>227.10236894268601</v>
          </cell>
          <cell r="E183">
            <v>2.5506204289440002</v>
          </cell>
          <cell r="F183">
            <v>0</v>
          </cell>
          <cell r="G183">
            <v>2.5506204289440002</v>
          </cell>
          <cell r="H183">
            <v>7.2491720777066257</v>
          </cell>
          <cell r="I183">
            <v>6.763271625408219</v>
          </cell>
          <cell r="J183">
            <v>0.48590045229840706</v>
          </cell>
          <cell r="K183">
            <v>0</v>
          </cell>
          <cell r="L183">
            <v>8.6781372968503814E-2</v>
          </cell>
          <cell r="M183">
            <v>0</v>
          </cell>
          <cell r="N183">
            <v>1.5573531932930196</v>
          </cell>
          <cell r="O183">
            <v>2.0176394713925412E-2</v>
          </cell>
          <cell r="P183">
            <v>11.464103467626076</v>
          </cell>
        </row>
        <row r="184">
          <cell r="C184" t="str">
            <v>East Dorset</v>
          </cell>
          <cell r="D184">
            <v>196.95977049183085</v>
          </cell>
          <cell r="E184">
            <v>0.38865508484400008</v>
          </cell>
          <cell r="F184">
            <v>0</v>
          </cell>
          <cell r="G184">
            <v>0.38865508484400008</v>
          </cell>
          <cell r="H184">
            <v>8.1785229534869792</v>
          </cell>
          <cell r="I184">
            <v>7.630329592971604</v>
          </cell>
          <cell r="J184">
            <v>0.54819336051537615</v>
          </cell>
          <cell r="K184">
            <v>0</v>
          </cell>
          <cell r="L184">
            <v>0</v>
          </cell>
          <cell r="M184">
            <v>0</v>
          </cell>
          <cell r="N184">
            <v>0.7018488866999949</v>
          </cell>
          <cell r="O184">
            <v>0</v>
          </cell>
          <cell r="P184">
            <v>9.2690269250309747</v>
          </cell>
        </row>
        <row r="185">
          <cell r="C185" t="str">
            <v>Stroud</v>
          </cell>
          <cell r="D185">
            <v>137.50171621048077</v>
          </cell>
          <cell r="E185">
            <v>1.8997145373019997</v>
          </cell>
          <cell r="F185">
            <v>0</v>
          </cell>
          <cell r="G185">
            <v>1.8997145373019997</v>
          </cell>
          <cell r="H185">
            <v>8.8213146013791128</v>
          </cell>
          <cell r="I185">
            <v>8.2300359410396453</v>
          </cell>
          <cell r="J185">
            <v>0.59127866033946819</v>
          </cell>
          <cell r="K185">
            <v>0</v>
          </cell>
          <cell r="L185">
            <v>0</v>
          </cell>
          <cell r="M185">
            <v>0</v>
          </cell>
          <cell r="N185">
            <v>1.9488040785368548</v>
          </cell>
          <cell r="O185">
            <v>0</v>
          </cell>
          <cell r="P185">
            <v>12.669833217217967</v>
          </cell>
        </row>
        <row r="186">
          <cell r="C186" t="str">
            <v>Dartford</v>
          </cell>
          <cell r="D186">
            <v>318.08724089064964</v>
          </cell>
          <cell r="E186">
            <v>2.5945201696640003</v>
          </cell>
          <cell r="F186">
            <v>0</v>
          </cell>
          <cell r="G186">
            <v>2.5945201696640003</v>
          </cell>
          <cell r="H186">
            <v>6.4580786135831429</v>
          </cell>
          <cell r="I186">
            <v>6.0252038955213445</v>
          </cell>
          <cell r="J186">
            <v>0.43287471806179861</v>
          </cell>
          <cell r="K186">
            <v>0</v>
          </cell>
          <cell r="L186">
            <v>0</v>
          </cell>
          <cell r="M186">
            <v>0</v>
          </cell>
          <cell r="N186">
            <v>2.1612007030374554</v>
          </cell>
          <cell r="O186">
            <v>0</v>
          </cell>
          <cell r="P186">
            <v>11.213799486284598</v>
          </cell>
        </row>
        <row r="187">
          <cell r="C187" t="str">
            <v>Tonbridge and Malling</v>
          </cell>
          <cell r="D187">
            <v>133.44924009080648</v>
          </cell>
          <cell r="E187">
            <v>1.2837046233020002</v>
          </cell>
          <cell r="F187">
            <v>0</v>
          </cell>
          <cell r="G187">
            <v>1.2837046233020002</v>
          </cell>
          <cell r="H187">
            <v>10.273765199793003</v>
          </cell>
          <cell r="I187">
            <v>9.5851310904249782</v>
          </cell>
          <cell r="J187">
            <v>0.68863410936802449</v>
          </cell>
          <cell r="K187">
            <v>0</v>
          </cell>
          <cell r="L187">
            <v>0</v>
          </cell>
          <cell r="M187">
            <v>0</v>
          </cell>
          <cell r="N187">
            <v>2.3321852623699391</v>
          </cell>
          <cell r="O187">
            <v>0</v>
          </cell>
          <cell r="P187">
            <v>13.889655085464941</v>
          </cell>
        </row>
        <row r="188">
          <cell r="C188" t="str">
            <v>South Norfolk</v>
          </cell>
          <cell r="D188">
            <v>266.89176651338386</v>
          </cell>
          <cell r="E188">
            <v>3.0476825585570002</v>
          </cell>
          <cell r="F188">
            <v>0</v>
          </cell>
          <cell r="G188">
            <v>3.0476825585570002</v>
          </cell>
          <cell r="H188">
            <v>6.9721875027828721</v>
          </cell>
          <cell r="I188">
            <v>6.5048528851470229</v>
          </cell>
          <cell r="J188">
            <v>0.46733461763584888</v>
          </cell>
          <cell r="K188">
            <v>0</v>
          </cell>
          <cell r="L188">
            <v>0.51593994742303129</v>
          </cell>
          <cell r="M188">
            <v>0</v>
          </cell>
          <cell r="N188">
            <v>3.2366672489273975</v>
          </cell>
          <cell r="O188">
            <v>0.22886688523919513</v>
          </cell>
          <cell r="P188">
            <v>14.001344142929497</v>
          </cell>
        </row>
        <row r="189">
          <cell r="C189" t="str">
            <v>Mendip</v>
          </cell>
          <cell r="D189">
            <v>187.04151842988381</v>
          </cell>
          <cell r="E189">
            <v>2.8270420646110002</v>
          </cell>
          <cell r="F189">
            <v>0</v>
          </cell>
          <cell r="G189">
            <v>2.8270420646110002</v>
          </cell>
          <cell r="H189">
            <v>6.5272712577336955</v>
          </cell>
          <cell r="I189">
            <v>6.0897586669978754</v>
          </cell>
          <cell r="J189">
            <v>0.43751259073582022</v>
          </cell>
          <cell r="K189">
            <v>0</v>
          </cell>
          <cell r="L189">
            <v>7.8783223839200653E-2</v>
          </cell>
          <cell r="M189">
            <v>0</v>
          </cell>
          <cell r="N189">
            <v>1.9778443608511405</v>
          </cell>
          <cell r="O189">
            <v>0.19521991403266345</v>
          </cell>
          <cell r="P189">
            <v>11.6061608210677</v>
          </cell>
        </row>
        <row r="190">
          <cell r="C190" t="str">
            <v>Torridge</v>
          </cell>
          <cell r="D190">
            <v>12.354669532779775</v>
          </cell>
          <cell r="E190">
            <v>2.4907749042200003</v>
          </cell>
          <cell r="F190">
            <v>0.13066381234800001</v>
          </cell>
          <cell r="G190">
            <v>2.3601110918720001</v>
          </cell>
          <cell r="H190">
            <v>3.6529717101714176</v>
          </cell>
          <cell r="I190">
            <v>3.4081188377083436</v>
          </cell>
          <cell r="J190">
            <v>0.24485287246307394</v>
          </cell>
          <cell r="K190">
            <v>0</v>
          </cell>
          <cell r="L190">
            <v>0.10108715272906459</v>
          </cell>
          <cell r="M190">
            <v>0</v>
          </cell>
          <cell r="N190">
            <v>1.2323300135115189</v>
          </cell>
          <cell r="O190">
            <v>0.38028838302643247</v>
          </cell>
          <cell r="P190">
            <v>7.8574521636584338</v>
          </cell>
        </row>
        <row r="191">
          <cell r="C191" t="str">
            <v>Spelthorne</v>
          </cell>
          <cell r="D191">
            <v>93.098642163005309</v>
          </cell>
          <cell r="E191">
            <v>1.1596018898179998</v>
          </cell>
          <cell r="F191">
            <v>0</v>
          </cell>
          <cell r="G191">
            <v>1.1596018898179998</v>
          </cell>
          <cell r="H191">
            <v>8.0294393060116409</v>
          </cell>
          <cell r="I191">
            <v>7.4912387848111619</v>
          </cell>
          <cell r="J191">
            <v>0.53820052120047868</v>
          </cell>
          <cell r="K191">
            <v>0</v>
          </cell>
          <cell r="L191">
            <v>0</v>
          </cell>
          <cell r="M191">
            <v>0</v>
          </cell>
          <cell r="N191">
            <v>1.1514176656265953</v>
          </cell>
          <cell r="O191">
            <v>0</v>
          </cell>
          <cell r="P191">
            <v>10.340458861456236</v>
          </cell>
        </row>
        <row r="192">
          <cell r="C192" t="str">
            <v>Wycombe</v>
          </cell>
          <cell r="D192">
            <v>118.68600637242692</v>
          </cell>
          <cell r="E192">
            <v>2.8550768015379999</v>
          </cell>
          <cell r="F192">
            <v>0</v>
          </cell>
          <cell r="G192">
            <v>2.8550768015379999</v>
          </cell>
          <cell r="H192">
            <v>9.9314366921455299</v>
          </cell>
          <cell r="I192">
            <v>9.2657483171203392</v>
          </cell>
          <cell r="J192">
            <v>0.66568837502519052</v>
          </cell>
          <cell r="K192">
            <v>0</v>
          </cell>
          <cell r="L192">
            <v>0.73091247162796369</v>
          </cell>
          <cell r="M192">
            <v>0</v>
          </cell>
          <cell r="N192">
            <v>2.2257455403238442</v>
          </cell>
          <cell r="O192">
            <v>0</v>
          </cell>
          <cell r="P192">
            <v>15.743171505635337</v>
          </cell>
        </row>
        <row r="193">
          <cell r="C193" t="str">
            <v>Richmondshire</v>
          </cell>
          <cell r="D193">
            <v>25.871184511116894</v>
          </cell>
          <cell r="E193">
            <v>1.254066285602</v>
          </cell>
          <cell r="F193">
            <v>0</v>
          </cell>
          <cell r="G193">
            <v>1.254066285602</v>
          </cell>
          <cell r="H193">
            <v>4.2112301359133113</v>
          </cell>
          <cell r="I193">
            <v>3.9289580907971859</v>
          </cell>
          <cell r="J193">
            <v>0.28227204511612519</v>
          </cell>
          <cell r="K193">
            <v>0</v>
          </cell>
          <cell r="L193">
            <v>0</v>
          </cell>
          <cell r="M193">
            <v>0</v>
          </cell>
          <cell r="N193">
            <v>0.52631290260632568</v>
          </cell>
          <cell r="O193">
            <v>0.29040091123856315</v>
          </cell>
          <cell r="P193">
            <v>6.2820102353601994</v>
          </cell>
        </row>
        <row r="194">
          <cell r="C194" t="str">
            <v>Babergh</v>
          </cell>
          <cell r="D194">
            <v>139.72002171932425</v>
          </cell>
          <cell r="E194">
            <v>1.9895853050129999</v>
          </cell>
          <cell r="F194">
            <v>0</v>
          </cell>
          <cell r="G194">
            <v>1.9895853050129999</v>
          </cell>
          <cell r="H194">
            <v>5.3017579968030644</v>
          </cell>
          <cell r="I194">
            <v>4.9463896070050533</v>
          </cell>
          <cell r="J194">
            <v>0.35536838979801094</v>
          </cell>
          <cell r="K194">
            <v>0</v>
          </cell>
          <cell r="L194">
            <v>0.18824173972644478</v>
          </cell>
          <cell r="M194">
            <v>0</v>
          </cell>
          <cell r="N194">
            <v>1.0810817865461542</v>
          </cell>
          <cell r="O194">
            <v>0.18196993715724818</v>
          </cell>
          <cell r="P194">
            <v>8.742636765245912</v>
          </cell>
        </row>
        <row r="195">
          <cell r="C195" t="str">
            <v>Tunbridge Wells</v>
          </cell>
          <cell r="D195">
            <v>4.8238328213290806</v>
          </cell>
          <cell r="E195">
            <v>1.7482207480699998</v>
          </cell>
          <cell r="F195">
            <v>0</v>
          </cell>
          <cell r="G195">
            <v>1.7482207480699998</v>
          </cell>
          <cell r="H195">
            <v>7.7933782083809593</v>
          </cell>
          <cell r="I195">
            <v>7.2710004863745494</v>
          </cell>
          <cell r="J195">
            <v>0.52237772200640942</v>
          </cell>
          <cell r="K195">
            <v>0</v>
          </cell>
          <cell r="L195">
            <v>0</v>
          </cell>
          <cell r="M195">
            <v>0</v>
          </cell>
          <cell r="N195">
            <v>1.0776914631365777</v>
          </cell>
          <cell r="O195">
            <v>0</v>
          </cell>
          <cell r="P195">
            <v>10.619290419587536</v>
          </cell>
        </row>
        <row r="196">
          <cell r="C196" t="str">
            <v>Bromsgrove</v>
          </cell>
          <cell r="D196">
            <v>11.382189446768312</v>
          </cell>
          <cell r="E196">
            <v>0.99148293214899996</v>
          </cell>
          <cell r="F196">
            <v>0</v>
          </cell>
          <cell r="G196">
            <v>0.99148293214899996</v>
          </cell>
          <cell r="H196">
            <v>7.9986162505281415</v>
          </cell>
          <cell r="I196">
            <v>7.4624817496179947</v>
          </cell>
          <cell r="J196">
            <v>0.53613450091014658</v>
          </cell>
          <cell r="K196">
            <v>0</v>
          </cell>
          <cell r="L196">
            <v>0</v>
          </cell>
          <cell r="M196">
            <v>0</v>
          </cell>
          <cell r="N196">
            <v>1.0345633756263715</v>
          </cell>
          <cell r="O196">
            <v>0</v>
          </cell>
          <cell r="P196">
            <v>10.024662558303511</v>
          </cell>
        </row>
        <row r="197">
          <cell r="C197" t="str">
            <v>Mid Devon</v>
          </cell>
          <cell r="D197">
            <v>142.05999074663259</v>
          </cell>
          <cell r="E197">
            <v>2.0178063304879998</v>
          </cell>
          <cell r="F197">
            <v>0</v>
          </cell>
          <cell r="G197">
            <v>2.0178063304879998</v>
          </cell>
          <cell r="H197">
            <v>5.8008322537008326</v>
          </cell>
          <cell r="I197">
            <v>5.4120117117732178</v>
          </cell>
          <cell r="J197">
            <v>0.38882054192761462</v>
          </cell>
          <cell r="K197">
            <v>0</v>
          </cell>
          <cell r="L197">
            <v>0</v>
          </cell>
          <cell r="M197">
            <v>0</v>
          </cell>
          <cell r="N197">
            <v>1.1129651998906127</v>
          </cell>
          <cell r="O197">
            <v>0.37450872475583591</v>
          </cell>
          <cell r="P197">
            <v>9.3061125088352821</v>
          </cell>
        </row>
        <row r="198">
          <cell r="C198" t="str">
            <v>Tewkesbury</v>
          </cell>
          <cell r="D198">
            <v>873.80219430257796</v>
          </cell>
          <cell r="E198">
            <v>1.853177932248</v>
          </cell>
          <cell r="F198">
            <v>2.2786183676000001E-2</v>
          </cell>
          <cell r="G198">
            <v>1.830391748572</v>
          </cell>
          <cell r="H198">
            <v>3.6056041080485661</v>
          </cell>
          <cell r="I198">
            <v>3.3639262104721506</v>
          </cell>
          <cell r="J198">
            <v>0.24167789757641545</v>
          </cell>
          <cell r="K198">
            <v>0</v>
          </cell>
          <cell r="L198">
            <v>0.43544090485356646</v>
          </cell>
          <cell r="M198">
            <v>0</v>
          </cell>
          <cell r="N198">
            <v>2.0637711610204041</v>
          </cell>
          <cell r="O198">
            <v>1.105687131617138E-2</v>
          </cell>
          <cell r="P198">
            <v>7.9690509774867069</v>
          </cell>
        </row>
        <row r="199">
          <cell r="C199" t="str">
            <v>Nuneaton and Bedworth</v>
          </cell>
          <cell r="D199">
            <v>708.28863911234214</v>
          </cell>
          <cell r="E199">
            <v>3.3707136578829999</v>
          </cell>
          <cell r="F199">
            <v>0</v>
          </cell>
          <cell r="G199">
            <v>3.3707136578829999</v>
          </cell>
          <cell r="H199">
            <v>8.7485023071417682</v>
          </cell>
          <cell r="I199">
            <v>8.1621041388534703</v>
          </cell>
          <cell r="J199">
            <v>0.58639816828829816</v>
          </cell>
          <cell r="K199">
            <v>0</v>
          </cell>
          <cell r="L199">
            <v>0</v>
          </cell>
          <cell r="M199">
            <v>0</v>
          </cell>
          <cell r="N199">
            <v>1.2372645782719962</v>
          </cell>
          <cell r="O199">
            <v>0</v>
          </cell>
          <cell r="P199">
            <v>13.356480543296765</v>
          </cell>
        </row>
        <row r="200">
          <cell r="C200" t="str">
            <v>Runnymede</v>
          </cell>
          <cell r="D200">
            <v>94.69811741949934</v>
          </cell>
          <cell r="E200">
            <v>1.5371237404239999</v>
          </cell>
          <cell r="F200">
            <v>0</v>
          </cell>
          <cell r="G200">
            <v>1.5371237404239999</v>
          </cell>
          <cell r="H200">
            <v>5.2938220459520444</v>
          </cell>
          <cell r="I200">
            <v>4.9389855902930764</v>
          </cell>
          <cell r="J200">
            <v>0.35483645565896815</v>
          </cell>
          <cell r="K200">
            <v>0</v>
          </cell>
          <cell r="L200">
            <v>0.17755844671239243</v>
          </cell>
          <cell r="M200">
            <v>0</v>
          </cell>
          <cell r="N200">
            <v>1.2211911091889127</v>
          </cell>
          <cell r="O200">
            <v>0</v>
          </cell>
          <cell r="P200">
            <v>8.2296953422773491</v>
          </cell>
        </row>
        <row r="201">
          <cell r="C201" t="str">
            <v>West Dorset</v>
          </cell>
          <cell r="D201">
            <v>77.265015926481652</v>
          </cell>
          <cell r="E201">
            <v>2.785102528556</v>
          </cell>
          <cell r="F201">
            <v>0</v>
          </cell>
          <cell r="G201">
            <v>2.785102528556</v>
          </cell>
          <cell r="H201">
            <v>5.7977769732889008</v>
          </cell>
          <cell r="I201">
            <v>5.4091612219384917</v>
          </cell>
          <cell r="J201">
            <v>0.38861575135040899</v>
          </cell>
          <cell r="K201">
            <v>0</v>
          </cell>
          <cell r="L201">
            <v>0.44516632524897265</v>
          </cell>
          <cell r="M201">
            <v>0</v>
          </cell>
          <cell r="N201">
            <v>1.3880490574590754</v>
          </cell>
          <cell r="O201">
            <v>0.38683045727712984</v>
          </cell>
          <cell r="P201">
            <v>10.802925341830081</v>
          </cell>
        </row>
        <row r="202">
          <cell r="C202" t="str">
            <v>Chelmsford</v>
          </cell>
          <cell r="D202">
            <v>737.81344709670554</v>
          </cell>
          <cell r="E202">
            <v>2.3972075849649999</v>
          </cell>
          <cell r="F202">
            <v>0</v>
          </cell>
          <cell r="G202">
            <v>2.3972075849649999</v>
          </cell>
          <cell r="H202">
            <v>12.41953097485127</v>
          </cell>
          <cell r="I202">
            <v>11.587069605011164</v>
          </cell>
          <cell r="J202">
            <v>0.83246136984010644</v>
          </cell>
          <cell r="K202">
            <v>0</v>
          </cell>
          <cell r="L202">
            <v>0</v>
          </cell>
          <cell r="M202">
            <v>0</v>
          </cell>
          <cell r="N202">
            <v>1.4258114052622854</v>
          </cell>
          <cell r="O202">
            <v>0</v>
          </cell>
          <cell r="P202">
            <v>16.24254996507856</v>
          </cell>
        </row>
        <row r="203">
          <cell r="C203" t="str">
            <v>North Dorset</v>
          </cell>
          <cell r="D203">
            <v>372.78268782155118</v>
          </cell>
          <cell r="E203">
            <v>1.5909968249690001</v>
          </cell>
          <cell r="F203">
            <v>0</v>
          </cell>
          <cell r="G203">
            <v>1.5909968249690001</v>
          </cell>
          <cell r="H203">
            <v>3.3068457551163237</v>
          </cell>
          <cell r="I203">
            <v>3.0851931538443145</v>
          </cell>
          <cell r="J203">
            <v>0.22165260127200917</v>
          </cell>
          <cell r="K203">
            <v>0</v>
          </cell>
          <cell r="L203">
            <v>0.32947157769267654</v>
          </cell>
          <cell r="M203">
            <v>0</v>
          </cell>
          <cell r="N203">
            <v>1.2016203817843023</v>
          </cell>
          <cell r="O203">
            <v>0.24475236694066818</v>
          </cell>
          <cell r="P203">
            <v>6.6736869065029705</v>
          </cell>
        </row>
        <row r="204">
          <cell r="C204" t="str">
            <v>Northampton</v>
          </cell>
          <cell r="D204">
            <v>12.608934398635094</v>
          </cell>
          <cell r="E204">
            <v>6.6459944976660008</v>
          </cell>
          <cell r="F204">
            <v>0</v>
          </cell>
          <cell r="G204">
            <v>6.6459944976660008</v>
          </cell>
          <cell r="H204">
            <v>15.691877415642823</v>
          </cell>
          <cell r="I204">
            <v>14.640075878592791</v>
          </cell>
          <cell r="J204">
            <v>1.0518015370500322</v>
          </cell>
          <cell r="K204">
            <v>0</v>
          </cell>
          <cell r="L204">
            <v>0</v>
          </cell>
          <cell r="M204">
            <v>0</v>
          </cell>
          <cell r="N204">
            <v>2.9758781729121591</v>
          </cell>
          <cell r="O204">
            <v>0</v>
          </cell>
          <cell r="P204">
            <v>25.313750086220985</v>
          </cell>
        </row>
        <row r="205">
          <cell r="C205" t="str">
            <v>Worthing</v>
          </cell>
          <cell r="D205">
            <v>172.47247206452988</v>
          </cell>
          <cell r="E205">
            <v>2.1797456793390002</v>
          </cell>
          <cell r="F205">
            <v>0</v>
          </cell>
          <cell r="G205">
            <v>2.1797456793390002</v>
          </cell>
          <cell r="H205">
            <v>9.0911710224200739</v>
          </cell>
          <cell r="I205">
            <v>8.4818043162135925</v>
          </cell>
          <cell r="J205">
            <v>0.60936670620648192</v>
          </cell>
          <cell r="K205">
            <v>0</v>
          </cell>
          <cell r="L205">
            <v>0</v>
          </cell>
          <cell r="M205">
            <v>0</v>
          </cell>
          <cell r="N205">
            <v>0.97296959473870992</v>
          </cell>
          <cell r="O205">
            <v>0</v>
          </cell>
          <cell r="P205">
            <v>12.243886296497784</v>
          </cell>
        </row>
        <row r="206">
          <cell r="C206" t="str">
            <v>Shepway</v>
          </cell>
          <cell r="D206">
            <v>41.473782507808366</v>
          </cell>
          <cell r="E206">
            <v>3.3990867409460006</v>
          </cell>
          <cell r="F206">
            <v>0</v>
          </cell>
          <cell r="G206">
            <v>3.3990867409460006</v>
          </cell>
          <cell r="H206">
            <v>10.242037816826043</v>
          </cell>
          <cell r="I206">
            <v>9.5555303433784573</v>
          </cell>
          <cell r="J206">
            <v>0.68650747344758611</v>
          </cell>
          <cell r="K206">
            <v>0</v>
          </cell>
          <cell r="L206">
            <v>0</v>
          </cell>
          <cell r="M206">
            <v>0</v>
          </cell>
          <cell r="N206">
            <v>1.1865805786282344</v>
          </cell>
          <cell r="O206">
            <v>0</v>
          </cell>
          <cell r="P206">
            <v>14.827705136400278</v>
          </cell>
        </row>
        <row r="207">
          <cell r="C207" t="str">
            <v>Craven</v>
          </cell>
          <cell r="D207">
            <v>285.62656287275189</v>
          </cell>
          <cell r="E207">
            <v>1.3779048491920001</v>
          </cell>
          <cell r="F207">
            <v>0</v>
          </cell>
          <cell r="G207">
            <v>1.3779048491920001</v>
          </cell>
          <cell r="H207">
            <v>3.6898799297395559</v>
          </cell>
          <cell r="I207">
            <v>3.4425531581346975</v>
          </cell>
          <cell r="J207">
            <v>0.24732677160485855</v>
          </cell>
          <cell r="K207">
            <v>0</v>
          </cell>
          <cell r="L207">
            <v>0</v>
          </cell>
          <cell r="M207">
            <v>0</v>
          </cell>
          <cell r="N207">
            <v>0.66048415173002739</v>
          </cell>
          <cell r="O207">
            <v>0.22462248479354635</v>
          </cell>
          <cell r="P207">
            <v>5.95289141545513</v>
          </cell>
        </row>
        <row r="208">
          <cell r="C208" t="str">
            <v>Redditch</v>
          </cell>
          <cell r="D208">
            <v>505.71446507698931</v>
          </cell>
          <cell r="E208">
            <v>1.85665705891</v>
          </cell>
          <cell r="F208">
            <v>0</v>
          </cell>
          <cell r="G208">
            <v>1.85665705891</v>
          </cell>
          <cell r="H208">
            <v>6.3112631659193363</v>
          </cell>
          <cell r="I208">
            <v>5.8882292533536056</v>
          </cell>
          <cell r="J208">
            <v>0.42303391256573081</v>
          </cell>
          <cell r="K208">
            <v>0</v>
          </cell>
          <cell r="L208">
            <v>0</v>
          </cell>
          <cell r="M208">
            <v>0</v>
          </cell>
          <cell r="N208">
            <v>0.68571110020652648</v>
          </cell>
          <cell r="O208">
            <v>0</v>
          </cell>
          <cell r="P208">
            <v>8.8536313250358631</v>
          </cell>
        </row>
        <row r="209">
          <cell r="C209" t="str">
            <v>South Ribble</v>
          </cell>
          <cell r="D209">
            <v>48.372635744165507</v>
          </cell>
          <cell r="E209">
            <v>1.8325038499020001</v>
          </cell>
          <cell r="F209">
            <v>0</v>
          </cell>
          <cell r="G209">
            <v>1.8325038499020001</v>
          </cell>
          <cell r="H209">
            <v>8.1999773850863047</v>
          </cell>
          <cell r="I209">
            <v>7.6503459682099857</v>
          </cell>
          <cell r="J209">
            <v>0.54963141687631933</v>
          </cell>
          <cell r="K209">
            <v>0</v>
          </cell>
          <cell r="L209">
            <v>0</v>
          </cell>
          <cell r="M209">
            <v>0</v>
          </cell>
          <cell r="N209">
            <v>1.044506972050556</v>
          </cell>
          <cell r="O209">
            <v>0</v>
          </cell>
          <cell r="P209">
            <v>11.076988207038861</v>
          </cell>
        </row>
        <row r="210">
          <cell r="C210" t="str">
            <v>East Northamptonshire</v>
          </cell>
          <cell r="D210">
            <v>367.29562215654778</v>
          </cell>
          <cell r="E210">
            <v>2.4776344351059998</v>
          </cell>
          <cell r="F210">
            <v>8.8393913608999994E-2</v>
          </cell>
          <cell r="G210">
            <v>2.3892405214969998</v>
          </cell>
          <cell r="H210">
            <v>4.251934354006818</v>
          </cell>
          <cell r="I210">
            <v>3.9669339700169455</v>
          </cell>
          <cell r="J210">
            <v>0.28500038398987215</v>
          </cell>
          <cell r="K210">
            <v>0</v>
          </cell>
          <cell r="L210">
            <v>0.35663875390207178</v>
          </cell>
          <cell r="M210">
            <v>0</v>
          </cell>
          <cell r="N210">
            <v>1.5947543355314984</v>
          </cell>
          <cell r="O210">
            <v>2.7041870942349663E-2</v>
          </cell>
          <cell r="P210">
            <v>8.7080037494887375</v>
          </cell>
        </row>
        <row r="211">
          <cell r="C211" t="str">
            <v>Malvern Hills</v>
          </cell>
          <cell r="D211">
            <v>58.593908407591975</v>
          </cell>
          <cell r="E211">
            <v>1.629228769352</v>
          </cell>
          <cell r="F211">
            <v>0</v>
          </cell>
          <cell r="G211">
            <v>1.629228769352</v>
          </cell>
          <cell r="H211">
            <v>4.6159580720639637</v>
          </cell>
          <cell r="I211">
            <v>4.3065577583503547</v>
          </cell>
          <cell r="J211">
            <v>0.30940031371360871</v>
          </cell>
          <cell r="K211">
            <v>0</v>
          </cell>
          <cell r="L211">
            <v>0.31655284883731583</v>
          </cell>
          <cell r="M211">
            <v>0</v>
          </cell>
          <cell r="N211">
            <v>1.2037021903019873</v>
          </cell>
          <cell r="O211">
            <v>0.18254342574224094</v>
          </cell>
          <cell r="P211">
            <v>7.9479853062975083</v>
          </cell>
        </row>
        <row r="212">
          <cell r="C212" t="str">
            <v>Warwick</v>
          </cell>
          <cell r="D212">
            <v>245.47528770073873</v>
          </cell>
          <cell r="E212">
            <v>3.1800967571369996</v>
          </cell>
          <cell r="F212">
            <v>0</v>
          </cell>
          <cell r="G212">
            <v>3.1800967571369996</v>
          </cell>
          <cell r="H212">
            <v>8.7809439369712745</v>
          </cell>
          <cell r="I212">
            <v>8.1923712579335444</v>
          </cell>
          <cell r="J212">
            <v>0.58857267903773014</v>
          </cell>
          <cell r="K212">
            <v>0</v>
          </cell>
          <cell r="L212">
            <v>0.12076895438571476</v>
          </cell>
          <cell r="M212">
            <v>0</v>
          </cell>
          <cell r="N212">
            <v>1.3728264509483692</v>
          </cell>
          <cell r="O212">
            <v>0</v>
          </cell>
          <cell r="P212">
            <v>13.454636099442357</v>
          </cell>
        </row>
        <row r="213">
          <cell r="C213" t="str">
            <v>Broadland</v>
          </cell>
          <cell r="D213">
            <v>432.1559714147657</v>
          </cell>
          <cell r="E213">
            <v>2.880847349268</v>
          </cell>
          <cell r="F213">
            <v>2.9972929389000001E-2</v>
          </cell>
          <cell r="G213">
            <v>2.8508744198790001</v>
          </cell>
          <cell r="H213">
            <v>5.4866569963958067</v>
          </cell>
          <cell r="I213">
            <v>5.1188951213047744</v>
          </cell>
          <cell r="J213">
            <v>0.36776187509103214</v>
          </cell>
          <cell r="K213">
            <v>0</v>
          </cell>
          <cell r="L213">
            <v>0.53799679451965021</v>
          </cell>
          <cell r="M213">
            <v>0</v>
          </cell>
          <cell r="N213">
            <v>1.215694156511387</v>
          </cell>
          <cell r="O213">
            <v>0</v>
          </cell>
          <cell r="P213">
            <v>10.121195296694843</v>
          </cell>
        </row>
        <row r="214">
          <cell r="C214" t="str">
            <v>North Norfolk</v>
          </cell>
          <cell r="D214">
            <v>8.9389942502088786</v>
          </cell>
          <cell r="E214">
            <v>3.2859099357530002</v>
          </cell>
          <cell r="F214">
            <v>8.8359355184999988E-2</v>
          </cell>
          <cell r="G214">
            <v>3.197550580568</v>
          </cell>
          <cell r="H214">
            <v>5.8142379830235331</v>
          </cell>
          <cell r="I214">
            <v>5.4245188764223995</v>
          </cell>
          <cell r="J214">
            <v>0.38971910660113401</v>
          </cell>
          <cell r="K214">
            <v>0</v>
          </cell>
          <cell r="L214">
            <v>0.39151785983112641</v>
          </cell>
          <cell r="M214">
            <v>0</v>
          </cell>
          <cell r="N214">
            <v>1.2681025086598141</v>
          </cell>
          <cell r="O214">
            <v>0.38821162243193419</v>
          </cell>
          <cell r="P214">
            <v>11.147979909699407</v>
          </cell>
        </row>
        <row r="215">
          <cell r="C215" t="str">
            <v>South Staffordshire</v>
          </cell>
          <cell r="D215">
            <v>179.19192496743162</v>
          </cell>
          <cell r="E215">
            <v>2.4207488950970002</v>
          </cell>
          <cell r="F215">
            <v>9.3054952529999999E-2</v>
          </cell>
          <cell r="G215">
            <v>2.327693942567</v>
          </cell>
          <cell r="H215">
            <v>4.0339943088502883</v>
          </cell>
          <cell r="I215">
            <v>3.7636020987843262</v>
          </cell>
          <cell r="J215">
            <v>0.27039221006596181</v>
          </cell>
          <cell r="K215">
            <v>0</v>
          </cell>
          <cell r="L215">
            <v>0.51911945319905228</v>
          </cell>
          <cell r="M215">
            <v>0</v>
          </cell>
          <cell r="N215">
            <v>1.05638727556323</v>
          </cell>
          <cell r="O215">
            <v>0</v>
          </cell>
          <cell r="P215">
            <v>8.0302499327095695</v>
          </cell>
        </row>
        <row r="216">
          <cell r="C216" t="str">
            <v>Uttlesford</v>
          </cell>
          <cell r="D216">
            <v>8.8642608390340989</v>
          </cell>
          <cell r="E216">
            <v>1.2405121466970002</v>
          </cell>
          <cell r="F216">
            <v>0</v>
          </cell>
          <cell r="G216">
            <v>1.2405121466970002</v>
          </cell>
          <cell r="H216">
            <v>5.5345832558455577</v>
          </cell>
          <cell r="I216">
            <v>5.1636089599575055</v>
          </cell>
          <cell r="J216">
            <v>0.37097429588805259</v>
          </cell>
          <cell r="K216">
            <v>0</v>
          </cell>
          <cell r="L216">
            <v>0.37338334573765114</v>
          </cell>
          <cell r="M216">
            <v>0</v>
          </cell>
          <cell r="N216">
            <v>2.5958183188549606</v>
          </cell>
          <cell r="O216">
            <v>0.22426503568501277</v>
          </cell>
          <cell r="P216">
            <v>9.968562102820183</v>
          </cell>
        </row>
        <row r="217">
          <cell r="C217" t="str">
            <v>Colchester</v>
          </cell>
          <cell r="D217">
            <v>13.728218968218599</v>
          </cell>
          <cell r="E217">
            <v>3.8444840937000002</v>
          </cell>
          <cell r="F217">
            <v>0</v>
          </cell>
          <cell r="G217">
            <v>3.8444840937000002</v>
          </cell>
          <cell r="H217">
            <v>12.984267076215943</v>
          </cell>
          <cell r="I217">
            <v>12.113952345448427</v>
          </cell>
          <cell r="J217">
            <v>0.87031473076751664</v>
          </cell>
          <cell r="K217">
            <v>0</v>
          </cell>
          <cell r="L217">
            <v>0</v>
          </cell>
          <cell r="M217">
            <v>0</v>
          </cell>
          <cell r="N217">
            <v>3.4685735180484514</v>
          </cell>
          <cell r="O217">
            <v>0</v>
          </cell>
          <cell r="P217">
            <v>20.297324687964394</v>
          </cell>
        </row>
        <row r="218">
          <cell r="C218" t="str">
            <v>South Oxfordshire</v>
          </cell>
          <cell r="D218">
            <v>120.50362100038836</v>
          </cell>
          <cell r="E218">
            <v>2.3495843439410002</v>
          </cell>
          <cell r="F218">
            <v>0</v>
          </cell>
          <cell r="G218">
            <v>2.3495843439410002</v>
          </cell>
          <cell r="H218">
            <v>6.8724373264774776</v>
          </cell>
          <cell r="I218">
            <v>6.411788804200393</v>
          </cell>
          <cell r="J218">
            <v>0.46064852227708475</v>
          </cell>
          <cell r="K218">
            <v>0</v>
          </cell>
          <cell r="L218">
            <v>0.69213623216383524</v>
          </cell>
          <cell r="M218">
            <v>0</v>
          </cell>
          <cell r="N218">
            <v>2.1569289935397031</v>
          </cell>
          <cell r="O218">
            <v>3.3887372204191302E-2</v>
          </cell>
          <cell r="P218">
            <v>12.104974268326206</v>
          </cell>
        </row>
        <row r="219">
          <cell r="C219" t="str">
            <v>Basildon</v>
          </cell>
          <cell r="D219">
            <v>27.1580275047891</v>
          </cell>
          <cell r="E219">
            <v>4.9584910027940001</v>
          </cell>
          <cell r="F219">
            <v>0</v>
          </cell>
          <cell r="G219">
            <v>4.9584910027940001</v>
          </cell>
          <cell r="H219">
            <v>17.307087436944265</v>
          </cell>
          <cell r="I219">
            <v>16.147020946118218</v>
          </cell>
          <cell r="J219">
            <v>1.1600664908260478</v>
          </cell>
          <cell r="K219">
            <v>0</v>
          </cell>
          <cell r="L219">
            <v>0</v>
          </cell>
          <cell r="M219">
            <v>0</v>
          </cell>
          <cell r="N219">
            <v>2.3037159419187034</v>
          </cell>
          <cell r="O219">
            <v>0</v>
          </cell>
          <cell r="P219">
            <v>24.569294381656967</v>
          </cell>
        </row>
        <row r="220">
          <cell r="C220" t="str">
            <v>East Hampshire</v>
          </cell>
          <cell r="D220">
            <v>215.9049902040565</v>
          </cell>
          <cell r="E220">
            <v>1.3214660929089999</v>
          </cell>
          <cell r="F220">
            <v>0</v>
          </cell>
          <cell r="G220">
            <v>1.3214660929089999</v>
          </cell>
          <cell r="H220">
            <v>7.3954299909706949</v>
          </cell>
          <cell r="I220">
            <v>6.8997261038185638</v>
          </cell>
          <cell r="J220">
            <v>0.49570388715213104</v>
          </cell>
          <cell r="K220">
            <v>0</v>
          </cell>
          <cell r="L220">
            <v>0.50935454020672732</v>
          </cell>
          <cell r="M220">
            <v>0</v>
          </cell>
          <cell r="N220">
            <v>2.0270807669648532</v>
          </cell>
          <cell r="O220">
            <v>0</v>
          </cell>
          <cell r="P220">
            <v>11.253331391051276</v>
          </cell>
        </row>
        <row r="221">
          <cell r="C221" t="str">
            <v>Cherwell</v>
          </cell>
          <cell r="D221">
            <v>166.74781915701897</v>
          </cell>
          <cell r="E221">
            <v>3.9002958292780003</v>
          </cell>
          <cell r="F221">
            <v>0.114224312359</v>
          </cell>
          <cell r="G221">
            <v>3.7860715169190002</v>
          </cell>
          <cell r="H221">
            <v>6.8274522585652937</v>
          </cell>
          <cell r="I221">
            <v>6.3698190137034638</v>
          </cell>
          <cell r="J221">
            <v>0.45763324486182994</v>
          </cell>
          <cell r="K221">
            <v>0</v>
          </cell>
          <cell r="L221">
            <v>0.57391639298488417</v>
          </cell>
          <cell r="M221">
            <v>0</v>
          </cell>
          <cell r="N221">
            <v>2.339020891050418</v>
          </cell>
          <cell r="O221">
            <v>0</v>
          </cell>
          <cell r="P221">
            <v>13.640685371878597</v>
          </cell>
        </row>
        <row r="222">
          <cell r="C222" t="str">
            <v>Havant</v>
          </cell>
          <cell r="D222">
            <v>8.9851658606261946</v>
          </cell>
          <cell r="E222">
            <v>3.071741277314</v>
          </cell>
          <cell r="F222">
            <v>0</v>
          </cell>
          <cell r="G222">
            <v>3.071741277314</v>
          </cell>
          <cell r="H222">
            <v>8.7509113961853213</v>
          </cell>
          <cell r="I222">
            <v>8.1643517504974881</v>
          </cell>
          <cell r="J222">
            <v>0.58655964568783303</v>
          </cell>
          <cell r="K222">
            <v>0</v>
          </cell>
          <cell r="L222">
            <v>0</v>
          </cell>
          <cell r="M222">
            <v>0</v>
          </cell>
          <cell r="N222">
            <v>1.1050151467838554</v>
          </cell>
          <cell r="O222">
            <v>0</v>
          </cell>
          <cell r="P222">
            <v>12.927667820283178</v>
          </cell>
        </row>
        <row r="223">
          <cell r="C223" t="str">
            <v>Castle Point</v>
          </cell>
          <cell r="D223">
            <v>78.215726752316797</v>
          </cell>
          <cell r="E223">
            <v>1.7289824004140002</v>
          </cell>
          <cell r="F223">
            <v>0</v>
          </cell>
          <cell r="G223">
            <v>1.7289824004140002</v>
          </cell>
          <cell r="H223">
            <v>8.0215438220736281</v>
          </cell>
          <cell r="I223">
            <v>7.4838725225795004</v>
          </cell>
          <cell r="J223">
            <v>0.53767129949412784</v>
          </cell>
          <cell r="K223">
            <v>0</v>
          </cell>
          <cell r="L223">
            <v>0</v>
          </cell>
          <cell r="M223">
            <v>0</v>
          </cell>
          <cell r="N223">
            <v>0.71280798262323153</v>
          </cell>
          <cell r="O223">
            <v>0</v>
          </cell>
          <cell r="P223">
            <v>10.463334205110861</v>
          </cell>
        </row>
        <row r="224">
          <cell r="C224" t="str">
            <v>South Hams</v>
          </cell>
          <cell r="D224">
            <v>266.90732857571624</v>
          </cell>
          <cell r="E224">
            <v>1.5119094043930001</v>
          </cell>
          <cell r="F224">
            <v>0</v>
          </cell>
          <cell r="G224">
            <v>1.5119094043930001</v>
          </cell>
          <cell r="H224">
            <v>6.0897822650257707</v>
          </cell>
          <cell r="I224">
            <v>5.6815938643013988</v>
          </cell>
          <cell r="J224">
            <v>0.40818840072437185</v>
          </cell>
          <cell r="K224">
            <v>0</v>
          </cell>
          <cell r="L224">
            <v>0.16943999911619123</v>
          </cell>
          <cell r="M224">
            <v>0</v>
          </cell>
          <cell r="N224">
            <v>1.2631229976544678</v>
          </cell>
          <cell r="O224">
            <v>0.32745136135910358</v>
          </cell>
          <cell r="P224">
            <v>9.361706027548534</v>
          </cell>
        </row>
        <row r="225">
          <cell r="C225" t="str">
            <v>South Cambridgeshire</v>
          </cell>
          <cell r="D225">
            <v>47.22520183489371</v>
          </cell>
          <cell r="E225">
            <v>1.963748679651</v>
          </cell>
          <cell r="F225">
            <v>0</v>
          </cell>
          <cell r="G225">
            <v>1.963748679651</v>
          </cell>
          <cell r="H225">
            <v>8.617264141434763</v>
          </cell>
          <cell r="I225">
            <v>8.0396626582564732</v>
          </cell>
          <cell r="J225">
            <v>0.5776014831782903</v>
          </cell>
          <cell r="K225">
            <v>0</v>
          </cell>
          <cell r="L225">
            <v>0.70556229597045605</v>
          </cell>
          <cell r="M225">
            <v>0</v>
          </cell>
          <cell r="N225">
            <v>3.1910875428445244</v>
          </cell>
          <cell r="O225">
            <v>0.10484822519410139</v>
          </cell>
          <cell r="P225">
            <v>14.582510885094845</v>
          </cell>
        </row>
        <row r="226">
          <cell r="C226" t="str">
            <v>Chiltern</v>
          </cell>
          <cell r="D226">
            <v>78.734599815322142</v>
          </cell>
          <cell r="E226">
            <v>0.63256062159400006</v>
          </cell>
          <cell r="F226">
            <v>0</v>
          </cell>
          <cell r="G226">
            <v>0.63256062159400006</v>
          </cell>
          <cell r="H226">
            <v>8.2192523187027557</v>
          </cell>
          <cell r="I226">
            <v>7.6683289337421012</v>
          </cell>
          <cell r="J226">
            <v>0.55092338496065507</v>
          </cell>
          <cell r="K226">
            <v>0</v>
          </cell>
          <cell r="L226">
            <v>0</v>
          </cell>
          <cell r="M226">
            <v>0</v>
          </cell>
          <cell r="N226">
            <v>0.63644355648167505</v>
          </cell>
          <cell r="O226">
            <v>0</v>
          </cell>
          <cell r="P226">
            <v>9.4882564967784315</v>
          </cell>
        </row>
        <row r="227">
          <cell r="C227" t="str">
            <v>Wyre Forest</v>
          </cell>
          <cell r="D227">
            <v>132.08716981848428</v>
          </cell>
          <cell r="E227">
            <v>2.462026536427</v>
          </cell>
          <cell r="F227">
            <v>0</v>
          </cell>
          <cell r="G227">
            <v>2.462026536427</v>
          </cell>
          <cell r="H227">
            <v>7.8131338302074003</v>
          </cell>
          <cell r="I227">
            <v>7.2894319203519506</v>
          </cell>
          <cell r="J227">
            <v>0.52370190985545007</v>
          </cell>
          <cell r="K227">
            <v>0</v>
          </cell>
          <cell r="L227">
            <v>0</v>
          </cell>
          <cell r="M227">
            <v>0</v>
          </cell>
          <cell r="N227">
            <v>1.4283220917392099</v>
          </cell>
          <cell r="O227">
            <v>0</v>
          </cell>
          <cell r="P227">
            <v>11.70348245837361</v>
          </cell>
        </row>
        <row r="228">
          <cell r="C228" t="str">
            <v>Rossendale</v>
          </cell>
          <cell r="D228">
            <v>53.69730750575205</v>
          </cell>
          <cell r="E228">
            <v>1.9998241548340001</v>
          </cell>
          <cell r="F228">
            <v>0</v>
          </cell>
          <cell r="G228">
            <v>1.9998241548340001</v>
          </cell>
          <cell r="H228">
            <v>5.9806085153237509</v>
          </cell>
          <cell r="I228">
            <v>5.5797378570657861</v>
          </cell>
          <cell r="J228">
            <v>0.40087065825796497</v>
          </cell>
          <cell r="K228">
            <v>0</v>
          </cell>
          <cell r="L228">
            <v>0</v>
          </cell>
          <cell r="M228">
            <v>0</v>
          </cell>
          <cell r="N228">
            <v>0.59091197331193057</v>
          </cell>
          <cell r="O228">
            <v>0</v>
          </cell>
          <cell r="P228">
            <v>8.5713446434696809</v>
          </cell>
        </row>
        <row r="229">
          <cell r="C229" t="str">
            <v>Fareham</v>
          </cell>
          <cell r="D229">
            <v>120.53929812933625</v>
          </cell>
          <cell r="E229">
            <v>1.5147280584829999</v>
          </cell>
          <cell r="F229">
            <v>0</v>
          </cell>
          <cell r="G229">
            <v>1.5147280584829999</v>
          </cell>
          <cell r="H229">
            <v>6.6952184747696482</v>
          </cell>
          <cell r="I229">
            <v>6.24644864971172</v>
          </cell>
          <cell r="J229">
            <v>0.44876982505792851</v>
          </cell>
          <cell r="K229">
            <v>0</v>
          </cell>
          <cell r="L229">
            <v>0.44217991816154384</v>
          </cell>
          <cell r="M229">
            <v>0</v>
          </cell>
          <cell r="N229">
            <v>1.2533659315581014</v>
          </cell>
          <cell r="O229">
            <v>0</v>
          </cell>
          <cell r="P229">
            <v>9.9054923829722945</v>
          </cell>
        </row>
        <row r="230">
          <cell r="C230" t="str">
            <v>Aylesbury Vale</v>
          </cell>
          <cell r="D230">
            <v>203.45770276316671</v>
          </cell>
          <cell r="E230">
            <v>3.2614190673250003</v>
          </cell>
          <cell r="F230">
            <v>0</v>
          </cell>
          <cell r="G230">
            <v>3.2614190673250003</v>
          </cell>
          <cell r="H230">
            <v>12.680921803178402</v>
          </cell>
          <cell r="I230">
            <v>11.830939822660367</v>
          </cell>
          <cell r="J230">
            <v>0.84998198051803497</v>
          </cell>
          <cell r="K230">
            <v>0</v>
          </cell>
          <cell r="L230">
            <v>0</v>
          </cell>
          <cell r="M230">
            <v>0</v>
          </cell>
          <cell r="N230">
            <v>5.0188499503277297</v>
          </cell>
          <cell r="O230">
            <v>0</v>
          </cell>
          <cell r="P230">
            <v>20.961190820831131</v>
          </cell>
        </row>
        <row r="231">
          <cell r="C231" t="str">
            <v>Chichester</v>
          </cell>
          <cell r="D231">
            <v>35.9367039330917</v>
          </cell>
          <cell r="E231">
            <v>1.6108909358099996</v>
          </cell>
          <cell r="F231">
            <v>0</v>
          </cell>
          <cell r="G231">
            <v>1.6108909358099996</v>
          </cell>
          <cell r="H231">
            <v>8.0264982309774862</v>
          </cell>
          <cell r="I231">
            <v>7.4884948453497353</v>
          </cell>
          <cell r="J231">
            <v>0.53800338562775119</v>
          </cell>
          <cell r="K231">
            <v>0</v>
          </cell>
          <cell r="L231">
            <v>0.42544431210198819</v>
          </cell>
          <cell r="M231">
            <v>0</v>
          </cell>
          <cell r="N231">
            <v>2.2247447254197605</v>
          </cell>
          <cell r="O231">
            <v>0.1517220627408529</v>
          </cell>
          <cell r="P231">
            <v>12.43930026705009</v>
          </cell>
        </row>
        <row r="232">
          <cell r="C232" t="str">
            <v>Ribble Valley</v>
          </cell>
          <cell r="D232">
            <v>237.94050259393731</v>
          </cell>
          <cell r="E232">
            <v>1.233905801391</v>
          </cell>
          <cell r="F232">
            <v>0</v>
          </cell>
          <cell r="G232">
            <v>1.233905801391</v>
          </cell>
          <cell r="H232">
            <v>3.4779724625092676</v>
          </cell>
          <cell r="I232">
            <v>3.2448495107432644</v>
          </cell>
          <cell r="J232">
            <v>0.23312295176600301</v>
          </cell>
          <cell r="K232">
            <v>0</v>
          </cell>
          <cell r="L232">
            <v>0.18465055784876136</v>
          </cell>
          <cell r="M232">
            <v>0</v>
          </cell>
          <cell r="N232">
            <v>0.83023041703303591</v>
          </cell>
          <cell r="O232">
            <v>8.6602950636033821E-2</v>
          </cell>
          <cell r="P232">
            <v>5.8133621894180987</v>
          </cell>
        </row>
        <row r="233">
          <cell r="C233" t="str">
            <v>West Oxfordshire</v>
          </cell>
          <cell r="D233">
            <v>12.002037345774738</v>
          </cell>
          <cell r="E233">
            <v>2.205222488775</v>
          </cell>
          <cell r="F233">
            <v>7.7568432765000001E-2</v>
          </cell>
          <cell r="G233">
            <v>2.1276540560099999</v>
          </cell>
          <cell r="H233">
            <v>3.8105218554882208</v>
          </cell>
          <cell r="I233">
            <v>3.5551086478519012</v>
          </cell>
          <cell r="J233">
            <v>0.25541320763631942</v>
          </cell>
          <cell r="K233">
            <v>0</v>
          </cell>
          <cell r="L233">
            <v>0.61561671956003006</v>
          </cell>
          <cell r="M233">
            <v>0</v>
          </cell>
          <cell r="N233">
            <v>1.3607696425361431</v>
          </cell>
          <cell r="O233">
            <v>0.10187823890316394</v>
          </cell>
          <cell r="P233">
            <v>8.0940089452625568</v>
          </cell>
        </row>
        <row r="234">
          <cell r="C234" t="str">
            <v>Test Valley</v>
          </cell>
          <cell r="D234">
            <v>98.940788204191506</v>
          </cell>
          <cell r="E234">
            <v>2.0129919548899999</v>
          </cell>
          <cell r="F234">
            <v>0</v>
          </cell>
          <cell r="G234">
            <v>2.0129919548899999</v>
          </cell>
          <cell r="H234">
            <v>7.0592483521452509</v>
          </cell>
          <cell r="I234">
            <v>6.5860781845142853</v>
          </cell>
          <cell r="J234">
            <v>0.47317016763096592</v>
          </cell>
          <cell r="K234">
            <v>0</v>
          </cell>
          <cell r="L234">
            <v>0.51788817026900913</v>
          </cell>
          <cell r="M234">
            <v>0</v>
          </cell>
          <cell r="N234">
            <v>2.9079674764530785</v>
          </cell>
          <cell r="O234">
            <v>0</v>
          </cell>
          <cell r="P234">
            <v>12.498095953757339</v>
          </cell>
        </row>
        <row r="235">
          <cell r="C235" t="str">
            <v>Eden</v>
          </cell>
          <cell r="D235">
            <v>133.11447424304285</v>
          </cell>
          <cell r="E235">
            <v>1.5238994982930001</v>
          </cell>
          <cell r="F235">
            <v>0</v>
          </cell>
          <cell r="G235">
            <v>1.5238994982930001</v>
          </cell>
          <cell r="H235">
            <v>4.0128448311475307</v>
          </cell>
          <cell r="I235">
            <v>3.7438702368687906</v>
          </cell>
          <cell r="J235">
            <v>0.26897459427873993</v>
          </cell>
          <cell r="K235">
            <v>0</v>
          </cell>
          <cell r="L235">
            <v>0</v>
          </cell>
          <cell r="M235">
            <v>0</v>
          </cell>
          <cell r="N235">
            <v>0.60056141265914442</v>
          </cell>
          <cell r="O235">
            <v>0.54378396474539503</v>
          </cell>
          <cell r="P235">
            <v>6.6810897068450696</v>
          </cell>
        </row>
        <row r="236">
          <cell r="C236" t="str">
            <v>Blaby</v>
          </cell>
          <cell r="D236">
            <v>362.03834803877004</v>
          </cell>
          <cell r="E236">
            <v>2.0430589289190002</v>
          </cell>
          <cell r="F236">
            <v>0</v>
          </cell>
          <cell r="G236">
            <v>2.0430589289190002</v>
          </cell>
          <cell r="H236">
            <v>5.2890002414622383</v>
          </cell>
          <cell r="I236">
            <v>4.9344869836743346</v>
          </cell>
          <cell r="J236">
            <v>0.3545132577879041</v>
          </cell>
          <cell r="K236">
            <v>0</v>
          </cell>
          <cell r="L236">
            <v>0.18911885644882023</v>
          </cell>
          <cell r="M236">
            <v>0</v>
          </cell>
          <cell r="N236">
            <v>1.2497226616552475</v>
          </cell>
          <cell r="O236">
            <v>0</v>
          </cell>
          <cell r="P236">
            <v>8.7709006884853071</v>
          </cell>
        </row>
        <row r="237">
          <cell r="C237" t="str">
            <v>Hinckley and Bosworth</v>
          </cell>
          <cell r="D237">
            <v>351.57838728032289</v>
          </cell>
          <cell r="E237">
            <v>2.6604539739870003</v>
          </cell>
          <cell r="F237">
            <v>8.3975475782E-2</v>
          </cell>
          <cell r="G237">
            <v>2.5764784982050002</v>
          </cell>
          <cell r="H237">
            <v>4.5935929177155632</v>
          </cell>
          <cell r="I237">
            <v>4.2856917046574665</v>
          </cell>
          <cell r="J237">
            <v>0.30790121305809637</v>
          </cell>
          <cell r="K237">
            <v>0</v>
          </cell>
          <cell r="L237">
            <v>0.45678639594493053</v>
          </cell>
          <cell r="M237">
            <v>0</v>
          </cell>
          <cell r="N237">
            <v>1.7673275745913746</v>
          </cell>
          <cell r="O237">
            <v>0</v>
          </cell>
          <cell r="P237">
            <v>9.4781608622388678</v>
          </cell>
        </row>
        <row r="238">
          <cell r="C238" t="str">
            <v>Ipswich</v>
          </cell>
          <cell r="D238">
            <v>149.38987638884316</v>
          </cell>
          <cell r="E238">
            <v>3.3141369072620002</v>
          </cell>
          <cell r="F238">
            <v>0</v>
          </cell>
          <cell r="G238">
            <v>3.3141369072620002</v>
          </cell>
          <cell r="H238">
            <v>14.476295208295355</v>
          </cell>
          <cell r="I238">
            <v>13.505972209487291</v>
          </cell>
          <cell r="J238">
            <v>0.97032299880806372</v>
          </cell>
          <cell r="K238">
            <v>0</v>
          </cell>
          <cell r="L238">
            <v>0</v>
          </cell>
          <cell r="M238">
            <v>0</v>
          </cell>
          <cell r="N238">
            <v>1.4100370286618191</v>
          </cell>
          <cell r="O238">
            <v>0</v>
          </cell>
          <cell r="P238">
            <v>19.200469144219177</v>
          </cell>
        </row>
        <row r="239">
          <cell r="C239" t="str">
            <v>Breckland</v>
          </cell>
          <cell r="D239">
            <v>40.241179922096762</v>
          </cell>
          <cell r="E239">
            <v>4.5717039135039998</v>
          </cell>
          <cell r="F239">
            <v>0.64626548446299992</v>
          </cell>
          <cell r="G239">
            <v>3.9254384290410003</v>
          </cell>
          <cell r="H239">
            <v>3.3371949739647153</v>
          </cell>
          <cell r="I239">
            <v>3.1135081129169331</v>
          </cell>
          <cell r="J239">
            <v>0.22368686104778235</v>
          </cell>
          <cell r="K239">
            <v>0</v>
          </cell>
          <cell r="L239">
            <v>0.66007927943389066</v>
          </cell>
          <cell r="M239">
            <v>0</v>
          </cell>
          <cell r="N239">
            <v>1.8266116025584345</v>
          </cell>
          <cell r="O239">
            <v>0.3791175374888775</v>
          </cell>
          <cell r="P239">
            <v>10.774707306949917</v>
          </cell>
        </row>
        <row r="240">
          <cell r="C240" t="str">
            <v>Rochford</v>
          </cell>
          <cell r="D240">
            <v>415.50965494133334</v>
          </cell>
          <cell r="E240">
            <v>1.0880314161999998</v>
          </cell>
          <cell r="F240">
            <v>0</v>
          </cell>
          <cell r="G240">
            <v>1.0880314161999998</v>
          </cell>
          <cell r="H240">
            <v>7.5532823028743232</v>
          </cell>
          <cell r="I240">
            <v>7.046997826804156</v>
          </cell>
          <cell r="J240">
            <v>0.50628447607016758</v>
          </cell>
          <cell r="K240">
            <v>0</v>
          </cell>
          <cell r="L240">
            <v>0</v>
          </cell>
          <cell r="M240">
            <v>0</v>
          </cell>
          <cell r="N240">
            <v>0.83133752516159387</v>
          </cell>
          <cell r="O240">
            <v>0</v>
          </cell>
          <cell r="P240">
            <v>9.4726512442359159</v>
          </cell>
        </row>
        <row r="241">
          <cell r="C241" t="str">
            <v>West Somerset</v>
          </cell>
          <cell r="D241">
            <v>239.84433167553456</v>
          </cell>
          <cell r="E241">
            <v>1.1987239525619999</v>
          </cell>
          <cell r="F241">
            <v>6.3404330060000003E-3</v>
          </cell>
          <cell r="G241">
            <v>1.192383519556</v>
          </cell>
          <cell r="H241">
            <v>2.1985807955130969</v>
          </cell>
          <cell r="I241">
            <v>2.0512134283844117</v>
          </cell>
          <cell r="J241">
            <v>0.14736736712868509</v>
          </cell>
          <cell r="K241">
            <v>0</v>
          </cell>
          <cell r="L241">
            <v>0.11693212521732894</v>
          </cell>
          <cell r="M241">
            <v>0</v>
          </cell>
          <cell r="N241">
            <v>0.43404753292902137</v>
          </cell>
          <cell r="O241">
            <v>0.17152965106301057</v>
          </cell>
          <cell r="P241">
            <v>4.119814057284457</v>
          </cell>
        </row>
        <row r="242">
          <cell r="C242" t="str">
            <v>Westminster</v>
          </cell>
          <cell r="D242">
            <v>331.51530470910211</v>
          </cell>
          <cell r="E242">
            <v>119.24274129493899</v>
          </cell>
          <cell r="F242">
            <v>29.635918549176001</v>
          </cell>
          <cell r="G242">
            <v>89.606822745762997</v>
          </cell>
          <cell r="H242">
            <v>52.521390167074067</v>
          </cell>
          <cell r="I242">
            <v>49.000965080738411</v>
          </cell>
          <cell r="J242">
            <v>3.520425086335659</v>
          </cell>
          <cell r="K242">
            <v>4.2528323387971225</v>
          </cell>
          <cell r="L242">
            <v>0</v>
          </cell>
          <cell r="M242">
            <v>13.930562</v>
          </cell>
          <cell r="N242">
            <v>8.1089000999185004</v>
          </cell>
          <cell r="O242">
            <v>0</v>
          </cell>
          <cell r="P242">
            <v>198.0564259007287</v>
          </cell>
        </row>
        <row r="243">
          <cell r="C243" t="str">
            <v>Vale of White Horse</v>
          </cell>
          <cell r="D243">
            <v>797.3114915788268</v>
          </cell>
          <cell r="E243">
            <v>2.125855523262</v>
          </cell>
          <cell r="F243">
            <v>0</v>
          </cell>
          <cell r="G243">
            <v>2.125855523262</v>
          </cell>
          <cell r="H243">
            <v>6.3697595387035646</v>
          </cell>
          <cell r="I243">
            <v>5.9428047074882295</v>
          </cell>
          <cell r="J243">
            <v>0.4269548312153354</v>
          </cell>
          <cell r="K243">
            <v>0</v>
          </cell>
          <cell r="L243">
            <v>0.59160797750661698</v>
          </cell>
          <cell r="M243">
            <v>0</v>
          </cell>
          <cell r="N243">
            <v>2.3846498243056033</v>
          </cell>
          <cell r="O243">
            <v>7.3039133302474531E-3</v>
          </cell>
          <cell r="P243">
            <v>11.479176777108032</v>
          </cell>
        </row>
        <row r="244">
          <cell r="C244" t="str">
            <v>Daventry</v>
          </cell>
          <cell r="D244">
            <v>97.916119467062899</v>
          </cell>
          <cell r="E244">
            <v>1.9471916220679999</v>
          </cell>
          <cell r="F244">
            <v>0</v>
          </cell>
          <cell r="G244">
            <v>1.9471916220679999</v>
          </cell>
          <cell r="H244">
            <v>4.6627345707626686</v>
          </cell>
          <cell r="I244">
            <v>4.3501989028829566</v>
          </cell>
          <cell r="J244">
            <v>0.31253566787971193</v>
          </cell>
          <cell r="K244">
            <v>0</v>
          </cell>
          <cell r="L244">
            <v>0.24604293972385444</v>
          </cell>
          <cell r="M244">
            <v>0</v>
          </cell>
          <cell r="N244">
            <v>1.050929546335498</v>
          </cell>
          <cell r="O244">
            <v>0.14899788861208385</v>
          </cell>
          <cell r="P244">
            <v>8.0558965675021046</v>
          </cell>
        </row>
        <row r="245">
          <cell r="C245" t="str">
            <v>Cotswold</v>
          </cell>
          <cell r="D245">
            <v>39.039736664065693</v>
          </cell>
          <cell r="E245">
            <v>1.643845098154</v>
          </cell>
          <cell r="F245">
            <v>0</v>
          </cell>
          <cell r="G245">
            <v>1.643845098154</v>
          </cell>
          <cell r="H245">
            <v>5.3438053852726197</v>
          </cell>
          <cell r="I245">
            <v>4.9856186260309929</v>
          </cell>
          <cell r="J245">
            <v>0.35818675924162713</v>
          </cell>
          <cell r="K245">
            <v>0</v>
          </cell>
          <cell r="L245">
            <v>0.43067694740884704</v>
          </cell>
          <cell r="M245">
            <v>0</v>
          </cell>
          <cell r="N245">
            <v>1.9726238785907946</v>
          </cell>
          <cell r="O245">
            <v>0.48343429482166766</v>
          </cell>
          <cell r="P245">
            <v>9.8743856042479301</v>
          </cell>
        </row>
        <row r="246">
          <cell r="C246" t="str">
            <v>Wellingborough</v>
          </cell>
          <cell r="D246">
            <v>174.6593831290771</v>
          </cell>
          <cell r="E246">
            <v>2.6229788926740003</v>
          </cell>
          <cell r="F246">
            <v>0.223287380964</v>
          </cell>
          <cell r="G246">
            <v>2.3996915117100004</v>
          </cell>
          <cell r="H246">
            <v>3.742814471160234</v>
          </cell>
          <cell r="I246">
            <v>3.4919395815988965</v>
          </cell>
          <cell r="J246">
            <v>0.25087488956133741</v>
          </cell>
          <cell r="K246">
            <v>0</v>
          </cell>
          <cell r="L246">
            <v>0.28135184136365921</v>
          </cell>
          <cell r="M246">
            <v>0</v>
          </cell>
          <cell r="N246">
            <v>0.88647236842225907</v>
          </cell>
          <cell r="O246">
            <v>0</v>
          </cell>
          <cell r="P246">
            <v>7.5336175736201527</v>
          </cell>
        </row>
        <row r="247">
          <cell r="C247" t="str">
            <v>Ryedale</v>
          </cell>
          <cell r="D247">
            <v>124.68921758520567</v>
          </cell>
          <cell r="E247">
            <v>1.504572948186</v>
          </cell>
          <cell r="F247">
            <v>0</v>
          </cell>
          <cell r="G247">
            <v>1.504572948186</v>
          </cell>
          <cell r="H247">
            <v>4.4476355528149494</v>
          </cell>
          <cell r="I247">
            <v>4.1495176293327196</v>
          </cell>
          <cell r="J247">
            <v>0.29811792348222965</v>
          </cell>
          <cell r="K247">
            <v>0</v>
          </cell>
          <cell r="L247">
            <v>0</v>
          </cell>
          <cell r="M247">
            <v>0</v>
          </cell>
          <cell r="N247">
            <v>1.0159865236860444</v>
          </cell>
          <cell r="O247">
            <v>0.45918085058017727</v>
          </cell>
          <cell r="P247">
            <v>7.4273758752671704</v>
          </cell>
        </row>
        <row r="248">
          <cell r="C248" t="str">
            <v>Birmingham</v>
          </cell>
          <cell r="D248">
            <v>10.427169577172833</v>
          </cell>
          <cell r="E248">
            <v>464.88140969117001</v>
          </cell>
          <cell r="F248">
            <v>109.74274703912499</v>
          </cell>
          <cell r="G248">
            <v>355.13866265204501</v>
          </cell>
          <cell r="H248">
            <v>303.65372327854573</v>
          </cell>
          <cell r="I248">
            <v>283.30029810094686</v>
          </cell>
          <cell r="J248">
            <v>20.353425177598861</v>
          </cell>
          <cell r="K248">
            <v>24.587855920171975</v>
          </cell>
          <cell r="L248">
            <v>0</v>
          </cell>
          <cell r="M248">
            <v>52.388719000000002</v>
          </cell>
          <cell r="N248">
            <v>12.715621332710887</v>
          </cell>
          <cell r="O248">
            <v>0</v>
          </cell>
          <cell r="P248">
            <v>858.22732922259854</v>
          </cell>
        </row>
        <row r="249">
          <cell r="C249" t="str">
            <v>Kensington and Chelsea</v>
          </cell>
          <cell r="D249">
            <v>408.666962773406</v>
          </cell>
          <cell r="E249">
            <v>62.222941793606999</v>
          </cell>
          <cell r="F249">
            <v>9.9457952705280004</v>
          </cell>
          <cell r="G249">
            <v>52.277146523078997</v>
          </cell>
          <cell r="H249">
            <v>81.1946009066926</v>
          </cell>
          <cell r="I249">
            <v>75.752256197276907</v>
          </cell>
          <cell r="J249">
            <v>5.4423447094156874</v>
          </cell>
          <cell r="K249">
            <v>6.5745979566280246</v>
          </cell>
          <cell r="L249">
            <v>0</v>
          </cell>
          <cell r="M249">
            <v>5.3460409999999996</v>
          </cell>
          <cell r="N249">
            <v>2.2032996652768224</v>
          </cell>
          <cell r="O249">
            <v>0</v>
          </cell>
          <cell r="P249">
            <v>157.54148132220448</v>
          </cell>
        </row>
        <row r="250">
          <cell r="C250" t="str">
            <v>Stratford-on-Avon</v>
          </cell>
          <cell r="D250">
            <v>518.53723912310693</v>
          </cell>
          <cell r="E250">
            <v>2.1364313957930001</v>
          </cell>
          <cell r="F250">
            <v>0</v>
          </cell>
          <cell r="G250">
            <v>2.1364313957930001</v>
          </cell>
          <cell r="H250">
            <v>7.2542744761445075</v>
          </cell>
          <cell r="I250">
            <v>6.7680320182098432</v>
          </cell>
          <cell r="J250">
            <v>0.48624245793466409</v>
          </cell>
          <cell r="K250">
            <v>0</v>
          </cell>
          <cell r="L250">
            <v>0.57084961831833703</v>
          </cell>
          <cell r="M250">
            <v>0</v>
          </cell>
          <cell r="N250">
            <v>1.8431360712430713</v>
          </cell>
          <cell r="O250">
            <v>0.2400305885040134</v>
          </cell>
          <cell r="P250">
            <v>12.044722150002929</v>
          </cell>
        </row>
        <row r="251">
          <cell r="C251" t="str">
            <v>Islington</v>
          </cell>
          <cell r="D251">
            <v>14.895349779227255</v>
          </cell>
          <cell r="E251">
            <v>108.58876746997599</v>
          </cell>
          <cell r="F251">
            <v>24.066500236444998</v>
          </cell>
          <cell r="G251">
            <v>84.522267233530997</v>
          </cell>
          <cell r="H251">
            <v>82.827778660492754</v>
          </cell>
          <cell r="I251">
            <v>77.275964648824527</v>
          </cell>
          <cell r="J251">
            <v>5.5518140116682346</v>
          </cell>
          <cell r="K251">
            <v>6.7068418127839866</v>
          </cell>
          <cell r="L251">
            <v>0</v>
          </cell>
          <cell r="M251">
            <v>10.97024</v>
          </cell>
          <cell r="N251">
            <v>9.3562916885727283</v>
          </cell>
          <cell r="O251">
            <v>0</v>
          </cell>
          <cell r="P251">
            <v>218.44991963182545</v>
          </cell>
        </row>
        <row r="252">
          <cell r="C252" t="str">
            <v>Camden</v>
          </cell>
          <cell r="D252">
            <v>155.8024030580211</v>
          </cell>
          <cell r="E252">
            <v>113.019419694045</v>
          </cell>
          <cell r="F252">
            <v>22.317857570114999</v>
          </cell>
          <cell r="G252">
            <v>90.701562123930003</v>
          </cell>
          <cell r="H252">
            <v>102.33724221202954</v>
          </cell>
          <cell r="I252">
            <v>95.477739948216779</v>
          </cell>
          <cell r="J252">
            <v>6.8595022638127503</v>
          </cell>
          <cell r="K252">
            <v>8.2865882216399758</v>
          </cell>
          <cell r="L252">
            <v>0</v>
          </cell>
          <cell r="M252">
            <v>9.3923539999999992</v>
          </cell>
          <cell r="N252">
            <v>5.7220494086570799</v>
          </cell>
          <cell r="O252">
            <v>0</v>
          </cell>
          <cell r="P252">
            <v>238.75765353637161</v>
          </cell>
        </row>
        <row r="253">
          <cell r="C253" t="str">
            <v>Bury</v>
          </cell>
          <cell r="D253">
            <v>146.40467785862307</v>
          </cell>
          <cell r="E253">
            <v>41.915736535603997</v>
          </cell>
          <cell r="F253">
            <v>6.2157798728179996</v>
          </cell>
          <cell r="G253">
            <v>35.699956662786001</v>
          </cell>
          <cell r="H253">
            <v>71.591660020802408</v>
          </cell>
          <cell r="I253">
            <v>66.792985135999999</v>
          </cell>
          <cell r="J253">
            <v>4.7986748848024074</v>
          </cell>
          <cell r="K253">
            <v>5.7970157674065081</v>
          </cell>
          <cell r="L253">
            <v>0</v>
          </cell>
          <cell r="M253">
            <v>5.4337939999999998</v>
          </cell>
          <cell r="N253">
            <v>1.6140124301373433</v>
          </cell>
          <cell r="O253">
            <v>0</v>
          </cell>
          <cell r="P253">
            <v>126.35221875395027</v>
          </cell>
        </row>
        <row r="254">
          <cell r="C254" t="str">
            <v>Rochdale</v>
          </cell>
          <cell r="D254">
            <v>121.45087515601513</v>
          </cell>
          <cell r="E254">
            <v>77.777303337695002</v>
          </cell>
          <cell r="F254">
            <v>16.946206847773002</v>
          </cell>
          <cell r="G254">
            <v>60.831096489922004</v>
          </cell>
          <cell r="H254">
            <v>74.058122684356107</v>
          </cell>
          <cell r="I254">
            <v>69.094124737699019</v>
          </cell>
          <cell r="J254">
            <v>4.9639979466570825</v>
          </cell>
          <cell r="K254">
            <v>5.9967334851712142</v>
          </cell>
          <cell r="L254">
            <v>0</v>
          </cell>
          <cell r="M254">
            <v>9.2403320000000004</v>
          </cell>
          <cell r="N254">
            <v>2.4975125508696197</v>
          </cell>
          <cell r="O254">
            <v>0</v>
          </cell>
          <cell r="P254">
            <v>169.57000405809194</v>
          </cell>
        </row>
        <row r="255">
          <cell r="C255" t="str">
            <v>Newcastle upon Tyne</v>
          </cell>
          <cell r="D255">
            <v>347.00323207094738</v>
          </cell>
          <cell r="E255">
            <v>115.82583066695101</v>
          </cell>
          <cell r="F255">
            <v>26.209606688080999</v>
          </cell>
          <cell r="G255">
            <v>89.616223978870011</v>
          </cell>
          <cell r="H255">
            <v>97.308738948161434</v>
          </cell>
          <cell r="I255">
            <v>90.786289244848874</v>
          </cell>
          <cell r="J255">
            <v>6.5224497033125575</v>
          </cell>
          <cell r="K255">
            <v>7.8794135214217009</v>
          </cell>
          <cell r="L255">
            <v>0</v>
          </cell>
          <cell r="M255">
            <v>12.752585</v>
          </cell>
          <cell r="N255">
            <v>3.8741975732766263</v>
          </cell>
          <cell r="O255">
            <v>0</v>
          </cell>
          <cell r="P255">
            <v>237.64076570981078</v>
          </cell>
        </row>
        <row r="256">
          <cell r="C256" t="str">
            <v>Wychavon</v>
          </cell>
          <cell r="D256">
            <v>11.605907242011785</v>
          </cell>
          <cell r="E256">
            <v>2.4432651989690002</v>
          </cell>
          <cell r="F256">
            <v>0</v>
          </cell>
          <cell r="G256">
            <v>2.4432651989690002</v>
          </cell>
          <cell r="H256">
            <v>6.2263017097180695</v>
          </cell>
          <cell r="I256">
            <v>5.8089626281693985</v>
          </cell>
          <cell r="J256">
            <v>0.41733908154867105</v>
          </cell>
          <cell r="K256">
            <v>0</v>
          </cell>
          <cell r="L256">
            <v>0.60168778068611528</v>
          </cell>
          <cell r="M256">
            <v>0</v>
          </cell>
          <cell r="N256">
            <v>2.4738221820090844</v>
          </cell>
          <cell r="O256">
            <v>4.4267659183694331E-2</v>
          </cell>
          <cell r="P256">
            <v>11.789344530565964</v>
          </cell>
        </row>
        <row r="257">
          <cell r="C257" t="str">
            <v>Blackpool</v>
          </cell>
          <cell r="D257">
            <v>40.273694750274615</v>
          </cell>
          <cell r="E257">
            <v>62.681314384395996</v>
          </cell>
          <cell r="F257">
            <v>14.789150675507999</v>
          </cell>
          <cell r="G257">
            <v>47.892163708887999</v>
          </cell>
          <cell r="H257">
            <v>50.009377736052599</v>
          </cell>
          <cell r="I257">
            <v>46.657328839898192</v>
          </cell>
          <cell r="J257">
            <v>3.352048896154407</v>
          </cell>
          <cell r="K257">
            <v>4.0494263042629211</v>
          </cell>
          <cell r="L257">
            <v>0</v>
          </cell>
          <cell r="M257">
            <v>8.3719889999999992</v>
          </cell>
          <cell r="N257">
            <v>1.0897423297835667</v>
          </cell>
          <cell r="O257">
            <v>0</v>
          </cell>
          <cell r="P257">
            <v>126.20184975449507</v>
          </cell>
        </row>
        <row r="258">
          <cell r="C258" t="str">
            <v>Lewisham</v>
          </cell>
          <cell r="D258">
            <v>10.080208815830591</v>
          </cell>
          <cell r="E258">
            <v>121.88388015982099</v>
          </cell>
          <cell r="F258">
            <v>27.547073891686001</v>
          </cell>
          <cell r="G258">
            <v>94.336806268134993</v>
          </cell>
          <cell r="H258">
            <v>93.932449608909209</v>
          </cell>
          <cell r="I258">
            <v>87.636307199650005</v>
          </cell>
          <cell r="J258">
            <v>6.2961424092591987</v>
          </cell>
          <cell r="K258">
            <v>7.6060240996750297</v>
          </cell>
          <cell r="L258">
            <v>0</v>
          </cell>
          <cell r="M258">
            <v>11.19929</v>
          </cell>
          <cell r="N258">
            <v>6.0237712624898005</v>
          </cell>
          <cell r="O258">
            <v>0</v>
          </cell>
          <cell r="P258">
            <v>240.645415130895</v>
          </cell>
        </row>
        <row r="259">
          <cell r="C259" t="str">
            <v>Middlesbrough</v>
          </cell>
          <cell r="D259">
            <v>5.6173861315834133</v>
          </cell>
          <cell r="E259">
            <v>57.581911801892005</v>
          </cell>
          <cell r="F259">
            <v>11.958845066138</v>
          </cell>
          <cell r="G259">
            <v>45.623066735754001</v>
          </cell>
          <cell r="H259">
            <v>47.647830367253498</v>
          </cell>
          <cell r="I259">
            <v>44.454072227936337</v>
          </cell>
          <cell r="J259">
            <v>3.1937581393171635</v>
          </cell>
          <cell r="K259">
            <v>3.8582039282427503</v>
          </cell>
          <cell r="L259">
            <v>0</v>
          </cell>
          <cell r="M259">
            <v>6.5609250000000001</v>
          </cell>
          <cell r="N259">
            <v>1.9826538497911896</v>
          </cell>
          <cell r="O259">
            <v>0</v>
          </cell>
          <cell r="P259">
            <v>117.63152494717944</v>
          </cell>
        </row>
        <row r="260">
          <cell r="C260" t="str">
            <v>Sheffield</v>
          </cell>
          <cell r="D260">
            <v>173.85921808303769</v>
          </cell>
          <cell r="E260">
            <v>180.42401600744802</v>
          </cell>
          <cell r="F260">
            <v>36.892805212968995</v>
          </cell>
          <cell r="G260">
            <v>143.53121079447902</v>
          </cell>
          <cell r="H260">
            <v>188.89490485697505</v>
          </cell>
          <cell r="I260">
            <v>176.23358040185107</v>
          </cell>
          <cell r="J260">
            <v>12.661324455123967</v>
          </cell>
          <cell r="K260">
            <v>15.295451195299208</v>
          </cell>
          <cell r="L260">
            <v>0</v>
          </cell>
          <cell r="M260">
            <v>21.896439999999998</v>
          </cell>
          <cell r="N260">
            <v>5.8431316428572666</v>
          </cell>
          <cell r="O260">
            <v>0</v>
          </cell>
          <cell r="P260">
            <v>412.35394370257956</v>
          </cell>
        </row>
        <row r="261">
          <cell r="C261" t="str">
            <v>West Midlands Fire</v>
          </cell>
          <cell r="D261">
            <v>10.883513433336663</v>
          </cell>
          <cell r="E261">
            <v>52.118559207822997</v>
          </cell>
          <cell r="F261">
            <v>18.676031998429</v>
          </cell>
          <cell r="G261">
            <v>33.442527209394001</v>
          </cell>
          <cell r="H261">
            <v>41.867842097781057</v>
          </cell>
          <cell r="I261">
            <v>39.061507361345051</v>
          </cell>
          <cell r="J261">
            <v>2.8063347364360096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93.986401305604062</v>
          </cell>
        </row>
        <row r="262">
          <cell r="C262" t="str">
            <v>Hackney</v>
          </cell>
          <cell r="D262">
            <v>9.9232655358705841</v>
          </cell>
          <cell r="E262">
            <v>144.877386403012</v>
          </cell>
          <cell r="F262">
            <v>34.793887619094001</v>
          </cell>
          <cell r="G262">
            <v>110.08349878391799</v>
          </cell>
          <cell r="H262">
            <v>81.010912843314642</v>
          </cell>
          <cell r="I262">
            <v>75.580880452067206</v>
          </cell>
          <cell r="J262">
            <v>5.4300323912474306</v>
          </cell>
          <cell r="K262">
            <v>6.5597241207737174</v>
          </cell>
          <cell r="L262">
            <v>0</v>
          </cell>
          <cell r="M262">
            <v>12.753064999999999</v>
          </cell>
          <cell r="N262">
            <v>11.082266490912046</v>
          </cell>
          <cell r="O262">
            <v>0</v>
          </cell>
          <cell r="P262">
            <v>256.28335485801239</v>
          </cell>
        </row>
        <row r="263">
          <cell r="C263" t="str">
            <v>Bolton</v>
          </cell>
          <cell r="D263">
            <v>62.666840142330514</v>
          </cell>
          <cell r="E263">
            <v>83.326606663503995</v>
          </cell>
          <cell r="F263">
            <v>15.753129120479999</v>
          </cell>
          <cell r="G263">
            <v>67.573477543023998</v>
          </cell>
          <cell r="H263">
            <v>99.168453077249282</v>
          </cell>
          <cell r="I263">
            <v>92.52134969945044</v>
          </cell>
          <cell r="J263">
            <v>6.6471033777988442</v>
          </cell>
          <cell r="K263">
            <v>8.0300007843243772</v>
          </cell>
          <cell r="L263">
            <v>0</v>
          </cell>
          <cell r="M263">
            <v>11.081479</v>
          </cell>
          <cell r="N263">
            <v>2.8305295373187795</v>
          </cell>
          <cell r="O263">
            <v>0</v>
          </cell>
          <cell r="P263">
            <v>204.43706906239646</v>
          </cell>
        </row>
        <row r="264">
          <cell r="C264" t="str">
            <v>Cleveland Fire</v>
          </cell>
          <cell r="D264">
            <v>15.751112548518211</v>
          </cell>
          <cell r="E264">
            <v>14.473357329169001</v>
          </cell>
          <cell r="F264">
            <v>5.1886314293769997</v>
          </cell>
          <cell r="G264">
            <v>9.2847258997920008</v>
          </cell>
          <cell r="H264">
            <v>11.657525267966534</v>
          </cell>
          <cell r="I264">
            <v>10.87613992634873</v>
          </cell>
          <cell r="J264">
            <v>0.78138534161780526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26.130882597135539</v>
          </cell>
        </row>
        <row r="265">
          <cell r="C265" t="str">
            <v>Hartlepool</v>
          </cell>
          <cell r="D265">
            <v>17.078878107769036</v>
          </cell>
          <cell r="E265">
            <v>36.024264824653002</v>
          </cell>
          <cell r="F265">
            <v>7.7777978395159995</v>
          </cell>
          <cell r="G265">
            <v>28.246466985137001</v>
          </cell>
          <cell r="H265">
            <v>35.799677441815341</v>
          </cell>
          <cell r="I265">
            <v>33.400082112217603</v>
          </cell>
          <cell r="J265">
            <v>2.3995953295977386</v>
          </cell>
          <cell r="K265">
            <v>2.8988194230720179</v>
          </cell>
          <cell r="L265">
            <v>0</v>
          </cell>
          <cell r="M265">
            <v>3.9907620000000001</v>
          </cell>
          <cell r="N265">
            <v>1.419313307743717</v>
          </cell>
          <cell r="O265">
            <v>0</v>
          </cell>
          <cell r="P265">
            <v>80.132836997284087</v>
          </cell>
        </row>
        <row r="266">
          <cell r="C266" t="str">
            <v>Greenwich</v>
          </cell>
          <cell r="D266">
            <v>13.161361077100834</v>
          </cell>
          <cell r="E266">
            <v>107.919332679647</v>
          </cell>
          <cell r="F266">
            <v>25.148992824058997</v>
          </cell>
          <cell r="G266">
            <v>82.770339855588006</v>
          </cell>
          <cell r="H266">
            <v>80.514096300405782</v>
          </cell>
          <cell r="I266">
            <v>75.117364730317107</v>
          </cell>
          <cell r="J266">
            <v>5.3967315700886749</v>
          </cell>
          <cell r="K266">
            <v>6.5194952263478489</v>
          </cell>
          <cell r="L266">
            <v>0</v>
          </cell>
          <cell r="M266">
            <v>11.766828</v>
          </cell>
          <cell r="N266">
            <v>8.1564762228140992</v>
          </cell>
          <cell r="O266">
            <v>0</v>
          </cell>
          <cell r="P266">
            <v>214.87622842921473</v>
          </cell>
        </row>
        <row r="267">
          <cell r="C267" t="str">
            <v>Tower Hamlets</v>
          </cell>
          <cell r="D267">
            <v>8.5727389217428112</v>
          </cell>
          <cell r="E267">
            <v>143.845504242462</v>
          </cell>
          <cell r="F267">
            <v>33.280612983818997</v>
          </cell>
          <cell r="G267">
            <v>110.564891258643</v>
          </cell>
          <cell r="H267">
            <v>90.903717844169975</v>
          </cell>
          <cell r="I267">
            <v>84.810586498602191</v>
          </cell>
          <cell r="J267">
            <v>6.0931313455677811</v>
          </cell>
          <cell r="K267">
            <v>7.3607775752846747</v>
          </cell>
          <cell r="L267">
            <v>0</v>
          </cell>
          <cell r="M267">
            <v>12.777414</v>
          </cell>
          <cell r="N267">
            <v>17.506634536322906</v>
          </cell>
          <cell r="O267">
            <v>0</v>
          </cell>
          <cell r="P267">
            <v>272.39404819823955</v>
          </cell>
        </row>
        <row r="268">
          <cell r="C268" t="str">
            <v>West Yorkshire Fire</v>
          </cell>
          <cell r="D268">
            <v>9.3209032328678703</v>
          </cell>
          <cell r="E268">
            <v>37.712923203894</v>
          </cell>
          <cell r="F268">
            <v>13.189296598217</v>
          </cell>
          <cell r="G268">
            <v>24.523626605677002</v>
          </cell>
          <cell r="H268">
            <v>40.356400741945592</v>
          </cell>
          <cell r="I268">
            <v>37.651375511002151</v>
          </cell>
          <cell r="J268">
            <v>2.7050252309434444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78.069323945839599</v>
          </cell>
        </row>
        <row r="269">
          <cell r="C269" t="str">
            <v>Greater Manchester Fire</v>
          </cell>
          <cell r="D269">
            <v>36.54306587569917</v>
          </cell>
          <cell r="E269">
            <v>49.832817917961002</v>
          </cell>
          <cell r="F269">
            <v>18.071146733529002</v>
          </cell>
          <cell r="G269">
            <v>31.761671184432</v>
          </cell>
          <cell r="H269">
            <v>45.859037788734142</v>
          </cell>
          <cell r="I269">
            <v>42.785179565387182</v>
          </cell>
          <cell r="J269">
            <v>3.0738582233469569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95.691855706695137</v>
          </cell>
        </row>
        <row r="270">
          <cell r="C270" t="str">
            <v>Halton</v>
          </cell>
          <cell r="D270">
            <v>8.5119345218741334</v>
          </cell>
          <cell r="E270">
            <v>45.133192539764003</v>
          </cell>
          <cell r="F270">
            <v>9.3391750857040012</v>
          </cell>
          <cell r="G270">
            <v>35.794017454060004</v>
          </cell>
          <cell r="H270">
            <v>43.881013984829167</v>
          </cell>
          <cell r="I270">
            <v>40.939739544936621</v>
          </cell>
          <cell r="J270">
            <v>2.9412744398925419</v>
          </cell>
          <cell r="K270">
            <v>3.5531922277807966</v>
          </cell>
          <cell r="L270">
            <v>0</v>
          </cell>
          <cell r="M270">
            <v>5.233441</v>
          </cell>
          <cell r="N270">
            <v>1.6704441125740745</v>
          </cell>
          <cell r="O270">
            <v>0</v>
          </cell>
          <cell r="P270">
            <v>99.471283864948035</v>
          </cell>
        </row>
        <row r="271">
          <cell r="C271" t="str">
            <v>Humberside Fire</v>
          </cell>
          <cell r="D271">
            <v>9.7825705640919303</v>
          </cell>
          <cell r="E271">
            <v>19.813571042079001</v>
          </cell>
          <cell r="F271">
            <v>7.1394272477609997</v>
          </cell>
          <cell r="G271">
            <v>12.674143794318001</v>
          </cell>
          <cell r="H271">
            <v>22.109907645251052</v>
          </cell>
          <cell r="I271">
            <v>20.627915769497118</v>
          </cell>
          <cell r="J271">
            <v>1.4819918757539352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41.923478687330054</v>
          </cell>
        </row>
        <row r="272">
          <cell r="C272" t="str">
            <v>East Devon</v>
          </cell>
          <cell r="D272">
            <v>257.64350278577177</v>
          </cell>
          <cell r="E272">
            <v>2.3167799424470004</v>
          </cell>
          <cell r="F272">
            <v>0</v>
          </cell>
          <cell r="G272">
            <v>2.3167799424470004</v>
          </cell>
          <cell r="H272">
            <v>7.8647877550483232</v>
          </cell>
          <cell r="I272">
            <v>7.3376235649249821</v>
          </cell>
          <cell r="J272">
            <v>0.52716419012334137</v>
          </cell>
          <cell r="K272">
            <v>0</v>
          </cell>
          <cell r="L272">
            <v>0.67789798181375627</v>
          </cell>
          <cell r="M272">
            <v>0</v>
          </cell>
          <cell r="N272">
            <v>2.6552982991544209</v>
          </cell>
          <cell r="O272">
            <v>0.18103031718476817</v>
          </cell>
          <cell r="P272">
            <v>13.695794295648271</v>
          </cell>
        </row>
        <row r="273">
          <cell r="C273" t="str">
            <v>South Yorkshire Fire</v>
          </cell>
          <cell r="D273">
            <v>33.399996944939382</v>
          </cell>
          <cell r="E273">
            <v>23.722722438594001</v>
          </cell>
          <cell r="F273">
            <v>8.1827928706630004</v>
          </cell>
          <cell r="G273">
            <v>15.539929567931001</v>
          </cell>
          <cell r="H273">
            <v>25.182976434006179</v>
          </cell>
          <cell r="I273">
            <v>23.495001654495237</v>
          </cell>
          <cell r="J273">
            <v>1.687974779510943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48.905698872600183</v>
          </cell>
        </row>
        <row r="274">
          <cell r="C274" t="str">
            <v>Southwark</v>
          </cell>
          <cell r="D274">
            <v>69.396947416810548</v>
          </cell>
          <cell r="E274">
            <v>150.73844449848801</v>
          </cell>
          <cell r="F274">
            <v>35.86358745159</v>
          </cell>
          <cell r="G274">
            <v>114.874857046898</v>
          </cell>
          <cell r="H274">
            <v>99.569082654931563</v>
          </cell>
          <cell r="I274">
            <v>92.895125714972352</v>
          </cell>
          <cell r="J274">
            <v>6.6739569399592176</v>
          </cell>
          <cell r="K274">
            <v>8.0624410989928545</v>
          </cell>
          <cell r="L274">
            <v>0</v>
          </cell>
          <cell r="M274">
            <v>13.528915</v>
          </cell>
          <cell r="N274">
            <v>10.048861463571884</v>
          </cell>
          <cell r="O274">
            <v>0</v>
          </cell>
          <cell r="P274">
            <v>281.9477447159843</v>
          </cell>
        </row>
        <row r="275">
          <cell r="C275" t="str">
            <v>Merseyside Fire</v>
          </cell>
          <cell r="D275">
            <v>71.92453572449233</v>
          </cell>
          <cell r="E275">
            <v>30.849874957841998</v>
          </cell>
          <cell r="F275">
            <v>10.886657410424</v>
          </cell>
          <cell r="G275">
            <v>19.963217547417997</v>
          </cell>
          <cell r="H275">
            <v>28.40790926354811</v>
          </cell>
          <cell r="I275">
            <v>26.503772375632348</v>
          </cell>
          <cell r="J275">
            <v>1.9041368879157621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59.257784221390104</v>
          </cell>
        </row>
        <row r="276">
          <cell r="C276" t="str">
            <v>Sunderland</v>
          </cell>
          <cell r="D276">
            <v>29.111898787302692</v>
          </cell>
          <cell r="E276">
            <v>112.63999026086199</v>
          </cell>
          <cell r="F276">
            <v>27.507382752852997</v>
          </cell>
          <cell r="G276">
            <v>85.132607508009002</v>
          </cell>
          <cell r="H276">
            <v>88.961203419073541</v>
          </cell>
          <cell r="I276">
            <v>82.998275719885356</v>
          </cell>
          <cell r="J276">
            <v>5.9629276991881879</v>
          </cell>
          <cell r="K276">
            <v>7.2034856959313158</v>
          </cell>
          <cell r="L276">
            <v>0</v>
          </cell>
          <cell r="M276">
            <v>14.346491</v>
          </cell>
          <cell r="N276">
            <v>2.7608450437253689</v>
          </cell>
          <cell r="O276">
            <v>0</v>
          </cell>
          <cell r="P276">
            <v>225.91201541959222</v>
          </cell>
        </row>
        <row r="277">
          <cell r="C277" t="str">
            <v>Richmond upon Thames</v>
          </cell>
          <cell r="D277">
            <v>52.073037136411315</v>
          </cell>
          <cell r="E277">
            <v>14.910354104779001</v>
          </cell>
          <cell r="F277">
            <v>0</v>
          </cell>
          <cell r="G277">
            <v>14.910354104779001</v>
          </cell>
          <cell r="H277">
            <v>124.54402236014975</v>
          </cell>
          <cell r="I277">
            <v>116.19603501108895</v>
          </cell>
          <cell r="J277">
            <v>8.3479873490607961</v>
          </cell>
          <cell r="K277">
            <v>10.084745362074733</v>
          </cell>
          <cell r="L277">
            <v>0</v>
          </cell>
          <cell r="M277">
            <v>0</v>
          </cell>
          <cell r="N277">
            <v>2.3813851741747092</v>
          </cell>
          <cell r="O277">
            <v>0</v>
          </cell>
          <cell r="P277">
            <v>151.92050700117818</v>
          </cell>
        </row>
        <row r="278">
          <cell r="C278" t="str">
            <v>Durham Fire</v>
          </cell>
          <cell r="D278">
            <v>112.27515917714507</v>
          </cell>
          <cell r="E278">
            <v>10.433455854084</v>
          </cell>
          <cell r="F278">
            <v>3.3716097402509999</v>
          </cell>
          <cell r="G278">
            <v>7.061846113833</v>
          </cell>
          <cell r="H278">
            <v>17.048036702852208</v>
          </cell>
          <cell r="I278">
            <v>15.905333969916619</v>
          </cell>
          <cell r="J278">
            <v>1.1427027329355901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27.48149255693621</v>
          </cell>
        </row>
        <row r="279">
          <cell r="C279" t="str">
            <v>Hammersmith and Fulham</v>
          </cell>
          <cell r="D279">
            <v>107.41218826731161</v>
          </cell>
          <cell r="E279">
            <v>78.456130419141999</v>
          </cell>
          <cell r="F279">
            <v>17.131023294529999</v>
          </cell>
          <cell r="G279">
            <v>61.325107124612003</v>
          </cell>
          <cell r="H279">
            <v>63.118752971519854</v>
          </cell>
          <cell r="I279">
            <v>58.888003544052047</v>
          </cell>
          <cell r="J279">
            <v>4.2307494274678072</v>
          </cell>
          <cell r="K279">
            <v>5.110936191291243</v>
          </cell>
          <cell r="L279">
            <v>0</v>
          </cell>
          <cell r="M279">
            <v>7.5147570000000004</v>
          </cell>
          <cell r="N279">
            <v>4.9069037545000622</v>
          </cell>
          <cell r="O279">
            <v>0</v>
          </cell>
          <cell r="P279">
            <v>159.10748033645316</v>
          </cell>
        </row>
        <row r="280">
          <cell r="C280" t="str">
            <v>Wandsworth</v>
          </cell>
          <cell r="D280">
            <v>67.2376844518637</v>
          </cell>
          <cell r="E280">
            <v>96.353114926586997</v>
          </cell>
          <cell r="F280">
            <v>23.076364492656001</v>
          </cell>
          <cell r="G280">
            <v>73.276750433930999</v>
          </cell>
          <cell r="H280">
            <v>55.35156494076351</v>
          </cell>
          <cell r="I280">
            <v>51.641437749431844</v>
          </cell>
          <cell r="J280">
            <v>3.7101271913316682</v>
          </cell>
          <cell r="K280">
            <v>4.4820010406099708</v>
          </cell>
          <cell r="L280">
            <v>0</v>
          </cell>
          <cell r="M280">
            <v>13.348881</v>
          </cell>
          <cell r="N280">
            <v>7.951270422059185</v>
          </cell>
          <cell r="O280">
            <v>0</v>
          </cell>
          <cell r="P280">
            <v>177.48683233001967</v>
          </cell>
        </row>
        <row r="281">
          <cell r="C281" t="str">
            <v>Derby</v>
          </cell>
          <cell r="D281">
            <v>15.2726072638965</v>
          </cell>
          <cell r="E281">
            <v>69.749038103159009</v>
          </cell>
          <cell r="F281">
            <v>12.523850478257</v>
          </cell>
          <cell r="G281">
            <v>57.225187624902006</v>
          </cell>
          <cell r="H281">
            <v>84.883631430196587</v>
          </cell>
          <cell r="I281">
            <v>79.194016883522423</v>
          </cell>
          <cell r="J281">
            <v>5.6896145466741652</v>
          </cell>
          <cell r="K281">
            <v>6.8733110763543097</v>
          </cell>
          <cell r="L281">
            <v>0</v>
          </cell>
          <cell r="M281">
            <v>8.9180510000000002</v>
          </cell>
          <cell r="N281">
            <v>2.896937301000746</v>
          </cell>
          <cell r="O281">
            <v>0</v>
          </cell>
          <cell r="P281">
            <v>173.32096891071063</v>
          </cell>
        </row>
        <row r="282">
          <cell r="C282" t="str">
            <v>North East Lincolnshire</v>
          </cell>
          <cell r="D282">
            <v>131.14724159355001</v>
          </cell>
          <cell r="E282">
            <v>48.385867124130002</v>
          </cell>
          <cell r="F282">
            <v>8.9951114419880014</v>
          </cell>
          <cell r="G282">
            <v>39.390755682142</v>
          </cell>
          <cell r="H282">
            <v>59.041825701552739</v>
          </cell>
          <cell r="I282">
            <v>55.084346212117836</v>
          </cell>
          <cell r="J282">
            <v>3.9574794894349052</v>
          </cell>
          <cell r="K282">
            <v>4.7808137767571806</v>
          </cell>
          <cell r="L282">
            <v>0</v>
          </cell>
          <cell r="M282">
            <v>5.9394669999999996</v>
          </cell>
          <cell r="N282">
            <v>1.4661441642568938</v>
          </cell>
          <cell r="O282">
            <v>0</v>
          </cell>
          <cell r="P282">
            <v>119.61411776669681</v>
          </cell>
        </row>
        <row r="283">
          <cell r="C283" t="str">
            <v>Durham</v>
          </cell>
          <cell r="D283">
            <v>16.394230034966057</v>
          </cell>
          <cell r="E283">
            <v>153.83009648078001</v>
          </cell>
          <cell r="F283">
            <v>27.621329952177</v>
          </cell>
          <cell r="G283">
            <v>126.20876652860301</v>
          </cell>
          <cell r="H283">
            <v>193.36421371815604</v>
          </cell>
          <cell r="I283">
            <v>180.40331861222802</v>
          </cell>
          <cell r="J283">
            <v>12.960895105928019</v>
          </cell>
          <cell r="K283">
            <v>15.657346057496101</v>
          </cell>
          <cell r="L283">
            <v>0</v>
          </cell>
          <cell r="M283">
            <v>23.143915</v>
          </cell>
          <cell r="N283">
            <v>6.3402164738128493</v>
          </cell>
          <cell r="O283">
            <v>0</v>
          </cell>
          <cell r="P283">
            <v>392.33578773024504</v>
          </cell>
        </row>
        <row r="284">
          <cell r="C284" t="str">
            <v>Kirklees</v>
          </cell>
          <cell r="D284">
            <v>27.975540707518064</v>
          </cell>
          <cell r="E284">
            <v>94.792897292367002</v>
          </cell>
          <cell r="F284">
            <v>12.823684433019999</v>
          </cell>
          <cell r="G284">
            <v>81.969212859346996</v>
          </cell>
          <cell r="H284">
            <v>157.64024401773281</v>
          </cell>
          <cell r="I284">
            <v>147.07386967214268</v>
          </cell>
          <cell r="J284">
            <v>10.566374345590136</v>
          </cell>
          <cell r="K284">
            <v>12.764656943044365</v>
          </cell>
          <cell r="L284">
            <v>0</v>
          </cell>
          <cell r="M284">
            <v>12.810072999999999</v>
          </cell>
          <cell r="N284">
            <v>5.4791644020715227</v>
          </cell>
          <cell r="O284">
            <v>0</v>
          </cell>
          <cell r="P284">
            <v>283.48703565521572</v>
          </cell>
        </row>
        <row r="285">
          <cell r="C285" t="str">
            <v>Leeds</v>
          </cell>
          <cell r="D285">
            <v>9.7270262472375535</v>
          </cell>
          <cell r="E285">
            <v>184.835833208216</v>
          </cell>
          <cell r="F285">
            <v>27.760911272776998</v>
          </cell>
          <cell r="G285">
            <v>157.07492193543899</v>
          </cell>
          <cell r="H285">
            <v>281.61224922776768</v>
          </cell>
          <cell r="I285">
            <v>262.73622893113901</v>
          </cell>
          <cell r="J285">
            <v>18.87602029662866</v>
          </cell>
          <cell r="K285">
            <v>22.803084166421353</v>
          </cell>
          <cell r="L285">
            <v>0</v>
          </cell>
          <cell r="M285">
            <v>22.722051</v>
          </cell>
          <cell r="N285">
            <v>10.583835065695769</v>
          </cell>
          <cell r="O285">
            <v>0</v>
          </cell>
          <cell r="P285">
            <v>522.55705266810082</v>
          </cell>
        </row>
        <row r="286">
          <cell r="C286" t="str">
            <v>Luton</v>
          </cell>
          <cell r="D286">
            <v>9.9843278028459483</v>
          </cell>
          <cell r="E286">
            <v>59.021149143411002</v>
          </cell>
          <cell r="F286">
            <v>10.704460650959</v>
          </cell>
          <cell r="G286">
            <v>48.316688492452002</v>
          </cell>
          <cell r="H286">
            <v>67.652549329043552</v>
          </cell>
          <cell r="I286">
            <v>63.117906756657248</v>
          </cell>
          <cell r="J286">
            <v>4.5346425723863062</v>
          </cell>
          <cell r="K286">
            <v>5.4780528214006425</v>
          </cell>
          <cell r="L286">
            <v>0</v>
          </cell>
          <cell r="M286">
            <v>5.3593960000000003</v>
          </cell>
          <cell r="N286">
            <v>2.4401966633632379</v>
          </cell>
          <cell r="O286">
            <v>0</v>
          </cell>
          <cell r="P286">
            <v>139.95134395721843</v>
          </cell>
        </row>
        <row r="287">
          <cell r="C287" t="str">
            <v>Northumberland</v>
          </cell>
          <cell r="D287">
            <v>10.89466122390542</v>
          </cell>
          <cell r="E287">
            <v>78.578354743752001</v>
          </cell>
          <cell r="F287">
            <v>10.255163511788</v>
          </cell>
          <cell r="G287">
            <v>68.323191231964003</v>
          </cell>
          <cell r="H287">
            <v>153.94644090168163</v>
          </cell>
          <cell r="I287">
            <v>143.62765629262293</v>
          </cell>
          <cell r="J287">
            <v>10.318784609058682</v>
          </cell>
          <cell r="K287">
            <v>12.46555737056312</v>
          </cell>
          <cell r="L287">
            <v>0</v>
          </cell>
          <cell r="M287">
            <v>8.4601389999999999</v>
          </cell>
          <cell r="N287">
            <v>4.0981997116183351</v>
          </cell>
          <cell r="O287">
            <v>1.8779792836059643</v>
          </cell>
          <cell r="P287">
            <v>259.42667101122106</v>
          </cell>
        </row>
        <row r="288">
          <cell r="C288" t="str">
            <v>Cheshire East</v>
          </cell>
          <cell r="D288">
            <v>7.1318361566827262</v>
          </cell>
          <cell r="E288">
            <v>39.561671591115996</v>
          </cell>
          <cell r="F288">
            <v>0</v>
          </cell>
          <cell r="G288">
            <v>39.561671591115996</v>
          </cell>
          <cell r="H288">
            <v>185.27044668356643</v>
          </cell>
          <cell r="I288">
            <v>172.85206388397467</v>
          </cell>
          <cell r="J288">
            <v>12.418382799591761</v>
          </cell>
          <cell r="K288">
            <v>15.001966714377135</v>
          </cell>
          <cell r="L288">
            <v>0</v>
          </cell>
          <cell r="M288">
            <v>4.9568690000000002</v>
          </cell>
          <cell r="N288">
            <v>5.6354128444707481</v>
          </cell>
          <cell r="O288">
            <v>0</v>
          </cell>
          <cell r="P288">
            <v>250.42636683353035</v>
          </cell>
        </row>
        <row r="289">
          <cell r="C289" t="str">
            <v>Tyne and Wear Fire</v>
          </cell>
          <cell r="D289">
            <v>32.11775045465491</v>
          </cell>
          <cell r="E289">
            <v>24.117246894337001</v>
          </cell>
          <cell r="F289">
            <v>8.7053963291079999</v>
          </cell>
          <cell r="G289">
            <v>15.411850565229001</v>
          </cell>
          <cell r="H289">
            <v>23.728630682460324</v>
          </cell>
          <cell r="I289">
            <v>22.138138381072313</v>
          </cell>
          <cell r="J289">
            <v>1.5904923013880123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47.845877576797321</v>
          </cell>
        </row>
        <row r="290">
          <cell r="C290" t="str">
            <v>Sandwell</v>
          </cell>
          <cell r="D290">
            <v>41.917202410862487</v>
          </cell>
          <cell r="E290">
            <v>134.54343935702801</v>
          </cell>
          <cell r="F290">
            <v>33.655660474742</v>
          </cell>
          <cell r="G290">
            <v>100.887778882286</v>
          </cell>
          <cell r="H290">
            <v>92.873285174357022</v>
          </cell>
          <cell r="I290">
            <v>86.648136869292145</v>
          </cell>
          <cell r="J290">
            <v>6.2251483050648737</v>
          </cell>
          <cell r="K290">
            <v>7.5202600186970088</v>
          </cell>
          <cell r="L290">
            <v>0</v>
          </cell>
          <cell r="M290">
            <v>17.878328</v>
          </cell>
          <cell r="N290">
            <v>4.1203534623073352</v>
          </cell>
          <cell r="O290">
            <v>0</v>
          </cell>
          <cell r="P290">
            <v>256.93566601238933</v>
          </cell>
        </row>
        <row r="291">
          <cell r="C291" t="str">
            <v>Lancashire Fire</v>
          </cell>
          <cell r="D291">
            <v>12.676978974699868</v>
          </cell>
          <cell r="E291">
            <v>23.829778590609997</v>
          </cell>
          <cell r="F291">
            <v>8.282823099949999</v>
          </cell>
          <cell r="G291">
            <v>15.54695549066</v>
          </cell>
          <cell r="H291">
            <v>30.577618430187531</v>
          </cell>
          <cell r="I291">
            <v>28.528049394417497</v>
          </cell>
          <cell r="J291">
            <v>2.0495690357700345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54.407397020797532</v>
          </cell>
        </row>
        <row r="292">
          <cell r="C292" t="str">
            <v>Tameside</v>
          </cell>
          <cell r="D292">
            <v>27.793863190144521</v>
          </cell>
          <cell r="E292">
            <v>69.052253271592008</v>
          </cell>
          <cell r="F292">
            <v>13.237181770254999</v>
          </cell>
          <cell r="G292">
            <v>55.815071501337002</v>
          </cell>
          <cell r="H292">
            <v>79.495113031869906</v>
          </cell>
          <cell r="I292">
            <v>74.166682286449017</v>
          </cell>
          <cell r="J292">
            <v>5.3284307454208832</v>
          </cell>
          <cell r="K292">
            <v>6.4369847485532166</v>
          </cell>
          <cell r="L292">
            <v>0</v>
          </cell>
          <cell r="M292">
            <v>9.4284730000000003</v>
          </cell>
          <cell r="N292">
            <v>2.7147874409944239</v>
          </cell>
          <cell r="O292">
            <v>0</v>
          </cell>
          <cell r="P292">
            <v>167.12761149300957</v>
          </cell>
        </row>
        <row r="293">
          <cell r="C293" t="str">
            <v>Calderdale</v>
          </cell>
          <cell r="D293">
            <v>15.068030579241737</v>
          </cell>
          <cell r="E293">
            <v>49.051137227379002</v>
          </cell>
          <cell r="F293">
            <v>7.1849661229140001</v>
          </cell>
          <cell r="G293">
            <v>41.866171104465003</v>
          </cell>
          <cell r="H293">
            <v>82.650303262017673</v>
          </cell>
          <cell r="I293">
            <v>77.11038514348958</v>
          </cell>
          <cell r="J293">
            <v>5.539918118528095</v>
          </cell>
          <cell r="K293">
            <v>6.6924710371519032</v>
          </cell>
          <cell r="L293">
            <v>0</v>
          </cell>
          <cell r="M293">
            <v>5.9675370000000001</v>
          </cell>
          <cell r="N293">
            <v>2.5522053640673072</v>
          </cell>
          <cell r="O293">
            <v>0</v>
          </cell>
          <cell r="P293">
            <v>146.91365389061588</v>
          </cell>
        </row>
        <row r="294">
          <cell r="C294" t="str">
            <v>Derbyshire Fire</v>
          </cell>
          <cell r="D294">
            <v>321.15158991084178</v>
          </cell>
          <cell r="E294">
            <v>13.008477426755999</v>
          </cell>
          <cell r="F294">
            <v>4.102394099274</v>
          </cell>
          <cell r="G294">
            <v>8.9060833274819995</v>
          </cell>
          <cell r="H294">
            <v>23.410062424380261</v>
          </cell>
          <cell r="I294">
            <v>21.840923245670222</v>
          </cell>
          <cell r="J294">
            <v>1.5691391787100373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36.418539851136259</v>
          </cell>
        </row>
        <row r="295">
          <cell r="C295" t="str">
            <v>Kingston upon Thames</v>
          </cell>
          <cell r="D295">
            <v>325.23622104982343</v>
          </cell>
          <cell r="E295">
            <v>19.363249928374</v>
          </cell>
          <cell r="F295">
            <v>0</v>
          </cell>
          <cell r="G295">
            <v>19.363249928374</v>
          </cell>
          <cell r="H295">
            <v>92.399804864100645</v>
          </cell>
          <cell r="I295">
            <v>86.206393189707768</v>
          </cell>
          <cell r="J295">
            <v>6.1934116743928724</v>
          </cell>
          <cell r="K295">
            <v>7.4819207369522305</v>
          </cell>
          <cell r="L295">
            <v>0</v>
          </cell>
          <cell r="M295">
            <v>0.4078</v>
          </cell>
          <cell r="N295">
            <v>2.8802139888042562</v>
          </cell>
          <cell r="O295">
            <v>0</v>
          </cell>
          <cell r="P295">
            <v>122.53298951823113</v>
          </cell>
        </row>
        <row r="296">
          <cell r="C296" t="str">
            <v>Bracknell Forest</v>
          </cell>
          <cell r="D296">
            <v>20.56932229784082</v>
          </cell>
          <cell r="E296">
            <v>18.430095503295998</v>
          </cell>
          <cell r="F296">
            <v>1.742627351731</v>
          </cell>
          <cell r="G296">
            <v>16.687468151565</v>
          </cell>
          <cell r="H296">
            <v>53.97018334731402</v>
          </cell>
          <cell r="I296">
            <v>50.352647962861646</v>
          </cell>
          <cell r="J296">
            <v>3.617535384452371</v>
          </cell>
          <cell r="K296">
            <v>4.3701459603435699</v>
          </cell>
          <cell r="L296">
            <v>0</v>
          </cell>
          <cell r="M296">
            <v>0.60966500000000001</v>
          </cell>
          <cell r="N296">
            <v>2.3853919972925555</v>
          </cell>
          <cell r="O296">
            <v>0</v>
          </cell>
          <cell r="P296">
            <v>79.765481808246136</v>
          </cell>
        </row>
        <row r="297">
          <cell r="C297" t="str">
            <v>Peterborough</v>
          </cell>
          <cell r="D297">
            <v>17.089946427081522</v>
          </cell>
          <cell r="E297">
            <v>51.896739418980005</v>
          </cell>
          <cell r="F297">
            <v>10.246087345620001</v>
          </cell>
          <cell r="G297">
            <v>41.650652073360007</v>
          </cell>
          <cell r="H297">
            <v>68.770894976675109</v>
          </cell>
          <cell r="I297">
            <v>64.161291477691236</v>
          </cell>
          <cell r="J297">
            <v>4.6096034989838781</v>
          </cell>
          <cell r="K297">
            <v>5.5686090028168413</v>
          </cell>
          <cell r="L297">
            <v>0</v>
          </cell>
          <cell r="M297">
            <v>5.3450899999999999</v>
          </cell>
          <cell r="N297">
            <v>4.8448204374110189</v>
          </cell>
          <cell r="O297">
            <v>0</v>
          </cell>
          <cell r="P297">
            <v>136.42615383588299</v>
          </cell>
        </row>
        <row r="298">
          <cell r="C298" t="str">
            <v>Plymouth</v>
          </cell>
          <cell r="D298">
            <v>185.77906758788595</v>
          </cell>
          <cell r="E298">
            <v>67.36709913605101</v>
          </cell>
          <cell r="F298">
            <v>9.5328403467380003</v>
          </cell>
          <cell r="G298">
            <v>57.834258789313004</v>
          </cell>
          <cell r="H298">
            <v>101.29827109744325</v>
          </cell>
          <cell r="I298">
            <v>94.508409411766991</v>
          </cell>
          <cell r="J298">
            <v>6.789861685676251</v>
          </cell>
          <cell r="K298">
            <v>8.2024592612081761</v>
          </cell>
          <cell r="L298">
            <v>0</v>
          </cell>
          <cell r="M298">
            <v>9.4535250000000008</v>
          </cell>
          <cell r="N298">
            <v>3.4202389969681581</v>
          </cell>
          <cell r="O298">
            <v>0</v>
          </cell>
          <cell r="P298">
            <v>189.74159349167061</v>
          </cell>
        </row>
        <row r="299">
          <cell r="C299" t="str">
            <v>Rotherham</v>
          </cell>
          <cell r="D299">
            <v>11.991479687140286</v>
          </cell>
          <cell r="E299">
            <v>78.506392365511999</v>
          </cell>
          <cell r="F299">
            <v>14.857472844047001</v>
          </cell>
          <cell r="G299">
            <v>63.648919521465004</v>
          </cell>
          <cell r="H299">
            <v>94.952405451228302</v>
          </cell>
          <cell r="I299">
            <v>88.587897027230483</v>
          </cell>
          <cell r="J299">
            <v>6.3645084239978136</v>
          </cell>
          <cell r="K299">
            <v>7.6886133300164339</v>
          </cell>
          <cell r="L299">
            <v>0</v>
          </cell>
          <cell r="M299">
            <v>10.806546000000001</v>
          </cell>
          <cell r="N299">
            <v>3.7209872180347827</v>
          </cell>
          <cell r="O299">
            <v>0</v>
          </cell>
          <cell r="P299">
            <v>195.67494436479154</v>
          </cell>
        </row>
        <row r="300">
          <cell r="C300" t="str">
            <v>North Lincolnshire</v>
          </cell>
          <cell r="D300">
            <v>120.29006118693201</v>
          </cell>
          <cell r="E300">
            <v>38.984857191506997</v>
          </cell>
          <cell r="F300">
            <v>6.0984831428639996</v>
          </cell>
          <cell r="G300">
            <v>32.886374048642999</v>
          </cell>
          <cell r="H300">
            <v>65.136528860033167</v>
          </cell>
          <cell r="I300">
            <v>60.770531130227418</v>
          </cell>
          <cell r="J300">
            <v>4.3659977298057502</v>
          </cell>
          <cell r="K300">
            <v>5.2743222426470222</v>
          </cell>
          <cell r="L300">
            <v>0</v>
          </cell>
          <cell r="M300">
            <v>5.1889900000000004</v>
          </cell>
          <cell r="N300">
            <v>1.956411346026504</v>
          </cell>
          <cell r="O300">
            <v>0.16492038256919372</v>
          </cell>
          <cell r="P300">
            <v>116.70603002278288</v>
          </cell>
        </row>
        <row r="301">
          <cell r="C301" t="str">
            <v>Stoke-on-Trent</v>
          </cell>
          <cell r="D301">
            <v>30.249031802657605</v>
          </cell>
          <cell r="E301">
            <v>95.223808721973001</v>
          </cell>
          <cell r="F301">
            <v>22.981260695431001</v>
          </cell>
          <cell r="G301">
            <v>72.242548026541996</v>
          </cell>
          <cell r="H301">
            <v>81.274276617628246</v>
          </cell>
          <cell r="I301">
            <v>75.826591372277448</v>
          </cell>
          <cell r="J301">
            <v>5.4476852453508036</v>
          </cell>
          <cell r="K301">
            <v>6.5810495649918916</v>
          </cell>
          <cell r="L301">
            <v>0</v>
          </cell>
          <cell r="M301">
            <v>11.727652000000001</v>
          </cell>
          <cell r="N301">
            <v>2.3721834456140942</v>
          </cell>
          <cell r="O301">
            <v>0</v>
          </cell>
          <cell r="P301">
            <v>197.17897035020727</v>
          </cell>
        </row>
        <row r="302">
          <cell r="C302" t="str">
            <v>Leicester</v>
          </cell>
          <cell r="D302">
            <v>9.3894551989415476</v>
          </cell>
          <cell r="E302">
            <v>128.863742356904</v>
          </cell>
          <cell r="F302">
            <v>28.406728739110999</v>
          </cell>
          <cell r="G302">
            <v>100.457013617793</v>
          </cell>
          <cell r="H302">
            <v>103.67593209610769</v>
          </cell>
          <cell r="I302">
            <v>96.726699582662533</v>
          </cell>
          <cell r="J302">
            <v>6.949232513445156</v>
          </cell>
          <cell r="K302">
            <v>8.3949864116444139</v>
          </cell>
          <cell r="L302">
            <v>0</v>
          </cell>
          <cell r="M302">
            <v>13.23958</v>
          </cell>
          <cell r="N302">
            <v>5.681555040658143</v>
          </cell>
          <cell r="O302">
            <v>0</v>
          </cell>
          <cell r="P302">
            <v>259.85579590531427</v>
          </cell>
        </row>
        <row r="303">
          <cell r="C303" t="str">
            <v>Cheshire Fire</v>
          </cell>
          <cell r="D303">
            <v>167.3365634985696</v>
          </cell>
          <cell r="E303">
            <v>13.237928869406</v>
          </cell>
          <cell r="F303">
            <v>3.8500634335520001</v>
          </cell>
          <cell r="G303">
            <v>9.3878654358539997</v>
          </cell>
          <cell r="H303">
            <v>27.565845285319472</v>
          </cell>
          <cell r="I303">
            <v>25.718150603975655</v>
          </cell>
          <cell r="J303">
            <v>1.8476946813438171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40.803774154725474</v>
          </cell>
        </row>
        <row r="304">
          <cell r="C304" t="str">
            <v>Horsham</v>
          </cell>
          <cell r="D304">
            <v>84.030630058836039</v>
          </cell>
          <cell r="E304">
            <v>1.339214887295</v>
          </cell>
          <cell r="F304">
            <v>0</v>
          </cell>
          <cell r="G304">
            <v>1.339214887295</v>
          </cell>
          <cell r="H304">
            <v>9.4018191879234685</v>
          </cell>
          <cell r="I304">
            <v>8.771630230223197</v>
          </cell>
          <cell r="J304">
            <v>0.63018895770027217</v>
          </cell>
          <cell r="K304">
            <v>0</v>
          </cell>
          <cell r="L304">
            <v>0.62263261342351428</v>
          </cell>
          <cell r="M304">
            <v>0</v>
          </cell>
          <cell r="N304">
            <v>2.6684011051292318</v>
          </cell>
          <cell r="O304">
            <v>8.1791047542527674E-3</v>
          </cell>
          <cell r="P304">
            <v>14.040246898525469</v>
          </cell>
        </row>
        <row r="305">
          <cell r="C305" t="str">
            <v>Swindon</v>
          </cell>
          <cell r="D305">
            <v>10.240628963209712</v>
          </cell>
          <cell r="E305">
            <v>36.281357237111997</v>
          </cell>
          <cell r="F305">
            <v>4.2678953075020001</v>
          </cell>
          <cell r="G305">
            <v>32.013461929609996</v>
          </cell>
          <cell r="H305">
            <v>88.902624392194525</v>
          </cell>
          <cell r="I305">
            <v>82.943623151828206</v>
          </cell>
          <cell r="J305">
            <v>5.9590012403663248</v>
          </cell>
          <cell r="K305">
            <v>7.1987423565205635</v>
          </cell>
          <cell r="L305">
            <v>0</v>
          </cell>
          <cell r="M305">
            <v>3.3834599999999999</v>
          </cell>
          <cell r="N305">
            <v>4.2902431216448598</v>
          </cell>
          <cell r="O305">
            <v>0</v>
          </cell>
          <cell r="P305">
            <v>140.05642710747196</v>
          </cell>
        </row>
        <row r="306">
          <cell r="C306" t="str">
            <v>Knowsley</v>
          </cell>
          <cell r="D306">
            <v>5.1761843405018881</v>
          </cell>
          <cell r="E306">
            <v>83.169865845177</v>
          </cell>
          <cell r="F306">
            <v>21.317682340952</v>
          </cell>
          <cell r="G306">
            <v>61.852183504225003</v>
          </cell>
          <cell r="H306">
            <v>49.583072250192032</v>
          </cell>
          <cell r="I306">
            <v>46.259597931406809</v>
          </cell>
          <cell r="J306">
            <v>3.3234743187852249</v>
          </cell>
          <cell r="K306">
            <v>4.0149069255734462</v>
          </cell>
          <cell r="L306">
            <v>0</v>
          </cell>
          <cell r="M306">
            <v>9.4141879999999993</v>
          </cell>
          <cell r="N306">
            <v>1.6536763307816007</v>
          </cell>
          <cell r="O306">
            <v>0</v>
          </cell>
          <cell r="P306">
            <v>147.83570935172409</v>
          </cell>
        </row>
        <row r="307">
          <cell r="C307" t="str">
            <v>Staffordshire Fire</v>
          </cell>
          <cell r="D307">
            <v>184.52860101410886</v>
          </cell>
          <cell r="E307">
            <v>14.135949196228001</v>
          </cell>
          <cell r="F307">
            <v>4.5997081600809997</v>
          </cell>
          <cell r="G307">
            <v>9.5362410361470005</v>
          </cell>
          <cell r="H307">
            <v>25.473051199892669</v>
          </cell>
          <cell r="I307">
            <v>23.765633171079084</v>
          </cell>
          <cell r="J307">
            <v>1.707418028813585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39.60900039612067</v>
          </cell>
        </row>
        <row r="308">
          <cell r="C308" t="str">
            <v>Bradford</v>
          </cell>
          <cell r="D308">
            <v>9.2900126194054327</v>
          </cell>
          <cell r="E308">
            <v>172.11640570763399</v>
          </cell>
          <cell r="F308">
            <v>34.053748300667998</v>
          </cell>
          <cell r="G308">
            <v>138.062657406966</v>
          </cell>
          <cell r="H308">
            <v>178.20012223615541</v>
          </cell>
          <cell r="I308">
            <v>166.25565201720974</v>
          </cell>
          <cell r="J308">
            <v>11.944470218945675</v>
          </cell>
          <cell r="K308">
            <v>14.429458934973598</v>
          </cell>
          <cell r="L308">
            <v>0</v>
          </cell>
          <cell r="M308">
            <v>17.155801</v>
          </cell>
          <cell r="N308">
            <v>6.9442727494296586</v>
          </cell>
          <cell r="O308">
            <v>0</v>
          </cell>
          <cell r="P308">
            <v>388.84606062819267</v>
          </cell>
        </row>
        <row r="309">
          <cell r="C309" t="str">
            <v>Southend-on-Sea</v>
          </cell>
          <cell r="D309">
            <v>8.7971539174200579</v>
          </cell>
          <cell r="E309">
            <v>40.916931442917999</v>
          </cell>
          <cell r="F309">
            <v>5.9252551354860001</v>
          </cell>
          <cell r="G309">
            <v>34.991676307432002</v>
          </cell>
          <cell r="H309">
            <v>71.019413612532901</v>
          </cell>
          <cell r="I309">
            <v>66.259095492561528</v>
          </cell>
          <cell r="J309">
            <v>4.7603181199713731</v>
          </cell>
          <cell r="K309">
            <v>5.7506790649105008</v>
          </cell>
          <cell r="L309">
            <v>0</v>
          </cell>
          <cell r="M309">
            <v>5.5801470000000002</v>
          </cell>
          <cell r="N309">
            <v>1.6427733489280703</v>
          </cell>
          <cell r="O309">
            <v>0</v>
          </cell>
          <cell r="P309">
            <v>124.90994446928947</v>
          </cell>
        </row>
        <row r="310">
          <cell r="C310" t="str">
            <v>Ealing</v>
          </cell>
          <cell r="D310">
            <v>26.453439337700594</v>
          </cell>
          <cell r="E310">
            <v>93.610100359136993</v>
          </cell>
          <cell r="F310">
            <v>17.166741470493001</v>
          </cell>
          <cell r="G310">
            <v>76.443358888643999</v>
          </cell>
          <cell r="H310">
            <v>130.99465308996054</v>
          </cell>
          <cell r="I310">
            <v>122.21429024261847</v>
          </cell>
          <cell r="J310">
            <v>8.7803628473420652</v>
          </cell>
          <cell r="K310">
            <v>10.607074471911892</v>
          </cell>
          <cell r="L310">
            <v>0</v>
          </cell>
          <cell r="M310">
            <v>8.8875309999999992</v>
          </cell>
          <cell r="N310">
            <v>5.9762641160470533</v>
          </cell>
          <cell r="O310">
            <v>0</v>
          </cell>
          <cell r="P310">
            <v>250.07562303705646</v>
          </cell>
        </row>
        <row r="311">
          <cell r="C311" t="str">
            <v>Wirral</v>
          </cell>
          <cell r="D311">
            <v>11.813251770428755</v>
          </cell>
          <cell r="E311">
            <v>99.325796246972999</v>
          </cell>
          <cell r="F311">
            <v>18.564656136928001</v>
          </cell>
          <cell r="G311">
            <v>80.761140110045005</v>
          </cell>
          <cell r="H311">
            <v>128.75385429667455</v>
          </cell>
          <cell r="I311">
            <v>120.1236886215745</v>
          </cell>
          <cell r="J311">
            <v>8.6301656751000397</v>
          </cell>
          <cell r="K311">
            <v>10.425629511249006</v>
          </cell>
          <cell r="L311">
            <v>0</v>
          </cell>
          <cell r="M311">
            <v>14.326370000000001</v>
          </cell>
          <cell r="N311">
            <v>2.0336932453331809</v>
          </cell>
          <cell r="O311">
            <v>0</v>
          </cell>
          <cell r="P311">
            <v>254.86534330022974</v>
          </cell>
        </row>
        <row r="312">
          <cell r="C312" t="str">
            <v>Wakefield</v>
          </cell>
          <cell r="D312">
            <v>6.9256066419674394</v>
          </cell>
          <cell r="E312">
            <v>85.591725079404995</v>
          </cell>
          <cell r="F312">
            <v>14.075888308349001</v>
          </cell>
          <cell r="G312">
            <v>71.515836771056001</v>
          </cell>
          <cell r="H312">
            <v>120.2894603009923</v>
          </cell>
          <cell r="I312">
            <v>112.22664946681019</v>
          </cell>
          <cell r="J312">
            <v>8.0628108341821108</v>
          </cell>
          <cell r="K312">
            <v>9.7402392655101426</v>
          </cell>
          <cell r="L312">
            <v>0</v>
          </cell>
          <cell r="M312">
            <v>12.929409</v>
          </cell>
          <cell r="N312">
            <v>5.3382158998410878</v>
          </cell>
          <cell r="O312">
            <v>0</v>
          </cell>
          <cell r="P312">
            <v>233.88904954574852</v>
          </cell>
        </row>
        <row r="313">
          <cell r="C313" t="str">
            <v>Torbay</v>
          </cell>
          <cell r="D313">
            <v>10.520986323575764</v>
          </cell>
          <cell r="E313">
            <v>38.682427159440998</v>
          </cell>
          <cell r="F313">
            <v>6.4211210180689999</v>
          </cell>
          <cell r="G313">
            <v>32.261306141371996</v>
          </cell>
          <cell r="H313">
            <v>59.456367470389665</v>
          </cell>
          <cell r="I313">
            <v>55.471101906791354</v>
          </cell>
          <cell r="J313">
            <v>3.9852655635983103</v>
          </cell>
          <cell r="K313">
            <v>4.8143806079983857</v>
          </cell>
          <cell r="L313">
            <v>0</v>
          </cell>
          <cell r="M313">
            <v>6.5772069999999996</v>
          </cell>
          <cell r="N313">
            <v>1.9206776296608838</v>
          </cell>
          <cell r="O313">
            <v>0</v>
          </cell>
          <cell r="P313">
            <v>111.45105986748993</v>
          </cell>
        </row>
        <row r="314">
          <cell r="C314" t="str">
            <v>Central Bedfordshire</v>
          </cell>
          <cell r="D314">
            <v>8.1105975848084295</v>
          </cell>
          <cell r="E314">
            <v>30.615482280375002</v>
          </cell>
          <cell r="F314">
            <v>0</v>
          </cell>
          <cell r="G314">
            <v>30.615482280375002</v>
          </cell>
          <cell r="H314">
            <v>139.56866621300713</v>
          </cell>
          <cell r="I314">
            <v>130.21360092932576</v>
          </cell>
          <cell r="J314">
            <v>9.3550652836813626</v>
          </cell>
          <cell r="K314">
            <v>11.301340944428503</v>
          </cell>
          <cell r="L314">
            <v>0</v>
          </cell>
          <cell r="M314">
            <v>0.61863000000000001</v>
          </cell>
          <cell r="N314">
            <v>7.1081157885703909</v>
          </cell>
          <cell r="O314">
            <v>0</v>
          </cell>
          <cell r="P314">
            <v>189.21223522638104</v>
          </cell>
        </row>
        <row r="315">
          <cell r="C315" t="str">
            <v>Enfield</v>
          </cell>
          <cell r="D315">
            <v>19.184952052765802</v>
          </cell>
          <cell r="E315">
            <v>90.816472603587002</v>
          </cell>
          <cell r="F315">
            <v>17.288743960476001</v>
          </cell>
          <cell r="G315">
            <v>73.527728643111004</v>
          </cell>
          <cell r="H315">
            <v>118.68112537850593</v>
          </cell>
          <cell r="I315">
            <v>110.72611867118221</v>
          </cell>
          <cell r="J315">
            <v>7.9550067073237116</v>
          </cell>
          <cell r="K315">
            <v>9.6100070163596722</v>
          </cell>
          <cell r="L315">
            <v>0</v>
          </cell>
          <cell r="M315">
            <v>8.2487709999999996</v>
          </cell>
          <cell r="N315">
            <v>3.1075546939812915</v>
          </cell>
          <cell r="O315">
            <v>0</v>
          </cell>
          <cell r="P315">
            <v>230.46393069243391</v>
          </cell>
        </row>
        <row r="316">
          <cell r="C316" t="str">
            <v>Redbridge</v>
          </cell>
          <cell r="D316">
            <v>9.533013678285398</v>
          </cell>
          <cell r="E316">
            <v>63.215626281619002</v>
          </cell>
          <cell r="F316">
            <v>10.234180125251001</v>
          </cell>
          <cell r="G316">
            <v>52.981446156368001</v>
          </cell>
          <cell r="H316">
            <v>101.93213929007391</v>
          </cell>
          <cell r="I316">
            <v>95.099790429559576</v>
          </cell>
          <cell r="J316">
            <v>6.8323488605143261</v>
          </cell>
          <cell r="K316">
            <v>8.253785685348495</v>
          </cell>
          <cell r="L316">
            <v>0</v>
          </cell>
          <cell r="M316">
            <v>7.0930590000000002</v>
          </cell>
          <cell r="N316">
            <v>2.751410433392167</v>
          </cell>
          <cell r="O316">
            <v>0</v>
          </cell>
          <cell r="P316">
            <v>183.2460206904336</v>
          </cell>
        </row>
        <row r="317">
          <cell r="C317" t="str">
            <v>Sefton</v>
          </cell>
          <cell r="D317">
            <v>11.072005453546502</v>
          </cell>
          <cell r="E317">
            <v>76.144763373086008</v>
          </cell>
          <cell r="F317">
            <v>11.762381805300999</v>
          </cell>
          <cell r="G317">
            <v>64.382381567785004</v>
          </cell>
          <cell r="H317">
            <v>115.88034482497574</v>
          </cell>
          <cell r="I317">
            <v>108.11306997491253</v>
          </cell>
          <cell r="J317">
            <v>7.7672748500632016</v>
          </cell>
          <cell r="K317">
            <v>9.3832184627049262</v>
          </cell>
          <cell r="L317">
            <v>0</v>
          </cell>
          <cell r="M317">
            <v>11.582599999999999</v>
          </cell>
          <cell r="N317">
            <v>2.4792459839474068</v>
          </cell>
          <cell r="O317">
            <v>0</v>
          </cell>
          <cell r="P317">
            <v>215.47017264471407</v>
          </cell>
        </row>
        <row r="318">
          <cell r="C318" t="str">
            <v>Barnsley</v>
          </cell>
          <cell r="D318">
            <v>10.41194153054318</v>
          </cell>
          <cell r="E318">
            <v>69.192498305005998</v>
          </cell>
          <cell r="F318">
            <v>12.746402984649</v>
          </cell>
          <cell r="G318">
            <v>56.446095320357003</v>
          </cell>
          <cell r="H318">
            <v>85.961904907504248</v>
          </cell>
          <cell r="I318">
            <v>80.200015407951469</v>
          </cell>
          <cell r="J318">
            <v>5.7618894995527734</v>
          </cell>
          <cell r="K318">
            <v>6.9606224803322556</v>
          </cell>
          <cell r="L318">
            <v>0</v>
          </cell>
          <cell r="M318">
            <v>10.064787000000001</v>
          </cell>
          <cell r="N318">
            <v>4.0677981892886281</v>
          </cell>
          <cell r="O318">
            <v>0</v>
          </cell>
          <cell r="P318">
            <v>176.24761088213111</v>
          </cell>
        </row>
        <row r="319">
          <cell r="C319" t="str">
            <v>Merton</v>
          </cell>
          <cell r="D319">
            <v>8.924014849559148</v>
          </cell>
          <cell r="E319">
            <v>40.728426681921995</v>
          </cell>
          <cell r="F319">
            <v>5.0762548481599996</v>
          </cell>
          <cell r="G319">
            <v>35.652171833761997</v>
          </cell>
          <cell r="H319">
            <v>89.26812104512058</v>
          </cell>
          <cell r="I319">
            <v>83.284621146553476</v>
          </cell>
          <cell r="J319">
            <v>5.9834998985670973</v>
          </cell>
          <cell r="K319">
            <v>7.2283378409573134</v>
          </cell>
          <cell r="L319">
            <v>0</v>
          </cell>
          <cell r="M319">
            <v>3.0607479999999998</v>
          </cell>
          <cell r="N319">
            <v>2.8712991599478492</v>
          </cell>
          <cell r="O319">
            <v>0</v>
          </cell>
          <cell r="P319">
            <v>143.15693272794772</v>
          </cell>
        </row>
        <row r="320">
          <cell r="C320" t="str">
            <v>Kingston upon Hull</v>
          </cell>
          <cell r="D320">
            <v>8.6232605222559471</v>
          </cell>
          <cell r="E320">
            <v>104.86961914920499</v>
          </cell>
          <cell r="F320">
            <v>23.988165923078999</v>
          </cell>
          <cell r="G320">
            <v>80.881453226125998</v>
          </cell>
          <cell r="H320">
            <v>75.185086030421871</v>
          </cell>
          <cell r="I320">
            <v>70.145549526574086</v>
          </cell>
          <cell r="J320">
            <v>5.039536503847784</v>
          </cell>
          <cell r="K320">
            <v>6.0879874704054444</v>
          </cell>
          <cell r="L320">
            <v>0</v>
          </cell>
          <cell r="M320">
            <v>13.882184000000001</v>
          </cell>
          <cell r="N320">
            <v>2.407348249086108</v>
          </cell>
          <cell r="O320">
            <v>0</v>
          </cell>
          <cell r="P320">
            <v>202.43222489911841</v>
          </cell>
        </row>
        <row r="321">
          <cell r="C321" t="str">
            <v>Stockport</v>
          </cell>
          <cell r="D321">
            <v>13.405947361082008</v>
          </cell>
          <cell r="E321">
            <v>50.695458882997997</v>
          </cell>
          <cell r="F321">
            <v>3.1909952602809999</v>
          </cell>
          <cell r="G321">
            <v>47.504463622716997</v>
          </cell>
          <cell r="H321">
            <v>139.77198440074957</v>
          </cell>
          <cell r="I321">
            <v>130.40329102294581</v>
          </cell>
          <cell r="J321">
            <v>9.368693377803778</v>
          </cell>
          <cell r="K321">
            <v>11.317804297000587</v>
          </cell>
          <cell r="L321">
            <v>0</v>
          </cell>
          <cell r="M321">
            <v>6.3330719999999996</v>
          </cell>
          <cell r="N321">
            <v>2.0404695467659462</v>
          </cell>
          <cell r="O321">
            <v>0</v>
          </cell>
          <cell r="P321">
            <v>210.15878912751407</v>
          </cell>
        </row>
        <row r="322">
          <cell r="C322" t="str">
            <v>York</v>
          </cell>
          <cell r="D322">
            <v>7.3969379148046936</v>
          </cell>
          <cell r="E322">
            <v>26.855827823157004</v>
          </cell>
          <cell r="F322">
            <v>0.52866805323099997</v>
          </cell>
          <cell r="G322">
            <v>26.327159769926002</v>
          </cell>
          <cell r="H322">
            <v>81.742562868861057</v>
          </cell>
          <cell r="I322">
            <v>76.263489142337505</v>
          </cell>
          <cell r="J322">
            <v>5.4790737265235565</v>
          </cell>
          <cell r="K322">
            <v>6.6189682664337601</v>
          </cell>
          <cell r="L322">
            <v>0</v>
          </cell>
          <cell r="M322">
            <v>3.4474659999999999</v>
          </cell>
          <cell r="N322">
            <v>2.8521321552260197</v>
          </cell>
          <cell r="O322">
            <v>0</v>
          </cell>
          <cell r="P322">
            <v>121.51695711367783</v>
          </cell>
        </row>
        <row r="323">
          <cell r="C323" t="str">
            <v>Milton Keynes</v>
          </cell>
          <cell r="D323">
            <v>16.438953289161233</v>
          </cell>
          <cell r="E323">
            <v>51.574512117906004</v>
          </cell>
          <cell r="F323">
            <v>5.5024788169120002</v>
          </cell>
          <cell r="G323">
            <v>46.072033300994001</v>
          </cell>
          <cell r="H323">
            <v>107.26204251942765</v>
          </cell>
          <cell r="I323">
            <v>100.07243873902887</v>
          </cell>
          <cell r="J323">
            <v>7.1896037803987829</v>
          </cell>
          <cell r="K323">
            <v>8.6853657471927992</v>
          </cell>
          <cell r="L323">
            <v>0</v>
          </cell>
          <cell r="M323">
            <v>3.8069649999999999</v>
          </cell>
          <cell r="N323">
            <v>7.5293913495671232</v>
          </cell>
          <cell r="O323">
            <v>0</v>
          </cell>
          <cell r="P323">
            <v>178.85827673409358</v>
          </cell>
        </row>
        <row r="324">
          <cell r="C324" t="str">
            <v>Trafford</v>
          </cell>
          <cell r="D324">
            <v>11.99959385738166</v>
          </cell>
          <cell r="E324">
            <v>41.404237250912999</v>
          </cell>
          <cell r="F324">
            <v>5.2986011491070002</v>
          </cell>
          <cell r="G324">
            <v>36.105636101805999</v>
          </cell>
          <cell r="H324">
            <v>90.20387779717241</v>
          </cell>
          <cell r="I324">
            <v>84.15765561471008</v>
          </cell>
          <cell r="J324">
            <v>6.0462221824623255</v>
          </cell>
          <cell r="K324">
            <v>7.3041091898061339</v>
          </cell>
          <cell r="L324">
            <v>0</v>
          </cell>
          <cell r="M324">
            <v>5.7018779999999998</v>
          </cell>
          <cell r="N324">
            <v>1.8660634589305038</v>
          </cell>
          <cell r="O324">
            <v>0</v>
          </cell>
          <cell r="P324">
            <v>146.48016569682204</v>
          </cell>
        </row>
        <row r="325">
          <cell r="C325" t="str">
            <v>Wokingham</v>
          </cell>
          <cell r="D325">
            <v>6.726999977965523</v>
          </cell>
          <cell r="E325">
            <v>6.8620918949310008</v>
          </cell>
          <cell r="F325">
            <v>0</v>
          </cell>
          <cell r="G325">
            <v>6.8620918949310008</v>
          </cell>
          <cell r="H325">
            <v>91.819091741232199</v>
          </cell>
          <cell r="I325">
            <v>85.664604342057615</v>
          </cell>
          <cell r="J325">
            <v>6.1544873991745819</v>
          </cell>
          <cell r="K325">
            <v>7.4348984563034923</v>
          </cell>
          <cell r="L325">
            <v>0</v>
          </cell>
          <cell r="M325">
            <v>0</v>
          </cell>
          <cell r="N325">
            <v>2.9060419643396451</v>
          </cell>
          <cell r="O325">
            <v>0</v>
          </cell>
          <cell r="P325">
            <v>109.02212405680633</v>
          </cell>
        </row>
        <row r="326">
          <cell r="C326" t="str">
            <v>St Helens</v>
          </cell>
          <cell r="D326">
            <v>12.810521754877307</v>
          </cell>
          <cell r="E326">
            <v>56.458734181734997</v>
          </cell>
          <cell r="F326">
            <v>10.634822546925999</v>
          </cell>
          <cell r="G326">
            <v>45.823911634809001</v>
          </cell>
          <cell r="H326">
            <v>66.463583018845995</v>
          </cell>
          <cell r="I326">
            <v>62.008634963530021</v>
          </cell>
          <cell r="J326">
            <v>4.4549480553159739</v>
          </cell>
          <cell r="K326">
            <v>5.3817782491232604</v>
          </cell>
          <cell r="L326">
            <v>0</v>
          </cell>
          <cell r="M326">
            <v>7.8553930000000003</v>
          </cell>
          <cell r="N326">
            <v>2.1399457141643881</v>
          </cell>
          <cell r="O326">
            <v>0</v>
          </cell>
          <cell r="P326">
            <v>138.29943416386865</v>
          </cell>
        </row>
        <row r="327">
          <cell r="C327" t="str">
            <v>Barking and Dagenham</v>
          </cell>
          <cell r="D327">
            <v>6.6806838014562366</v>
          </cell>
          <cell r="E327">
            <v>74.934225261020003</v>
          </cell>
          <cell r="F327">
            <v>17.730489743456999</v>
          </cell>
          <cell r="G327">
            <v>57.203735517562997</v>
          </cell>
          <cell r="H327">
            <v>53.901224167557508</v>
          </cell>
          <cell r="I327">
            <v>50.288311007032867</v>
          </cell>
          <cell r="J327">
            <v>3.6129131605246401</v>
          </cell>
          <cell r="K327">
            <v>4.3645621052934152</v>
          </cell>
          <cell r="L327">
            <v>0</v>
          </cell>
          <cell r="M327">
            <v>8.1863620000000008</v>
          </cell>
          <cell r="N327">
            <v>3.6749913215907375</v>
          </cell>
          <cell r="O327">
            <v>0</v>
          </cell>
          <cell r="P327">
            <v>145.06136485546165</v>
          </cell>
        </row>
        <row r="328">
          <cell r="C328" t="str">
            <v>Liverpool</v>
          </cell>
          <cell r="D328">
            <v>15.809412797135888</v>
          </cell>
          <cell r="E328">
            <v>227.49674015409198</v>
          </cell>
          <cell r="F328">
            <v>52.306239013388996</v>
          </cell>
          <cell r="G328">
            <v>175.19050114070299</v>
          </cell>
          <cell r="H328">
            <v>158.69387426308219</v>
          </cell>
          <cell r="I328">
            <v>148.05687676118089</v>
          </cell>
          <cell r="J328">
            <v>10.63699750190132</v>
          </cell>
          <cell r="K328">
            <v>12.849972902243138</v>
          </cell>
          <cell r="L328">
            <v>0</v>
          </cell>
          <cell r="M328">
            <v>27.795441</v>
          </cell>
          <cell r="N328">
            <v>5.8340104591878976</v>
          </cell>
          <cell r="O328">
            <v>0</v>
          </cell>
          <cell r="P328">
            <v>432.6700387786052</v>
          </cell>
        </row>
        <row r="329">
          <cell r="C329" t="str">
            <v>Salford</v>
          </cell>
          <cell r="D329">
            <v>10.852521366112265</v>
          </cell>
          <cell r="E329">
            <v>92.486073438971005</v>
          </cell>
          <cell r="F329">
            <v>20.476789863853998</v>
          </cell>
          <cell r="G329">
            <v>72.00928357511701</v>
          </cell>
          <cell r="H329">
            <v>94.154544165602829</v>
          </cell>
          <cell r="I329">
            <v>87.843515112131897</v>
          </cell>
          <cell r="J329">
            <v>6.3110290534709312</v>
          </cell>
          <cell r="K329">
            <v>7.6240078375382723</v>
          </cell>
          <cell r="L329">
            <v>0</v>
          </cell>
          <cell r="M329">
            <v>10.491654</v>
          </cell>
          <cell r="N329">
            <v>6.7090577489451269</v>
          </cell>
          <cell r="O329">
            <v>0</v>
          </cell>
          <cell r="P329">
            <v>211.46533719105724</v>
          </cell>
        </row>
        <row r="330">
          <cell r="C330" t="str">
            <v>Nottinghamshire Fire</v>
          </cell>
          <cell r="D330">
            <v>12.363894113268215</v>
          </cell>
          <cell r="E330">
            <v>16.011839551693001</v>
          </cell>
          <cell r="F330">
            <v>5.2584953129340004</v>
          </cell>
          <cell r="G330">
            <v>10.753344238759</v>
          </cell>
          <cell r="H330">
            <v>24.918575605325191</v>
          </cell>
          <cell r="I330">
            <v>23.248323192019246</v>
          </cell>
          <cell r="J330">
            <v>1.6702524133059449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40.930415157018189</v>
          </cell>
        </row>
        <row r="331">
          <cell r="C331" t="str">
            <v>Bromley</v>
          </cell>
          <cell r="D331">
            <v>13.258719911876982</v>
          </cell>
          <cell r="E331">
            <v>35.881214918914999</v>
          </cell>
          <cell r="F331">
            <v>0</v>
          </cell>
          <cell r="G331">
            <v>35.881214918914999</v>
          </cell>
          <cell r="H331">
            <v>145.00945907713634</v>
          </cell>
          <cell r="I331">
            <v>135.28970611806201</v>
          </cell>
          <cell r="J331">
            <v>9.7197529590743166</v>
          </cell>
          <cell r="K331">
            <v>11.74190011027804</v>
          </cell>
          <cell r="L331">
            <v>0</v>
          </cell>
          <cell r="M331">
            <v>4.6358759999999997</v>
          </cell>
          <cell r="N331">
            <v>4.5371382035418346</v>
          </cell>
          <cell r="O331">
            <v>0</v>
          </cell>
          <cell r="P331">
            <v>201.80558830987121</v>
          </cell>
        </row>
        <row r="332">
          <cell r="C332" t="str">
            <v>Hillingdon</v>
          </cell>
          <cell r="D332">
            <v>10.989004178652914</v>
          </cell>
          <cell r="E332">
            <v>53.470715225358994</v>
          </cell>
          <cell r="F332">
            <v>6.6546765524679996</v>
          </cell>
          <cell r="G332">
            <v>46.816038672890997</v>
          </cell>
          <cell r="H332">
            <v>118.33421081018044</v>
          </cell>
          <cell r="I332">
            <v>110.4024572335386</v>
          </cell>
          <cell r="J332">
            <v>7.931753576641845</v>
          </cell>
          <cell r="K332">
            <v>9.5819161853614752</v>
          </cell>
          <cell r="L332">
            <v>0</v>
          </cell>
          <cell r="M332">
            <v>4.7396310000000001</v>
          </cell>
          <cell r="N332">
            <v>5.5678079384967685</v>
          </cell>
          <cell r="O332">
            <v>0</v>
          </cell>
          <cell r="P332">
            <v>191.69428115939769</v>
          </cell>
        </row>
        <row r="333">
          <cell r="C333" t="str">
            <v>South Tyneside</v>
          </cell>
          <cell r="D333">
            <v>9.5658899341588519</v>
          </cell>
          <cell r="E333">
            <v>63.702518217624004</v>
          </cell>
          <cell r="F333">
            <v>14.666312651966001</v>
          </cell>
          <cell r="G333">
            <v>49.036205565658001</v>
          </cell>
          <cell r="H333">
            <v>57.003410898620871</v>
          </cell>
          <cell r="I333">
            <v>53.182563105067807</v>
          </cell>
          <cell r="J333">
            <v>3.8208477935530611</v>
          </cell>
          <cell r="K333">
            <v>4.6157565235844329</v>
          </cell>
          <cell r="L333">
            <v>0</v>
          </cell>
          <cell r="M333">
            <v>7.9659449999999996</v>
          </cell>
          <cell r="N333">
            <v>1.677226754991834</v>
          </cell>
          <cell r="O333">
            <v>0</v>
          </cell>
          <cell r="P333">
            <v>134.96485739482114</v>
          </cell>
        </row>
        <row r="334">
          <cell r="C334" t="str">
            <v>Newham</v>
          </cell>
          <cell r="D334">
            <v>13.4842492177641</v>
          </cell>
          <cell r="E334">
            <v>146.71091826086598</v>
          </cell>
          <cell r="F334">
            <v>36.196887398852994</v>
          </cell>
          <cell r="G334">
            <v>110.514030862013</v>
          </cell>
          <cell r="H334">
            <v>87.006563149327931</v>
          </cell>
          <cell r="I334">
            <v>81.174651872562777</v>
          </cell>
          <cell r="J334">
            <v>5.8319112767651546</v>
          </cell>
          <cell r="K334">
            <v>7.0452119464466572</v>
          </cell>
          <cell r="L334">
            <v>0</v>
          </cell>
          <cell r="M334">
            <v>13.139623</v>
          </cell>
          <cell r="N334">
            <v>7.8319128799213882</v>
          </cell>
          <cell r="O334">
            <v>0</v>
          </cell>
          <cell r="P334">
            <v>261.73422923656193</v>
          </cell>
        </row>
        <row r="335">
          <cell r="C335" t="str">
            <v>Telford and the Wrekin</v>
          </cell>
          <cell r="D335">
            <v>10.112749515406589</v>
          </cell>
          <cell r="E335">
            <v>48.219747108305</v>
          </cell>
          <cell r="F335">
            <v>9.8117193299589989</v>
          </cell>
          <cell r="G335">
            <v>38.408027778346003</v>
          </cell>
          <cell r="H335">
            <v>60.778968054737078</v>
          </cell>
          <cell r="I335">
            <v>56.705050681627874</v>
          </cell>
          <cell r="J335">
            <v>4.0739173731092055</v>
          </cell>
          <cell r="K335">
            <v>4.9214759936789942</v>
          </cell>
          <cell r="L335">
            <v>0</v>
          </cell>
          <cell r="M335">
            <v>5.7246899999999998</v>
          </cell>
          <cell r="N335">
            <v>3.916495297239166</v>
          </cell>
          <cell r="O335">
            <v>0</v>
          </cell>
          <cell r="P335">
            <v>123.56137645396025</v>
          </cell>
        </row>
        <row r="336">
          <cell r="C336" t="str">
            <v>Hampshire Fire</v>
          </cell>
          <cell r="D336">
            <v>14.667600300145523</v>
          </cell>
          <cell r="E336">
            <v>21.538055504203999</v>
          </cell>
          <cell r="F336">
            <v>7.0959407779329995</v>
          </cell>
          <cell r="G336">
            <v>14.442114726270999</v>
          </cell>
          <cell r="H336">
            <v>42.202676237708033</v>
          </cell>
          <cell r="I336">
            <v>39.373898102454689</v>
          </cell>
          <cell r="J336">
            <v>2.8287781352533456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63.740731741912029</v>
          </cell>
        </row>
        <row r="337">
          <cell r="C337" t="str">
            <v>Manchester</v>
          </cell>
          <cell r="D337">
            <v>12.281691444852173</v>
          </cell>
          <cell r="E337">
            <v>234.274567375636</v>
          </cell>
          <cell r="F337">
            <v>57.041093731638</v>
          </cell>
          <cell r="G337">
            <v>177.233473643998</v>
          </cell>
          <cell r="H337">
            <v>151.55697257395533</v>
          </cell>
          <cell r="I337">
            <v>141.39835021911676</v>
          </cell>
          <cell r="J337">
            <v>10.158622354838581</v>
          </cell>
          <cell r="K337">
            <v>12.272074141266286</v>
          </cell>
          <cell r="L337">
            <v>0</v>
          </cell>
          <cell r="M337">
            <v>24.374317999999999</v>
          </cell>
          <cell r="N337">
            <v>8.1930263990158334</v>
          </cell>
          <cell r="O337">
            <v>0</v>
          </cell>
          <cell r="P337">
            <v>430.6709584898735</v>
          </cell>
        </row>
        <row r="338">
          <cell r="C338" t="str">
            <v>Hambleton</v>
          </cell>
          <cell r="D338">
            <v>9.4645553977568966</v>
          </cell>
          <cell r="E338">
            <v>2.159219048173</v>
          </cell>
          <cell r="F338">
            <v>8.9510373615E-2</v>
          </cell>
          <cell r="G338">
            <v>2.069708674558</v>
          </cell>
          <cell r="H338">
            <v>3.5863342897920796</v>
          </cell>
          <cell r="I338">
            <v>3.3459480174255734</v>
          </cell>
          <cell r="J338">
            <v>0.24038627236650636</v>
          </cell>
          <cell r="K338">
            <v>0</v>
          </cell>
          <cell r="L338">
            <v>0.50747872929321081</v>
          </cell>
          <cell r="M338">
            <v>0</v>
          </cell>
          <cell r="N338">
            <v>1.110385741294915</v>
          </cell>
          <cell r="O338">
            <v>0.5046272791358638</v>
          </cell>
          <cell r="P338">
            <v>7.8680450876890697</v>
          </cell>
        </row>
        <row r="339">
          <cell r="C339" t="str">
            <v>East Riding of Yorkshire</v>
          </cell>
          <cell r="D339">
            <v>10.330245111080576</v>
          </cell>
          <cell r="E339">
            <v>57.543995210943002</v>
          </cell>
          <cell r="F339">
            <v>4.7715931503950006</v>
          </cell>
          <cell r="G339">
            <v>52.772402060548004</v>
          </cell>
          <cell r="H339">
            <v>149.36339009803132</v>
          </cell>
          <cell r="I339">
            <v>139.35180008092453</v>
          </cell>
          <cell r="J339">
            <v>10.011590017106773</v>
          </cell>
          <cell r="K339">
            <v>12.094452443482727</v>
          </cell>
          <cell r="L339">
            <v>0</v>
          </cell>
          <cell r="M339">
            <v>7.7936189999999996</v>
          </cell>
          <cell r="N339">
            <v>3.7894983353226706</v>
          </cell>
          <cell r="O339">
            <v>1.4970331490798616</v>
          </cell>
          <cell r="P339">
            <v>232.08198823685959</v>
          </cell>
        </row>
        <row r="340">
          <cell r="C340" t="str">
            <v>East Sussex Fire</v>
          </cell>
          <cell r="D340">
            <v>12.438286009580136</v>
          </cell>
          <cell r="E340">
            <v>10.784042020594999</v>
          </cell>
          <cell r="F340">
            <v>3.087070193997</v>
          </cell>
          <cell r="G340">
            <v>7.6969718265979994</v>
          </cell>
          <cell r="H340">
            <v>26.398623693227528</v>
          </cell>
          <cell r="I340">
            <v>24.629166015151174</v>
          </cell>
          <cell r="J340">
            <v>1.7694576780763531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37.182665713822523</v>
          </cell>
        </row>
        <row r="341">
          <cell r="C341" t="str">
            <v>Portsmouth</v>
          </cell>
          <cell r="D341">
            <v>14.036079725558888</v>
          </cell>
          <cell r="E341">
            <v>59.587225749874996</v>
          </cell>
          <cell r="F341">
            <v>11.482606663331</v>
          </cell>
          <cell r="G341">
            <v>48.104619086543998</v>
          </cell>
          <cell r="H341">
            <v>74.458515660108276</v>
          </cell>
          <cell r="I341">
            <v>69.467680010341155</v>
          </cell>
          <cell r="J341">
            <v>4.9908356497671233</v>
          </cell>
          <cell r="K341">
            <v>6.0291546413913517</v>
          </cell>
          <cell r="L341">
            <v>0</v>
          </cell>
          <cell r="M341">
            <v>6.2145460000000003</v>
          </cell>
          <cell r="N341">
            <v>2.011333834162901</v>
          </cell>
          <cell r="O341">
            <v>0</v>
          </cell>
          <cell r="P341">
            <v>148.30077588553755</v>
          </cell>
        </row>
        <row r="342">
          <cell r="C342" t="str">
            <v>Coventry</v>
          </cell>
          <cell r="D342">
            <v>20.297658285425175</v>
          </cell>
          <cell r="E342">
            <v>97.280738002459003</v>
          </cell>
          <cell r="F342">
            <v>17.11154025215</v>
          </cell>
          <cell r="G342">
            <v>80.16919775030901</v>
          </cell>
          <cell r="H342">
            <v>120.37134358396555</v>
          </cell>
          <cell r="I342">
            <v>112.30304424381256</v>
          </cell>
          <cell r="J342">
            <v>8.0682993401529846</v>
          </cell>
          <cell r="K342">
            <v>9.7468696283533127</v>
          </cell>
          <cell r="L342">
            <v>0</v>
          </cell>
          <cell r="M342">
            <v>11.579316</v>
          </cell>
          <cell r="N342">
            <v>5.8124675576086862</v>
          </cell>
          <cell r="O342">
            <v>0</v>
          </cell>
          <cell r="P342">
            <v>244.79073477238657</v>
          </cell>
        </row>
        <row r="343">
          <cell r="C343" t="str">
            <v>Wigan</v>
          </cell>
          <cell r="D343">
            <v>16.405932316493335</v>
          </cell>
          <cell r="E343">
            <v>85.755930667022</v>
          </cell>
          <cell r="F343">
            <v>15.768336572932</v>
          </cell>
          <cell r="G343">
            <v>69.987594094089999</v>
          </cell>
          <cell r="H343">
            <v>116.88539254052907</v>
          </cell>
          <cell r="I343">
            <v>109.0507509437072</v>
          </cell>
          <cell r="J343">
            <v>7.8346415968218661</v>
          </cell>
          <cell r="K343">
            <v>9.4646005322416134</v>
          </cell>
          <cell r="L343">
            <v>0</v>
          </cell>
          <cell r="M343">
            <v>12.426291000000001</v>
          </cell>
          <cell r="N343">
            <v>2.9612009020902903</v>
          </cell>
          <cell r="O343">
            <v>0</v>
          </cell>
          <cell r="P343">
            <v>227.49341564188293</v>
          </cell>
        </row>
        <row r="344">
          <cell r="C344" t="str">
            <v>Brent</v>
          </cell>
          <cell r="D344">
            <v>24.679764288820781</v>
          </cell>
          <cell r="E344">
            <v>112.06684415195299</v>
          </cell>
          <cell r="F344">
            <v>24.503742897311</v>
          </cell>
          <cell r="G344">
            <v>87.563101254641992</v>
          </cell>
          <cell r="H344">
            <v>108.12966890511774</v>
          </cell>
          <cell r="I344">
            <v>100.88190951071039</v>
          </cell>
          <cell r="J344">
            <v>7.2477593944073586</v>
          </cell>
          <cell r="K344">
            <v>8.7556203527795677</v>
          </cell>
          <cell r="L344">
            <v>0</v>
          </cell>
          <cell r="M344">
            <v>9.7110640000000004</v>
          </cell>
          <cell r="N344">
            <v>6.8730890366115691</v>
          </cell>
          <cell r="O344">
            <v>0</v>
          </cell>
          <cell r="P344">
            <v>245.53628644646184</v>
          </cell>
        </row>
        <row r="345">
          <cell r="C345" t="str">
            <v>Leicestershire Fire</v>
          </cell>
          <cell r="D345">
            <v>17.276892569914523</v>
          </cell>
          <cell r="E345">
            <v>13.116053369525002</v>
          </cell>
          <cell r="F345">
            <v>4.1857319829110002</v>
          </cell>
          <cell r="G345">
            <v>8.9303213866140005</v>
          </cell>
          <cell r="H345">
            <v>20.886669015859781</v>
          </cell>
          <cell r="I345">
            <v>19.486668876116358</v>
          </cell>
          <cell r="J345">
            <v>1.4000001397434221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34.002722385384779</v>
          </cell>
        </row>
        <row r="346">
          <cell r="C346" t="str">
            <v>Wolverhampton</v>
          </cell>
          <cell r="D346">
            <v>11.194863769237942</v>
          </cell>
          <cell r="E346">
            <v>101.11466004796301</v>
          </cell>
          <cell r="F346">
            <v>22.123958673215</v>
          </cell>
          <cell r="G346">
            <v>78.990701374748014</v>
          </cell>
          <cell r="H346">
            <v>97.815004704437314</v>
          </cell>
          <cell r="I346">
            <v>91.258620814251998</v>
          </cell>
          <cell r="J346">
            <v>6.5563838901853106</v>
          </cell>
          <cell r="K346">
            <v>7.9204075502062885</v>
          </cell>
          <cell r="L346">
            <v>0</v>
          </cell>
          <cell r="M346">
            <v>11.003681</v>
          </cell>
          <cell r="N346">
            <v>2.5039694065336868</v>
          </cell>
          <cell r="O346">
            <v>0</v>
          </cell>
          <cell r="P346">
            <v>220.35772270914029</v>
          </cell>
        </row>
        <row r="347">
          <cell r="C347" t="str">
            <v>Bedford</v>
          </cell>
          <cell r="D347">
            <v>11.945610394007598</v>
          </cell>
          <cell r="E347">
            <v>37.630364248714997</v>
          </cell>
          <cell r="F347">
            <v>5.7668472538059996</v>
          </cell>
          <cell r="G347">
            <v>31.863516994908998</v>
          </cell>
          <cell r="H347">
            <v>83.138238421843766</v>
          </cell>
          <cell r="I347">
            <v>77.565614787111841</v>
          </cell>
          <cell r="J347">
            <v>5.5726236347319249</v>
          </cell>
          <cell r="K347">
            <v>6.7319807763333026</v>
          </cell>
          <cell r="L347">
            <v>0</v>
          </cell>
          <cell r="M347">
            <v>1.810276</v>
          </cell>
          <cell r="N347">
            <v>5.0638416679350939</v>
          </cell>
          <cell r="O347">
            <v>0</v>
          </cell>
          <cell r="P347">
            <v>134.37470111482716</v>
          </cell>
        </row>
        <row r="348">
          <cell r="C348" t="str">
            <v>Medway</v>
          </cell>
          <cell r="D348">
            <v>16.271288499672522</v>
          </cell>
          <cell r="E348">
            <v>53.853158407735997</v>
          </cell>
          <cell r="F348">
            <v>6.0526862056240001</v>
          </cell>
          <cell r="G348">
            <v>47.800472202111997</v>
          </cell>
          <cell r="H348">
            <v>111.6223146214559</v>
          </cell>
          <cell r="I348">
            <v>104.14044875046126</v>
          </cell>
          <cell r="J348">
            <v>7.4818658709946408</v>
          </cell>
          <cell r="K348">
            <v>9.0384315389106717</v>
          </cell>
          <cell r="L348">
            <v>0</v>
          </cell>
          <cell r="M348">
            <v>4.6880230000000003</v>
          </cell>
          <cell r="N348">
            <v>4.5864918366243632</v>
          </cell>
          <cell r="O348">
            <v>0</v>
          </cell>
          <cell r="P348">
            <v>183.78841940472694</v>
          </cell>
        </row>
        <row r="349">
          <cell r="C349" t="str">
            <v>Essex Fire Auhtority</v>
          </cell>
          <cell r="D349">
            <v>7.9384907918065348</v>
          </cell>
          <cell r="E349">
            <v>24.582882592349002</v>
          </cell>
          <cell r="F349">
            <v>8.2054272437479998</v>
          </cell>
          <cell r="G349">
            <v>16.377455348601</v>
          </cell>
          <cell r="H349">
            <v>46.080380652286351</v>
          </cell>
          <cell r="I349">
            <v>42.991686169521053</v>
          </cell>
          <cell r="J349">
            <v>3.0886944827652973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70.663263244635345</v>
          </cell>
        </row>
        <row r="350">
          <cell r="C350" t="str">
            <v>Solihull</v>
          </cell>
          <cell r="D350">
            <v>30.378005017723055</v>
          </cell>
          <cell r="E350">
            <v>32.518823835140005</v>
          </cell>
          <cell r="F350">
            <v>2.5647977147149996</v>
          </cell>
          <cell r="G350">
            <v>29.954026120425002</v>
          </cell>
          <cell r="H350">
            <v>96.479277215039019</v>
          </cell>
          <cell r="I350">
            <v>90.012425009891516</v>
          </cell>
          <cell r="J350">
            <v>6.4668522051475108</v>
          </cell>
          <cell r="K350">
            <v>7.8122492351909729</v>
          </cell>
          <cell r="L350">
            <v>0</v>
          </cell>
          <cell r="M350">
            <v>4.1599779999999997</v>
          </cell>
          <cell r="N350">
            <v>2.4571098582981374</v>
          </cell>
          <cell r="O350">
            <v>0</v>
          </cell>
          <cell r="P350">
            <v>143.42743814366813</v>
          </cell>
        </row>
        <row r="351">
          <cell r="C351" t="str">
            <v>Cheshire West &amp; Chester</v>
          </cell>
          <cell r="D351">
            <v>9.3532821246756654</v>
          </cell>
          <cell r="E351">
            <v>55.784736478166998</v>
          </cell>
          <cell r="F351">
            <v>3.2863675821949996</v>
          </cell>
          <cell r="G351">
            <v>52.498368895972</v>
          </cell>
          <cell r="H351">
            <v>163.1591115387823</v>
          </cell>
          <cell r="I351">
            <v>152.22281629796336</v>
          </cell>
          <cell r="J351">
            <v>10.936295240818946</v>
          </cell>
          <cell r="K351">
            <v>13.211538074568004</v>
          </cell>
          <cell r="L351">
            <v>0</v>
          </cell>
          <cell r="M351">
            <v>6.970961</v>
          </cell>
          <cell r="N351">
            <v>4.9618689647152001</v>
          </cell>
          <cell r="O351">
            <v>0</v>
          </cell>
          <cell r="P351">
            <v>244.08821605623248</v>
          </cell>
        </row>
        <row r="352">
          <cell r="C352" t="str">
            <v>Dorset and Wiltshire Fire</v>
          </cell>
          <cell r="D352">
            <v>12.312683141994539</v>
          </cell>
          <cell r="E352">
            <v>14.06085161915</v>
          </cell>
          <cell r="F352">
            <v>3.6966889789440001</v>
          </cell>
          <cell r="G352">
            <v>10.364162640206001</v>
          </cell>
          <cell r="H352">
            <v>38.94118012441588</v>
          </cell>
          <cell r="I352">
            <v>36.331014876210943</v>
          </cell>
          <cell r="J352">
            <v>2.6101652482049369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3.9427468167692069E-2</v>
          </cell>
          <cell r="P352">
            <v>53.041459211733574</v>
          </cell>
        </row>
        <row r="353">
          <cell r="C353" t="str">
            <v>Nottingham</v>
          </cell>
          <cell r="D353">
            <v>9.3274723035453242</v>
          </cell>
          <cell r="E353">
            <v>121.081817289285</v>
          </cell>
          <cell r="F353">
            <v>25.331965463888999</v>
          </cell>
          <cell r="G353">
            <v>95.749851825396007</v>
          </cell>
          <cell r="H353">
            <v>110.38159993104061</v>
          </cell>
          <cell r="I353">
            <v>102.98289718857758</v>
          </cell>
          <cell r="J353">
            <v>7.3987027424630307</v>
          </cell>
          <cell r="K353">
            <v>8.9379667274912737</v>
          </cell>
          <cell r="L353">
            <v>0</v>
          </cell>
          <cell r="M353">
            <v>12.372171</v>
          </cell>
          <cell r="N353">
            <v>3.4181602170822627</v>
          </cell>
          <cell r="O353">
            <v>0</v>
          </cell>
          <cell r="P353">
            <v>256.19171516489916</v>
          </cell>
        </row>
        <row r="354">
          <cell r="C354" t="str">
            <v>Thurrock</v>
          </cell>
          <cell r="D354">
            <v>10.242901051510941</v>
          </cell>
          <cell r="E354">
            <v>39.619457142578</v>
          </cell>
          <cell r="F354">
            <v>6.6973264130560004</v>
          </cell>
          <cell r="G354">
            <v>32.922130729522003</v>
          </cell>
          <cell r="H354">
            <v>63.838105431433533</v>
          </cell>
          <cell r="I354">
            <v>59.559138954916918</v>
          </cell>
          <cell r="J354">
            <v>4.2789664765166151</v>
          </cell>
          <cell r="K354">
            <v>5.1691845619985308</v>
          </cell>
          <cell r="L354">
            <v>0</v>
          </cell>
          <cell r="M354">
            <v>3.8281520000000002</v>
          </cell>
          <cell r="N354">
            <v>2.0501552785311503</v>
          </cell>
          <cell r="O354">
            <v>0</v>
          </cell>
          <cell r="P354">
            <v>114.50505441454122</v>
          </cell>
        </row>
        <row r="355">
          <cell r="C355" t="str">
            <v>Devon and Somerset Fire</v>
          </cell>
          <cell r="D355">
            <v>25.448818652792557</v>
          </cell>
          <cell r="E355">
            <v>21.943605014391999</v>
          </cell>
          <cell r="F355">
            <v>6.1503701316269996</v>
          </cell>
          <cell r="G355">
            <v>15.793234882765001</v>
          </cell>
          <cell r="H355">
            <v>51.00396390577761</v>
          </cell>
          <cell r="I355">
            <v>47.585249483610198</v>
          </cell>
          <cell r="J355">
            <v>3.4187144221674153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0.34002467633648487</v>
          </cell>
          <cell r="P355">
            <v>73.287593596506099</v>
          </cell>
        </row>
        <row r="356">
          <cell r="C356" t="str">
            <v>Kent Fire</v>
          </cell>
          <cell r="D356">
            <v>4.1327937248225473</v>
          </cell>
          <cell r="E356">
            <v>20.966893218292</v>
          </cell>
          <cell r="F356">
            <v>6.1916444369999999</v>
          </cell>
          <cell r="G356">
            <v>14.775248781292001</v>
          </cell>
          <cell r="H356">
            <v>47.546223753445943</v>
          </cell>
          <cell r="I356">
            <v>44.359276143534949</v>
          </cell>
          <cell r="J356">
            <v>3.1869476099109941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68.513116971737929</v>
          </cell>
        </row>
        <row r="357">
          <cell r="C357" t="str">
            <v>Oldham</v>
          </cell>
          <cell r="D357">
            <v>11.028276906280613</v>
          </cell>
          <cell r="E357">
            <v>80.936773860716002</v>
          </cell>
          <cell r="F357">
            <v>16.700514747185</v>
          </cell>
          <cell r="G357">
            <v>64.236259113531005</v>
          </cell>
          <cell r="H357">
            <v>89.934171509493467</v>
          </cell>
          <cell r="I357">
            <v>83.906027309698146</v>
          </cell>
          <cell r="J357">
            <v>6.02814419979532</v>
          </cell>
          <cell r="K357">
            <v>7.2822701711021365</v>
          </cell>
          <cell r="L357">
            <v>0</v>
          </cell>
          <cell r="M357">
            <v>8.1499629999999996</v>
          </cell>
          <cell r="N357">
            <v>1.7631939077661949</v>
          </cell>
          <cell r="O357">
            <v>0</v>
          </cell>
          <cell r="P357">
            <v>188.06637244907779</v>
          </cell>
        </row>
        <row r="358">
          <cell r="C358" t="str">
            <v>Bristol</v>
          </cell>
          <cell r="D358">
            <v>17.701601755649516</v>
          </cell>
          <cell r="E358">
            <v>118.44479263158701</v>
          </cell>
          <cell r="F358">
            <v>17.321388037932998</v>
          </cell>
          <cell r="G358">
            <v>101.123404593654</v>
          </cell>
          <cell r="H358">
            <v>200.95907395741446</v>
          </cell>
          <cell r="I358">
            <v>187.48910747259785</v>
          </cell>
          <cell r="J358">
            <v>13.46996648481662</v>
          </cell>
          <cell r="K358">
            <v>16.272327251470923</v>
          </cell>
          <cell r="L358">
            <v>0</v>
          </cell>
          <cell r="M358">
            <v>11.624549999999999</v>
          </cell>
          <cell r="N358">
            <v>8.3382717736057774</v>
          </cell>
          <cell r="O358">
            <v>0</v>
          </cell>
          <cell r="P358">
            <v>355.63901561407818</v>
          </cell>
        </row>
        <row r="359">
          <cell r="C359" t="str">
            <v>Croydon</v>
          </cell>
          <cell r="D359">
            <v>13.575879978264103</v>
          </cell>
          <cell r="E359">
            <v>87.309016582731999</v>
          </cell>
          <cell r="F359">
            <v>13.900141965764</v>
          </cell>
          <cell r="G359">
            <v>73.408874616968006</v>
          </cell>
          <cell r="H359">
            <v>160.16189490631581</v>
          </cell>
          <cell r="I359">
            <v>149.42649832009363</v>
          </cell>
          <cell r="J359">
            <v>10.735396586222167</v>
          </cell>
          <cell r="K359">
            <v>12.968843435671628</v>
          </cell>
          <cell r="L359">
            <v>0</v>
          </cell>
          <cell r="M359">
            <v>6.3082380000000002</v>
          </cell>
          <cell r="N359">
            <v>7.2195625030571451</v>
          </cell>
          <cell r="O359">
            <v>0</v>
          </cell>
          <cell r="P359">
            <v>273.96755542777657</v>
          </cell>
        </row>
        <row r="360">
          <cell r="C360" t="str">
            <v>West Berkshire</v>
          </cell>
          <cell r="D360">
            <v>5.9960603557246186</v>
          </cell>
          <cell r="E360">
            <v>14.439055737749001</v>
          </cell>
          <cell r="F360">
            <v>0</v>
          </cell>
          <cell r="G360">
            <v>14.439055737749001</v>
          </cell>
          <cell r="H360">
            <v>90.361177285759609</v>
          </cell>
          <cell r="I360">
            <v>84.30441156924519</v>
          </cell>
          <cell r="J360">
            <v>6.0567657165144251</v>
          </cell>
          <cell r="K360">
            <v>7.3168462546441253</v>
          </cell>
          <cell r="L360">
            <v>0</v>
          </cell>
          <cell r="M360">
            <v>0</v>
          </cell>
          <cell r="N360">
            <v>2.4203928461355284</v>
          </cell>
          <cell r="O360">
            <v>0</v>
          </cell>
          <cell r="P360">
            <v>114.53747212428826</v>
          </cell>
        </row>
        <row r="361">
          <cell r="C361" t="str">
            <v>Dudley</v>
          </cell>
          <cell r="D361">
            <v>8.0503933100394054</v>
          </cell>
          <cell r="E361">
            <v>85.811263255810005</v>
          </cell>
          <cell r="F361">
            <v>17.525668928744</v>
          </cell>
          <cell r="G361">
            <v>68.285594327066008</v>
          </cell>
          <cell r="H361">
            <v>112.39815500050162</v>
          </cell>
          <cell r="I361">
            <v>104.86428578525626</v>
          </cell>
          <cell r="J361">
            <v>7.5338692152453595</v>
          </cell>
          <cell r="K361">
            <v>9.101253925051898</v>
          </cell>
          <cell r="L361">
            <v>0</v>
          </cell>
          <cell r="M361">
            <v>12.368484</v>
          </cell>
          <cell r="N361">
            <v>3.3738483268114958</v>
          </cell>
          <cell r="O361">
            <v>0</v>
          </cell>
          <cell r="P361">
            <v>223.05300450817501</v>
          </cell>
        </row>
        <row r="362">
          <cell r="C362" t="str">
            <v>Harrow</v>
          </cell>
          <cell r="D362">
            <v>9.3700966657822562</v>
          </cell>
          <cell r="E362">
            <v>40.894777092679995</v>
          </cell>
          <cell r="F362">
            <v>1.5597114434299999</v>
          </cell>
          <cell r="G362">
            <v>39.335065649249998</v>
          </cell>
          <cell r="H362">
            <v>113.74740493310107</v>
          </cell>
          <cell r="I362">
            <v>106.12309764499911</v>
          </cell>
          <cell r="J362">
            <v>7.62430728810196</v>
          </cell>
          <cell r="K362">
            <v>9.2105071974467343</v>
          </cell>
          <cell r="L362">
            <v>0</v>
          </cell>
          <cell r="M362">
            <v>4.1311689999999999</v>
          </cell>
          <cell r="N362">
            <v>3.1839179325228937</v>
          </cell>
          <cell r="O362">
            <v>0</v>
          </cell>
          <cell r="P362">
            <v>171.16777615575069</v>
          </cell>
        </row>
        <row r="363">
          <cell r="C363" t="str">
            <v>Cambridgeshire Fire</v>
          </cell>
          <cell r="D363">
            <v>10.845782230450475</v>
          </cell>
          <cell r="E363">
            <v>8.7605555488509985</v>
          </cell>
          <cell r="F363">
            <v>2.697504151565</v>
          </cell>
          <cell r="G363">
            <v>6.0630513972859994</v>
          </cell>
          <cell r="H363">
            <v>19.762007170103189</v>
          </cell>
          <cell r="I363">
            <v>18.437391321652349</v>
          </cell>
          <cell r="J363">
            <v>1.3246158484508401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28.522562718954187</v>
          </cell>
        </row>
        <row r="364">
          <cell r="C364" t="str">
            <v>Reading</v>
          </cell>
          <cell r="D364">
            <v>10.748396435737074</v>
          </cell>
          <cell r="E364">
            <v>32.429468363026999</v>
          </cell>
          <cell r="F364">
            <v>1.9978709418609999</v>
          </cell>
          <cell r="G364">
            <v>30.431597421166</v>
          </cell>
          <cell r="H364">
            <v>81.434900823349082</v>
          </cell>
          <cell r="I364">
            <v>75.976449193454883</v>
          </cell>
          <cell r="J364">
            <v>5.4584516298941974</v>
          </cell>
          <cell r="K364">
            <v>6.5940558432779461</v>
          </cell>
          <cell r="L364">
            <v>0</v>
          </cell>
          <cell r="M364">
            <v>1.2431399999999999</v>
          </cell>
          <cell r="N364">
            <v>2.8321296564594012</v>
          </cell>
          <cell r="O364">
            <v>0</v>
          </cell>
          <cell r="P364">
            <v>124.53369468611342</v>
          </cell>
        </row>
        <row r="365">
          <cell r="C365" t="str">
            <v>Cornwall</v>
          </cell>
          <cell r="D365">
            <v>13.623476881225995</v>
          </cell>
          <cell r="E365">
            <v>125.639476356985</v>
          </cell>
          <cell r="F365">
            <v>14.465901543825</v>
          </cell>
          <cell r="G365">
            <v>111.17357481316</v>
          </cell>
          <cell r="H365">
            <v>265.67974670882995</v>
          </cell>
          <cell r="I365">
            <v>247.87165666647201</v>
          </cell>
          <cell r="J365">
            <v>17.808090042357954</v>
          </cell>
          <cell r="K365">
            <v>21.512976236395865</v>
          </cell>
          <cell r="L365">
            <v>0</v>
          </cell>
          <cell r="M365">
            <v>16.903435999999999</v>
          </cell>
          <cell r="N365">
            <v>12.01092691802361</v>
          </cell>
          <cell r="O365">
            <v>3.164167158427905</v>
          </cell>
          <cell r="P365">
            <v>444.91072937866227</v>
          </cell>
        </row>
        <row r="366">
          <cell r="C366" t="str">
            <v>Brighton &amp; Hove</v>
          </cell>
          <cell r="D366">
            <v>11.772403952091324</v>
          </cell>
          <cell r="E366">
            <v>65.151215835936995</v>
          </cell>
          <cell r="F366">
            <v>6.523433572419</v>
          </cell>
          <cell r="G366">
            <v>58.627782263518</v>
          </cell>
          <cell r="H366">
            <v>131.90179616541485</v>
          </cell>
          <cell r="I366">
            <v>123.06062896332196</v>
          </cell>
          <cell r="J366">
            <v>8.8411672020928851</v>
          </cell>
          <cell r="K366">
            <v>10.680528875821143</v>
          </cell>
          <cell r="L366">
            <v>0</v>
          </cell>
          <cell r="M366">
            <v>6.2195729999999996</v>
          </cell>
          <cell r="N366">
            <v>3.1169515629317615</v>
          </cell>
          <cell r="O366">
            <v>0</v>
          </cell>
          <cell r="P366">
            <v>217.07006544010477</v>
          </cell>
        </row>
        <row r="367">
          <cell r="C367" t="str">
            <v>North Yorkshire Fire</v>
          </cell>
          <cell r="D367">
            <v>12.284572432428959</v>
          </cell>
          <cell r="E367">
            <v>8.5460953360479994</v>
          </cell>
          <cell r="F367">
            <v>2.4441930668420002</v>
          </cell>
          <cell r="G367">
            <v>6.1019022692059997</v>
          </cell>
          <cell r="H367">
            <v>20.744010865874994</v>
          </cell>
          <cell r="I367">
            <v>19.353572874589165</v>
          </cell>
          <cell r="J367">
            <v>1.3904379912858302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0.41299787180076397</v>
          </cell>
          <cell r="P367">
            <v>29.703104073723761</v>
          </cell>
        </row>
        <row r="368">
          <cell r="C368" t="str">
            <v>Redcar and Cleveland</v>
          </cell>
          <cell r="D368">
            <v>7.3563731321704537</v>
          </cell>
          <cell r="E368">
            <v>43.058484314612997</v>
          </cell>
          <cell r="F368">
            <v>7.3121468985779998</v>
          </cell>
          <cell r="G368">
            <v>35.746337416034997</v>
          </cell>
          <cell r="H368">
            <v>60.725296125429054</v>
          </cell>
          <cell r="I368">
            <v>56.654976296211338</v>
          </cell>
          <cell r="J368">
            <v>4.0703198292177172</v>
          </cell>
          <cell r="K368">
            <v>4.917129998344131</v>
          </cell>
          <cell r="L368">
            <v>0</v>
          </cell>
          <cell r="M368">
            <v>4.9864319999999998</v>
          </cell>
          <cell r="N368">
            <v>1.4450311428871909</v>
          </cell>
          <cell r="O368">
            <v>0</v>
          </cell>
          <cell r="P368">
            <v>115.13237358127338</v>
          </cell>
        </row>
        <row r="369">
          <cell r="C369" t="str">
            <v>Berkshire Fire Auhtority</v>
          </cell>
          <cell r="D369">
            <v>6.6700550847420432</v>
          </cell>
          <cell r="E369">
            <v>10.034473267406</v>
          </cell>
          <cell r="F369">
            <v>2.9684456035219999</v>
          </cell>
          <cell r="G369">
            <v>7.0660276638840003</v>
          </cell>
          <cell r="H369">
            <v>22.737828716323648</v>
          </cell>
          <cell r="I369">
            <v>21.213748291812514</v>
          </cell>
          <cell r="J369">
            <v>1.524080424511133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32.772301983729648</v>
          </cell>
        </row>
        <row r="370">
          <cell r="C370" t="str">
            <v>Hounslow</v>
          </cell>
          <cell r="D370">
            <v>7.8945114308060313</v>
          </cell>
          <cell r="E370">
            <v>58.375723318611996</v>
          </cell>
          <cell r="F370">
            <v>9.4975641620250002</v>
          </cell>
          <cell r="G370">
            <v>48.878159156586996</v>
          </cell>
          <cell r="H370">
            <v>101.51788048696568</v>
          </cell>
          <cell r="I370">
            <v>94.71329873387289</v>
          </cell>
          <cell r="J370">
            <v>6.8045817530927888</v>
          </cell>
          <cell r="K370">
            <v>8.2202417667872005</v>
          </cell>
          <cell r="L370">
            <v>0</v>
          </cell>
          <cell r="M370">
            <v>5.5245439999999997</v>
          </cell>
          <cell r="N370">
            <v>4.9435211629317397</v>
          </cell>
          <cell r="O370">
            <v>0</v>
          </cell>
          <cell r="P370">
            <v>178.58191073529662</v>
          </cell>
        </row>
        <row r="371">
          <cell r="C371" t="str">
            <v>Lambeth</v>
          </cell>
          <cell r="D371">
            <v>13.867090381869543</v>
          </cell>
          <cell r="E371">
            <v>142.26183408614</v>
          </cell>
          <cell r="F371">
            <v>31.69097391727</v>
          </cell>
          <cell r="G371">
            <v>110.57086016887</v>
          </cell>
          <cell r="H371">
            <v>122.04258816811684</v>
          </cell>
          <cell r="I371">
            <v>113.86226796673506</v>
          </cell>
          <cell r="J371">
            <v>8.1803202013817735</v>
          </cell>
          <cell r="K371">
            <v>9.8821958828737735</v>
          </cell>
          <cell r="L371">
            <v>0</v>
          </cell>
          <cell r="M371">
            <v>10.865425999999999</v>
          </cell>
          <cell r="N371">
            <v>8.6084138821958653</v>
          </cell>
          <cell r="O371">
            <v>0</v>
          </cell>
          <cell r="P371">
            <v>293.66045801932648</v>
          </cell>
        </row>
        <row r="372">
          <cell r="C372" t="str">
            <v>Avon Fire</v>
          </cell>
          <cell r="D372">
            <v>4.9449836489912542</v>
          </cell>
          <cell r="E372">
            <v>15.768682144249</v>
          </cell>
          <cell r="F372">
            <v>4.9549302071349999</v>
          </cell>
          <cell r="G372">
            <v>10.813751937114001</v>
          </cell>
          <cell r="H372">
            <v>27.019858374372827</v>
          </cell>
          <cell r="I372">
            <v>25.208760325600867</v>
          </cell>
          <cell r="J372">
            <v>1.8110980487719617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42.788540518621829</v>
          </cell>
        </row>
        <row r="373">
          <cell r="C373" t="str">
            <v>Slough</v>
          </cell>
          <cell r="D373">
            <v>9.7108937137522808</v>
          </cell>
          <cell r="E373">
            <v>36.144008773926998</v>
          </cell>
          <cell r="F373">
            <v>6.1223954385980006</v>
          </cell>
          <cell r="G373">
            <v>30.021613335329</v>
          </cell>
          <cell r="H373">
            <v>55.083059703376541</v>
          </cell>
          <cell r="I373">
            <v>51.39092999022477</v>
          </cell>
          <cell r="J373">
            <v>3.692129713151775</v>
          </cell>
          <cell r="K373">
            <v>4.4602592749586183</v>
          </cell>
          <cell r="L373">
            <v>0</v>
          </cell>
          <cell r="M373">
            <v>2.6297000000000001</v>
          </cell>
          <cell r="N373">
            <v>2.246494462637298</v>
          </cell>
          <cell r="O373">
            <v>0</v>
          </cell>
          <cell r="P373">
            <v>100.56352221489946</v>
          </cell>
        </row>
        <row r="374">
          <cell r="C374" t="str">
            <v>Bedfordshire Fire</v>
          </cell>
          <cell r="D374">
            <v>16.313870831889488</v>
          </cell>
          <cell r="E374">
            <v>8.3121571267259995</v>
          </cell>
          <cell r="F374">
            <v>2.4211787254240003</v>
          </cell>
          <cell r="G374">
            <v>5.8909784013019992</v>
          </cell>
          <cell r="H374">
            <v>20.066087477411532</v>
          </cell>
          <cell r="I374">
            <v>18.721089610535369</v>
          </cell>
          <cell r="J374">
            <v>1.3449978668761644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28.378244604137532</v>
          </cell>
        </row>
        <row r="375">
          <cell r="C375" t="str">
            <v>Stockton-on-Tees</v>
          </cell>
          <cell r="D375">
            <v>13.800042731695406</v>
          </cell>
          <cell r="E375">
            <v>44.324819316896999</v>
          </cell>
          <cell r="F375">
            <v>4.9951025376690001</v>
          </cell>
          <cell r="G375">
            <v>39.329716779228001</v>
          </cell>
          <cell r="H375">
            <v>82.766105657875855</v>
          </cell>
          <cell r="I375">
            <v>77.218425489292727</v>
          </cell>
          <cell r="J375">
            <v>5.5476801685831312</v>
          </cell>
          <cell r="K375">
            <v>6.7018479438264968</v>
          </cell>
          <cell r="L375">
            <v>0</v>
          </cell>
          <cell r="M375">
            <v>4.9228550000000002</v>
          </cell>
          <cell r="N375">
            <v>2.8770021582830161</v>
          </cell>
          <cell r="O375">
            <v>0</v>
          </cell>
          <cell r="P375">
            <v>141.59263007688236</v>
          </cell>
        </row>
        <row r="376">
          <cell r="C376" t="str">
            <v>Hertfordshire</v>
          </cell>
          <cell r="D376">
            <v>14.357223810054148</v>
          </cell>
          <cell r="E376">
            <v>124.765327813854</v>
          </cell>
          <cell r="F376">
            <v>1.767317627061</v>
          </cell>
          <cell r="G376">
            <v>122.998010186793</v>
          </cell>
          <cell r="H376">
            <v>543.11720169416526</v>
          </cell>
          <cell r="I376">
            <v>506.71292116041792</v>
          </cell>
          <cell r="J376">
            <v>36.40428053374734</v>
          </cell>
          <cell r="K376">
            <v>43.978013372729897</v>
          </cell>
          <cell r="L376">
            <v>0</v>
          </cell>
          <cell r="M376">
            <v>12.908802</v>
          </cell>
          <cell r="N376">
            <v>4.1886219007910386</v>
          </cell>
          <cell r="O376">
            <v>0</v>
          </cell>
          <cell r="P376">
            <v>728.95796678154022</v>
          </cell>
        </row>
        <row r="377">
          <cell r="C377" t="str">
            <v>Blackburn with Darwen</v>
          </cell>
          <cell r="D377">
            <v>8.6903535588097167</v>
          </cell>
          <cell r="E377">
            <v>57.489408610449999</v>
          </cell>
          <cell r="F377">
            <v>13.305642288010999</v>
          </cell>
          <cell r="G377">
            <v>44.183766322438998</v>
          </cell>
          <cell r="H377">
            <v>52.502354994606151</v>
          </cell>
          <cell r="I377">
            <v>48.983205805547115</v>
          </cell>
          <cell r="J377">
            <v>3.519149189059033</v>
          </cell>
          <cell r="K377">
            <v>4.2512909973210391</v>
          </cell>
          <cell r="L377">
            <v>0</v>
          </cell>
          <cell r="M377">
            <v>6.2577249999999998</v>
          </cell>
          <cell r="N377">
            <v>1.0605893318699662</v>
          </cell>
          <cell r="O377">
            <v>0</v>
          </cell>
          <cell r="P377">
            <v>121.56136893424714</v>
          </cell>
        </row>
        <row r="378">
          <cell r="C378" t="str">
            <v>Surrey</v>
          </cell>
          <cell r="D378">
            <v>13.05403708165271</v>
          </cell>
          <cell r="E378">
            <v>96.657452680672009</v>
          </cell>
          <cell r="F378">
            <v>0</v>
          </cell>
          <cell r="G378">
            <v>96.657452680672009</v>
          </cell>
          <cell r="H378">
            <v>660.9232505725887</v>
          </cell>
          <cell r="I378">
            <v>616.62261831482169</v>
          </cell>
          <cell r="J378">
            <v>44.300632257767035</v>
          </cell>
          <cell r="K378">
            <v>53.517162522863387</v>
          </cell>
          <cell r="L378">
            <v>0</v>
          </cell>
          <cell r="M378">
            <v>1.471549</v>
          </cell>
          <cell r="N378">
            <v>3.7771821103345893</v>
          </cell>
          <cell r="O378">
            <v>0</v>
          </cell>
          <cell r="P378">
            <v>816.34659688645866</v>
          </cell>
        </row>
        <row r="379">
          <cell r="C379" t="str">
            <v>Darlington</v>
          </cell>
          <cell r="D379">
            <v>15.424666882444326</v>
          </cell>
          <cell r="E379">
            <v>26.266563725664998</v>
          </cell>
          <cell r="F379">
            <v>3.5562823135259998</v>
          </cell>
          <cell r="G379">
            <v>22.710281412138997</v>
          </cell>
          <cell r="H379">
            <v>46.247790763371938</v>
          </cell>
          <cell r="I379">
            <v>43.147875047640468</v>
          </cell>
          <cell r="J379">
            <v>3.0999157157314685</v>
          </cell>
          <cell r="K379">
            <v>3.7448380465697051</v>
          </cell>
          <cell r="L379">
            <v>0</v>
          </cell>
          <cell r="M379">
            <v>3.147338</v>
          </cell>
          <cell r="N379">
            <v>1.6366600812728278</v>
          </cell>
          <cell r="O379">
            <v>0</v>
          </cell>
          <cell r="P379">
            <v>81.043190616879471</v>
          </cell>
        </row>
        <row r="380">
          <cell r="C380" t="str">
            <v>Warrington</v>
          </cell>
          <cell r="D380">
            <v>11.204547424424408</v>
          </cell>
          <cell r="E380">
            <v>32.404163686223001</v>
          </cell>
          <cell r="F380">
            <v>1.34279684904</v>
          </cell>
          <cell r="G380">
            <v>31.061366837182998</v>
          </cell>
          <cell r="H380">
            <v>90.000910354955039</v>
          </cell>
          <cell r="I380">
            <v>83.968292756701516</v>
          </cell>
          <cell r="J380">
            <v>6.0326175982535215</v>
          </cell>
          <cell r="K380">
            <v>7.2876742382704016</v>
          </cell>
          <cell r="L380">
            <v>0</v>
          </cell>
          <cell r="M380">
            <v>4.0430440000000001</v>
          </cell>
          <cell r="N380">
            <v>3.380773526806081</v>
          </cell>
          <cell r="O380">
            <v>0</v>
          </cell>
          <cell r="P380">
            <v>137.11656580625453</v>
          </cell>
        </row>
        <row r="381">
          <cell r="C381" t="str">
            <v>Cumbria</v>
          </cell>
          <cell r="D381">
            <v>11.066264278496369</v>
          </cell>
          <cell r="E381">
            <v>105.79829677420099</v>
          </cell>
          <cell r="F381">
            <v>17.711530196380998</v>
          </cell>
          <cell r="G381">
            <v>88.086766577820001</v>
          </cell>
          <cell r="H381">
            <v>213.7609147901415</v>
          </cell>
          <cell r="I381">
            <v>199.43286131494926</v>
          </cell>
          <cell r="J381">
            <v>14.328053475192245</v>
          </cell>
          <cell r="K381">
            <v>17.308935051004855</v>
          </cell>
          <cell r="L381">
            <v>0</v>
          </cell>
          <cell r="M381">
            <v>17.16743</v>
          </cell>
          <cell r="N381">
            <v>1.1469158866890383</v>
          </cell>
          <cell r="O381">
            <v>4.6593542119175622</v>
          </cell>
          <cell r="P381">
            <v>359.841846713954</v>
          </cell>
        </row>
        <row r="382">
          <cell r="C382" t="str">
            <v>East Sussex</v>
          </cell>
          <cell r="D382">
            <v>12.946591414852563</v>
          </cell>
          <cell r="E382">
            <v>77.911373995079998</v>
          </cell>
          <cell r="F382">
            <v>3.491080686608</v>
          </cell>
          <cell r="G382">
            <v>74.420293308471997</v>
          </cell>
          <cell r="H382">
            <v>255.14128359226714</v>
          </cell>
          <cell r="I382">
            <v>238.03956993882338</v>
          </cell>
          <cell r="J382">
            <v>17.10171365344377</v>
          </cell>
          <cell r="K382">
            <v>20.659641688304724</v>
          </cell>
          <cell r="L382">
            <v>0</v>
          </cell>
          <cell r="M382">
            <v>14.901593</v>
          </cell>
          <cell r="N382">
            <v>1.7491775151086641</v>
          </cell>
          <cell r="O382">
            <v>0</v>
          </cell>
          <cell r="P382">
            <v>370.36306979076051</v>
          </cell>
        </row>
        <row r="383">
          <cell r="C383" t="str">
            <v>Herefordshire</v>
          </cell>
          <cell r="D383">
            <v>15.429161536399901</v>
          </cell>
          <cell r="E383">
            <v>32.985256307535003</v>
          </cell>
          <cell r="F383">
            <v>0.62447941366500004</v>
          </cell>
          <cell r="G383">
            <v>32.360776893870003</v>
          </cell>
          <cell r="H383">
            <v>94.49860141814051</v>
          </cell>
          <cell r="I383">
            <v>88.164510755311625</v>
          </cell>
          <cell r="J383">
            <v>6.3340906628288778</v>
          </cell>
          <cell r="K383">
            <v>7.6518673021361234</v>
          </cell>
          <cell r="L383">
            <v>0</v>
          </cell>
          <cell r="M383">
            <v>4.4608809999999997</v>
          </cell>
          <cell r="N383">
            <v>2.8056891581116816</v>
          </cell>
          <cell r="O383">
            <v>4.0931261261405565</v>
          </cell>
          <cell r="P383">
            <v>146.49542131206385</v>
          </cell>
        </row>
        <row r="384">
          <cell r="C384" t="str">
            <v>Windsor and Maidenhead</v>
          </cell>
          <cell r="D384">
            <v>9.9221246007867414</v>
          </cell>
          <cell r="E384">
            <v>10.417185719819001</v>
          </cell>
          <cell r="F384">
            <v>0</v>
          </cell>
          <cell r="G384">
            <v>10.417185719819001</v>
          </cell>
          <cell r="H384">
            <v>66.98396235931601</v>
          </cell>
          <cell r="I384">
            <v>62.494134106069751</v>
          </cell>
          <cell r="J384">
            <v>4.4898282532462623</v>
          </cell>
          <cell r="K384">
            <v>5.4239151019474789</v>
          </cell>
          <cell r="L384">
            <v>0</v>
          </cell>
          <cell r="M384">
            <v>1.13263</v>
          </cell>
          <cell r="N384">
            <v>2.4571906105938841</v>
          </cell>
          <cell r="O384">
            <v>0</v>
          </cell>
          <cell r="P384">
            <v>86.414883791676388</v>
          </cell>
        </row>
        <row r="385">
          <cell r="C385" t="str">
            <v>Southampton</v>
          </cell>
          <cell r="D385">
            <v>10.201498662304772</v>
          </cell>
          <cell r="E385">
            <v>65.667705363867</v>
          </cell>
          <cell r="F385">
            <v>10.788091484022001</v>
          </cell>
          <cell r="G385">
            <v>54.879613879845003</v>
          </cell>
          <cell r="H385">
            <v>93.136742511868306</v>
          </cell>
          <cell r="I385">
            <v>86.893935081308015</v>
          </cell>
          <cell r="J385">
            <v>6.2428074305602879</v>
          </cell>
          <cell r="K385">
            <v>7.541593039039701</v>
          </cell>
          <cell r="L385">
            <v>0</v>
          </cell>
          <cell r="M385">
            <v>7.7131109999999996</v>
          </cell>
          <cell r="N385">
            <v>3.6842095980495655</v>
          </cell>
          <cell r="O385">
            <v>0</v>
          </cell>
          <cell r="P385">
            <v>177.74336151282455</v>
          </cell>
        </row>
        <row r="386">
          <cell r="C386" t="str">
            <v>Poole</v>
          </cell>
          <cell r="D386">
            <v>14.195355750441676</v>
          </cell>
          <cell r="E386">
            <v>15.779714638365999</v>
          </cell>
          <cell r="F386">
            <v>0</v>
          </cell>
          <cell r="G386">
            <v>15.779714638365999</v>
          </cell>
          <cell r="H386">
            <v>75.532746431090501</v>
          </cell>
          <cell r="I386">
            <v>70.469906804607419</v>
          </cell>
          <cell r="J386">
            <v>5.0628396264830764</v>
          </cell>
          <cell r="K386">
            <v>6.1161386939389111</v>
          </cell>
          <cell r="L386">
            <v>0</v>
          </cell>
          <cell r="M386">
            <v>2.6545679999999998</v>
          </cell>
          <cell r="N386">
            <v>1.9310066625530735</v>
          </cell>
          <cell r="O386">
            <v>0</v>
          </cell>
          <cell r="P386">
            <v>102.01417442594848</v>
          </cell>
        </row>
        <row r="387">
          <cell r="C387" t="str">
            <v>Wiltshire</v>
          </cell>
          <cell r="D387">
            <v>9.1574163861489097</v>
          </cell>
          <cell r="E387">
            <v>55.155722979442999</v>
          </cell>
          <cell r="F387">
            <v>0</v>
          </cell>
          <cell r="G387">
            <v>55.155722979442999</v>
          </cell>
          <cell r="H387">
            <v>241.21951416211675</v>
          </cell>
          <cell r="I387">
            <v>225.05095452824818</v>
          </cell>
          <cell r="J387">
            <v>16.168559633868572</v>
          </cell>
          <cell r="K387">
            <v>19.532349530624241</v>
          </cell>
          <cell r="L387">
            <v>0</v>
          </cell>
          <cell r="M387">
            <v>5.5521209999999996</v>
          </cell>
          <cell r="N387">
            <v>10.914749680825928</v>
          </cell>
          <cell r="O387">
            <v>2.6610505009478671</v>
          </cell>
          <cell r="P387">
            <v>335.03550785395782</v>
          </cell>
        </row>
        <row r="388">
          <cell r="C388" t="str">
            <v>Hereford &amp; Worcester Fire</v>
          </cell>
          <cell r="D388">
            <v>9.8200930927895378</v>
          </cell>
          <cell r="E388">
            <v>7.6179339836120006</v>
          </cell>
          <cell r="F388">
            <v>1.979042320547</v>
          </cell>
          <cell r="G388">
            <v>5.6388916630650003</v>
          </cell>
          <cell r="H388">
            <v>23.235850129481239</v>
          </cell>
          <cell r="I388">
            <v>21.678388123278626</v>
          </cell>
          <cell r="J388">
            <v>1.5574620062026139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8.7569352086293573E-2</v>
          </cell>
          <cell r="P388">
            <v>30.941353465179535</v>
          </cell>
        </row>
        <row r="389">
          <cell r="C389" t="str">
            <v>Barnet</v>
          </cell>
          <cell r="D389">
            <v>9.718144394069407</v>
          </cell>
          <cell r="E389">
            <v>64.409377258231999</v>
          </cell>
          <cell r="F389">
            <v>6.1824795442479994</v>
          </cell>
          <cell r="G389">
            <v>58.226897713983995</v>
          </cell>
          <cell r="H389">
            <v>173.65671144298628</v>
          </cell>
          <cell r="I389">
            <v>162.01677880925914</v>
          </cell>
          <cell r="J389">
            <v>11.639932633727149</v>
          </cell>
          <cell r="K389">
            <v>14.061563791905909</v>
          </cell>
          <cell r="L389">
            <v>0</v>
          </cell>
          <cell r="M389">
            <v>5.8518809999999997</v>
          </cell>
          <cell r="N389">
            <v>7.5377265771520783</v>
          </cell>
          <cell r="O389">
            <v>0</v>
          </cell>
          <cell r="P389">
            <v>265.51726007027628</v>
          </cell>
        </row>
        <row r="390">
          <cell r="C390" t="str">
            <v>Gateshead</v>
          </cell>
          <cell r="D390">
            <v>13.986889912853616</v>
          </cell>
          <cell r="E390">
            <v>72.979265547756</v>
          </cell>
          <cell r="F390">
            <v>15.011658595455</v>
          </cell>
          <cell r="G390">
            <v>57.967606952301004</v>
          </cell>
          <cell r="H390">
            <v>89.729590738361679</v>
          </cell>
          <cell r="I390">
            <v>83.715159261641347</v>
          </cell>
          <cell r="J390">
            <v>6.014431476720338</v>
          </cell>
          <cell r="K390">
            <v>7.2657045829370617</v>
          </cell>
          <cell r="L390">
            <v>0</v>
          </cell>
          <cell r="M390">
            <v>8.3166180000000001</v>
          </cell>
          <cell r="N390">
            <v>1.9616882606389681</v>
          </cell>
          <cell r="O390">
            <v>0</v>
          </cell>
          <cell r="P390">
            <v>180.25286712969373</v>
          </cell>
        </row>
        <row r="391">
          <cell r="C391" t="str">
            <v>Shropshire</v>
          </cell>
          <cell r="D391">
            <v>12.774210694361514</v>
          </cell>
          <cell r="E391">
            <v>56.760542138395998</v>
          </cell>
          <cell r="F391">
            <v>6.1190501386479994</v>
          </cell>
          <cell r="G391">
            <v>50.641491999747998</v>
          </cell>
          <cell r="H391">
            <v>136.04327980951012</v>
          </cell>
          <cell r="I391">
            <v>126.92451555850168</v>
          </cell>
          <cell r="J391">
            <v>9.1187642510084324</v>
          </cell>
          <cell r="K391">
            <v>11.015878635531962</v>
          </cell>
          <cell r="L391">
            <v>0</v>
          </cell>
          <cell r="M391">
            <v>8.1535189999999993</v>
          </cell>
          <cell r="N391">
            <v>5.6561723382134774</v>
          </cell>
          <cell r="O391">
            <v>5.3076359452606665</v>
          </cell>
          <cell r="P391">
            <v>222.93702786691222</v>
          </cell>
        </row>
        <row r="392">
          <cell r="C392" t="str">
            <v>Sutton</v>
          </cell>
          <cell r="D392">
            <v>10.035809404950005</v>
          </cell>
          <cell r="E392">
            <v>42.714051821268995</v>
          </cell>
          <cell r="F392">
            <v>6.6092309333159998</v>
          </cell>
          <cell r="G392">
            <v>36.104820887952997</v>
          </cell>
          <cell r="H392">
            <v>98.454281700195651</v>
          </cell>
          <cell r="I392">
            <v>91.855048091717933</v>
          </cell>
          <cell r="J392">
            <v>6.5992336084777223</v>
          </cell>
          <cell r="K392">
            <v>7.9721719431966838</v>
          </cell>
          <cell r="L392">
            <v>0</v>
          </cell>
          <cell r="M392">
            <v>2.1726420000000002</v>
          </cell>
          <cell r="N392">
            <v>2.4835310680674292</v>
          </cell>
          <cell r="O392">
            <v>0</v>
          </cell>
          <cell r="P392">
            <v>153.79667853272878</v>
          </cell>
        </row>
        <row r="393">
          <cell r="C393" t="str">
            <v>Doncaster</v>
          </cell>
          <cell r="D393">
            <v>11.652924271951525</v>
          </cell>
          <cell r="E393">
            <v>95.752329637141997</v>
          </cell>
          <cell r="F393">
            <v>20.041002892138998</v>
          </cell>
          <cell r="G393">
            <v>75.711326745003007</v>
          </cell>
          <cell r="H393">
            <v>105.87163428082177</v>
          </cell>
          <cell r="I393">
            <v>98.775227348942508</v>
          </cell>
          <cell r="J393">
            <v>7.096406931879252</v>
          </cell>
          <cell r="K393">
            <v>8.5727797493267364</v>
          </cell>
          <cell r="L393">
            <v>0</v>
          </cell>
          <cell r="M393">
            <v>12.185089</v>
          </cell>
          <cell r="N393">
            <v>3.1628991948062706</v>
          </cell>
          <cell r="O393">
            <v>0</v>
          </cell>
          <cell r="P393">
            <v>225.54473186209677</v>
          </cell>
        </row>
        <row r="394">
          <cell r="C394" t="str">
            <v>Shropshire Fire</v>
          </cell>
          <cell r="D394">
            <v>20.310568631520219</v>
          </cell>
          <cell r="E394">
            <v>5.1431071782700002</v>
          </cell>
          <cell r="F394">
            <v>1.2552951983610001</v>
          </cell>
          <cell r="G394">
            <v>3.8878119799089998</v>
          </cell>
          <cell r="H394">
            <v>15.654360823529982</v>
          </cell>
          <cell r="I394">
            <v>14.605073963863921</v>
          </cell>
          <cell r="J394">
            <v>1.0492868596660612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0.2566504890336776</v>
          </cell>
          <cell r="P394">
            <v>21.054118490833662</v>
          </cell>
        </row>
        <row r="395">
          <cell r="C395" t="str">
            <v>North Somerset</v>
          </cell>
          <cell r="D395">
            <v>8.0060186058822271</v>
          </cell>
          <cell r="E395">
            <v>33.642621571044998</v>
          </cell>
          <cell r="F395">
            <v>2.132301928105</v>
          </cell>
          <cell r="G395">
            <v>31.510319642940001</v>
          </cell>
          <cell r="H395">
            <v>100.71710341265893</v>
          </cell>
          <cell r="I395">
            <v>93.966196470761815</v>
          </cell>
          <cell r="J395">
            <v>6.7509069418971173</v>
          </cell>
          <cell r="K395">
            <v>8.1554001731632351</v>
          </cell>
          <cell r="L395">
            <v>0</v>
          </cell>
          <cell r="M395">
            <v>4.5536630000000002</v>
          </cell>
          <cell r="N395">
            <v>4.0319194816298118</v>
          </cell>
          <cell r="O395">
            <v>0</v>
          </cell>
          <cell r="P395">
            <v>151.10070763849697</v>
          </cell>
        </row>
        <row r="396">
          <cell r="C396" t="str">
            <v>Derbyshire</v>
          </cell>
          <cell r="D396">
            <v>11.773898357549831</v>
          </cell>
          <cell r="E396">
            <v>125.423288471861</v>
          </cell>
          <cell r="F396">
            <v>13.517274293942</v>
          </cell>
          <cell r="G396">
            <v>111.906014177919</v>
          </cell>
          <cell r="H396">
            <v>295.74623638407729</v>
          </cell>
          <cell r="I396">
            <v>275.92283745187302</v>
          </cell>
          <cell r="J396">
            <v>19.823398932204299</v>
          </cell>
          <cell r="K396">
            <v>23.947560302016498</v>
          </cell>
          <cell r="L396">
            <v>0</v>
          </cell>
          <cell r="M396">
            <v>25.928388999999999</v>
          </cell>
          <cell r="N396">
            <v>1.8864962340927538</v>
          </cell>
          <cell r="O396">
            <v>0</v>
          </cell>
          <cell r="P396">
            <v>472.93197039204756</v>
          </cell>
        </row>
        <row r="397">
          <cell r="C397" t="str">
            <v>Oxfordshire</v>
          </cell>
          <cell r="D397">
            <v>11.588834818198796</v>
          </cell>
          <cell r="E397">
            <v>65.033444418818007</v>
          </cell>
          <cell r="F397">
            <v>0</v>
          </cell>
          <cell r="G397">
            <v>65.033444418818007</v>
          </cell>
          <cell r="H397">
            <v>329.22716960796305</v>
          </cell>
          <cell r="I397">
            <v>307.15959707600535</v>
          </cell>
          <cell r="J397">
            <v>22.067572531957719</v>
          </cell>
          <cell r="K397">
            <v>26.658623263120532</v>
          </cell>
          <cell r="L397">
            <v>0</v>
          </cell>
          <cell r="M397">
            <v>4.8768580000000004</v>
          </cell>
          <cell r="N397">
            <v>2.5979502777249066</v>
          </cell>
          <cell r="O397">
            <v>0</v>
          </cell>
          <cell r="P397">
            <v>428.39404556762656</v>
          </cell>
        </row>
        <row r="398">
          <cell r="C398" t="str">
            <v>Lancashire</v>
          </cell>
          <cell r="D398">
            <v>8.0806548165045005</v>
          </cell>
          <cell r="E398">
            <v>220.74693692937802</v>
          </cell>
          <cell r="F398">
            <v>32.893985318502004</v>
          </cell>
          <cell r="G398">
            <v>187.852951610876</v>
          </cell>
          <cell r="H398">
            <v>442.86441561834999</v>
          </cell>
          <cell r="I398">
            <v>413.17991957533377</v>
          </cell>
          <cell r="J398">
            <v>29.684496043016214</v>
          </cell>
          <cell r="K398">
            <v>35.860210524757626</v>
          </cell>
          <cell r="L398">
            <v>0</v>
          </cell>
          <cell r="M398">
            <v>40.013824999999997</v>
          </cell>
          <cell r="N398">
            <v>3.3343666269540622</v>
          </cell>
          <cell r="O398">
            <v>0</v>
          </cell>
          <cell r="P398">
            <v>742.81975469943973</v>
          </cell>
        </row>
        <row r="399">
          <cell r="C399" t="str">
            <v>Walsall</v>
          </cell>
          <cell r="D399">
            <v>11.512985616679181</v>
          </cell>
          <cell r="E399">
            <v>91.671655777533999</v>
          </cell>
          <cell r="F399">
            <v>17.551396982141</v>
          </cell>
          <cell r="G399">
            <v>74.120258795392999</v>
          </cell>
          <cell r="H399">
            <v>115.82883846765719</v>
          </cell>
          <cell r="I399">
            <v>108.06501600664602</v>
          </cell>
          <cell r="J399">
            <v>7.7638224610111761</v>
          </cell>
          <cell r="K399">
            <v>9.3790478209652459</v>
          </cell>
          <cell r="L399">
            <v>0</v>
          </cell>
          <cell r="M399">
            <v>10.308569</v>
          </cell>
          <cell r="N399">
            <v>3.7267084757689459</v>
          </cell>
          <cell r="O399">
            <v>0</v>
          </cell>
          <cell r="P399">
            <v>230.91481954192543</v>
          </cell>
        </row>
        <row r="400">
          <cell r="C400" t="str">
            <v>Buckinghamshire Fire</v>
          </cell>
          <cell r="D400">
            <v>12.845484525605867</v>
          </cell>
          <cell r="E400">
            <v>7.3381553505869999</v>
          </cell>
          <cell r="F400">
            <v>2.2367101803730001</v>
          </cell>
          <cell r="G400">
            <v>5.1014451702140002</v>
          </cell>
          <cell r="H400">
            <v>19.752855736430977</v>
          </cell>
          <cell r="I400">
            <v>18.428853293995726</v>
          </cell>
          <cell r="J400">
            <v>1.3240024424352508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27.091011087017975</v>
          </cell>
        </row>
        <row r="401">
          <cell r="C401" t="str">
            <v>Bournemouth</v>
          </cell>
          <cell r="D401">
            <v>8.28159563529473</v>
          </cell>
          <cell r="E401">
            <v>34.292924482368001</v>
          </cell>
          <cell r="F401">
            <v>2.9571317442790002</v>
          </cell>
          <cell r="G401">
            <v>31.335792738088998</v>
          </cell>
          <cell r="H401">
            <v>86.894163735014985</v>
          </cell>
          <cell r="I401">
            <v>81.069786411874787</v>
          </cell>
          <cell r="J401">
            <v>5.8243773231402027</v>
          </cell>
          <cell r="K401">
            <v>7.0361105905508694</v>
          </cell>
          <cell r="L401">
            <v>0</v>
          </cell>
          <cell r="M401">
            <v>5.1205679999999996</v>
          </cell>
          <cell r="N401">
            <v>3.1132338432504296</v>
          </cell>
          <cell r="O401">
            <v>0</v>
          </cell>
          <cell r="P401">
            <v>136.45700065118427</v>
          </cell>
        </row>
        <row r="402">
          <cell r="C402" t="str">
            <v>Staffordshire</v>
          </cell>
          <cell r="D402">
            <v>7.5395541115984592</v>
          </cell>
          <cell r="E402">
            <v>111.014872357353</v>
          </cell>
          <cell r="F402">
            <v>10.69115229008</v>
          </cell>
          <cell r="G402">
            <v>100.323720067273</v>
          </cell>
          <cell r="H402">
            <v>314.97574384675818</v>
          </cell>
          <cell r="I402">
            <v>293.86342167291548</v>
          </cell>
          <cell r="J402">
            <v>21.112322173842703</v>
          </cell>
          <cell r="K402">
            <v>25.504637731541514</v>
          </cell>
          <cell r="L402">
            <v>0</v>
          </cell>
          <cell r="M402">
            <v>23.202687999999998</v>
          </cell>
          <cell r="N402">
            <v>2.2321331453796249</v>
          </cell>
          <cell r="O402">
            <v>0</v>
          </cell>
          <cell r="P402">
            <v>476.93007508103233</v>
          </cell>
        </row>
        <row r="403">
          <cell r="C403" t="str">
            <v>Dorset</v>
          </cell>
          <cell r="D403">
            <v>12.135028199385943</v>
          </cell>
          <cell r="E403">
            <v>29.614101514333999</v>
          </cell>
          <cell r="F403">
            <v>0</v>
          </cell>
          <cell r="G403">
            <v>29.614101514333999</v>
          </cell>
          <cell r="H403">
            <v>217.32593446926921</v>
          </cell>
          <cell r="I403">
            <v>202.75892340609695</v>
          </cell>
          <cell r="J403">
            <v>14.567011063172265</v>
          </cell>
          <cell r="K403">
            <v>17.597606598570795</v>
          </cell>
          <cell r="L403">
            <v>0</v>
          </cell>
          <cell r="M403">
            <v>9.0224840000000004</v>
          </cell>
          <cell r="N403">
            <v>1.2745426335903252</v>
          </cell>
          <cell r="O403">
            <v>1.2201239215191937</v>
          </cell>
          <cell r="P403">
            <v>276.05479313728358</v>
          </cell>
        </row>
        <row r="404">
          <cell r="C404" t="str">
            <v>Hampshire</v>
          </cell>
          <cell r="D404">
            <v>11.020360249426956</v>
          </cell>
          <cell r="E404">
            <v>117.594427621816</v>
          </cell>
          <cell r="F404">
            <v>0</v>
          </cell>
          <cell r="G404">
            <v>117.594427621816</v>
          </cell>
          <cell r="H404">
            <v>574.28766409664058</v>
          </cell>
          <cell r="I404">
            <v>535.79407714039974</v>
          </cell>
          <cell r="J404">
            <v>38.493586956240868</v>
          </cell>
          <cell r="K404">
            <v>46.501989796408296</v>
          </cell>
          <cell r="L404">
            <v>0</v>
          </cell>
          <cell r="M404">
            <v>18.907454000000001</v>
          </cell>
          <cell r="N404">
            <v>4.784237571656532</v>
          </cell>
          <cell r="O404">
            <v>0</v>
          </cell>
          <cell r="P404">
            <v>762.07577308652139</v>
          </cell>
        </row>
        <row r="405">
          <cell r="C405" t="str">
            <v>Nottinghamshire</v>
          </cell>
          <cell r="D405">
            <v>10.745673270022778</v>
          </cell>
          <cell r="E405">
            <v>114.915321066818</v>
          </cell>
          <cell r="F405">
            <v>6.9511680254690003</v>
          </cell>
          <cell r="G405">
            <v>107.96415304134899</v>
          </cell>
          <cell r="H405">
            <v>333.46047012153053</v>
          </cell>
          <cell r="I405">
            <v>311.10914620221325</v>
          </cell>
          <cell r="J405">
            <v>22.351323919317291</v>
          </cell>
          <cell r="K405">
            <v>27.00140774134314</v>
          </cell>
          <cell r="L405">
            <v>0</v>
          </cell>
          <cell r="M405">
            <v>21.504760000000001</v>
          </cell>
          <cell r="N405">
            <v>2.2937329883603859</v>
          </cell>
          <cell r="O405">
            <v>0</v>
          </cell>
          <cell r="P405">
            <v>499.175691918052</v>
          </cell>
        </row>
        <row r="406">
          <cell r="C406" t="str">
            <v>Norfolk</v>
          </cell>
          <cell r="D406">
            <v>14.030561993377955</v>
          </cell>
          <cell r="E406">
            <v>192.435925166185</v>
          </cell>
          <cell r="F406">
            <v>38.747558888703004</v>
          </cell>
          <cell r="G406">
            <v>153.688366277482</v>
          </cell>
          <cell r="H406">
            <v>359.24461722074909</v>
          </cell>
          <cell r="I406">
            <v>335.16502301023979</v>
          </cell>
          <cell r="J406">
            <v>24.079594210509288</v>
          </cell>
          <cell r="K406">
            <v>29.089236229184689</v>
          </cell>
          <cell r="L406">
            <v>0</v>
          </cell>
          <cell r="M406">
            <v>28.371579000000001</v>
          </cell>
          <cell r="N406">
            <v>3.2121638572445539</v>
          </cell>
          <cell r="O406">
            <v>3.1950106322192404</v>
          </cell>
          <cell r="P406">
            <v>615.54853210558269</v>
          </cell>
        </row>
        <row r="407">
          <cell r="C407" t="str">
            <v>Lincolnshire</v>
          </cell>
          <cell r="D407">
            <v>8.1131077101357043</v>
          </cell>
          <cell r="E407">
            <v>130.596999190215</v>
          </cell>
          <cell r="F407">
            <v>20.089539564500999</v>
          </cell>
          <cell r="G407">
            <v>110.50745962571401</v>
          </cell>
          <cell r="H407">
            <v>261.65590446740441</v>
          </cell>
          <cell r="I407">
            <v>244.11752615821095</v>
          </cell>
          <cell r="J407">
            <v>17.538378309193433</v>
          </cell>
          <cell r="K407">
            <v>21.187152293881862</v>
          </cell>
          <cell r="L407">
            <v>0</v>
          </cell>
          <cell r="M407">
            <v>25.120225000000001</v>
          </cell>
          <cell r="N407">
            <v>2.745570023884595</v>
          </cell>
          <cell r="O407">
            <v>5.5650628367008306</v>
          </cell>
          <cell r="P407">
            <v>446.8709138120866</v>
          </cell>
        </row>
        <row r="408">
          <cell r="C408" t="str">
            <v>North Tyneside</v>
          </cell>
          <cell r="D408">
            <v>11.296642231215891</v>
          </cell>
          <cell r="E408">
            <v>59.084364010294003</v>
          </cell>
          <cell r="F408">
            <v>11.197507887067999</v>
          </cell>
          <cell r="G408">
            <v>47.886856123226003</v>
          </cell>
          <cell r="H408">
            <v>91.008987588455</v>
          </cell>
          <cell r="I408">
            <v>84.908800179682601</v>
          </cell>
          <cell r="J408">
            <v>6.1001874087723973</v>
          </cell>
          <cell r="K408">
            <v>7.3693016179912387</v>
          </cell>
          <cell r="L408">
            <v>0</v>
          </cell>
          <cell r="M408">
            <v>6.8094270000000003</v>
          </cell>
          <cell r="N408">
            <v>2.0838781926285184</v>
          </cell>
          <cell r="O408">
            <v>0</v>
          </cell>
          <cell r="P408">
            <v>166.35595840936875</v>
          </cell>
        </row>
        <row r="409">
          <cell r="C409" t="str">
            <v>Bath &amp; North East Somerset</v>
          </cell>
          <cell r="D409">
            <v>5.87886065566168</v>
          </cell>
          <cell r="E409">
            <v>23.973129916199003</v>
          </cell>
          <cell r="F409">
            <v>0.487717406982</v>
          </cell>
          <cell r="G409">
            <v>23.485412509217003</v>
          </cell>
          <cell r="H409">
            <v>86.921594942690447</v>
          </cell>
          <cell r="I409">
            <v>81.09537894941333</v>
          </cell>
          <cell r="J409">
            <v>5.8262159932771116</v>
          </cell>
          <cell r="K409">
            <v>7.0383317870333491</v>
          </cell>
          <cell r="L409">
            <v>0</v>
          </cell>
          <cell r="M409">
            <v>3.0009320000000002</v>
          </cell>
          <cell r="N409">
            <v>3.1828736339500225</v>
          </cell>
          <cell r="O409">
            <v>0</v>
          </cell>
          <cell r="P409">
            <v>124.11686227987282</v>
          </cell>
        </row>
        <row r="410">
          <cell r="C410" t="str">
            <v>Isle of Wight Council</v>
          </cell>
          <cell r="D410">
            <v>8.7640862018893344</v>
          </cell>
          <cell r="E410">
            <v>36.921792463308002</v>
          </cell>
          <cell r="F410">
            <v>4.4329375656460002</v>
          </cell>
          <cell r="G410">
            <v>32.488854897662002</v>
          </cell>
          <cell r="H410">
            <v>78.922390892540392</v>
          </cell>
          <cell r="I410">
            <v>73.632348799445381</v>
          </cell>
          <cell r="J410">
            <v>5.2900420930950087</v>
          </cell>
          <cell r="K410">
            <v>6.3906095245247485</v>
          </cell>
          <cell r="L410">
            <v>0</v>
          </cell>
          <cell r="M410">
            <v>4.1507389999999997</v>
          </cell>
          <cell r="N410">
            <v>2.4197044418603113</v>
          </cell>
          <cell r="O410">
            <v>0</v>
          </cell>
          <cell r="P410">
            <v>128.80523632223344</v>
          </cell>
        </row>
        <row r="411">
          <cell r="C411" t="str">
            <v>Haringey</v>
          </cell>
          <cell r="D411">
            <v>11.340590388625365</v>
          </cell>
          <cell r="E411">
            <v>102.92622391243899</v>
          </cell>
          <cell r="F411">
            <v>21.640505645984</v>
          </cell>
          <cell r="G411">
            <v>81.285718266454992</v>
          </cell>
          <cell r="H411">
            <v>111.66676365772787</v>
          </cell>
          <cell r="I411">
            <v>104.18191843866461</v>
          </cell>
          <cell r="J411">
            <v>7.4848452190632555</v>
          </cell>
          <cell r="K411">
            <v>9.042030725799755</v>
          </cell>
          <cell r="L411">
            <v>0</v>
          </cell>
          <cell r="M411">
            <v>6.7492400000000004</v>
          </cell>
          <cell r="N411">
            <v>4.1848328520493938</v>
          </cell>
          <cell r="O411">
            <v>0</v>
          </cell>
          <cell r="P411">
            <v>234.56909114801601</v>
          </cell>
        </row>
        <row r="412">
          <cell r="C412" t="str">
            <v>Suffolk</v>
          </cell>
          <cell r="D412">
            <v>12.026414522078802</v>
          </cell>
          <cell r="E412">
            <v>118.05431786381901</v>
          </cell>
          <cell r="F412">
            <v>16.230829208391</v>
          </cell>
          <cell r="G412">
            <v>101.82348865542801</v>
          </cell>
          <cell r="H412">
            <v>303.34951876752763</v>
          </cell>
          <cell r="I412">
            <v>283.01648393353082</v>
          </cell>
          <cell r="J412">
            <v>20.333034833996798</v>
          </cell>
          <cell r="K412">
            <v>24.563223465129376</v>
          </cell>
          <cell r="L412">
            <v>0</v>
          </cell>
          <cell r="M412">
            <v>20.288373</v>
          </cell>
          <cell r="N412">
            <v>2.399478712570239</v>
          </cell>
          <cell r="O412">
            <v>1.7433083908621558</v>
          </cell>
          <cell r="P412">
            <v>470.39822019990839</v>
          </cell>
        </row>
        <row r="413">
          <cell r="C413" t="str">
            <v>South Gloucestershire</v>
          </cell>
          <cell r="D413">
            <v>16.789227636205986</v>
          </cell>
          <cell r="E413">
            <v>41.258210819554996</v>
          </cell>
          <cell r="F413">
            <v>3.9153553606599996</v>
          </cell>
          <cell r="G413">
            <v>37.342855458894995</v>
          </cell>
          <cell r="H413">
            <v>131.1651860268351</v>
          </cell>
          <cell r="I413">
            <v>122.37339262849068</v>
          </cell>
          <cell r="J413">
            <v>8.7917933983444279</v>
          </cell>
          <cell r="K413">
            <v>10.620883093246206</v>
          </cell>
          <cell r="L413">
            <v>0</v>
          </cell>
          <cell r="M413">
            <v>2.246264</v>
          </cell>
          <cell r="N413">
            <v>5.0109624620933122</v>
          </cell>
          <cell r="O413">
            <v>0</v>
          </cell>
          <cell r="P413">
            <v>190.3015064017296</v>
          </cell>
        </row>
        <row r="414">
          <cell r="C414" t="str">
            <v>Havering</v>
          </cell>
          <cell r="D414">
            <v>13.903223742906164</v>
          </cell>
          <cell r="E414">
            <v>35.636815808731001</v>
          </cell>
          <cell r="F414">
            <v>1.375662193251</v>
          </cell>
          <cell r="G414">
            <v>34.261153615479998</v>
          </cell>
          <cell r="H414">
            <v>118.97156855516175</v>
          </cell>
          <cell r="I414">
            <v>110.99709390454862</v>
          </cell>
          <cell r="J414">
            <v>7.9744746506131339</v>
          </cell>
          <cell r="K414">
            <v>9.6335251702077844</v>
          </cell>
          <cell r="L414">
            <v>0</v>
          </cell>
          <cell r="M414">
            <v>4.2015820000000001</v>
          </cell>
          <cell r="N414">
            <v>4.2639118311127771</v>
          </cell>
          <cell r="O414">
            <v>0</v>
          </cell>
          <cell r="P414">
            <v>172.70740336521331</v>
          </cell>
        </row>
        <row r="415">
          <cell r="C415" t="str">
            <v>Kent</v>
          </cell>
          <cell r="D415">
            <v>8.8422550875878656</v>
          </cell>
          <cell r="E415">
            <v>195.77275305674101</v>
          </cell>
          <cell r="F415">
            <v>9.487110768837999</v>
          </cell>
          <cell r="G415">
            <v>186.28564228790302</v>
          </cell>
          <cell r="H415">
            <v>631.10865473145554</v>
          </cell>
          <cell r="I415">
            <v>588.80644732124483</v>
          </cell>
          <cell r="J415">
            <v>42.302207410210656</v>
          </cell>
          <cell r="K415">
            <v>51.102975142103077</v>
          </cell>
          <cell r="L415">
            <v>0</v>
          </cell>
          <cell r="M415">
            <v>33.682563000000002</v>
          </cell>
          <cell r="N415">
            <v>5.6512459919546334</v>
          </cell>
          <cell r="O415">
            <v>0</v>
          </cell>
          <cell r="P415">
            <v>917.3181919222543</v>
          </cell>
        </row>
        <row r="416">
          <cell r="C416" t="str">
            <v>Gloucestershire</v>
          </cell>
          <cell r="D416">
            <v>9.3338379678877601</v>
          </cell>
          <cell r="E416">
            <v>83.124060810231015</v>
          </cell>
          <cell r="F416">
            <v>8.0050579266540005</v>
          </cell>
          <cell r="G416">
            <v>75.119002883577011</v>
          </cell>
          <cell r="H416">
            <v>265.04160216329234</v>
          </cell>
          <cell r="I416">
            <v>247.27628593289313</v>
          </cell>
          <cell r="J416">
            <v>17.765316230399193</v>
          </cell>
          <cell r="K416">
            <v>21.461303541681321</v>
          </cell>
          <cell r="L416">
            <v>0</v>
          </cell>
          <cell r="M416">
            <v>13.337177000000001</v>
          </cell>
          <cell r="N416">
            <v>2.816592971560739</v>
          </cell>
          <cell r="O416">
            <v>0</v>
          </cell>
          <cell r="P416">
            <v>385.78073648676542</v>
          </cell>
        </row>
        <row r="417">
          <cell r="C417" t="str">
            <v>Bexley</v>
          </cell>
          <cell r="D417">
            <v>7.7561256711655933</v>
          </cell>
          <cell r="E417">
            <v>39.587018256206001</v>
          </cell>
          <cell r="F417">
            <v>3.2496880765410001</v>
          </cell>
          <cell r="G417">
            <v>36.337330179665003</v>
          </cell>
          <cell r="H417">
            <v>106.03714427638234</v>
          </cell>
          <cell r="I417">
            <v>98.929643473252582</v>
          </cell>
          <cell r="J417">
            <v>7.107500803129752</v>
          </cell>
          <cell r="K417">
            <v>8.5861816463305214</v>
          </cell>
          <cell r="L417">
            <v>0</v>
          </cell>
          <cell r="M417">
            <v>4.1846990000000002</v>
          </cell>
          <cell r="N417">
            <v>2.5706256241327075</v>
          </cell>
          <cell r="O417">
            <v>0</v>
          </cell>
          <cell r="P417">
            <v>160.96566880305153</v>
          </cell>
        </row>
        <row r="418">
          <cell r="C418" t="str">
            <v>Waltham Forest</v>
          </cell>
          <cell r="D418">
            <v>12.89918788445684</v>
          </cell>
          <cell r="E418">
            <v>88.056301120518995</v>
          </cell>
          <cell r="F418">
            <v>18.502195047884999</v>
          </cell>
          <cell r="G418">
            <v>69.554106072633999</v>
          </cell>
          <cell r="H418">
            <v>103.62085040608089</v>
          </cell>
          <cell r="I418">
            <v>96.675309930541644</v>
          </cell>
          <cell r="J418">
            <v>6.9455404755392429</v>
          </cell>
          <cell r="K418">
            <v>8.3905262632767563</v>
          </cell>
          <cell r="L418">
            <v>0</v>
          </cell>
          <cell r="M418">
            <v>6.58188</v>
          </cell>
          <cell r="N418">
            <v>3.7221966509915743</v>
          </cell>
          <cell r="O418">
            <v>0</v>
          </cell>
          <cell r="P418">
            <v>210.37175444086824</v>
          </cell>
        </row>
        <row r="419">
          <cell r="C419" t="str">
            <v>Essex</v>
          </cell>
          <cell r="D419">
            <v>9.8311164991333904</v>
          </cell>
          <cell r="E419">
            <v>193.42060896774098</v>
          </cell>
          <cell r="F419">
            <v>18.300037457109998</v>
          </cell>
          <cell r="G419">
            <v>175.12057151063098</v>
          </cell>
          <cell r="H419">
            <v>625.78821452664238</v>
          </cell>
          <cell r="I419">
            <v>583.84262774486126</v>
          </cell>
          <cell r="J419">
            <v>41.945586781781159</v>
          </cell>
          <cell r="K419">
            <v>50.672161332954289</v>
          </cell>
          <cell r="L419">
            <v>0</v>
          </cell>
          <cell r="M419">
            <v>30.748124000000001</v>
          </cell>
          <cell r="N419">
            <v>4.7646321702361059</v>
          </cell>
          <cell r="O419">
            <v>0</v>
          </cell>
          <cell r="P419">
            <v>905.39374099757379</v>
          </cell>
        </row>
        <row r="420">
          <cell r="C420" t="str">
            <v>Cambridgeshire</v>
          </cell>
          <cell r="D420">
            <v>13.769283940656965</v>
          </cell>
          <cell r="E420">
            <v>57.661153445378993</v>
          </cell>
          <cell r="F420">
            <v>0</v>
          </cell>
          <cell r="G420">
            <v>57.661153445378993</v>
          </cell>
          <cell r="H420">
            <v>282.14007110195081</v>
          </cell>
          <cell r="I420">
            <v>263.22867174621729</v>
          </cell>
          <cell r="J420">
            <v>18.911399355733536</v>
          </cell>
          <cell r="K420">
            <v>22.845823666052102</v>
          </cell>
          <cell r="L420">
            <v>0</v>
          </cell>
          <cell r="M420">
            <v>9.1273789999999995</v>
          </cell>
          <cell r="N420">
            <v>3.2094164442522133</v>
          </cell>
          <cell r="O420">
            <v>0</v>
          </cell>
          <cell r="P420">
            <v>374.98384365763417</v>
          </cell>
        </row>
        <row r="421">
          <cell r="C421" t="str">
            <v>West Sussex</v>
          </cell>
          <cell r="D421">
            <v>14.599462016163557</v>
          </cell>
          <cell r="E421">
            <v>75.918234524165996</v>
          </cell>
          <cell r="F421">
            <v>0</v>
          </cell>
          <cell r="G421">
            <v>75.918234524165996</v>
          </cell>
          <cell r="H421">
            <v>412.46041202848926</v>
          </cell>
          <cell r="I421">
            <v>384.81384789516352</v>
          </cell>
          <cell r="J421">
            <v>27.646564133325715</v>
          </cell>
          <cell r="K421">
            <v>33.398296830460069</v>
          </cell>
          <cell r="L421">
            <v>0</v>
          </cell>
          <cell r="M421">
            <v>12.051045</v>
          </cell>
          <cell r="N421">
            <v>3.2499824967675917</v>
          </cell>
          <cell r="O421">
            <v>0</v>
          </cell>
          <cell r="P421">
            <v>537.07797087988297</v>
          </cell>
        </row>
        <row r="422">
          <cell r="C422" t="str">
            <v>North Yorkshire</v>
          </cell>
          <cell r="D422">
            <v>9.9359265020988019</v>
          </cell>
          <cell r="E422">
            <v>63.440024457101003</v>
          </cell>
          <cell r="F422">
            <v>0</v>
          </cell>
          <cell r="G422">
            <v>63.440024457101003</v>
          </cell>
          <cell r="H422">
            <v>276.14159854414277</v>
          </cell>
          <cell r="I422">
            <v>257.6322672449673</v>
          </cell>
          <cell r="J422">
            <v>18.509331299175468</v>
          </cell>
          <cell r="K422">
            <v>22.360107313227417</v>
          </cell>
          <cell r="L422">
            <v>0</v>
          </cell>
          <cell r="M422">
            <v>10.979238</v>
          </cell>
          <cell r="N422">
            <v>1.7327566423359817</v>
          </cell>
          <cell r="O422">
            <v>6.6482195934424375</v>
          </cell>
          <cell r="P422">
            <v>381.30194455024963</v>
          </cell>
        </row>
        <row r="423">
          <cell r="C423" t="str">
            <v>Leicestershire</v>
          </cell>
          <cell r="D423">
            <v>12.585112657704672</v>
          </cell>
          <cell r="E423">
            <v>59.198984263972996</v>
          </cell>
          <cell r="F423">
            <v>0</v>
          </cell>
          <cell r="G423">
            <v>59.198984263972996</v>
          </cell>
          <cell r="H423">
            <v>269.92867088291939</v>
          </cell>
          <cell r="I423">
            <v>251.8357822241345</v>
          </cell>
          <cell r="J423">
            <v>18.092888658784901</v>
          </cell>
          <cell r="K423">
            <v>21.857025814580737</v>
          </cell>
          <cell r="L423">
            <v>0</v>
          </cell>
          <cell r="M423">
            <v>11.3527</v>
          </cell>
          <cell r="N423">
            <v>2.6109336588196843</v>
          </cell>
          <cell r="O423">
            <v>0</v>
          </cell>
          <cell r="P423">
            <v>364.94831462029288</v>
          </cell>
        </row>
        <row r="424">
          <cell r="C424" t="str">
            <v>Devon</v>
          </cell>
          <cell r="D424">
            <v>8.0041759990443637</v>
          </cell>
          <cell r="E424">
            <v>102.307302689086</v>
          </cell>
          <cell r="F424">
            <v>0.53734914847699999</v>
          </cell>
          <cell r="G424">
            <v>101.769953540609</v>
          </cell>
          <cell r="H424">
            <v>364.65550364427912</v>
          </cell>
          <cell r="I424">
            <v>340.2132263394322</v>
          </cell>
          <cell r="J424">
            <v>24.442277304846915</v>
          </cell>
          <cell r="K424">
            <v>29.527373770676732</v>
          </cell>
          <cell r="L424">
            <v>0</v>
          </cell>
          <cell r="M424">
            <v>19.650186999999999</v>
          </cell>
          <cell r="N424">
            <v>3.3927618801362787</v>
          </cell>
          <cell r="O424">
            <v>5.9826577304437665</v>
          </cell>
          <cell r="P424">
            <v>525.51578671462187</v>
          </cell>
        </row>
        <row r="425">
          <cell r="C425" t="str">
            <v>Buckinghamshire</v>
          </cell>
          <cell r="D425">
            <v>9.5493284289095524</v>
          </cell>
          <cell r="E425">
            <v>33.175893997393004</v>
          </cell>
          <cell r="F425">
            <v>0</v>
          </cell>
          <cell r="G425">
            <v>33.175893997393004</v>
          </cell>
          <cell r="H425">
            <v>273.31272293776487</v>
          </cell>
          <cell r="I425">
            <v>254.99300666247086</v>
          </cell>
          <cell r="J425">
            <v>18.319716275294034</v>
          </cell>
          <cell r="K425">
            <v>22.131043809329928</v>
          </cell>
          <cell r="L425">
            <v>0</v>
          </cell>
          <cell r="M425">
            <v>0.87512000000000001</v>
          </cell>
          <cell r="N425">
            <v>2.2517296203639563</v>
          </cell>
          <cell r="O425">
            <v>0</v>
          </cell>
          <cell r="P425">
            <v>331.74651036485176</v>
          </cell>
        </row>
        <row r="426">
          <cell r="C426" t="str">
            <v>Somerset</v>
          </cell>
          <cell r="D426">
            <v>20.977945097152499</v>
          </cell>
          <cell r="E426">
            <v>73.79169430359299</v>
          </cell>
          <cell r="F426">
            <v>6.075489028572</v>
          </cell>
          <cell r="G426">
            <v>67.716205275020997</v>
          </cell>
          <cell r="H426">
            <v>218.40269357732248</v>
          </cell>
          <cell r="I426">
            <v>203.76350906702947</v>
          </cell>
          <cell r="J426">
            <v>14.639184510293003</v>
          </cell>
          <cell r="K426">
            <v>17.68479537901348</v>
          </cell>
          <cell r="L426">
            <v>0</v>
          </cell>
          <cell r="M426">
            <v>16.659818999999999</v>
          </cell>
          <cell r="N426">
            <v>2.6493723401482545</v>
          </cell>
          <cell r="O426">
            <v>1.9280446200101196</v>
          </cell>
          <cell r="P426">
            <v>331.11641922008727</v>
          </cell>
        </row>
        <row r="427">
          <cell r="C427" t="str">
            <v>Warwickshire</v>
          </cell>
          <cell r="D427">
            <v>11.525768615620059</v>
          </cell>
          <cell r="E427">
            <v>63.006738090285992</v>
          </cell>
          <cell r="F427">
            <v>0</v>
          </cell>
          <cell r="G427">
            <v>63.006738090285992</v>
          </cell>
          <cell r="H427">
            <v>264.72726787307136</v>
          </cell>
          <cell r="I427">
            <v>246.98302096923166</v>
          </cell>
          <cell r="J427">
            <v>17.744246903839688</v>
          </cell>
          <cell r="K427">
            <v>21.435850844591766</v>
          </cell>
          <cell r="L427">
            <v>0</v>
          </cell>
          <cell r="M427">
            <v>9.3052259999999993</v>
          </cell>
          <cell r="N427">
            <v>1.8302256632939207</v>
          </cell>
          <cell r="O427">
            <v>0</v>
          </cell>
          <cell r="P427">
            <v>360.30530847124299</v>
          </cell>
        </row>
        <row r="428">
          <cell r="C428" t="str">
            <v>Rutland</v>
          </cell>
          <cell r="D428">
            <v>12.542104812319934</v>
          </cell>
          <cell r="E428">
            <v>3.4579127526720002</v>
          </cell>
          <cell r="F428">
            <v>0</v>
          </cell>
          <cell r="G428">
            <v>3.4579127526720002</v>
          </cell>
          <cell r="H428">
            <v>24.480187652543147</v>
          </cell>
          <cell r="I428">
            <v>22.839319685109864</v>
          </cell>
          <cell r="J428">
            <v>1.6408679674332849</v>
          </cell>
          <cell r="K428">
            <v>1.9822425373238661</v>
          </cell>
          <cell r="L428">
            <v>0</v>
          </cell>
          <cell r="M428">
            <v>0</v>
          </cell>
          <cell r="N428">
            <v>0.75154378338058125</v>
          </cell>
          <cell r="O428">
            <v>0.68089142144995662</v>
          </cell>
          <cell r="P428">
            <v>31.352778147369552</v>
          </cell>
        </row>
        <row r="429">
          <cell r="C429" t="str">
            <v>Northamptonshire</v>
          </cell>
          <cell r="D429">
            <v>11.774733191485232</v>
          </cell>
          <cell r="E429">
            <v>101.16391352826199</v>
          </cell>
          <cell r="F429">
            <v>9.9359750335119994</v>
          </cell>
          <cell r="G429">
            <v>91.227938494749992</v>
          </cell>
          <cell r="H429">
            <v>283.60433917767136</v>
          </cell>
          <cell r="I429">
            <v>264.59479226623739</v>
          </cell>
          <cell r="J429">
            <v>19.009546911433965</v>
          </cell>
          <cell r="K429">
            <v>22.964390341558694</v>
          </cell>
          <cell r="L429">
            <v>0</v>
          </cell>
          <cell r="M429">
            <v>14.407671000000001</v>
          </cell>
          <cell r="N429">
            <v>2.9944045034085769</v>
          </cell>
          <cell r="O429">
            <v>0</v>
          </cell>
          <cell r="P429">
            <v>425.13471855090063</v>
          </cell>
        </row>
        <row r="430">
          <cell r="C430" t="str">
            <v>Worcestershire</v>
          </cell>
          <cell r="D430">
            <v>13.662009024619923</v>
          </cell>
          <cell r="E430">
            <v>62.187214348843</v>
          </cell>
          <cell r="F430">
            <v>0</v>
          </cell>
          <cell r="G430">
            <v>62.187214348843</v>
          </cell>
          <cell r="H430">
            <v>248.01070267706487</v>
          </cell>
          <cell r="I430">
            <v>231.38694049928029</v>
          </cell>
          <cell r="J430">
            <v>16.623762177784592</v>
          </cell>
          <cell r="K430">
            <v>20.082254741498591</v>
          </cell>
          <cell r="L430">
            <v>0</v>
          </cell>
          <cell r="M430">
            <v>12.716559</v>
          </cell>
          <cell r="N430">
            <v>2.1482320865996996</v>
          </cell>
          <cell r="O430">
            <v>0</v>
          </cell>
          <cell r="P430">
            <v>345.14496285400622</v>
          </cell>
        </row>
        <row r="431">
          <cell r="C431" t="str">
            <v>Isles of Scilly</v>
          </cell>
          <cell r="D431">
            <v>13.987205761879714</v>
          </cell>
          <cell r="E431">
            <v>3.2850000000000001</v>
          </cell>
          <cell r="F431">
            <v>1.7736720308709999</v>
          </cell>
          <cell r="G431">
            <v>1.511327969129</v>
          </cell>
          <cell r="H431">
            <v>1.5510624993594624</v>
          </cell>
          <cell r="I431">
            <v>1.4470972517555882</v>
          </cell>
          <cell r="J431">
            <v>0.10396524760387418</v>
          </cell>
          <cell r="K431">
            <v>0.12559470980847603</v>
          </cell>
          <cell r="L431">
            <v>0</v>
          </cell>
          <cell r="M431">
            <v>4.8591000000000002E-2</v>
          </cell>
          <cell r="N431">
            <v>3.4784637710437709E-2</v>
          </cell>
          <cell r="O431">
            <v>0</v>
          </cell>
          <cell r="P431">
            <v>5.0450328468783763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2"/>
  <sheetViews>
    <sheetView tabSelected="1" workbookViewId="0">
      <selection activeCell="B5" sqref="B5:F5"/>
    </sheetView>
  </sheetViews>
  <sheetFormatPr defaultRowHeight="15" x14ac:dyDescent="0.2"/>
  <cols>
    <col min="1" max="1" width="2.88671875" style="50" customWidth="1"/>
    <col min="2" max="2" width="49.21875" style="50" bestFit="1" customWidth="1"/>
    <col min="3" max="3" width="15.88671875" style="50" bestFit="1" customWidth="1"/>
    <col min="4" max="4" width="16.88671875" style="50" bestFit="1" customWidth="1"/>
    <col min="5" max="6" width="15.88671875" style="50" bestFit="1" customWidth="1"/>
    <col min="7" max="7" width="3.109375" style="50" customWidth="1"/>
    <col min="8" max="16384" width="8.88671875" style="50"/>
  </cols>
  <sheetData>
    <row r="1" spans="1:8" s="49" customFormat="1" ht="15.75" thickBot="1" x14ac:dyDescent="0.25">
      <c r="H1" s="50"/>
    </row>
    <row r="2" spans="1:8" s="49" customFormat="1" ht="15.75" thickBot="1" x14ac:dyDescent="0.25">
      <c r="A2" s="1"/>
      <c r="B2" s="2"/>
      <c r="C2" s="2"/>
      <c r="D2" s="2"/>
      <c r="E2" s="2"/>
      <c r="F2" s="2"/>
      <c r="G2" s="3"/>
      <c r="H2" s="50"/>
    </row>
    <row r="3" spans="1:8" s="49" customFormat="1" ht="16.5" thickBot="1" x14ac:dyDescent="0.3">
      <c r="A3" s="4"/>
      <c r="B3" s="54" t="s">
        <v>800</v>
      </c>
      <c r="C3" s="55"/>
      <c r="D3" s="55"/>
      <c r="E3" s="55"/>
      <c r="F3" s="56"/>
      <c r="G3" s="5"/>
      <c r="H3" s="50"/>
    </row>
    <row r="4" spans="1:8" s="49" customFormat="1" ht="15.75" thickBot="1" x14ac:dyDescent="0.25">
      <c r="A4" s="4"/>
      <c r="B4" s="6"/>
      <c r="C4" s="6"/>
      <c r="D4" s="6"/>
      <c r="E4" s="6"/>
      <c r="F4" s="6"/>
      <c r="G4" s="5"/>
      <c r="H4" s="50"/>
    </row>
    <row r="5" spans="1:8" s="49" customFormat="1" ht="15.75" thickBot="1" x14ac:dyDescent="0.25">
      <c r="A5" s="4"/>
      <c r="B5" s="57" t="s">
        <v>13</v>
      </c>
      <c r="C5" s="58"/>
      <c r="D5" s="58"/>
      <c r="E5" s="58"/>
      <c r="F5" s="59"/>
      <c r="G5" s="5"/>
      <c r="H5" s="51" t="str">
        <f>VLOOKUP(B5,B28:C412,2,0)</f>
        <v>ENG</v>
      </c>
    </row>
    <row r="6" spans="1:8" s="49" customFormat="1" ht="15.75" thickBot="1" x14ac:dyDescent="0.25">
      <c r="A6" s="4"/>
      <c r="B6" s="6"/>
      <c r="C6" s="6"/>
      <c r="D6" s="6"/>
      <c r="E6" s="6"/>
      <c r="F6" s="6"/>
      <c r="G6" s="5"/>
      <c r="H6" s="50"/>
    </row>
    <row r="7" spans="1:8" s="49" customFormat="1" x14ac:dyDescent="0.2">
      <c r="A7" s="4"/>
      <c r="B7" s="1"/>
      <c r="C7" s="42" t="s">
        <v>9</v>
      </c>
      <c r="D7" s="42" t="s">
        <v>10</v>
      </c>
      <c r="E7" s="42" t="s">
        <v>11</v>
      </c>
      <c r="F7" s="43" t="s">
        <v>12</v>
      </c>
      <c r="G7" s="5"/>
      <c r="H7" s="50"/>
    </row>
    <row r="8" spans="1:8" s="49" customFormat="1" ht="15.75" thickBot="1" x14ac:dyDescent="0.25">
      <c r="A8" s="4"/>
      <c r="B8" s="7"/>
      <c r="C8" s="8"/>
      <c r="D8" s="8"/>
      <c r="E8" s="8"/>
      <c r="F8" s="9"/>
      <c r="G8" s="5"/>
      <c r="H8" s="50"/>
    </row>
    <row r="9" spans="1:8" s="49" customFormat="1" x14ac:dyDescent="0.2">
      <c r="A9" s="4"/>
      <c r="B9" s="1"/>
      <c r="C9" s="2"/>
      <c r="D9" s="2"/>
      <c r="E9" s="2"/>
      <c r="F9" s="3"/>
      <c r="G9" s="5"/>
      <c r="H9" s="50"/>
    </row>
    <row r="10" spans="1:8" s="49" customFormat="1" x14ac:dyDescent="0.2">
      <c r="A10" s="4"/>
      <c r="B10" s="4" t="s">
        <v>8</v>
      </c>
      <c r="C10" s="31">
        <f>VLOOKUP($H$5,'2016-17'!$A:$O,4,0)</f>
        <v>43254757867.908241</v>
      </c>
      <c r="D10" s="31">
        <f>VLOOKUP($H$5,'2017-18'!$A:$O,4,0)</f>
        <v>42690138251.757065</v>
      </c>
      <c r="E10" s="31">
        <f>VLOOKUP($H$5,'2018-19'!$A:$O,4,0)</f>
        <v>43170302401.63633</v>
      </c>
      <c r="F10" s="32">
        <f>VLOOKUP($H$5,'2019-20'!$A:$O,4,0)</f>
        <v>44278858473.148315</v>
      </c>
      <c r="G10" s="5"/>
      <c r="H10" s="50"/>
    </row>
    <row r="11" spans="1:8" s="49" customFormat="1" x14ac:dyDescent="0.2">
      <c r="A11" s="4"/>
      <c r="B11" s="4"/>
      <c r="C11" s="31"/>
      <c r="D11" s="31"/>
      <c r="E11" s="31"/>
      <c r="F11" s="32"/>
      <c r="G11" s="5"/>
      <c r="H11" s="50"/>
    </row>
    <row r="12" spans="1:8" s="49" customFormat="1" x14ac:dyDescent="0.2">
      <c r="A12" s="4"/>
      <c r="B12" s="10" t="s">
        <v>0</v>
      </c>
      <c r="C12" s="31">
        <f>VLOOKUP($H$5,'2016-17'!$A:$O,5,0)</f>
        <v>78687713.893237963</v>
      </c>
      <c r="D12" s="31">
        <f>VLOOKUP($H$5,'2017-18'!$A:$O,5,0)</f>
        <v>78795886.631952077</v>
      </c>
      <c r="E12" s="31">
        <f>VLOOKUP($H$5,'2018-19'!$A:$O,5,0)</f>
        <v>78948689.761745945</v>
      </c>
      <c r="F12" s="32">
        <f>VLOOKUP($H$5,'2019-20'!$A:$O,5,0)</f>
        <v>79213161.022004023</v>
      </c>
      <c r="G12" s="5"/>
      <c r="H12" s="50"/>
    </row>
    <row r="13" spans="1:8" s="49" customFormat="1" x14ac:dyDescent="0.2">
      <c r="A13" s="4"/>
      <c r="B13" s="10" t="s">
        <v>1</v>
      </c>
      <c r="C13" s="31">
        <f>VLOOKUP($H$5,'2016-17'!$A:$O,6,0)</f>
        <v>1450790682.8047657</v>
      </c>
      <c r="D13" s="31">
        <f>VLOOKUP($H$5,'2017-18'!$A:$O,6,0)</f>
        <v>1480040827.5903556</v>
      </c>
      <c r="E13" s="31">
        <f>VLOOKUP($H$5,'2018-19'!$A:$O,6,0)</f>
        <v>1510731868.3800871</v>
      </c>
      <c r="F13" s="32">
        <f>VLOOKUP($H$5,'2019-20'!$A:$O,6,0)</f>
        <v>1544230489.8378673</v>
      </c>
      <c r="G13" s="5"/>
      <c r="H13" s="50"/>
    </row>
    <row r="14" spans="1:8" s="49" customFormat="1" x14ac:dyDescent="0.2">
      <c r="A14" s="4"/>
      <c r="B14" s="10" t="s">
        <v>788</v>
      </c>
      <c r="C14" s="31">
        <f>VLOOKUP($H$5,'2016-17'!$A:$O,7,0)</f>
        <v>307700000.00000018</v>
      </c>
      <c r="D14" s="31">
        <f>VLOOKUP($H$5,'2017-18'!$A:$O,7,0)</f>
        <v>368250000.00000101</v>
      </c>
      <c r="E14" s="31">
        <f>VLOOKUP($H$5,'2018-19'!$A:$O,7,0)</f>
        <v>376219999.99999809</v>
      </c>
      <c r="F14" s="32">
        <f>VLOOKUP($H$5,'2019-20'!$A:$O,7,0)</f>
        <v>513850000.00000113</v>
      </c>
      <c r="G14" s="5"/>
      <c r="H14" s="50"/>
    </row>
    <row r="15" spans="1:8" s="49" customFormat="1" x14ac:dyDescent="0.2">
      <c r="A15" s="4"/>
      <c r="B15" s="24" t="s">
        <v>799</v>
      </c>
      <c r="C15" s="33">
        <f>VLOOKUP($H$5,'2016-17'!$A:$O,8,0)</f>
        <v>121100000.00000098</v>
      </c>
      <c r="D15" s="33">
        <f>VLOOKUP($H$5,'2017-18'!$A:$O,8,0)</f>
        <v>132129999.99999803</v>
      </c>
      <c r="E15" s="33">
        <f>VLOOKUP($H$5,'2018-19'!$A:$O,8,0)</f>
        <v>118449999.99999897</v>
      </c>
      <c r="F15" s="34">
        <f>VLOOKUP($H$5,'2019-20'!$A:$O,8,0)</f>
        <v>259260000.00000101</v>
      </c>
      <c r="G15" s="5"/>
      <c r="H15" s="50"/>
    </row>
    <row r="16" spans="1:8" s="49" customFormat="1" x14ac:dyDescent="0.2">
      <c r="A16" s="4"/>
      <c r="B16" s="24" t="s">
        <v>2</v>
      </c>
      <c r="C16" s="33">
        <f>VLOOKUP($H$5,'2016-17'!$A:$O,9,0)</f>
        <v>186599999.99999902</v>
      </c>
      <c r="D16" s="33">
        <f>VLOOKUP($H$5,'2017-18'!$A:$O,9,0)</f>
        <v>236120000.00000301</v>
      </c>
      <c r="E16" s="33">
        <f>VLOOKUP($H$5,'2018-19'!$A:$O,9,0)</f>
        <v>257769999.99999908</v>
      </c>
      <c r="F16" s="34">
        <f>VLOOKUP($H$5,'2019-20'!$A:$O,9,0)</f>
        <v>254590000.00000015</v>
      </c>
      <c r="G16" s="5"/>
      <c r="H16" s="50"/>
    </row>
    <row r="17" spans="1:8" s="49" customFormat="1" x14ac:dyDescent="0.2">
      <c r="A17" s="4"/>
      <c r="B17" s="10" t="s">
        <v>3</v>
      </c>
      <c r="C17" s="31">
        <f>VLOOKUP($H$5,'2016-17'!$A:$O,10,0)</f>
        <v>129600000.00000098</v>
      </c>
      <c r="D17" s="31">
        <f>VLOOKUP($H$5,'2017-18'!$A:$O,10,0)</f>
        <v>129600000.00000098</v>
      </c>
      <c r="E17" s="31">
        <f>VLOOKUP($H$5,'2018-19'!$A:$O,10,0)</f>
        <v>129600000.00000098</v>
      </c>
      <c r="F17" s="32">
        <f>VLOOKUP($H$5,'2019-20'!$A:$O,10,0)</f>
        <v>129600000.00000098</v>
      </c>
      <c r="G17" s="5"/>
      <c r="H17" s="50"/>
    </row>
    <row r="18" spans="1:8" s="49" customFormat="1" x14ac:dyDescent="0.2">
      <c r="A18" s="4"/>
      <c r="B18" s="10" t="s">
        <v>4</v>
      </c>
      <c r="C18" s="31">
        <f>VLOOKUP($H$5,'2016-17'!$A:$O,11,0)</f>
        <v>1320763209.9150021</v>
      </c>
      <c r="D18" s="31">
        <f>VLOOKUP($H$5,'2017-18'!$A:$O,11,0)</f>
        <v>1212908597.7054634</v>
      </c>
      <c r="E18" s="31">
        <f>VLOOKUP($H$5,'2018-19'!$A:$O,11,0)</f>
        <v>1114489403.0908804</v>
      </c>
      <c r="F18" s="32">
        <f>VLOOKUP($H$5,'2019-20'!$A:$O,11,0)</f>
        <v>1025498075.674603</v>
      </c>
      <c r="G18" s="5"/>
      <c r="H18" s="50"/>
    </row>
    <row r="19" spans="1:8" s="49" customFormat="1" x14ac:dyDescent="0.2">
      <c r="A19" s="4"/>
      <c r="B19" s="10" t="s">
        <v>802</v>
      </c>
      <c r="C19" s="31">
        <f>VLOOKUP($H$5,'2016-17'!$A:$O,12,0)</f>
        <v>31173651.068072006</v>
      </c>
      <c r="D19" s="31">
        <f>VLOOKUP($H$5,'2017-18'!$A:$O,12,0)</f>
        <v>31755792.107200008</v>
      </c>
      <c r="E19" s="31">
        <f>VLOOKUP($H$5,'2018-19'!$A:$O,12,0)</f>
        <v>32367040.402340997</v>
      </c>
      <c r="F19" s="32">
        <f>VLOOKUP($H$5,'2019-20'!$A:$O,12,0)</f>
        <v>33036502.116161987</v>
      </c>
      <c r="G19" s="5"/>
      <c r="H19" s="50"/>
    </row>
    <row r="20" spans="1:8" s="49" customFormat="1" x14ac:dyDescent="0.2">
      <c r="A20" s="4"/>
      <c r="B20" s="24" t="s">
        <v>796</v>
      </c>
      <c r="C20" s="33">
        <f>VLOOKUP($H$5,'2016-17'!$A:$O,13,0)</f>
        <v>21012361.068069998</v>
      </c>
      <c r="D20" s="33">
        <f>VLOOKUP($H$5,'2017-18'!$A:$O,13,0)</f>
        <v>21404748.107205</v>
      </c>
      <c r="E20" s="33">
        <f>VLOOKUP($H$5,'2018-19'!$A:$O,13,0)</f>
        <v>21816755.402341999</v>
      </c>
      <c r="F20" s="34">
        <f>VLOOKUP($H$5,'2019-20'!$A:$O,13,0)</f>
        <v>22268001.116160996</v>
      </c>
      <c r="G20" s="5"/>
      <c r="H20" s="50"/>
    </row>
    <row r="21" spans="1:8" s="49" customFormat="1" x14ac:dyDescent="0.2">
      <c r="A21" s="4"/>
      <c r="B21" s="24" t="s">
        <v>797</v>
      </c>
      <c r="C21" s="33">
        <f>VLOOKUP($H$5,'2016-17'!$A:$O,14,0)</f>
        <v>10161290.000002002</v>
      </c>
      <c r="D21" s="33">
        <f>VLOOKUP($H$5,'2017-18'!$A:$O,14,0)</f>
        <v>10351043.999994997</v>
      </c>
      <c r="E21" s="33">
        <f>VLOOKUP($H$5,'2018-19'!$A:$O,14,0)</f>
        <v>10550284.999999003</v>
      </c>
      <c r="F21" s="34">
        <f>VLOOKUP($H$5,'2019-20'!$A:$O,14,0)</f>
        <v>10768501.000001002</v>
      </c>
      <c r="G21" s="5"/>
      <c r="H21" s="50"/>
    </row>
    <row r="22" spans="1:8" s="49" customFormat="1" x14ac:dyDescent="0.2">
      <c r="A22" s="4"/>
      <c r="B22" s="10" t="s">
        <v>803</v>
      </c>
      <c r="C22" s="31">
        <f>VLOOKUP($H$5,'2016-17'!$A:$O,15,0)</f>
        <v>1903999.9999799961</v>
      </c>
      <c r="D22" s="31">
        <f>VLOOKUP($H$5,'2017-18'!$A:$O,15,0)</f>
        <v>1842000.0000139982</v>
      </c>
      <c r="E22" s="31">
        <f>VLOOKUP($H$5,'2018-19'!$A:$O,15,0)</f>
        <v>1777000.0000399984</v>
      </c>
      <c r="F22" s="32">
        <f>VLOOKUP($H$5,'2019-20'!$A:$O,15,0)</f>
        <v>1777000.0000399984</v>
      </c>
      <c r="G22" s="5"/>
      <c r="H22" s="50"/>
    </row>
    <row r="23" spans="1:8" s="49" customFormat="1" ht="15.75" thickBot="1" x14ac:dyDescent="0.25">
      <c r="A23" s="4"/>
      <c r="B23" s="7"/>
      <c r="C23" s="8"/>
      <c r="D23" s="8"/>
      <c r="E23" s="8"/>
      <c r="F23" s="9"/>
      <c r="G23" s="5"/>
      <c r="H23" s="50"/>
    </row>
    <row r="24" spans="1:8" s="49" customFormat="1" x14ac:dyDescent="0.2">
      <c r="A24" s="4"/>
      <c r="B24" s="6"/>
      <c r="C24" s="6"/>
      <c r="D24" s="6"/>
      <c r="E24" s="6"/>
      <c r="F24" s="6"/>
      <c r="G24" s="5"/>
      <c r="H24" s="50"/>
    </row>
    <row r="25" spans="1:8" s="49" customFormat="1" ht="15.75" thickBot="1" x14ac:dyDescent="0.25">
      <c r="A25" s="7"/>
      <c r="B25" s="8"/>
      <c r="C25" s="8"/>
      <c r="D25" s="8"/>
      <c r="E25" s="8"/>
      <c r="F25" s="8"/>
      <c r="G25" s="9"/>
      <c r="H25" s="50"/>
    </row>
    <row r="26" spans="1:8" s="49" customFormat="1" ht="33" customHeight="1" x14ac:dyDescent="0.2">
      <c r="A26" s="47"/>
      <c r="B26" s="60" t="s">
        <v>804</v>
      </c>
      <c r="C26" s="60"/>
      <c r="D26" s="60"/>
      <c r="E26" s="60"/>
      <c r="F26" s="60"/>
      <c r="G26" s="3"/>
      <c r="H26" s="50"/>
    </row>
    <row r="27" spans="1:8" s="49" customFormat="1" ht="15.75" thickBot="1" x14ac:dyDescent="0.25">
      <c r="A27" s="7"/>
      <c r="B27" s="8"/>
      <c r="C27" s="8"/>
      <c r="D27" s="8"/>
      <c r="E27" s="8"/>
      <c r="F27" s="8"/>
      <c r="G27" s="9"/>
      <c r="H27" s="50"/>
    </row>
    <row r="28" spans="1:8" ht="15.75" x14ac:dyDescent="0.25">
      <c r="B28" s="52" t="s">
        <v>13</v>
      </c>
      <c r="C28" s="52" t="s">
        <v>793</v>
      </c>
      <c r="D28" s="53"/>
    </row>
    <row r="29" spans="1:8" ht="15.75" x14ac:dyDescent="0.25">
      <c r="B29" s="25"/>
      <c r="C29" s="25"/>
      <c r="D29" s="48"/>
    </row>
    <row r="30" spans="1:8" ht="15.75" x14ac:dyDescent="0.25">
      <c r="B30" s="25" t="s">
        <v>99</v>
      </c>
      <c r="C30" s="25" t="s">
        <v>98</v>
      </c>
      <c r="D30" s="48"/>
    </row>
    <row r="31" spans="1:8" ht="15.75" x14ac:dyDescent="0.25">
      <c r="B31" s="25" t="s">
        <v>531</v>
      </c>
      <c r="C31" s="25" t="s">
        <v>530</v>
      </c>
      <c r="D31" s="48"/>
    </row>
    <row r="32" spans="1:8" ht="15.75" x14ac:dyDescent="0.25">
      <c r="B32" s="25" t="s">
        <v>444</v>
      </c>
      <c r="C32" s="25" t="s">
        <v>443</v>
      </c>
      <c r="D32" s="48"/>
    </row>
    <row r="33" spans="2:4" ht="15.75" x14ac:dyDescent="0.25">
      <c r="B33" s="25" t="s">
        <v>669</v>
      </c>
      <c r="C33" s="25" t="s">
        <v>668</v>
      </c>
      <c r="D33" s="48"/>
    </row>
    <row r="34" spans="2:4" ht="15.75" x14ac:dyDescent="0.25">
      <c r="B34" s="25" t="s">
        <v>595</v>
      </c>
      <c r="C34" s="25" t="s">
        <v>594</v>
      </c>
      <c r="D34" s="48"/>
    </row>
    <row r="35" spans="2:4" ht="15.75" x14ac:dyDescent="0.25">
      <c r="B35" s="25" t="s">
        <v>655</v>
      </c>
      <c r="C35" s="25" t="s">
        <v>654</v>
      </c>
      <c r="D35" s="48"/>
    </row>
    <row r="36" spans="2:4" ht="15.75" x14ac:dyDescent="0.25">
      <c r="B36" s="25" t="s">
        <v>501</v>
      </c>
      <c r="C36" s="25" t="s">
        <v>500</v>
      </c>
      <c r="D36" s="48"/>
    </row>
    <row r="37" spans="2:4" ht="15.75" x14ac:dyDescent="0.25">
      <c r="B37" s="25" t="s">
        <v>773</v>
      </c>
      <c r="C37" s="25" t="s">
        <v>772</v>
      </c>
      <c r="D37" s="48"/>
    </row>
    <row r="38" spans="2:4" ht="15.75" x14ac:dyDescent="0.25">
      <c r="B38" s="25" t="s">
        <v>539</v>
      </c>
      <c r="C38" s="25" t="s">
        <v>538</v>
      </c>
      <c r="D38" s="48"/>
    </row>
    <row r="39" spans="2:4" ht="15.75" x14ac:dyDescent="0.25">
      <c r="B39" s="25" t="s">
        <v>263</v>
      </c>
      <c r="C39" s="25" t="s">
        <v>262</v>
      </c>
      <c r="D39" s="48"/>
    </row>
    <row r="40" spans="2:4" ht="15.75" x14ac:dyDescent="0.25">
      <c r="B40" s="25" t="s">
        <v>466</v>
      </c>
      <c r="C40" s="25" t="s">
        <v>465</v>
      </c>
      <c r="D40" s="48"/>
    </row>
    <row r="41" spans="2:4" ht="15.75" x14ac:dyDescent="0.25">
      <c r="B41" s="25" t="s">
        <v>138</v>
      </c>
      <c r="C41" s="25" t="s">
        <v>137</v>
      </c>
      <c r="D41" s="48"/>
    </row>
    <row r="42" spans="2:4" ht="15.75" x14ac:dyDescent="0.25">
      <c r="B42" s="25" t="s">
        <v>16</v>
      </c>
      <c r="C42" s="25" t="s">
        <v>14</v>
      </c>
      <c r="D42" s="48"/>
    </row>
    <row r="43" spans="2:4" ht="15.75" x14ac:dyDescent="0.25">
      <c r="B43" s="25" t="s">
        <v>609</v>
      </c>
      <c r="C43" s="25" t="s">
        <v>608</v>
      </c>
      <c r="D43" s="48"/>
    </row>
    <row r="44" spans="2:4" ht="15.75" x14ac:dyDescent="0.25">
      <c r="B44" s="25" t="s">
        <v>693</v>
      </c>
      <c r="C44" s="25" t="s">
        <v>692</v>
      </c>
      <c r="D44" s="48"/>
    </row>
    <row r="45" spans="2:4" ht="15.75" x14ac:dyDescent="0.25">
      <c r="B45" s="25" t="s">
        <v>434</v>
      </c>
      <c r="C45" s="25" t="s">
        <v>433</v>
      </c>
      <c r="D45" s="48"/>
    </row>
    <row r="46" spans="2:4" ht="15.75" x14ac:dyDescent="0.25">
      <c r="B46" s="25" t="s">
        <v>521</v>
      </c>
      <c r="C46" s="25" t="s">
        <v>520</v>
      </c>
      <c r="D46" s="48"/>
    </row>
    <row r="47" spans="2:4" ht="15.75" x14ac:dyDescent="0.25">
      <c r="B47" s="25" t="s">
        <v>485</v>
      </c>
      <c r="C47" s="25" t="s">
        <v>484</v>
      </c>
      <c r="D47" s="48"/>
    </row>
    <row r="48" spans="2:4" ht="15.75" x14ac:dyDescent="0.25">
      <c r="B48" s="25" t="s">
        <v>505</v>
      </c>
      <c r="C48" s="25" t="s">
        <v>504</v>
      </c>
      <c r="D48" s="48"/>
    </row>
    <row r="49" spans="2:4" ht="15.75" x14ac:dyDescent="0.25">
      <c r="B49" s="25" t="s">
        <v>499</v>
      </c>
      <c r="C49" s="25" t="s">
        <v>498</v>
      </c>
      <c r="D49" s="48"/>
    </row>
    <row r="50" spans="2:4" ht="15.75" x14ac:dyDescent="0.25">
      <c r="B50" s="25" t="s">
        <v>426</v>
      </c>
      <c r="C50" s="25" t="s">
        <v>425</v>
      </c>
      <c r="D50" s="48"/>
    </row>
    <row r="51" spans="2:4" ht="15.75" x14ac:dyDescent="0.25">
      <c r="B51" s="25" t="s">
        <v>26</v>
      </c>
      <c r="C51" s="25" t="s">
        <v>24</v>
      </c>
      <c r="D51" s="48"/>
    </row>
    <row r="52" spans="2:4" ht="15.75" x14ac:dyDescent="0.25">
      <c r="B52" s="25" t="s">
        <v>751</v>
      </c>
      <c r="C52" s="25" t="s">
        <v>750</v>
      </c>
      <c r="D52" s="48"/>
    </row>
    <row r="53" spans="2:4" ht="15.75" x14ac:dyDescent="0.25">
      <c r="B53" s="25" t="s">
        <v>132</v>
      </c>
      <c r="C53" s="25" t="s">
        <v>131</v>
      </c>
      <c r="D53" s="48"/>
    </row>
    <row r="54" spans="2:4" ht="15.75" x14ac:dyDescent="0.25">
      <c r="B54" s="25" t="s">
        <v>21</v>
      </c>
      <c r="C54" s="25" t="s">
        <v>19</v>
      </c>
      <c r="D54" s="48"/>
    </row>
    <row r="55" spans="2:4" ht="15.75" x14ac:dyDescent="0.25">
      <c r="B55" s="25" t="s">
        <v>271</v>
      </c>
      <c r="C55" s="25" t="s">
        <v>270</v>
      </c>
      <c r="D55" s="48"/>
    </row>
    <row r="56" spans="2:4" ht="15.75" x14ac:dyDescent="0.25">
      <c r="B56" s="25" t="s">
        <v>45</v>
      </c>
      <c r="C56" s="25" t="s">
        <v>44</v>
      </c>
      <c r="D56" s="48"/>
    </row>
    <row r="57" spans="2:4" ht="15.75" x14ac:dyDescent="0.25">
      <c r="B57" s="25" t="s">
        <v>119</v>
      </c>
      <c r="C57" s="25" t="s">
        <v>118</v>
      </c>
      <c r="D57" s="48"/>
    </row>
    <row r="58" spans="2:4" ht="15.75" x14ac:dyDescent="0.25">
      <c r="B58" s="25" t="s">
        <v>376</v>
      </c>
      <c r="C58" s="25" t="s">
        <v>375</v>
      </c>
      <c r="D58" s="48"/>
    </row>
    <row r="59" spans="2:4" ht="15.75" x14ac:dyDescent="0.25">
      <c r="B59" s="25" t="s">
        <v>368</v>
      </c>
      <c r="C59" s="25" t="s">
        <v>367</v>
      </c>
      <c r="D59" s="48"/>
    </row>
    <row r="60" spans="2:4" ht="15.75" x14ac:dyDescent="0.25">
      <c r="B60" s="25" t="s">
        <v>140</v>
      </c>
      <c r="C60" s="25" t="s">
        <v>139</v>
      </c>
      <c r="D60" s="48"/>
    </row>
    <row r="61" spans="2:4" ht="15.75" x14ac:dyDescent="0.25">
      <c r="B61" s="25" t="s">
        <v>603</v>
      </c>
      <c r="C61" s="25" t="s">
        <v>602</v>
      </c>
      <c r="D61" s="48"/>
    </row>
    <row r="62" spans="2:4" ht="15.75" x14ac:dyDescent="0.25">
      <c r="B62" s="25" t="s">
        <v>731</v>
      </c>
      <c r="C62" s="25" t="s">
        <v>730</v>
      </c>
      <c r="D62" s="48"/>
    </row>
    <row r="63" spans="2:4" ht="15.75" x14ac:dyDescent="0.25">
      <c r="B63" s="25" t="s">
        <v>404</v>
      </c>
      <c r="C63" s="25" t="s">
        <v>403</v>
      </c>
      <c r="D63" s="48"/>
    </row>
    <row r="64" spans="2:4" ht="15.75" x14ac:dyDescent="0.25">
      <c r="B64" s="25" t="s">
        <v>189</v>
      </c>
      <c r="C64" s="25" t="s">
        <v>188</v>
      </c>
      <c r="D64" s="48"/>
    </row>
    <row r="65" spans="2:4" ht="15.75" x14ac:dyDescent="0.25">
      <c r="B65" s="25" t="s">
        <v>269</v>
      </c>
      <c r="C65" s="25" t="s">
        <v>268</v>
      </c>
      <c r="D65" s="48"/>
    </row>
    <row r="66" spans="2:4" ht="15.75" x14ac:dyDescent="0.25">
      <c r="B66" s="25" t="s">
        <v>275</v>
      </c>
      <c r="C66" s="25" t="s">
        <v>274</v>
      </c>
      <c r="D66" s="48"/>
    </row>
    <row r="67" spans="2:4" ht="15.75" x14ac:dyDescent="0.25">
      <c r="B67" s="25" t="s">
        <v>691</v>
      </c>
      <c r="C67" s="25" t="s">
        <v>690</v>
      </c>
      <c r="D67" s="48"/>
    </row>
    <row r="68" spans="2:4" ht="15.75" x14ac:dyDescent="0.25">
      <c r="B68" s="25" t="s">
        <v>289</v>
      </c>
      <c r="C68" s="25" t="s">
        <v>288</v>
      </c>
      <c r="D68" s="48"/>
    </row>
    <row r="69" spans="2:4" ht="15.75" x14ac:dyDescent="0.25">
      <c r="B69" s="25" t="s">
        <v>591</v>
      </c>
      <c r="C69" s="25" t="s">
        <v>590</v>
      </c>
      <c r="D69" s="48"/>
    </row>
    <row r="70" spans="2:4" ht="15.75" x14ac:dyDescent="0.25">
      <c r="B70" s="25" t="s">
        <v>549</v>
      </c>
      <c r="C70" s="25" t="s">
        <v>548</v>
      </c>
      <c r="D70" s="48"/>
    </row>
    <row r="71" spans="2:4" ht="15.75" x14ac:dyDescent="0.25">
      <c r="B71" s="25" t="s">
        <v>23</v>
      </c>
      <c r="C71" s="25" t="s">
        <v>22</v>
      </c>
      <c r="D71" s="48"/>
    </row>
    <row r="72" spans="2:4" ht="15.75" x14ac:dyDescent="0.25">
      <c r="B72" s="25" t="s">
        <v>509</v>
      </c>
      <c r="C72" s="25" t="s">
        <v>508</v>
      </c>
      <c r="D72" s="48"/>
    </row>
    <row r="73" spans="2:4" ht="15.75" x14ac:dyDescent="0.25">
      <c r="B73" s="25" t="s">
        <v>541</v>
      </c>
      <c r="C73" s="25" t="s">
        <v>540</v>
      </c>
      <c r="D73" s="48"/>
    </row>
    <row r="74" spans="2:4" ht="15.75" x14ac:dyDescent="0.25">
      <c r="B74" s="25" t="s">
        <v>33</v>
      </c>
      <c r="C74" s="25" t="s">
        <v>32</v>
      </c>
      <c r="D74" s="48"/>
    </row>
    <row r="75" spans="2:4" ht="15.75" x14ac:dyDescent="0.25">
      <c r="B75" s="25" t="s">
        <v>61</v>
      </c>
      <c r="C75" s="25" t="s">
        <v>60</v>
      </c>
      <c r="D75" s="48"/>
    </row>
    <row r="76" spans="2:4" ht="15.75" x14ac:dyDescent="0.25">
      <c r="B76" s="25" t="s">
        <v>107</v>
      </c>
      <c r="C76" s="25" t="s">
        <v>106</v>
      </c>
      <c r="D76" s="48"/>
    </row>
    <row r="77" spans="2:4" ht="15.75" x14ac:dyDescent="0.25">
      <c r="B77" s="25" t="s">
        <v>747</v>
      </c>
      <c r="C77" s="25" t="s">
        <v>746</v>
      </c>
      <c r="D77" s="48"/>
    </row>
    <row r="78" spans="2:4" ht="15.75" x14ac:dyDescent="0.25">
      <c r="B78" s="25" t="s">
        <v>394</v>
      </c>
      <c r="C78" s="25" t="s">
        <v>393</v>
      </c>
      <c r="D78" s="48"/>
    </row>
    <row r="79" spans="2:4" ht="15.75" x14ac:dyDescent="0.25">
      <c r="B79" s="25" t="s">
        <v>489</v>
      </c>
      <c r="C79" s="25" t="s">
        <v>488</v>
      </c>
      <c r="D79" s="48"/>
    </row>
    <row r="80" spans="2:4" ht="15.75" x14ac:dyDescent="0.25">
      <c r="B80" s="25" t="s">
        <v>83</v>
      </c>
      <c r="C80" s="25" t="s">
        <v>82</v>
      </c>
      <c r="D80" s="48"/>
    </row>
    <row r="81" spans="2:4" ht="15.75" x14ac:dyDescent="0.25">
      <c r="B81" s="25" t="s">
        <v>146</v>
      </c>
      <c r="C81" s="25" t="s">
        <v>145</v>
      </c>
      <c r="D81" s="48"/>
    </row>
    <row r="82" spans="2:4" ht="15.75" x14ac:dyDescent="0.25">
      <c r="B82" s="25" t="s">
        <v>167</v>
      </c>
      <c r="C82" s="25" t="s">
        <v>166</v>
      </c>
      <c r="D82" s="48"/>
    </row>
    <row r="83" spans="2:4" ht="15.75" x14ac:dyDescent="0.25">
      <c r="B83" s="25" t="s">
        <v>543</v>
      </c>
      <c r="C83" s="25" t="s">
        <v>542</v>
      </c>
      <c r="D83" s="48"/>
    </row>
    <row r="84" spans="2:4" ht="15.75" x14ac:dyDescent="0.25">
      <c r="B84" s="25" t="s">
        <v>547</v>
      </c>
      <c r="C84" s="25" t="s">
        <v>546</v>
      </c>
      <c r="D84" s="48"/>
    </row>
    <row r="85" spans="2:4" ht="15.75" x14ac:dyDescent="0.25">
      <c r="B85" s="25" t="s">
        <v>517</v>
      </c>
      <c r="C85" s="25" t="s">
        <v>516</v>
      </c>
      <c r="D85" s="48"/>
    </row>
    <row r="86" spans="2:4" ht="15.75" x14ac:dyDescent="0.25">
      <c r="B86" s="25" t="s">
        <v>687</v>
      </c>
      <c r="C86" s="25" t="s">
        <v>686</v>
      </c>
      <c r="D86" s="48"/>
    </row>
    <row r="87" spans="2:4" ht="15.75" x14ac:dyDescent="0.25">
      <c r="B87" s="25" t="s">
        <v>607</v>
      </c>
      <c r="C87" s="25" t="s">
        <v>606</v>
      </c>
      <c r="D87" s="48"/>
    </row>
    <row r="88" spans="2:4" ht="15.75" x14ac:dyDescent="0.25">
      <c r="B88" s="25" t="s">
        <v>601</v>
      </c>
      <c r="C88" s="25" t="s">
        <v>600</v>
      </c>
      <c r="D88" s="48"/>
    </row>
    <row r="89" spans="2:4" ht="15.75" x14ac:dyDescent="0.25">
      <c r="B89" s="25" t="s">
        <v>761</v>
      </c>
      <c r="C89" s="25" t="s">
        <v>760</v>
      </c>
      <c r="D89" s="48"/>
    </row>
    <row r="90" spans="2:4" ht="15.75" x14ac:dyDescent="0.25">
      <c r="B90" s="25" t="s">
        <v>346</v>
      </c>
      <c r="C90" s="25" t="s">
        <v>345</v>
      </c>
      <c r="D90" s="48"/>
    </row>
    <row r="91" spans="2:4" ht="15.75" x14ac:dyDescent="0.25">
      <c r="B91" s="25" t="s">
        <v>400</v>
      </c>
      <c r="C91" s="25" t="s">
        <v>399</v>
      </c>
      <c r="D91" s="48"/>
    </row>
    <row r="92" spans="2:4" ht="15.75" x14ac:dyDescent="0.25">
      <c r="B92" s="25" t="s">
        <v>386</v>
      </c>
      <c r="C92" s="25" t="s">
        <v>385</v>
      </c>
      <c r="D92" s="48"/>
    </row>
    <row r="93" spans="2:4" ht="15.75" x14ac:dyDescent="0.25">
      <c r="B93" s="25" t="s">
        <v>253</v>
      </c>
      <c r="C93" s="25" t="s">
        <v>252</v>
      </c>
      <c r="D93" s="48"/>
    </row>
    <row r="94" spans="2:4" ht="15.75" x14ac:dyDescent="0.25">
      <c r="B94" s="25" t="s">
        <v>767</v>
      </c>
      <c r="C94" s="25" t="s">
        <v>766</v>
      </c>
      <c r="D94" s="48"/>
    </row>
    <row r="95" spans="2:4" ht="15.75" x14ac:dyDescent="0.25">
      <c r="B95" s="25" t="s">
        <v>553</v>
      </c>
      <c r="C95" s="25" t="s">
        <v>552</v>
      </c>
      <c r="D95" s="48"/>
    </row>
    <row r="96" spans="2:4" ht="15.75" x14ac:dyDescent="0.25">
      <c r="B96" s="25" t="s">
        <v>757</v>
      </c>
      <c r="C96" s="25" t="s">
        <v>756</v>
      </c>
      <c r="D96" s="48"/>
    </row>
    <row r="97" spans="2:4" ht="15.75" x14ac:dyDescent="0.25">
      <c r="B97" s="25" t="s">
        <v>533</v>
      </c>
      <c r="C97" s="25" t="s">
        <v>532</v>
      </c>
      <c r="D97" s="48"/>
    </row>
    <row r="98" spans="2:4" ht="15.75" x14ac:dyDescent="0.25">
      <c r="B98" s="25" t="s">
        <v>31</v>
      </c>
      <c r="C98" s="25" t="s">
        <v>29</v>
      </c>
      <c r="D98" s="48"/>
    </row>
    <row r="99" spans="2:4" ht="15.75" x14ac:dyDescent="0.25">
      <c r="B99" s="25" t="s">
        <v>308</v>
      </c>
      <c r="C99" s="25" t="s">
        <v>307</v>
      </c>
      <c r="D99" s="48"/>
    </row>
    <row r="100" spans="2:4" ht="15.75" x14ac:dyDescent="0.25">
      <c r="B100" s="25" t="s">
        <v>709</v>
      </c>
      <c r="C100" s="25" t="s">
        <v>708</v>
      </c>
      <c r="D100" s="48"/>
    </row>
    <row r="101" spans="2:4" ht="15.75" x14ac:dyDescent="0.25">
      <c r="B101" s="25" t="s">
        <v>28</v>
      </c>
      <c r="C101" s="25" t="s">
        <v>27</v>
      </c>
      <c r="D101" s="48"/>
    </row>
    <row r="102" spans="2:4" ht="15.75" x14ac:dyDescent="0.25">
      <c r="B102" s="25" t="s">
        <v>711</v>
      </c>
      <c r="C102" s="25" t="s">
        <v>710</v>
      </c>
      <c r="D102" s="48"/>
    </row>
    <row r="103" spans="2:4" ht="15.75" x14ac:dyDescent="0.25">
      <c r="B103" s="25" t="s">
        <v>348</v>
      </c>
      <c r="C103" s="25" t="s">
        <v>347</v>
      </c>
      <c r="D103" s="48"/>
    </row>
    <row r="104" spans="2:4" ht="15.75" x14ac:dyDescent="0.25">
      <c r="B104" s="25" t="s">
        <v>759</v>
      </c>
      <c r="C104" s="25" t="s">
        <v>758</v>
      </c>
      <c r="D104" s="48"/>
    </row>
    <row r="105" spans="2:4" ht="15.75" x14ac:dyDescent="0.25">
      <c r="B105" s="25" t="s">
        <v>249</v>
      </c>
      <c r="C105" s="25" t="s">
        <v>248</v>
      </c>
      <c r="D105" s="48"/>
    </row>
    <row r="106" spans="2:4" ht="15.75" x14ac:dyDescent="0.25">
      <c r="B106" s="25" t="s">
        <v>641</v>
      </c>
      <c r="C106" s="25" t="s">
        <v>640</v>
      </c>
      <c r="D106" s="48"/>
    </row>
    <row r="107" spans="2:4" ht="15.75" x14ac:dyDescent="0.25">
      <c r="B107" s="25" t="s">
        <v>241</v>
      </c>
      <c r="C107" s="25" t="s">
        <v>240</v>
      </c>
      <c r="D107" s="48"/>
    </row>
    <row r="108" spans="2:4" ht="15.75" x14ac:dyDescent="0.25">
      <c r="B108" s="25" t="s">
        <v>370</v>
      </c>
      <c r="C108" s="25" t="s">
        <v>369</v>
      </c>
      <c r="D108" s="48"/>
    </row>
    <row r="109" spans="2:4" ht="15.75" x14ac:dyDescent="0.25">
      <c r="B109" s="25" t="s">
        <v>153</v>
      </c>
      <c r="C109" s="25" t="s">
        <v>151</v>
      </c>
      <c r="D109" s="48"/>
    </row>
    <row r="110" spans="2:4" ht="15.75" x14ac:dyDescent="0.25">
      <c r="B110" s="25" t="s">
        <v>679</v>
      </c>
      <c r="C110" s="25" t="s">
        <v>678</v>
      </c>
      <c r="D110" s="48"/>
    </row>
    <row r="111" spans="2:4" ht="15.75" x14ac:dyDescent="0.25">
      <c r="B111" s="25" t="s">
        <v>374</v>
      </c>
      <c r="C111" s="25" t="s">
        <v>373</v>
      </c>
      <c r="D111" s="48"/>
    </row>
    <row r="112" spans="2:4" ht="15.75" x14ac:dyDescent="0.25">
      <c r="B112" s="25" t="s">
        <v>743</v>
      </c>
      <c r="C112" s="25" t="s">
        <v>742</v>
      </c>
      <c r="D112" s="48"/>
    </row>
    <row r="113" spans="2:4" ht="15.75" x14ac:dyDescent="0.25">
      <c r="B113" s="25" t="s">
        <v>735</v>
      </c>
      <c r="C113" s="25" t="s">
        <v>734</v>
      </c>
      <c r="D113" s="48"/>
    </row>
    <row r="114" spans="2:4" ht="15.75" x14ac:dyDescent="0.25">
      <c r="B114" s="25" t="s">
        <v>91</v>
      </c>
      <c r="C114" s="25" t="s">
        <v>90</v>
      </c>
      <c r="D114" s="48"/>
    </row>
    <row r="115" spans="2:4" ht="15.75" x14ac:dyDescent="0.25">
      <c r="B115" s="25" t="s">
        <v>169</v>
      </c>
      <c r="C115" s="25" t="s">
        <v>168</v>
      </c>
      <c r="D115" s="48"/>
    </row>
    <row r="116" spans="2:4" ht="15.75" x14ac:dyDescent="0.25">
      <c r="B116" s="25" t="s">
        <v>163</v>
      </c>
      <c r="C116" s="25" t="s">
        <v>162</v>
      </c>
      <c r="D116" s="48"/>
    </row>
    <row r="117" spans="2:4" ht="15.75" x14ac:dyDescent="0.25">
      <c r="B117" s="25" t="s">
        <v>384</v>
      </c>
      <c r="C117" s="25" t="s">
        <v>383</v>
      </c>
      <c r="D117" s="48"/>
    </row>
    <row r="118" spans="2:4" ht="15.75" x14ac:dyDescent="0.25">
      <c r="B118" s="25" t="s">
        <v>338</v>
      </c>
      <c r="C118" s="25" t="s">
        <v>337</v>
      </c>
      <c r="D118" s="48"/>
    </row>
    <row r="119" spans="2:4" ht="15.75" x14ac:dyDescent="0.25">
      <c r="B119" s="25" t="s">
        <v>472</v>
      </c>
      <c r="C119" s="25" t="s">
        <v>471</v>
      </c>
      <c r="D119" s="48"/>
    </row>
    <row r="120" spans="2:4" ht="15.75" x14ac:dyDescent="0.25">
      <c r="B120" s="25" t="s">
        <v>233</v>
      </c>
      <c r="C120" s="25" t="s">
        <v>232</v>
      </c>
      <c r="D120" s="48"/>
    </row>
    <row r="121" spans="2:4" ht="15.75" x14ac:dyDescent="0.25">
      <c r="B121" s="25" t="s">
        <v>267</v>
      </c>
      <c r="C121" s="25" t="s">
        <v>266</v>
      </c>
      <c r="D121" s="48"/>
    </row>
    <row r="122" spans="2:4" ht="15.75" x14ac:dyDescent="0.25">
      <c r="B122" s="25" t="s">
        <v>475</v>
      </c>
      <c r="C122" s="25" t="s">
        <v>785</v>
      </c>
      <c r="D122" s="48"/>
    </row>
    <row r="123" spans="2:4" ht="15.75" x14ac:dyDescent="0.25">
      <c r="B123" s="25" t="s">
        <v>257</v>
      </c>
      <c r="C123" s="25" t="s">
        <v>256</v>
      </c>
      <c r="D123" s="48"/>
    </row>
    <row r="124" spans="2:4" ht="15.75" x14ac:dyDescent="0.25">
      <c r="B124" s="25" t="s">
        <v>185</v>
      </c>
      <c r="C124" s="25" t="s">
        <v>184</v>
      </c>
      <c r="D124" s="48"/>
    </row>
    <row r="125" spans="2:4" ht="15.75" x14ac:dyDescent="0.25">
      <c r="B125" s="25" t="s">
        <v>79</v>
      </c>
      <c r="C125" s="25" t="s">
        <v>78</v>
      </c>
      <c r="D125" s="48"/>
    </row>
    <row r="126" spans="2:4" ht="15.75" x14ac:dyDescent="0.25">
      <c r="B126" s="25" t="s">
        <v>360</v>
      </c>
      <c r="C126" s="25" t="s">
        <v>359</v>
      </c>
      <c r="D126" s="48"/>
    </row>
    <row r="127" spans="2:4" ht="15.75" x14ac:dyDescent="0.25">
      <c r="B127" s="25" t="s">
        <v>175</v>
      </c>
      <c r="C127" s="25" t="s">
        <v>174</v>
      </c>
      <c r="D127" s="48"/>
    </row>
    <row r="128" spans="2:4" ht="15.75" x14ac:dyDescent="0.25">
      <c r="B128" s="25" t="s">
        <v>561</v>
      </c>
      <c r="C128" s="25" t="s">
        <v>560</v>
      </c>
      <c r="D128" s="48"/>
    </row>
    <row r="129" spans="2:4" ht="15.75" x14ac:dyDescent="0.25">
      <c r="B129" s="25" t="s">
        <v>781</v>
      </c>
      <c r="C129" s="25" t="s">
        <v>780</v>
      </c>
      <c r="D129" s="48"/>
    </row>
    <row r="130" spans="2:4" ht="15.75" x14ac:dyDescent="0.25">
      <c r="B130" s="25" t="s">
        <v>525</v>
      </c>
      <c r="C130" s="25" t="s">
        <v>524</v>
      </c>
      <c r="D130" s="48"/>
    </row>
    <row r="131" spans="2:4" ht="15.75" x14ac:dyDescent="0.25">
      <c r="B131" s="25" t="s">
        <v>737</v>
      </c>
      <c r="C131" s="25" t="s">
        <v>736</v>
      </c>
      <c r="D131" s="48"/>
    </row>
    <row r="132" spans="2:4" ht="15.75" x14ac:dyDescent="0.25">
      <c r="B132" s="25" t="s">
        <v>673</v>
      </c>
      <c r="C132" s="25" t="s">
        <v>672</v>
      </c>
      <c r="D132" s="48"/>
    </row>
    <row r="133" spans="2:4" ht="15.75" x14ac:dyDescent="0.25">
      <c r="B133" s="25" t="s">
        <v>483</v>
      </c>
      <c r="C133" s="25" t="s">
        <v>482</v>
      </c>
      <c r="D133" s="48"/>
    </row>
    <row r="134" spans="2:4" ht="15.75" x14ac:dyDescent="0.25">
      <c r="B134" s="25" t="s">
        <v>741</v>
      </c>
      <c r="C134" s="25" t="s">
        <v>740</v>
      </c>
      <c r="D134" s="48"/>
    </row>
    <row r="135" spans="2:4" ht="15.75" x14ac:dyDescent="0.25">
      <c r="B135" s="25" t="s">
        <v>213</v>
      </c>
      <c r="C135" s="25" t="s">
        <v>212</v>
      </c>
      <c r="D135" s="48"/>
    </row>
    <row r="136" spans="2:4" ht="15.75" x14ac:dyDescent="0.25">
      <c r="B136" s="25" t="s">
        <v>259</v>
      </c>
      <c r="C136" s="25" t="s">
        <v>258</v>
      </c>
      <c r="D136" s="48"/>
    </row>
    <row r="137" spans="2:4" ht="15.75" x14ac:dyDescent="0.25">
      <c r="B137" s="25" t="s">
        <v>207</v>
      </c>
      <c r="C137" s="25" t="s">
        <v>206</v>
      </c>
      <c r="D137" s="48"/>
    </row>
    <row r="138" spans="2:4" ht="15.75" x14ac:dyDescent="0.25">
      <c r="B138" s="25" t="s">
        <v>460</v>
      </c>
      <c r="C138" s="25" t="s">
        <v>459</v>
      </c>
      <c r="D138" s="48"/>
    </row>
    <row r="139" spans="2:4" ht="15.75" x14ac:dyDescent="0.25">
      <c r="B139" s="25" t="s">
        <v>18</v>
      </c>
      <c r="C139" s="25" t="s">
        <v>17</v>
      </c>
      <c r="D139" s="48"/>
    </row>
    <row r="140" spans="2:4" ht="15.75" x14ac:dyDescent="0.25">
      <c r="B140" s="25" t="s">
        <v>647</v>
      </c>
      <c r="C140" s="25" t="s">
        <v>646</v>
      </c>
      <c r="D140" s="48"/>
    </row>
    <row r="141" spans="2:4" ht="15.75" x14ac:dyDescent="0.25">
      <c r="B141" s="25" t="s">
        <v>575</v>
      </c>
      <c r="C141" s="25" t="s">
        <v>574</v>
      </c>
      <c r="D141" s="48"/>
    </row>
    <row r="142" spans="2:4" ht="15.75" x14ac:dyDescent="0.25">
      <c r="B142" s="25" t="s">
        <v>515</v>
      </c>
      <c r="C142" s="25" t="s">
        <v>514</v>
      </c>
      <c r="D142" s="48"/>
    </row>
    <row r="143" spans="2:4" ht="15.75" x14ac:dyDescent="0.25">
      <c r="B143" s="25" t="s">
        <v>171</v>
      </c>
      <c r="C143" s="25" t="s">
        <v>170</v>
      </c>
      <c r="D143" s="48"/>
    </row>
    <row r="144" spans="2:4" ht="15.75" x14ac:dyDescent="0.25">
      <c r="B144" s="25" t="s">
        <v>563</v>
      </c>
      <c r="C144" s="25" t="s">
        <v>562</v>
      </c>
      <c r="D144" s="48"/>
    </row>
    <row r="145" spans="2:4" ht="15.75" x14ac:dyDescent="0.25">
      <c r="B145" s="25" t="s">
        <v>285</v>
      </c>
      <c r="C145" s="25" t="s">
        <v>284</v>
      </c>
      <c r="D145" s="48"/>
    </row>
    <row r="146" spans="2:4" ht="15.75" x14ac:dyDescent="0.25">
      <c r="B146" s="25" t="s">
        <v>211</v>
      </c>
      <c r="C146" s="25" t="s">
        <v>210</v>
      </c>
      <c r="D146" s="48"/>
    </row>
    <row r="147" spans="2:4" ht="15.75" x14ac:dyDescent="0.25">
      <c r="B147" s="25" t="s">
        <v>318</v>
      </c>
      <c r="C147" s="25" t="s">
        <v>317</v>
      </c>
      <c r="D147" s="48"/>
    </row>
    <row r="148" spans="2:4" ht="15.75" x14ac:dyDescent="0.25">
      <c r="B148" s="25" t="s">
        <v>470</v>
      </c>
      <c r="C148" s="25" t="s">
        <v>469</v>
      </c>
      <c r="D148" s="48"/>
    </row>
    <row r="149" spans="2:4" ht="15.75" x14ac:dyDescent="0.25">
      <c r="B149" s="25" t="s">
        <v>685</v>
      </c>
      <c r="C149" s="25" t="s">
        <v>684</v>
      </c>
      <c r="D149" s="48"/>
    </row>
    <row r="150" spans="2:4" ht="15.75" x14ac:dyDescent="0.25">
      <c r="B150" s="25" t="s">
        <v>689</v>
      </c>
      <c r="C150" s="25" t="s">
        <v>688</v>
      </c>
      <c r="D150" s="48"/>
    </row>
    <row r="151" spans="2:4" ht="15.75" x14ac:dyDescent="0.25">
      <c r="B151" s="25" t="s">
        <v>503</v>
      </c>
      <c r="C151" s="25" t="s">
        <v>502</v>
      </c>
      <c r="D151" s="48"/>
    </row>
    <row r="152" spans="2:4" ht="15.75" x14ac:dyDescent="0.25">
      <c r="B152" s="25" t="s">
        <v>571</v>
      </c>
      <c r="C152" s="25" t="s">
        <v>570</v>
      </c>
      <c r="D152" s="48"/>
    </row>
    <row r="153" spans="2:4" ht="15.75" x14ac:dyDescent="0.25">
      <c r="B153" s="25" t="s">
        <v>695</v>
      </c>
      <c r="C153" s="25" t="s">
        <v>694</v>
      </c>
      <c r="D153" s="48"/>
    </row>
    <row r="154" spans="2:4" ht="15.75" x14ac:dyDescent="0.25">
      <c r="B154" s="25" t="s">
        <v>354</v>
      </c>
      <c r="C154" s="25" t="s">
        <v>353</v>
      </c>
      <c r="D154" s="48"/>
    </row>
    <row r="155" spans="2:4" ht="15.75" x14ac:dyDescent="0.25">
      <c r="B155" s="25" t="s">
        <v>217</v>
      </c>
      <c r="C155" s="25" t="s">
        <v>216</v>
      </c>
      <c r="D155" s="48"/>
    </row>
    <row r="156" spans="2:4" ht="15.75" x14ac:dyDescent="0.25">
      <c r="B156" s="25" t="s">
        <v>495</v>
      </c>
      <c r="C156" s="25" t="s">
        <v>494</v>
      </c>
      <c r="D156" s="48"/>
    </row>
    <row r="157" spans="2:4" ht="15.75" x14ac:dyDescent="0.25">
      <c r="B157" s="25" t="s">
        <v>651</v>
      </c>
      <c r="C157" s="25" t="s">
        <v>650</v>
      </c>
      <c r="D157" s="48"/>
    </row>
    <row r="158" spans="2:4" ht="15.75" x14ac:dyDescent="0.25">
      <c r="B158" s="25" t="s">
        <v>328</v>
      </c>
      <c r="C158" s="25" t="s">
        <v>327</v>
      </c>
      <c r="D158" s="48"/>
    </row>
    <row r="159" spans="2:4" ht="15.75" x14ac:dyDescent="0.25">
      <c r="B159" s="25" t="s">
        <v>265</v>
      </c>
      <c r="C159" s="25" t="s">
        <v>264</v>
      </c>
      <c r="D159" s="48"/>
    </row>
    <row r="160" spans="2:4" ht="15.75" x14ac:dyDescent="0.25">
      <c r="B160" s="25" t="s">
        <v>193</v>
      </c>
      <c r="C160" s="25" t="s">
        <v>192</v>
      </c>
      <c r="D160" s="48"/>
    </row>
    <row r="161" spans="2:4" ht="15.75" x14ac:dyDescent="0.25">
      <c r="B161" s="25" t="s">
        <v>67</v>
      </c>
      <c r="C161" s="25" t="s">
        <v>66</v>
      </c>
      <c r="D161" s="48"/>
    </row>
    <row r="162" spans="2:4" ht="15.75" x14ac:dyDescent="0.25">
      <c r="B162" s="25" t="s">
        <v>786</v>
      </c>
      <c r="C162" s="25" t="s">
        <v>784</v>
      </c>
      <c r="D162" s="48"/>
    </row>
    <row r="163" spans="2:4" ht="15.75" x14ac:dyDescent="0.25">
      <c r="B163" s="25" t="s">
        <v>322</v>
      </c>
      <c r="C163" s="25" t="s">
        <v>321</v>
      </c>
      <c r="D163" s="48"/>
    </row>
    <row r="164" spans="2:4" ht="15.75" x14ac:dyDescent="0.25">
      <c r="B164" s="25" t="s">
        <v>195</v>
      </c>
      <c r="C164" s="25" t="s">
        <v>194</v>
      </c>
      <c r="D164" s="48"/>
    </row>
    <row r="165" spans="2:4" ht="15.75" x14ac:dyDescent="0.25">
      <c r="B165" s="25" t="s">
        <v>583</v>
      </c>
      <c r="C165" s="25" t="s">
        <v>582</v>
      </c>
      <c r="D165" s="48"/>
    </row>
    <row r="166" spans="2:4" ht="15.75" x14ac:dyDescent="0.25">
      <c r="B166" s="25" t="s">
        <v>205</v>
      </c>
      <c r="C166" s="25" t="s">
        <v>204</v>
      </c>
      <c r="D166" s="48"/>
    </row>
    <row r="167" spans="2:4" ht="15.75" x14ac:dyDescent="0.25">
      <c r="B167" s="25" t="s">
        <v>77</v>
      </c>
      <c r="C167" s="25" t="s">
        <v>76</v>
      </c>
      <c r="D167" s="48"/>
    </row>
    <row r="168" spans="2:4" ht="15.75" x14ac:dyDescent="0.25">
      <c r="B168" s="25" t="s">
        <v>755</v>
      </c>
      <c r="C168" s="25" t="s">
        <v>754</v>
      </c>
      <c r="D168" s="48"/>
    </row>
    <row r="169" spans="2:4" ht="15.75" x14ac:dyDescent="0.25">
      <c r="B169" s="25" t="s">
        <v>229</v>
      </c>
      <c r="C169" s="25" t="s">
        <v>228</v>
      </c>
      <c r="D169" s="48"/>
    </row>
    <row r="170" spans="2:4" ht="15.75" x14ac:dyDescent="0.25">
      <c r="B170" s="25" t="s">
        <v>326</v>
      </c>
      <c r="C170" s="25" t="s">
        <v>325</v>
      </c>
      <c r="D170" s="48"/>
    </row>
    <row r="171" spans="2:4" ht="15.75" x14ac:dyDescent="0.25">
      <c r="B171" s="25" t="s">
        <v>448</v>
      </c>
      <c r="C171" s="25" t="s">
        <v>447</v>
      </c>
      <c r="D171" s="48"/>
    </row>
    <row r="172" spans="2:4" ht="15.75" x14ac:dyDescent="0.25">
      <c r="B172" s="25" t="s">
        <v>753</v>
      </c>
      <c r="C172" s="25" t="s">
        <v>752</v>
      </c>
      <c r="D172" s="48"/>
    </row>
    <row r="173" spans="2:4" ht="15.75" x14ac:dyDescent="0.25">
      <c r="B173" s="25" t="s">
        <v>287</v>
      </c>
      <c r="C173" s="25" t="s">
        <v>286</v>
      </c>
      <c r="D173" s="48"/>
    </row>
    <row r="174" spans="2:4" ht="15.75" x14ac:dyDescent="0.25">
      <c r="B174" s="25" t="s">
        <v>221</v>
      </c>
      <c r="C174" s="25" t="s">
        <v>220</v>
      </c>
      <c r="D174" s="48"/>
    </row>
    <row r="175" spans="2:4" ht="15.75" x14ac:dyDescent="0.25">
      <c r="B175" s="25" t="s">
        <v>51</v>
      </c>
      <c r="C175" s="25" t="s">
        <v>50</v>
      </c>
      <c r="D175" s="48"/>
    </row>
    <row r="176" spans="2:4" ht="15.75" x14ac:dyDescent="0.25">
      <c r="B176" s="25" t="s">
        <v>364</v>
      </c>
      <c r="C176" s="25" t="s">
        <v>363</v>
      </c>
      <c r="D176" s="48"/>
    </row>
    <row r="177" spans="2:4" ht="15.75" x14ac:dyDescent="0.25">
      <c r="B177" s="25" t="s">
        <v>675</v>
      </c>
      <c r="C177" s="25" t="s">
        <v>674</v>
      </c>
      <c r="D177" s="48"/>
    </row>
    <row r="178" spans="2:4" ht="15.75" x14ac:dyDescent="0.25">
      <c r="B178" s="25" t="s">
        <v>95</v>
      </c>
      <c r="C178" s="25" t="s">
        <v>94</v>
      </c>
      <c r="D178" s="48"/>
    </row>
    <row r="179" spans="2:4" ht="15.75" x14ac:dyDescent="0.25">
      <c r="B179" s="25" t="s">
        <v>330</v>
      </c>
      <c r="C179" s="25" t="s">
        <v>329</v>
      </c>
      <c r="D179" s="48"/>
    </row>
    <row r="180" spans="2:4" ht="15.75" x14ac:dyDescent="0.25">
      <c r="B180" s="25" t="s">
        <v>677</v>
      </c>
      <c r="C180" s="25" t="s">
        <v>676</v>
      </c>
      <c r="D180" s="48"/>
    </row>
    <row r="181" spans="2:4" ht="15.75" x14ac:dyDescent="0.25">
      <c r="B181" s="25" t="s">
        <v>527</v>
      </c>
      <c r="C181" s="25" t="s">
        <v>526</v>
      </c>
      <c r="D181" s="48"/>
    </row>
    <row r="182" spans="2:4" ht="15.75" x14ac:dyDescent="0.25">
      <c r="B182" s="25" t="s">
        <v>523</v>
      </c>
      <c r="C182" s="25" t="s">
        <v>522</v>
      </c>
      <c r="D182" s="48"/>
    </row>
    <row r="183" spans="2:4" ht="15.75" x14ac:dyDescent="0.25">
      <c r="B183" s="25" t="s">
        <v>316</v>
      </c>
      <c r="C183" s="25" t="s">
        <v>315</v>
      </c>
      <c r="D183" s="48"/>
    </row>
    <row r="184" spans="2:4" ht="15.75" x14ac:dyDescent="0.25">
      <c r="B184" s="25" t="s">
        <v>320</v>
      </c>
      <c r="C184" s="25" t="s">
        <v>319</v>
      </c>
      <c r="D184" s="48"/>
    </row>
    <row r="185" spans="2:4" ht="15.75" x14ac:dyDescent="0.25">
      <c r="B185" s="25" t="s">
        <v>555</v>
      </c>
      <c r="C185" s="25" t="s">
        <v>554</v>
      </c>
      <c r="D185" s="48"/>
    </row>
    <row r="186" spans="2:4" ht="15.75" x14ac:dyDescent="0.25">
      <c r="B186" s="25" t="s">
        <v>109</v>
      </c>
      <c r="C186" s="25" t="s">
        <v>108</v>
      </c>
      <c r="D186" s="48"/>
    </row>
    <row r="187" spans="2:4" ht="15.75" x14ac:dyDescent="0.25">
      <c r="B187" s="25" t="s">
        <v>299</v>
      </c>
      <c r="C187" s="25" t="s">
        <v>298</v>
      </c>
      <c r="D187" s="48"/>
    </row>
    <row r="188" spans="2:4" ht="15.75" x14ac:dyDescent="0.25">
      <c r="B188" s="25" t="s">
        <v>771</v>
      </c>
      <c r="C188" s="25" t="s">
        <v>770</v>
      </c>
      <c r="D188" s="48"/>
    </row>
    <row r="189" spans="2:4" ht="15.75" x14ac:dyDescent="0.25">
      <c r="B189" s="25" t="s">
        <v>783</v>
      </c>
      <c r="C189" s="25" t="s">
        <v>782</v>
      </c>
      <c r="D189" s="48"/>
    </row>
    <row r="190" spans="2:4" ht="15.75" x14ac:dyDescent="0.25">
      <c r="B190" s="25" t="s">
        <v>442</v>
      </c>
      <c r="C190" s="25" t="s">
        <v>441</v>
      </c>
      <c r="D190" s="48"/>
    </row>
    <row r="191" spans="2:4" ht="15.75" x14ac:dyDescent="0.25">
      <c r="B191" s="25" t="s">
        <v>334</v>
      </c>
      <c r="C191" s="25" t="s">
        <v>333</v>
      </c>
      <c r="D191" s="48"/>
    </row>
    <row r="192" spans="2:4" ht="15.75" x14ac:dyDescent="0.25">
      <c r="B192" s="25" t="s">
        <v>611</v>
      </c>
      <c r="C192" s="25" t="s">
        <v>610</v>
      </c>
      <c r="D192" s="48"/>
    </row>
    <row r="193" spans="2:4" ht="15.75" x14ac:dyDescent="0.25">
      <c r="B193" s="25" t="s">
        <v>37</v>
      </c>
      <c r="C193" s="25" t="s">
        <v>36</v>
      </c>
      <c r="D193" s="48"/>
    </row>
    <row r="194" spans="2:4" ht="15.75" x14ac:dyDescent="0.25">
      <c r="B194" s="25" t="s">
        <v>551</v>
      </c>
      <c r="C194" s="25" t="s">
        <v>550</v>
      </c>
      <c r="D194" s="48"/>
    </row>
    <row r="195" spans="2:4" ht="15.75" x14ac:dyDescent="0.25">
      <c r="B195" s="25" t="s">
        <v>416</v>
      </c>
      <c r="C195" s="25" t="s">
        <v>415</v>
      </c>
      <c r="D195" s="48"/>
    </row>
    <row r="196" spans="2:4" ht="15.75" x14ac:dyDescent="0.25">
      <c r="B196" s="25" t="s">
        <v>665</v>
      </c>
      <c r="C196" s="25" t="s">
        <v>664</v>
      </c>
      <c r="D196" s="48"/>
    </row>
    <row r="197" spans="2:4" ht="15.75" x14ac:dyDescent="0.25">
      <c r="B197" s="25" t="s">
        <v>89</v>
      </c>
      <c r="C197" s="25" t="s">
        <v>88</v>
      </c>
      <c r="D197" s="48"/>
    </row>
    <row r="198" spans="2:4" ht="15.75" x14ac:dyDescent="0.25">
      <c r="B198" s="25" t="s">
        <v>73</v>
      </c>
      <c r="C198" s="25" t="s">
        <v>72</v>
      </c>
      <c r="D198" s="48"/>
    </row>
    <row r="199" spans="2:4" ht="15.75" x14ac:dyDescent="0.25">
      <c r="B199" s="25" t="s">
        <v>277</v>
      </c>
      <c r="C199" s="25" t="s">
        <v>276</v>
      </c>
      <c r="D199" s="48"/>
    </row>
    <row r="200" spans="2:4" ht="15.75" x14ac:dyDescent="0.25">
      <c r="B200" s="25" t="s">
        <v>481</v>
      </c>
      <c r="C200" s="25" t="s">
        <v>480</v>
      </c>
      <c r="D200" s="48"/>
    </row>
    <row r="201" spans="2:4" ht="15.75" x14ac:dyDescent="0.25">
      <c r="B201" s="25" t="s">
        <v>635</v>
      </c>
      <c r="C201" s="25" t="s">
        <v>634</v>
      </c>
      <c r="D201" s="48"/>
    </row>
    <row r="202" spans="2:4" ht="15.75" x14ac:dyDescent="0.25">
      <c r="B202" s="25" t="s">
        <v>450</v>
      </c>
      <c r="C202" s="25" t="s">
        <v>449</v>
      </c>
      <c r="D202" s="48"/>
    </row>
    <row r="203" spans="2:4" ht="15.75" x14ac:dyDescent="0.25">
      <c r="B203" s="25" t="s">
        <v>69</v>
      </c>
      <c r="C203" s="25" t="s">
        <v>68</v>
      </c>
      <c r="D203" s="48"/>
    </row>
    <row r="204" spans="2:4" ht="15.75" x14ac:dyDescent="0.25">
      <c r="B204" s="25" t="s">
        <v>380</v>
      </c>
      <c r="C204" s="25" t="s">
        <v>379</v>
      </c>
      <c r="D204" s="48"/>
    </row>
    <row r="205" spans="2:4" ht="15.75" x14ac:dyDescent="0.25">
      <c r="B205" s="25" t="s">
        <v>113</v>
      </c>
      <c r="C205" s="25" t="s">
        <v>112</v>
      </c>
      <c r="D205" s="48"/>
    </row>
    <row r="206" spans="2:4" ht="15.75" x14ac:dyDescent="0.25">
      <c r="B206" s="25" t="s">
        <v>57</v>
      </c>
      <c r="C206" s="25" t="s">
        <v>56</v>
      </c>
      <c r="D206" s="48"/>
    </row>
    <row r="207" spans="2:4" ht="15.75" x14ac:dyDescent="0.25">
      <c r="B207" s="25" t="s">
        <v>336</v>
      </c>
      <c r="C207" s="25" t="s">
        <v>335</v>
      </c>
      <c r="D207" s="48"/>
    </row>
    <row r="208" spans="2:4" ht="15.75" x14ac:dyDescent="0.25">
      <c r="B208" s="25" t="s">
        <v>177</v>
      </c>
      <c r="C208" s="25" t="s">
        <v>176</v>
      </c>
      <c r="D208" s="48"/>
    </row>
    <row r="209" spans="2:4" ht="15.75" x14ac:dyDescent="0.25">
      <c r="B209" s="25" t="s">
        <v>378</v>
      </c>
      <c r="C209" s="25" t="s">
        <v>377</v>
      </c>
      <c r="D209" s="48"/>
    </row>
    <row r="210" spans="2:4" ht="15.75" x14ac:dyDescent="0.25">
      <c r="B210" s="25" t="s">
        <v>487</v>
      </c>
      <c r="C210" s="25" t="s">
        <v>486</v>
      </c>
      <c r="D210" s="48"/>
    </row>
    <row r="211" spans="2:4" ht="15.75" x14ac:dyDescent="0.25">
      <c r="B211" s="25" t="s">
        <v>155</v>
      </c>
      <c r="C211" s="25" t="s">
        <v>154</v>
      </c>
      <c r="D211" s="48"/>
    </row>
    <row r="212" spans="2:4" ht="15.75" x14ac:dyDescent="0.25">
      <c r="B212" s="25" t="s">
        <v>142</v>
      </c>
      <c r="C212" s="25" t="s">
        <v>141</v>
      </c>
      <c r="D212" s="48"/>
    </row>
    <row r="213" spans="2:4" ht="15.75" x14ac:dyDescent="0.25">
      <c r="B213" s="25" t="s">
        <v>396</v>
      </c>
      <c r="C213" s="25" t="s">
        <v>395</v>
      </c>
      <c r="D213" s="48"/>
    </row>
    <row r="214" spans="2:4" ht="15.75" x14ac:dyDescent="0.25">
      <c r="B214" s="25" t="s">
        <v>468</v>
      </c>
      <c r="C214" s="25" t="s">
        <v>467</v>
      </c>
      <c r="D214" s="48"/>
    </row>
    <row r="215" spans="2:4" ht="15.75" x14ac:dyDescent="0.25">
      <c r="B215" s="25" t="s">
        <v>191</v>
      </c>
      <c r="C215" s="25" t="s">
        <v>190</v>
      </c>
      <c r="D215" s="48"/>
    </row>
    <row r="216" spans="2:4" ht="15.75" x14ac:dyDescent="0.25">
      <c r="B216" s="25" t="s">
        <v>101</v>
      </c>
      <c r="C216" s="25" t="s">
        <v>100</v>
      </c>
      <c r="D216" s="48"/>
    </row>
    <row r="217" spans="2:4" ht="15.75" x14ac:dyDescent="0.25">
      <c r="B217" s="25" t="s">
        <v>537</v>
      </c>
      <c r="C217" s="25" t="s">
        <v>536</v>
      </c>
      <c r="D217" s="48"/>
    </row>
    <row r="218" spans="2:4" ht="15.75" x14ac:dyDescent="0.25">
      <c r="B218" s="25" t="s">
        <v>148</v>
      </c>
      <c r="C218" s="25" t="s">
        <v>147</v>
      </c>
      <c r="D218" s="48"/>
    </row>
    <row r="219" spans="2:4" ht="15.75" x14ac:dyDescent="0.25">
      <c r="B219" s="25" t="s">
        <v>179</v>
      </c>
      <c r="C219" s="25" t="s">
        <v>178</v>
      </c>
      <c r="D219" s="48"/>
    </row>
    <row r="220" spans="2:4" ht="15.75" x14ac:dyDescent="0.25">
      <c r="B220" s="25" t="s">
        <v>75</v>
      </c>
      <c r="C220" s="25" t="s">
        <v>74</v>
      </c>
      <c r="D220" s="48"/>
    </row>
    <row r="221" spans="2:4" ht="15.75" x14ac:dyDescent="0.25">
      <c r="B221" s="25" t="s">
        <v>161</v>
      </c>
      <c r="C221" s="25" t="s">
        <v>160</v>
      </c>
      <c r="D221" s="48"/>
    </row>
    <row r="222" spans="2:4" ht="15.75" x14ac:dyDescent="0.25">
      <c r="B222" s="25" t="s">
        <v>605</v>
      </c>
      <c r="C222" s="25" t="s">
        <v>604</v>
      </c>
      <c r="D222" s="48"/>
    </row>
    <row r="223" spans="2:4" ht="15.75" x14ac:dyDescent="0.25">
      <c r="B223" s="25" t="s">
        <v>235</v>
      </c>
      <c r="C223" s="25" t="s">
        <v>234</v>
      </c>
      <c r="D223" s="48"/>
    </row>
    <row r="224" spans="2:4" ht="15.75" x14ac:dyDescent="0.25">
      <c r="B224" s="25" t="s">
        <v>619</v>
      </c>
      <c r="C224" s="25" t="s">
        <v>618</v>
      </c>
      <c r="D224" s="48"/>
    </row>
    <row r="225" spans="2:4" ht="15.75" x14ac:dyDescent="0.25">
      <c r="B225" s="25" t="s">
        <v>136</v>
      </c>
      <c r="C225" s="25" t="s">
        <v>135</v>
      </c>
      <c r="D225" s="48"/>
    </row>
    <row r="226" spans="2:4" ht="15.75" x14ac:dyDescent="0.25">
      <c r="B226" s="25" t="s">
        <v>261</v>
      </c>
      <c r="C226" s="25" t="s">
        <v>260</v>
      </c>
      <c r="D226" s="48"/>
    </row>
    <row r="227" spans="2:4" ht="15.75" x14ac:dyDescent="0.25">
      <c r="B227" s="25" t="s">
        <v>352</v>
      </c>
      <c r="C227" s="25" t="s">
        <v>351</v>
      </c>
      <c r="D227" s="48"/>
    </row>
    <row r="228" spans="2:4" ht="15.75" x14ac:dyDescent="0.25">
      <c r="B228" s="25" t="s">
        <v>440</v>
      </c>
      <c r="C228" s="25" t="s">
        <v>439</v>
      </c>
      <c r="D228" s="48"/>
    </row>
    <row r="229" spans="2:4" ht="15.75" x14ac:dyDescent="0.25">
      <c r="B229" s="25" t="s">
        <v>707</v>
      </c>
      <c r="C229" s="25" t="s">
        <v>706</v>
      </c>
      <c r="D229" s="48"/>
    </row>
    <row r="230" spans="2:4" ht="15.75" x14ac:dyDescent="0.25">
      <c r="B230" s="25" t="s">
        <v>344</v>
      </c>
      <c r="C230" s="25" t="s">
        <v>343</v>
      </c>
      <c r="D230" s="48"/>
    </row>
    <row r="231" spans="2:4" ht="15.75" x14ac:dyDescent="0.25">
      <c r="B231" s="25" t="s">
        <v>273</v>
      </c>
      <c r="C231" s="25" t="s">
        <v>272</v>
      </c>
      <c r="D231" s="48"/>
    </row>
    <row r="232" spans="2:4" ht="15.75" x14ac:dyDescent="0.25">
      <c r="B232" s="25" t="s">
        <v>458</v>
      </c>
      <c r="C232" s="25" t="s">
        <v>457</v>
      </c>
      <c r="D232" s="48"/>
    </row>
    <row r="233" spans="2:4" ht="15.75" x14ac:dyDescent="0.25">
      <c r="B233" s="25" t="s">
        <v>629</v>
      </c>
      <c r="C233" s="25" t="s">
        <v>628</v>
      </c>
      <c r="D233" s="48"/>
    </row>
    <row r="234" spans="2:4" ht="15.75" x14ac:dyDescent="0.25">
      <c r="B234" s="25" t="s">
        <v>749</v>
      </c>
      <c r="C234" s="25" t="s">
        <v>748</v>
      </c>
      <c r="D234" s="48"/>
    </row>
    <row r="235" spans="2:4" ht="15.75" x14ac:dyDescent="0.25">
      <c r="B235" s="25" t="s">
        <v>87</v>
      </c>
      <c r="C235" s="25" t="s">
        <v>86</v>
      </c>
      <c r="D235" s="48"/>
    </row>
    <row r="236" spans="2:4" ht="15.75" x14ac:dyDescent="0.25">
      <c r="B236" s="25" t="s">
        <v>414</v>
      </c>
      <c r="C236" s="25" t="s">
        <v>413</v>
      </c>
      <c r="D236" s="48"/>
    </row>
    <row r="237" spans="2:4" ht="15.75" x14ac:dyDescent="0.25">
      <c r="B237" s="25" t="s">
        <v>462</v>
      </c>
      <c r="C237" s="25" t="s">
        <v>461</v>
      </c>
      <c r="D237" s="48"/>
    </row>
    <row r="238" spans="2:4" ht="15.75" x14ac:dyDescent="0.25">
      <c r="B238" s="25" t="s">
        <v>117</v>
      </c>
      <c r="C238" s="25" t="s">
        <v>116</v>
      </c>
      <c r="D238" s="48"/>
    </row>
    <row r="239" spans="2:4" ht="15.75" x14ac:dyDescent="0.25">
      <c r="B239" s="25" t="s">
        <v>388</v>
      </c>
      <c r="C239" s="25" t="s">
        <v>387</v>
      </c>
      <c r="D239" s="48"/>
    </row>
    <row r="240" spans="2:4" ht="15.75" x14ac:dyDescent="0.25">
      <c r="B240" s="25" t="s">
        <v>43</v>
      </c>
      <c r="C240" s="25" t="s">
        <v>42</v>
      </c>
      <c r="D240" s="48"/>
    </row>
    <row r="241" spans="2:4" ht="15.75" x14ac:dyDescent="0.25">
      <c r="B241" s="25" t="s">
        <v>301</v>
      </c>
      <c r="C241" s="25" t="s">
        <v>300</v>
      </c>
      <c r="D241" s="48"/>
    </row>
    <row r="242" spans="2:4" ht="15.75" x14ac:dyDescent="0.25">
      <c r="B242" s="25" t="s">
        <v>124</v>
      </c>
      <c r="C242" s="25" t="s">
        <v>122</v>
      </c>
      <c r="D242" s="48"/>
    </row>
    <row r="243" spans="2:4" ht="15.75" x14ac:dyDescent="0.25">
      <c r="B243" s="25" t="s">
        <v>209</v>
      </c>
      <c r="C243" s="25" t="s">
        <v>208</v>
      </c>
      <c r="D243" s="48"/>
    </row>
    <row r="244" spans="2:4" ht="15.75" x14ac:dyDescent="0.25">
      <c r="B244" s="25" t="s">
        <v>438</v>
      </c>
      <c r="C244" s="25" t="s">
        <v>437</v>
      </c>
      <c r="D244" s="48"/>
    </row>
    <row r="245" spans="2:4" ht="15.75" x14ac:dyDescent="0.25">
      <c r="B245" s="25" t="s">
        <v>659</v>
      </c>
      <c r="C245" s="25" t="s">
        <v>658</v>
      </c>
      <c r="D245" s="48"/>
    </row>
    <row r="246" spans="2:4" ht="15.75" x14ac:dyDescent="0.25">
      <c r="B246" s="25" t="s">
        <v>623</v>
      </c>
      <c r="C246" s="25" t="s">
        <v>622</v>
      </c>
      <c r="D246" s="48"/>
    </row>
    <row r="247" spans="2:4" ht="15.75" x14ac:dyDescent="0.25">
      <c r="B247" s="25" t="s">
        <v>65</v>
      </c>
      <c r="C247" s="25" t="s">
        <v>64</v>
      </c>
      <c r="D247" s="48"/>
    </row>
    <row r="248" spans="2:4" ht="15.75" x14ac:dyDescent="0.25">
      <c r="B248" s="25" t="s">
        <v>251</v>
      </c>
      <c r="C248" s="25" t="s">
        <v>250</v>
      </c>
      <c r="D248" s="48"/>
    </row>
    <row r="249" spans="2:4" ht="15.75" x14ac:dyDescent="0.25">
      <c r="B249" s="25" t="s">
        <v>683</v>
      </c>
      <c r="C249" s="25" t="s">
        <v>682</v>
      </c>
      <c r="D249" s="48"/>
    </row>
    <row r="250" spans="2:4" ht="15.75" x14ac:dyDescent="0.25">
      <c r="B250" s="25" t="s">
        <v>130</v>
      </c>
      <c r="C250" s="25" t="s">
        <v>129</v>
      </c>
      <c r="D250" s="48"/>
    </row>
    <row r="251" spans="2:4" ht="15.75" x14ac:dyDescent="0.25">
      <c r="B251" s="25" t="s">
        <v>613</v>
      </c>
      <c r="C251" s="25" t="s">
        <v>612</v>
      </c>
      <c r="D251" s="48"/>
    </row>
    <row r="252" spans="2:4" ht="15.75" x14ac:dyDescent="0.25">
      <c r="B252" s="25" t="s">
        <v>428</v>
      </c>
      <c r="C252" s="25" t="s">
        <v>427</v>
      </c>
      <c r="D252" s="48"/>
    </row>
    <row r="253" spans="2:4" ht="15.75" x14ac:dyDescent="0.25">
      <c r="B253" s="25" t="s">
        <v>281</v>
      </c>
      <c r="C253" s="25" t="s">
        <v>280</v>
      </c>
      <c r="D253" s="48"/>
    </row>
    <row r="254" spans="2:4" ht="15.75" x14ac:dyDescent="0.25">
      <c r="B254" s="25" t="s">
        <v>497</v>
      </c>
      <c r="C254" s="25" t="s">
        <v>496</v>
      </c>
      <c r="D254" s="48"/>
    </row>
    <row r="255" spans="2:4" ht="15.75" x14ac:dyDescent="0.25">
      <c r="B255" s="25" t="s">
        <v>705</v>
      </c>
      <c r="C255" s="25" t="s">
        <v>704</v>
      </c>
      <c r="D255" s="48"/>
    </row>
    <row r="256" spans="2:4" ht="15.75" x14ac:dyDescent="0.25">
      <c r="B256" s="25" t="s">
        <v>342</v>
      </c>
      <c r="C256" s="25" t="s">
        <v>341</v>
      </c>
      <c r="D256" s="48"/>
    </row>
    <row r="257" spans="2:4" ht="15.75" x14ac:dyDescent="0.25">
      <c r="B257" s="25" t="s">
        <v>474</v>
      </c>
      <c r="C257" s="25" t="s">
        <v>473</v>
      </c>
      <c r="D257" s="48"/>
    </row>
    <row r="258" spans="2:4" ht="15.75" x14ac:dyDescent="0.25">
      <c r="B258" s="25" t="s">
        <v>631</v>
      </c>
      <c r="C258" s="25" t="s">
        <v>630</v>
      </c>
      <c r="D258" s="48"/>
    </row>
    <row r="259" spans="2:4" ht="15.75" x14ac:dyDescent="0.25">
      <c r="B259" s="25" t="s">
        <v>420</v>
      </c>
      <c r="C259" s="25" t="s">
        <v>419</v>
      </c>
      <c r="D259" s="48"/>
    </row>
    <row r="260" spans="2:4" ht="15.75" x14ac:dyDescent="0.25">
      <c r="B260" s="25" t="s">
        <v>199</v>
      </c>
      <c r="C260" s="25" t="s">
        <v>198</v>
      </c>
      <c r="D260" s="48"/>
    </row>
    <row r="261" spans="2:4" ht="15.75" x14ac:dyDescent="0.25">
      <c r="B261" s="25" t="s">
        <v>227</v>
      </c>
      <c r="C261" s="25" t="s">
        <v>226</v>
      </c>
      <c r="D261" s="48"/>
    </row>
    <row r="262" spans="2:4" ht="15.75" x14ac:dyDescent="0.25">
      <c r="B262" s="25" t="s">
        <v>121</v>
      </c>
      <c r="C262" s="25" t="s">
        <v>120</v>
      </c>
      <c r="D262" s="48"/>
    </row>
    <row r="263" spans="2:4" ht="15.75" x14ac:dyDescent="0.25">
      <c r="B263" s="25" t="s">
        <v>219</v>
      </c>
      <c r="C263" s="25" t="s">
        <v>218</v>
      </c>
      <c r="D263" s="48"/>
    </row>
    <row r="264" spans="2:4" ht="15.75" x14ac:dyDescent="0.25">
      <c r="B264" s="25" t="s">
        <v>436</v>
      </c>
      <c r="C264" s="25" t="s">
        <v>435</v>
      </c>
      <c r="D264" s="48"/>
    </row>
    <row r="265" spans="2:4" ht="15.75" x14ac:dyDescent="0.25">
      <c r="B265" s="25" t="s">
        <v>589</v>
      </c>
      <c r="C265" s="25" t="s">
        <v>588</v>
      </c>
      <c r="D265" s="48"/>
    </row>
    <row r="266" spans="2:4" ht="15.75" x14ac:dyDescent="0.25">
      <c r="B266" s="25" t="s">
        <v>239</v>
      </c>
      <c r="C266" s="25" t="s">
        <v>238</v>
      </c>
      <c r="D266" s="48"/>
    </row>
    <row r="267" spans="2:4" ht="15.75" x14ac:dyDescent="0.25">
      <c r="B267" s="25" t="s">
        <v>157</v>
      </c>
      <c r="C267" s="25" t="s">
        <v>156</v>
      </c>
      <c r="D267" s="48"/>
    </row>
    <row r="268" spans="2:4" ht="15.75" x14ac:dyDescent="0.25">
      <c r="B268" s="25" t="s">
        <v>255</v>
      </c>
      <c r="C268" s="25" t="s">
        <v>254</v>
      </c>
      <c r="D268" s="48"/>
    </row>
    <row r="269" spans="2:4" ht="15.75" x14ac:dyDescent="0.25">
      <c r="B269" s="25" t="s">
        <v>402</v>
      </c>
      <c r="C269" s="25" t="s">
        <v>401</v>
      </c>
      <c r="D269" s="48"/>
    </row>
    <row r="270" spans="2:4" ht="15.75" x14ac:dyDescent="0.25">
      <c r="B270" s="25" t="s">
        <v>35</v>
      </c>
      <c r="C270" s="25" t="s">
        <v>34</v>
      </c>
      <c r="D270" s="48"/>
    </row>
    <row r="271" spans="2:4" ht="15.75" x14ac:dyDescent="0.25">
      <c r="B271" s="25" t="s">
        <v>295</v>
      </c>
      <c r="C271" s="25" t="s">
        <v>294</v>
      </c>
      <c r="D271" s="48"/>
    </row>
    <row r="272" spans="2:4" ht="15.75" x14ac:dyDescent="0.25">
      <c r="B272" s="25" t="s">
        <v>150</v>
      </c>
      <c r="C272" s="25" t="s">
        <v>149</v>
      </c>
      <c r="D272" s="48"/>
    </row>
    <row r="273" spans="2:4" ht="15.75" x14ac:dyDescent="0.25">
      <c r="B273" s="25" t="s">
        <v>390</v>
      </c>
      <c r="C273" s="25" t="s">
        <v>389</v>
      </c>
      <c r="D273" s="48"/>
    </row>
    <row r="274" spans="2:4" ht="15.75" x14ac:dyDescent="0.25">
      <c r="B274" s="25" t="s">
        <v>159</v>
      </c>
      <c r="C274" s="25" t="s">
        <v>158</v>
      </c>
      <c r="D274" s="48"/>
    </row>
    <row r="275" spans="2:4" ht="15.75" x14ac:dyDescent="0.25">
      <c r="B275" s="25" t="s">
        <v>81</v>
      </c>
      <c r="C275" s="25" t="s">
        <v>80</v>
      </c>
      <c r="D275" s="48"/>
    </row>
    <row r="276" spans="2:4" ht="15.75" x14ac:dyDescent="0.25">
      <c r="B276" s="25" t="s">
        <v>312</v>
      </c>
      <c r="C276" s="25" t="s">
        <v>311</v>
      </c>
      <c r="D276" s="48"/>
    </row>
    <row r="277" spans="2:4" ht="15.75" x14ac:dyDescent="0.25">
      <c r="B277" s="25" t="s">
        <v>430</v>
      </c>
      <c r="C277" s="25" t="s">
        <v>429</v>
      </c>
      <c r="D277" s="48"/>
    </row>
    <row r="278" spans="2:4" ht="15.75" x14ac:dyDescent="0.25">
      <c r="B278" s="25" t="s">
        <v>134</v>
      </c>
      <c r="C278" s="25" t="s">
        <v>133</v>
      </c>
      <c r="D278" s="48"/>
    </row>
    <row r="279" spans="2:4" ht="15.75" x14ac:dyDescent="0.25">
      <c r="B279" s="25" t="s">
        <v>225</v>
      </c>
      <c r="C279" s="25" t="s">
        <v>224</v>
      </c>
      <c r="D279" s="48"/>
    </row>
    <row r="280" spans="2:4" ht="15.75" x14ac:dyDescent="0.25">
      <c r="B280" s="25" t="s">
        <v>559</v>
      </c>
      <c r="C280" s="25" t="s">
        <v>558</v>
      </c>
      <c r="D280" s="48"/>
    </row>
    <row r="281" spans="2:4" ht="15.75" x14ac:dyDescent="0.25">
      <c r="B281" s="25" t="s">
        <v>567</v>
      </c>
      <c r="C281" s="25" t="s">
        <v>566</v>
      </c>
      <c r="D281" s="48"/>
    </row>
    <row r="282" spans="2:4" ht="15.75" x14ac:dyDescent="0.25">
      <c r="B282" s="25" t="s">
        <v>739</v>
      </c>
      <c r="C282" s="25" t="s">
        <v>738</v>
      </c>
      <c r="D282" s="48"/>
    </row>
    <row r="283" spans="2:4" ht="15.75" x14ac:dyDescent="0.25">
      <c r="B283" s="25" t="s">
        <v>231</v>
      </c>
      <c r="C283" s="25" t="s">
        <v>230</v>
      </c>
      <c r="D283" s="48"/>
    </row>
    <row r="284" spans="2:4" ht="15.75" x14ac:dyDescent="0.25">
      <c r="B284" s="25" t="s">
        <v>223</v>
      </c>
      <c r="C284" s="25" t="s">
        <v>222</v>
      </c>
      <c r="D284" s="48"/>
    </row>
    <row r="285" spans="2:4" ht="15.75" x14ac:dyDescent="0.25">
      <c r="B285" s="25" t="s">
        <v>39</v>
      </c>
      <c r="C285" s="25" t="s">
        <v>38</v>
      </c>
      <c r="D285" s="48"/>
    </row>
    <row r="286" spans="2:4" ht="15.75" x14ac:dyDescent="0.25">
      <c r="B286" s="25" t="s">
        <v>597</v>
      </c>
      <c r="C286" s="25" t="s">
        <v>596</v>
      </c>
      <c r="D286" s="48"/>
    </row>
    <row r="287" spans="2:4" ht="15.75" x14ac:dyDescent="0.25">
      <c r="B287" s="25" t="s">
        <v>456</v>
      </c>
      <c r="C287" s="25" t="s">
        <v>455</v>
      </c>
      <c r="D287" s="48"/>
    </row>
    <row r="288" spans="2:4" ht="15.75" x14ac:dyDescent="0.25">
      <c r="B288" s="25" t="s">
        <v>418</v>
      </c>
      <c r="C288" s="25" t="s">
        <v>417</v>
      </c>
      <c r="D288" s="48"/>
    </row>
    <row r="289" spans="2:4" ht="15.75" x14ac:dyDescent="0.25">
      <c r="B289" s="25" t="s">
        <v>103</v>
      </c>
      <c r="C289" s="25" t="s">
        <v>102</v>
      </c>
      <c r="D289" s="48"/>
    </row>
    <row r="290" spans="2:4" ht="15.75" x14ac:dyDescent="0.25">
      <c r="B290" s="25" t="s">
        <v>729</v>
      </c>
      <c r="C290" s="25" t="s">
        <v>728</v>
      </c>
      <c r="D290" s="48"/>
    </row>
    <row r="291" spans="2:4" ht="15.75" x14ac:dyDescent="0.25">
      <c r="B291" s="25" t="s">
        <v>723</v>
      </c>
      <c r="C291" s="25" t="s">
        <v>722</v>
      </c>
      <c r="D291" s="48"/>
    </row>
    <row r="292" spans="2:4" ht="15.75" x14ac:dyDescent="0.25">
      <c r="B292" s="25" t="s">
        <v>493</v>
      </c>
      <c r="C292" s="25" t="s">
        <v>492</v>
      </c>
      <c r="D292" s="48"/>
    </row>
    <row r="293" spans="2:4" ht="15.75" x14ac:dyDescent="0.25">
      <c r="B293" s="25" t="s">
        <v>464</v>
      </c>
      <c r="C293" s="25" t="s">
        <v>463</v>
      </c>
      <c r="D293" s="48"/>
    </row>
    <row r="294" spans="2:4" ht="15.75" x14ac:dyDescent="0.25">
      <c r="B294" s="25" t="s">
        <v>621</v>
      </c>
      <c r="C294" s="25" t="s">
        <v>620</v>
      </c>
      <c r="D294" s="48"/>
    </row>
    <row r="295" spans="2:4" ht="15.75" x14ac:dyDescent="0.25">
      <c r="B295" s="25" t="s">
        <v>657</v>
      </c>
      <c r="C295" s="25" t="s">
        <v>656</v>
      </c>
      <c r="D295" s="48"/>
    </row>
    <row r="296" spans="2:4" ht="15.75" x14ac:dyDescent="0.25">
      <c r="B296" s="25" t="s">
        <v>215</v>
      </c>
      <c r="C296" s="25" t="s">
        <v>214</v>
      </c>
      <c r="D296" s="48"/>
    </row>
    <row r="297" spans="2:4" ht="15.75" x14ac:dyDescent="0.25">
      <c r="B297" s="25" t="s">
        <v>55</v>
      </c>
      <c r="C297" s="25" t="s">
        <v>54</v>
      </c>
      <c r="D297" s="48"/>
    </row>
    <row r="298" spans="2:4" ht="15.75" x14ac:dyDescent="0.25">
      <c r="B298" s="25" t="s">
        <v>181</v>
      </c>
      <c r="C298" s="25" t="s">
        <v>180</v>
      </c>
      <c r="D298" s="48"/>
    </row>
    <row r="299" spans="2:4" ht="15.75" x14ac:dyDescent="0.25">
      <c r="B299" s="25" t="s">
        <v>703</v>
      </c>
      <c r="C299" s="25" t="s">
        <v>702</v>
      </c>
      <c r="D299" s="48"/>
    </row>
    <row r="300" spans="2:4" ht="15.75" x14ac:dyDescent="0.25">
      <c r="B300" s="25" t="s">
        <v>93</v>
      </c>
      <c r="C300" s="25" t="s">
        <v>92</v>
      </c>
      <c r="D300" s="48"/>
    </row>
    <row r="301" spans="2:4" ht="15.75" x14ac:dyDescent="0.25">
      <c r="B301" s="25" t="s">
        <v>587</v>
      </c>
      <c r="C301" s="25" t="s">
        <v>586</v>
      </c>
      <c r="D301" s="48"/>
    </row>
    <row r="302" spans="2:4" ht="15.75" x14ac:dyDescent="0.25">
      <c r="B302" s="25" t="s">
        <v>454</v>
      </c>
      <c r="C302" s="25" t="s">
        <v>453</v>
      </c>
      <c r="D302" s="48"/>
    </row>
    <row r="303" spans="2:4" ht="15.75" x14ac:dyDescent="0.25">
      <c r="B303" s="25" t="s">
        <v>53</v>
      </c>
      <c r="C303" s="25" t="s">
        <v>52</v>
      </c>
      <c r="D303" s="48"/>
    </row>
    <row r="304" spans="2:4" ht="15.75" x14ac:dyDescent="0.25">
      <c r="B304" s="25" t="s">
        <v>424</v>
      </c>
      <c r="C304" s="25" t="s">
        <v>423</v>
      </c>
      <c r="D304" s="48"/>
    </row>
    <row r="305" spans="2:4" ht="15.75" x14ac:dyDescent="0.25">
      <c r="B305" s="25" t="s">
        <v>362</v>
      </c>
      <c r="C305" s="25" t="s">
        <v>361</v>
      </c>
      <c r="D305" s="48"/>
    </row>
    <row r="306" spans="2:4" ht="15.75" x14ac:dyDescent="0.25">
      <c r="B306" s="25" t="s">
        <v>513</v>
      </c>
      <c r="C306" s="25" t="s">
        <v>512</v>
      </c>
      <c r="D306" s="48"/>
    </row>
    <row r="307" spans="2:4" ht="15.75" x14ac:dyDescent="0.25">
      <c r="B307" s="25" t="s">
        <v>410</v>
      </c>
      <c r="C307" s="25" t="s">
        <v>409</v>
      </c>
      <c r="D307" s="48"/>
    </row>
    <row r="308" spans="2:4" ht="15.75" x14ac:dyDescent="0.25">
      <c r="B308" s="25" t="s">
        <v>310</v>
      </c>
      <c r="C308" s="25" t="s">
        <v>309</v>
      </c>
      <c r="D308" s="48"/>
    </row>
    <row r="309" spans="2:4" ht="15.75" x14ac:dyDescent="0.25">
      <c r="B309" s="25" t="s">
        <v>293</v>
      </c>
      <c r="C309" s="25" t="s">
        <v>292</v>
      </c>
      <c r="D309" s="48"/>
    </row>
    <row r="310" spans="2:4" ht="15.75" x14ac:dyDescent="0.25">
      <c r="B310" s="25" t="s">
        <v>545</v>
      </c>
      <c r="C310" s="25" t="s">
        <v>544</v>
      </c>
      <c r="D310" s="48"/>
    </row>
    <row r="311" spans="2:4" ht="15.75" x14ac:dyDescent="0.25">
      <c r="B311" s="25" t="s">
        <v>763</v>
      </c>
      <c r="C311" s="25" t="s">
        <v>762</v>
      </c>
      <c r="D311" s="48"/>
    </row>
    <row r="312" spans="2:4" ht="15.75" x14ac:dyDescent="0.25">
      <c r="B312" s="25" t="s">
        <v>667</v>
      </c>
      <c r="C312" s="25" t="s">
        <v>666</v>
      </c>
      <c r="D312" s="48"/>
    </row>
    <row r="313" spans="2:4" ht="15.75" x14ac:dyDescent="0.25">
      <c r="B313" s="25" t="s">
        <v>535</v>
      </c>
      <c r="C313" s="25" t="s">
        <v>534</v>
      </c>
      <c r="D313" s="48"/>
    </row>
    <row r="314" spans="2:4" ht="15.75" x14ac:dyDescent="0.25">
      <c r="B314" s="25" t="s">
        <v>627</v>
      </c>
      <c r="C314" s="25" t="s">
        <v>626</v>
      </c>
      <c r="D314" s="48"/>
    </row>
    <row r="315" spans="2:4" ht="15.75" x14ac:dyDescent="0.25">
      <c r="B315" s="25" t="s">
        <v>491</v>
      </c>
      <c r="C315" s="25" t="s">
        <v>490</v>
      </c>
      <c r="D315" s="48"/>
    </row>
    <row r="316" spans="2:4" ht="15.75" x14ac:dyDescent="0.25">
      <c r="B316" s="25" t="s">
        <v>663</v>
      </c>
      <c r="C316" s="25" t="s">
        <v>662</v>
      </c>
      <c r="D316" s="48"/>
    </row>
    <row r="317" spans="2:4" ht="15.75" x14ac:dyDescent="0.25">
      <c r="B317" s="25" t="s">
        <v>126</v>
      </c>
      <c r="C317" s="25" t="s">
        <v>125</v>
      </c>
      <c r="D317" s="48"/>
    </row>
    <row r="318" spans="2:4" ht="15.75" x14ac:dyDescent="0.25">
      <c r="B318" s="25" t="s">
        <v>733</v>
      </c>
      <c r="C318" s="25" t="s">
        <v>732</v>
      </c>
      <c r="D318" s="48"/>
    </row>
    <row r="319" spans="2:4" ht="15.75" x14ac:dyDescent="0.25">
      <c r="B319" s="25" t="s">
        <v>699</v>
      </c>
      <c r="C319" s="25" t="s">
        <v>698</v>
      </c>
      <c r="D319" s="48"/>
    </row>
    <row r="320" spans="2:4" ht="15.75" x14ac:dyDescent="0.25">
      <c r="B320" s="25" t="s">
        <v>727</v>
      </c>
      <c r="C320" s="25" t="s">
        <v>726</v>
      </c>
      <c r="D320" s="48"/>
    </row>
    <row r="321" spans="2:4" ht="15.75" x14ac:dyDescent="0.25">
      <c r="B321" s="25" t="s">
        <v>681</v>
      </c>
      <c r="C321" s="25" t="s">
        <v>680</v>
      </c>
      <c r="D321" s="48"/>
    </row>
    <row r="322" spans="2:4" ht="15.75" x14ac:dyDescent="0.25">
      <c r="B322" s="25" t="s">
        <v>617</v>
      </c>
      <c r="C322" s="25" t="s">
        <v>616</v>
      </c>
      <c r="D322" s="48"/>
    </row>
    <row r="323" spans="2:4" ht="15.75" x14ac:dyDescent="0.25">
      <c r="B323" s="25" t="s">
        <v>643</v>
      </c>
      <c r="C323" s="25" t="s">
        <v>642</v>
      </c>
      <c r="D323" s="48"/>
    </row>
    <row r="324" spans="2:4" ht="15.75" x14ac:dyDescent="0.25">
      <c r="B324" s="25" t="s">
        <v>97</v>
      </c>
      <c r="C324" s="25" t="s">
        <v>96</v>
      </c>
      <c r="D324" s="48"/>
    </row>
    <row r="325" spans="2:4" ht="15.75" x14ac:dyDescent="0.25">
      <c r="B325" s="25" t="s">
        <v>340</v>
      </c>
      <c r="C325" s="25" t="s">
        <v>339</v>
      </c>
      <c r="D325" s="48"/>
    </row>
    <row r="326" spans="2:4" ht="15.75" x14ac:dyDescent="0.25">
      <c r="B326" s="25" t="s">
        <v>332</v>
      </c>
      <c r="C326" s="25" t="s">
        <v>331</v>
      </c>
      <c r="D326" s="48"/>
    </row>
    <row r="327" spans="2:4" ht="15.75" x14ac:dyDescent="0.25">
      <c r="B327" s="25" t="s">
        <v>144</v>
      </c>
      <c r="C327" s="25" t="s">
        <v>143</v>
      </c>
      <c r="D327" s="48"/>
    </row>
    <row r="328" spans="2:4" ht="15.75" x14ac:dyDescent="0.25">
      <c r="B328" s="25" t="s">
        <v>197</v>
      </c>
      <c r="C328" s="25" t="s">
        <v>196</v>
      </c>
      <c r="D328" s="48"/>
    </row>
    <row r="329" spans="2:4" ht="15.75" x14ac:dyDescent="0.25">
      <c r="B329" s="25" t="s">
        <v>557</v>
      </c>
      <c r="C329" s="25" t="s">
        <v>556</v>
      </c>
      <c r="D329" s="48"/>
    </row>
    <row r="330" spans="2:4" ht="15.75" x14ac:dyDescent="0.25">
      <c r="B330" s="25" t="s">
        <v>507</v>
      </c>
      <c r="C330" s="25" t="s">
        <v>506</v>
      </c>
      <c r="D330" s="48"/>
    </row>
    <row r="331" spans="2:4" ht="15.75" x14ac:dyDescent="0.25">
      <c r="B331" s="25" t="s">
        <v>599</v>
      </c>
      <c r="C331" s="25" t="s">
        <v>598</v>
      </c>
      <c r="D331" s="48"/>
    </row>
    <row r="332" spans="2:4" ht="15.75" x14ac:dyDescent="0.25">
      <c r="B332" s="25" t="s">
        <v>128</v>
      </c>
      <c r="C332" s="25" t="s">
        <v>127</v>
      </c>
      <c r="D332" s="48"/>
    </row>
    <row r="333" spans="2:4" ht="15.75" x14ac:dyDescent="0.25">
      <c r="B333" s="25" t="s">
        <v>715</v>
      </c>
      <c r="C333" s="25" t="s">
        <v>714</v>
      </c>
      <c r="D333" s="48"/>
    </row>
    <row r="334" spans="2:4" ht="15.75" x14ac:dyDescent="0.25">
      <c r="B334" s="25" t="s">
        <v>203</v>
      </c>
      <c r="C334" s="25" t="s">
        <v>202</v>
      </c>
      <c r="D334" s="48"/>
    </row>
    <row r="335" spans="2:4" ht="15.75" x14ac:dyDescent="0.25">
      <c r="B335" s="25" t="s">
        <v>412</v>
      </c>
      <c r="C335" s="25" t="s">
        <v>411</v>
      </c>
      <c r="D335" s="48"/>
    </row>
    <row r="336" spans="2:4" ht="15.75" x14ac:dyDescent="0.25">
      <c r="B336" s="25" t="s">
        <v>350</v>
      </c>
      <c r="C336" s="25" t="s">
        <v>349</v>
      </c>
      <c r="D336" s="48"/>
    </row>
    <row r="337" spans="2:4" ht="15.75" x14ac:dyDescent="0.25">
      <c r="B337" s="25" t="s">
        <v>366</v>
      </c>
      <c r="C337" s="25" t="s">
        <v>365</v>
      </c>
      <c r="D337" s="48"/>
    </row>
    <row r="338" spans="2:4" ht="15.75" x14ac:dyDescent="0.25">
      <c r="B338" s="25" t="s">
        <v>201</v>
      </c>
      <c r="C338" s="25" t="s">
        <v>200</v>
      </c>
      <c r="D338" s="48"/>
    </row>
    <row r="339" spans="2:4" ht="15.75" x14ac:dyDescent="0.25">
      <c r="B339" s="25" t="s">
        <v>291</v>
      </c>
      <c r="C339" s="25" t="s">
        <v>290</v>
      </c>
      <c r="D339" s="48"/>
    </row>
    <row r="340" spans="2:4" ht="15.75" x14ac:dyDescent="0.25">
      <c r="B340" s="25" t="s">
        <v>59</v>
      </c>
      <c r="C340" s="25" t="s">
        <v>58</v>
      </c>
      <c r="D340" s="48"/>
    </row>
    <row r="341" spans="2:4" ht="15.75" x14ac:dyDescent="0.25">
      <c r="B341" s="25" t="s">
        <v>745</v>
      </c>
      <c r="C341" s="25" t="s">
        <v>744</v>
      </c>
      <c r="D341" s="48"/>
    </row>
    <row r="342" spans="2:4" ht="15.75" x14ac:dyDescent="0.25">
      <c r="B342" s="25" t="s">
        <v>721</v>
      </c>
      <c r="C342" s="25" t="s">
        <v>720</v>
      </c>
      <c r="D342" s="48"/>
    </row>
    <row r="343" spans="2:4" ht="15.75" x14ac:dyDescent="0.25">
      <c r="B343" s="25" t="s">
        <v>237</v>
      </c>
      <c r="C343" s="25" t="s">
        <v>236</v>
      </c>
      <c r="D343" s="48"/>
    </row>
    <row r="344" spans="2:4" ht="15.75" x14ac:dyDescent="0.25">
      <c r="B344" s="25" t="s">
        <v>615</v>
      </c>
      <c r="C344" s="25" t="s">
        <v>614</v>
      </c>
      <c r="D344" s="48"/>
    </row>
    <row r="345" spans="2:4" ht="15.75" x14ac:dyDescent="0.25">
      <c r="B345" s="25" t="s">
        <v>49</v>
      </c>
      <c r="C345" s="25" t="s">
        <v>48</v>
      </c>
      <c r="D345" s="48"/>
    </row>
    <row r="346" spans="2:4" ht="15.75" x14ac:dyDescent="0.25">
      <c r="B346" s="25" t="s">
        <v>408</v>
      </c>
      <c r="C346" s="25" t="s">
        <v>407</v>
      </c>
      <c r="D346" s="48"/>
    </row>
    <row r="347" spans="2:4" ht="15.75" x14ac:dyDescent="0.25">
      <c r="B347" s="25" t="s">
        <v>187</v>
      </c>
      <c r="C347" s="25" t="s">
        <v>186</v>
      </c>
      <c r="D347" s="48"/>
    </row>
    <row r="348" spans="2:4" ht="15.75" x14ac:dyDescent="0.25">
      <c r="B348" s="25" t="s">
        <v>398</v>
      </c>
      <c r="C348" s="25" t="s">
        <v>397</v>
      </c>
      <c r="D348" s="48"/>
    </row>
    <row r="349" spans="2:4" ht="15.75" x14ac:dyDescent="0.25">
      <c r="B349" s="25" t="s">
        <v>593</v>
      </c>
      <c r="C349" s="25" t="s">
        <v>592</v>
      </c>
      <c r="D349" s="48"/>
    </row>
    <row r="350" spans="2:4" ht="15.75" x14ac:dyDescent="0.25">
      <c r="B350" s="25" t="s">
        <v>279</v>
      </c>
      <c r="C350" s="25" t="s">
        <v>278</v>
      </c>
      <c r="D350" s="48"/>
    </row>
    <row r="351" spans="2:4" ht="15.75" x14ac:dyDescent="0.25">
      <c r="B351" s="25" t="s">
        <v>85</v>
      </c>
      <c r="C351" s="25" t="s">
        <v>84</v>
      </c>
      <c r="D351" s="48"/>
    </row>
    <row r="352" spans="2:4" ht="15.75" x14ac:dyDescent="0.25">
      <c r="B352" s="25" t="s">
        <v>41</v>
      </c>
      <c r="C352" s="25" t="s">
        <v>40</v>
      </c>
      <c r="D352" s="48"/>
    </row>
    <row r="353" spans="2:4" ht="15.75" x14ac:dyDescent="0.25">
      <c r="B353" s="25" t="s">
        <v>446</v>
      </c>
      <c r="C353" s="25" t="s">
        <v>445</v>
      </c>
      <c r="D353" s="48"/>
    </row>
    <row r="354" spans="2:4" ht="15.75" x14ac:dyDescent="0.25">
      <c r="B354" s="25" t="s">
        <v>719</v>
      </c>
      <c r="C354" s="25" t="s">
        <v>718</v>
      </c>
      <c r="D354" s="48"/>
    </row>
    <row r="355" spans="2:4" ht="15.75" x14ac:dyDescent="0.25">
      <c r="B355" s="25" t="s">
        <v>671</v>
      </c>
      <c r="C355" s="25" t="s">
        <v>670</v>
      </c>
      <c r="D355" s="48"/>
    </row>
    <row r="356" spans="2:4" ht="15.75" x14ac:dyDescent="0.25">
      <c r="B356" s="25" t="s">
        <v>358</v>
      </c>
      <c r="C356" s="25" t="s">
        <v>357</v>
      </c>
      <c r="D356" s="48"/>
    </row>
    <row r="357" spans="2:4" ht="15.75" x14ac:dyDescent="0.25">
      <c r="B357" s="25" t="s">
        <v>247</v>
      </c>
      <c r="C357" s="25" t="s">
        <v>246</v>
      </c>
      <c r="D357" s="48"/>
    </row>
    <row r="358" spans="2:4" ht="15.75" x14ac:dyDescent="0.25">
      <c r="B358" s="25" t="s">
        <v>777</v>
      </c>
      <c r="C358" s="25" t="s">
        <v>776</v>
      </c>
      <c r="D358" s="48"/>
    </row>
    <row r="359" spans="2:4" ht="15.75" x14ac:dyDescent="0.25">
      <c r="B359" s="25" t="s">
        <v>769</v>
      </c>
      <c r="C359" s="25" t="s">
        <v>768</v>
      </c>
      <c r="D359" s="48"/>
    </row>
    <row r="360" spans="2:4" ht="15.75" x14ac:dyDescent="0.25">
      <c r="B360" s="25" t="s">
        <v>452</v>
      </c>
      <c r="C360" s="25" t="s">
        <v>451</v>
      </c>
      <c r="D360" s="48"/>
    </row>
    <row r="361" spans="2:4" ht="15.75" x14ac:dyDescent="0.25">
      <c r="B361" s="25" t="s">
        <v>645</v>
      </c>
      <c r="C361" s="25" t="s">
        <v>644</v>
      </c>
      <c r="D361" s="48"/>
    </row>
    <row r="362" spans="2:4" ht="15.75" x14ac:dyDescent="0.25">
      <c r="B362" s="25" t="s">
        <v>243</v>
      </c>
      <c r="C362" s="25" t="s">
        <v>242</v>
      </c>
      <c r="D362" s="48"/>
    </row>
    <row r="363" spans="2:4" ht="15.75" x14ac:dyDescent="0.25">
      <c r="B363" s="25" t="s">
        <v>701</v>
      </c>
      <c r="C363" s="25" t="s">
        <v>700</v>
      </c>
      <c r="D363" s="48"/>
    </row>
    <row r="364" spans="2:4" ht="15.75" x14ac:dyDescent="0.25">
      <c r="B364" s="25" t="s">
        <v>105</v>
      </c>
      <c r="C364" s="25" t="s">
        <v>104</v>
      </c>
      <c r="D364" s="48"/>
    </row>
    <row r="365" spans="2:4" ht="15.75" x14ac:dyDescent="0.25">
      <c r="B365" s="25" t="s">
        <v>661</v>
      </c>
      <c r="C365" s="25" t="s">
        <v>660</v>
      </c>
      <c r="D365" s="48"/>
    </row>
    <row r="366" spans="2:4" ht="15.75" x14ac:dyDescent="0.25">
      <c r="B366" s="25" t="s">
        <v>297</v>
      </c>
      <c r="C366" s="25" t="s">
        <v>296</v>
      </c>
      <c r="D366" s="48"/>
    </row>
    <row r="367" spans="2:4" ht="15.75" x14ac:dyDescent="0.25">
      <c r="B367" s="25" t="s">
        <v>173</v>
      </c>
      <c r="C367" s="25" t="s">
        <v>172</v>
      </c>
      <c r="D367" s="48"/>
    </row>
    <row r="368" spans="2:4" ht="15.75" x14ac:dyDescent="0.25">
      <c r="B368" s="25" t="s">
        <v>649</v>
      </c>
      <c r="C368" s="25" t="s">
        <v>648</v>
      </c>
      <c r="D368" s="48"/>
    </row>
    <row r="369" spans="2:4" ht="15.75" x14ac:dyDescent="0.25">
      <c r="B369" s="25" t="s">
        <v>372</v>
      </c>
      <c r="C369" s="25" t="s">
        <v>371</v>
      </c>
      <c r="D369" s="48"/>
    </row>
    <row r="370" spans="2:4" ht="15.75" x14ac:dyDescent="0.25">
      <c r="B370" s="25" t="s">
        <v>765</v>
      </c>
      <c r="C370" s="25" t="s">
        <v>764</v>
      </c>
      <c r="D370" s="48"/>
    </row>
    <row r="371" spans="2:4" ht="15.75" x14ac:dyDescent="0.25">
      <c r="B371" s="25" t="s">
        <v>775</v>
      </c>
      <c r="C371" s="25" t="s">
        <v>774</v>
      </c>
      <c r="D371" s="48"/>
    </row>
    <row r="372" spans="2:4" ht="15.75" x14ac:dyDescent="0.25">
      <c r="B372" s="25" t="s">
        <v>165</v>
      </c>
      <c r="C372" s="25" t="s">
        <v>164</v>
      </c>
      <c r="D372" s="48"/>
    </row>
    <row r="373" spans="2:4" ht="15.75" x14ac:dyDescent="0.25">
      <c r="B373" s="25" t="s">
        <v>245</v>
      </c>
      <c r="C373" s="25" t="s">
        <v>244</v>
      </c>
      <c r="D373" s="48"/>
    </row>
    <row r="374" spans="2:4" ht="15.75" x14ac:dyDescent="0.25">
      <c r="B374" s="25" t="s">
        <v>382</v>
      </c>
      <c r="C374" s="25" t="s">
        <v>381</v>
      </c>
      <c r="D374" s="48"/>
    </row>
    <row r="375" spans="2:4" ht="15.75" x14ac:dyDescent="0.25">
      <c r="B375" s="25" t="s">
        <v>283</v>
      </c>
      <c r="C375" s="25" t="s">
        <v>282</v>
      </c>
      <c r="D375" s="48"/>
    </row>
    <row r="376" spans="2:4" ht="15.75" x14ac:dyDescent="0.25">
      <c r="B376" s="25" t="s">
        <v>392</v>
      </c>
      <c r="C376" s="25" t="s">
        <v>391</v>
      </c>
      <c r="D376" s="48"/>
    </row>
    <row r="377" spans="2:4" ht="15.75" x14ac:dyDescent="0.25">
      <c r="B377" s="25" t="s">
        <v>639</v>
      </c>
      <c r="C377" s="25" t="s">
        <v>638</v>
      </c>
      <c r="D377" s="48"/>
    </row>
    <row r="378" spans="2:4" ht="15.75" x14ac:dyDescent="0.25">
      <c r="B378" s="25" t="s">
        <v>432</v>
      </c>
      <c r="C378" s="25" t="s">
        <v>431</v>
      </c>
      <c r="D378" s="48"/>
    </row>
    <row r="379" spans="2:4" ht="15.75" x14ac:dyDescent="0.25">
      <c r="B379" s="25" t="s">
        <v>356</v>
      </c>
      <c r="C379" s="25" t="s">
        <v>355</v>
      </c>
      <c r="D379" s="48"/>
    </row>
    <row r="380" spans="2:4" ht="15.75" x14ac:dyDescent="0.25">
      <c r="B380" s="25" t="s">
        <v>47</v>
      </c>
      <c r="C380" s="25" t="s">
        <v>46</v>
      </c>
      <c r="D380" s="48"/>
    </row>
    <row r="381" spans="2:4" ht="15.75" x14ac:dyDescent="0.25">
      <c r="B381" s="25" t="s">
        <v>625</v>
      </c>
      <c r="C381" s="25" t="s">
        <v>624</v>
      </c>
      <c r="D381" s="48"/>
    </row>
    <row r="382" spans="2:4" ht="15.75" x14ac:dyDescent="0.25">
      <c r="B382" s="25" t="s">
        <v>637</v>
      </c>
      <c r="C382" s="25" t="s">
        <v>636</v>
      </c>
      <c r="D382" s="48"/>
    </row>
    <row r="383" spans="2:4" ht="15.75" x14ac:dyDescent="0.25">
      <c r="B383" s="25" t="s">
        <v>725</v>
      </c>
      <c r="C383" s="25" t="s">
        <v>724</v>
      </c>
      <c r="D383" s="48"/>
    </row>
    <row r="384" spans="2:4" ht="15.75" x14ac:dyDescent="0.25">
      <c r="B384" s="25" t="s">
        <v>573</v>
      </c>
      <c r="C384" s="25" t="s">
        <v>572</v>
      </c>
      <c r="D384" s="48"/>
    </row>
    <row r="385" spans="2:4" ht="15.75" x14ac:dyDescent="0.25">
      <c r="B385" s="25" t="s">
        <v>477</v>
      </c>
      <c r="C385" s="25" t="s">
        <v>476</v>
      </c>
      <c r="D385" s="48"/>
    </row>
    <row r="386" spans="2:4" ht="15.75" x14ac:dyDescent="0.25">
      <c r="B386" s="25" t="s">
        <v>565</v>
      </c>
      <c r="C386" s="25" t="s">
        <v>564</v>
      </c>
      <c r="D386" s="48"/>
    </row>
    <row r="387" spans="2:4" ht="15.75" x14ac:dyDescent="0.25">
      <c r="B387" s="25" t="s">
        <v>579</v>
      </c>
      <c r="C387" s="25" t="s">
        <v>578</v>
      </c>
      <c r="D387" s="48"/>
    </row>
    <row r="388" spans="2:4" ht="15.75" x14ac:dyDescent="0.25">
      <c r="B388" s="25" t="s">
        <v>314</v>
      </c>
      <c r="C388" s="25" t="s">
        <v>313</v>
      </c>
      <c r="D388" s="48"/>
    </row>
    <row r="389" spans="2:4" ht="15.75" x14ac:dyDescent="0.25">
      <c r="B389" s="25" t="s">
        <v>585</v>
      </c>
      <c r="C389" s="25" t="s">
        <v>584</v>
      </c>
      <c r="D389" s="48"/>
    </row>
    <row r="390" spans="2:4" ht="15.75" x14ac:dyDescent="0.25">
      <c r="B390" s="25" t="s">
        <v>304</v>
      </c>
      <c r="C390" s="25" t="s">
        <v>302</v>
      </c>
      <c r="D390" s="48"/>
    </row>
    <row r="391" spans="2:4" ht="15.75" x14ac:dyDescent="0.25">
      <c r="B391" s="25" t="s">
        <v>717</v>
      </c>
      <c r="C391" s="25" t="s">
        <v>716</v>
      </c>
      <c r="D391" s="48"/>
    </row>
    <row r="392" spans="2:4" ht="15.75" x14ac:dyDescent="0.25">
      <c r="B392" s="25" t="s">
        <v>633</v>
      </c>
      <c r="C392" s="25" t="s">
        <v>632</v>
      </c>
      <c r="D392" s="48"/>
    </row>
    <row r="393" spans="2:4" ht="15.75" x14ac:dyDescent="0.25">
      <c r="B393" s="25" t="s">
        <v>422</v>
      </c>
      <c r="C393" s="25" t="s">
        <v>421</v>
      </c>
      <c r="D393" s="48"/>
    </row>
    <row r="394" spans="2:4" ht="15.75" x14ac:dyDescent="0.25">
      <c r="B394" s="25" t="s">
        <v>324</v>
      </c>
      <c r="C394" s="25" t="s">
        <v>323</v>
      </c>
      <c r="D394" s="48"/>
    </row>
    <row r="395" spans="2:4" ht="15.75" x14ac:dyDescent="0.25">
      <c r="B395" s="25" t="s">
        <v>63</v>
      </c>
      <c r="C395" s="25" t="s">
        <v>62</v>
      </c>
      <c r="D395" s="48"/>
    </row>
    <row r="396" spans="2:4" ht="15.75" x14ac:dyDescent="0.25">
      <c r="B396" s="25" t="s">
        <v>183</v>
      </c>
      <c r="C396" s="25" t="s">
        <v>182</v>
      </c>
      <c r="D396" s="48"/>
    </row>
    <row r="397" spans="2:4" ht="15.75" x14ac:dyDescent="0.25">
      <c r="B397" s="25" t="s">
        <v>111</v>
      </c>
      <c r="C397" s="25" t="s">
        <v>110</v>
      </c>
      <c r="D397" s="48"/>
    </row>
    <row r="398" spans="2:4" ht="15.75" x14ac:dyDescent="0.25">
      <c r="B398" s="25" t="s">
        <v>511</v>
      </c>
      <c r="C398" s="25" t="s">
        <v>510</v>
      </c>
      <c r="D398" s="48"/>
    </row>
    <row r="399" spans="2:4" ht="15.75" x14ac:dyDescent="0.25">
      <c r="B399" s="25" t="s">
        <v>653</v>
      </c>
      <c r="C399" s="25" t="s">
        <v>652</v>
      </c>
      <c r="D399" s="48"/>
    </row>
    <row r="400" spans="2:4" ht="15.75" x14ac:dyDescent="0.25">
      <c r="B400" s="25" t="s">
        <v>529</v>
      </c>
      <c r="C400" s="25" t="s">
        <v>528</v>
      </c>
      <c r="D400" s="48"/>
    </row>
    <row r="401" spans="2:4" ht="15.75" x14ac:dyDescent="0.25">
      <c r="B401" s="25" t="s">
        <v>71</v>
      </c>
      <c r="C401" s="25" t="s">
        <v>70</v>
      </c>
      <c r="D401" s="48"/>
    </row>
    <row r="402" spans="2:4" ht="15.75" x14ac:dyDescent="0.25">
      <c r="B402" s="25" t="s">
        <v>569</v>
      </c>
      <c r="C402" s="25" t="s">
        <v>568</v>
      </c>
      <c r="D402" s="48"/>
    </row>
    <row r="403" spans="2:4" ht="15.75" x14ac:dyDescent="0.25">
      <c r="B403" s="25" t="s">
        <v>479</v>
      </c>
      <c r="C403" s="25" t="s">
        <v>478</v>
      </c>
      <c r="D403" s="48"/>
    </row>
    <row r="404" spans="2:4" ht="15.75" x14ac:dyDescent="0.25">
      <c r="B404" s="25" t="s">
        <v>115</v>
      </c>
      <c r="C404" s="25" t="s">
        <v>114</v>
      </c>
      <c r="D404" s="48"/>
    </row>
    <row r="405" spans="2:4" ht="15.75" x14ac:dyDescent="0.25">
      <c r="B405" s="25" t="s">
        <v>697</v>
      </c>
      <c r="C405" s="25" t="s">
        <v>696</v>
      </c>
      <c r="D405" s="48"/>
    </row>
    <row r="406" spans="2:4" ht="15.75" x14ac:dyDescent="0.25">
      <c r="B406" s="25" t="s">
        <v>406</v>
      </c>
      <c r="C406" s="25" t="s">
        <v>405</v>
      </c>
      <c r="D406" s="48"/>
    </row>
    <row r="407" spans="2:4" ht="15.75" x14ac:dyDescent="0.25">
      <c r="B407" s="25" t="s">
        <v>581</v>
      </c>
      <c r="C407" s="25" t="s">
        <v>580</v>
      </c>
      <c r="D407" s="48"/>
    </row>
    <row r="408" spans="2:4" ht="15.75" x14ac:dyDescent="0.25">
      <c r="B408" s="25" t="s">
        <v>779</v>
      </c>
      <c r="C408" s="25" t="s">
        <v>778</v>
      </c>
      <c r="D408" s="48"/>
    </row>
    <row r="409" spans="2:4" ht="15.75" x14ac:dyDescent="0.25">
      <c r="B409" s="25" t="s">
        <v>577</v>
      </c>
      <c r="C409" s="25" t="s">
        <v>576</v>
      </c>
      <c r="D409" s="48"/>
    </row>
    <row r="410" spans="2:4" ht="15.75" x14ac:dyDescent="0.25">
      <c r="B410" s="25" t="s">
        <v>519</v>
      </c>
      <c r="C410" s="25" t="s">
        <v>518</v>
      </c>
      <c r="D410" s="48"/>
    </row>
    <row r="411" spans="2:4" ht="15.75" x14ac:dyDescent="0.25">
      <c r="B411" s="25" t="s">
        <v>713</v>
      </c>
      <c r="C411" s="25" t="s">
        <v>712</v>
      </c>
      <c r="D411" s="48"/>
    </row>
    <row r="412" spans="2:4" ht="15.75" x14ac:dyDescent="0.25">
      <c r="B412" s="25" t="s">
        <v>306</v>
      </c>
      <c r="C412" s="25" t="s">
        <v>305</v>
      </c>
      <c r="D412" s="53"/>
    </row>
  </sheetData>
  <sortState ref="B30:C412">
    <sortCondition ref="B30:B412"/>
  </sortState>
  <mergeCells count="3">
    <mergeCell ref="B3:F3"/>
    <mergeCell ref="B5:F5"/>
    <mergeCell ref="B26:F26"/>
  </mergeCells>
  <dataValidations count="1">
    <dataValidation type="list" allowBlank="1" showInputMessage="1" showErrorMessage="1" sqref="B5:F5">
      <formula1>$B$28:$B$412</formula1>
    </dataValidation>
  </dataValidation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0"/>
  <sheetViews>
    <sheetView topLeftCell="C1" zoomScaleNormal="100" workbookViewId="0">
      <selection activeCell="D4" sqref="D4"/>
    </sheetView>
  </sheetViews>
  <sheetFormatPr defaultRowHeight="15" x14ac:dyDescent="0.25"/>
  <cols>
    <col min="1" max="2" width="8.88671875" style="11" hidden="1" customWidth="1"/>
    <col min="3" max="3" width="22.21875" style="11" bestFit="1" customWidth="1"/>
    <col min="4" max="4" width="20.109375" style="41" bestFit="1" customWidth="1"/>
    <col min="5" max="5" width="16.5546875" style="11" customWidth="1"/>
    <col min="6" max="6" width="23.109375" style="11" customWidth="1"/>
    <col min="7" max="7" width="13.44140625" style="11" bestFit="1" customWidth="1"/>
    <col min="8" max="8" width="14.6640625" style="12" customWidth="1"/>
    <col min="9" max="9" width="15.5546875" style="12" customWidth="1"/>
    <col min="10" max="10" width="20.6640625" style="11" bestFit="1" customWidth="1"/>
    <col min="11" max="11" width="15.44140625" style="11" bestFit="1" customWidth="1"/>
    <col min="12" max="12" width="15.44140625" style="11" customWidth="1"/>
    <col min="13" max="13" width="21.33203125" style="11" customWidth="1"/>
    <col min="14" max="14" width="23.21875" style="11" customWidth="1"/>
    <col min="15" max="15" width="17.5546875" style="11" customWidth="1"/>
    <col min="16" max="16384" width="8.88671875" style="11"/>
  </cols>
  <sheetData>
    <row r="1" spans="1:15" ht="18.75" x14ac:dyDescent="0.3">
      <c r="A1" s="18"/>
      <c r="B1" s="18"/>
      <c r="C1" s="19" t="s">
        <v>801</v>
      </c>
      <c r="D1" s="35"/>
      <c r="E1" s="18"/>
      <c r="F1" s="18"/>
      <c r="G1" s="18"/>
      <c r="H1" s="20"/>
      <c r="I1" s="20"/>
      <c r="J1" s="18"/>
      <c r="K1" s="18"/>
      <c r="L1" s="18"/>
      <c r="M1" s="18"/>
      <c r="N1" s="18"/>
      <c r="O1" s="18"/>
    </row>
    <row r="2" spans="1:15" x14ac:dyDescent="0.25">
      <c r="A2" s="18"/>
      <c r="B2" s="18"/>
      <c r="C2" s="18"/>
      <c r="D2" s="35"/>
      <c r="E2" s="18"/>
      <c r="F2" s="18"/>
      <c r="G2" s="18"/>
      <c r="H2" s="20"/>
      <c r="I2" s="20"/>
      <c r="J2" s="18"/>
      <c r="K2" s="18"/>
      <c r="L2" s="18"/>
      <c r="M2" s="18"/>
      <c r="N2" s="18"/>
      <c r="O2" s="18"/>
    </row>
    <row r="3" spans="1:15" s="29" customFormat="1" ht="15.75" thickBot="1" x14ac:dyDescent="0.3">
      <c r="A3" s="26"/>
      <c r="B3" s="36"/>
      <c r="C3" s="36"/>
      <c r="D3" s="36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</row>
    <row r="4" spans="1:15" ht="49.5" customHeight="1" x14ac:dyDescent="0.25">
      <c r="A4" s="18"/>
      <c r="B4" s="37"/>
      <c r="C4" s="37"/>
      <c r="D4" s="37" t="s">
        <v>8</v>
      </c>
      <c r="E4" s="13" t="s">
        <v>0</v>
      </c>
      <c r="F4" s="13" t="s">
        <v>1</v>
      </c>
      <c r="G4" s="13" t="s">
        <v>788</v>
      </c>
      <c r="H4" s="14" t="s">
        <v>799</v>
      </c>
      <c r="I4" s="14" t="s">
        <v>2</v>
      </c>
      <c r="J4" s="13" t="s">
        <v>3</v>
      </c>
      <c r="K4" s="13" t="s">
        <v>4</v>
      </c>
      <c r="L4" s="15" t="s">
        <v>795</v>
      </c>
      <c r="M4" s="30" t="s">
        <v>5</v>
      </c>
      <c r="N4" s="14" t="s">
        <v>6</v>
      </c>
      <c r="O4" s="13" t="s">
        <v>7</v>
      </c>
    </row>
    <row r="5" spans="1:15" ht="15.75" thickBot="1" x14ac:dyDescent="0.3">
      <c r="A5" s="18"/>
      <c r="B5" s="38"/>
      <c r="C5" s="38"/>
      <c r="D5" s="38" t="s">
        <v>787</v>
      </c>
      <c r="E5" s="23" t="s">
        <v>787</v>
      </c>
      <c r="F5" s="44" t="s">
        <v>787</v>
      </c>
      <c r="G5" s="44" t="s">
        <v>787</v>
      </c>
      <c r="H5" s="44" t="s">
        <v>787</v>
      </c>
      <c r="I5" s="44" t="s">
        <v>787</v>
      </c>
      <c r="J5" s="44" t="s">
        <v>787</v>
      </c>
      <c r="K5" s="44" t="s">
        <v>787</v>
      </c>
      <c r="L5" s="44" t="s">
        <v>787</v>
      </c>
      <c r="M5" s="44" t="s">
        <v>787</v>
      </c>
      <c r="N5" s="44" t="s">
        <v>787</v>
      </c>
      <c r="O5" s="44" t="s">
        <v>787</v>
      </c>
    </row>
    <row r="6" spans="1:15" x14ac:dyDescent="0.25">
      <c r="A6" s="18" t="s">
        <v>793</v>
      </c>
      <c r="B6" s="18"/>
      <c r="C6" s="18" t="s">
        <v>13</v>
      </c>
      <c r="D6" s="40">
        <v>43254757867.908241</v>
      </c>
      <c r="E6" s="21">
        <f t="shared" ref="E6:J6" si="0">SUM(E8:E390)</f>
        <v>78687713.893237963</v>
      </c>
      <c r="F6" s="21">
        <f t="shared" si="0"/>
        <v>1450790682.8047657</v>
      </c>
      <c r="G6" s="21">
        <f t="shared" si="0"/>
        <v>307700000.00000018</v>
      </c>
      <c r="H6" s="22">
        <f t="shared" si="0"/>
        <v>121100000.00000098</v>
      </c>
      <c r="I6" s="22">
        <f t="shared" si="0"/>
        <v>186599999.99999902</v>
      </c>
      <c r="J6" s="22">
        <f t="shared" si="0"/>
        <v>129600000.00000098</v>
      </c>
      <c r="K6" s="22">
        <f t="shared" ref="K6:O6" si="1">SUM(K8:K390)</f>
        <v>1320763209.9150021</v>
      </c>
      <c r="L6" s="22">
        <f t="shared" ref="L6" si="2">SUM(L8:L390)</f>
        <v>31173651.068072006</v>
      </c>
      <c r="M6" s="22">
        <f t="shared" si="1"/>
        <v>21012361.068069998</v>
      </c>
      <c r="N6" s="22">
        <f t="shared" si="1"/>
        <v>10161290.000002002</v>
      </c>
      <c r="O6" s="22">
        <f t="shared" si="1"/>
        <v>1903999.9999799961</v>
      </c>
    </row>
    <row r="7" spans="1:15" ht="15.75" x14ac:dyDescent="0.25">
      <c r="A7" s="18"/>
      <c r="B7" s="16"/>
      <c r="C7" s="17"/>
      <c r="D7" s="39"/>
      <c r="E7" s="21"/>
      <c r="F7" s="21"/>
      <c r="G7" s="21"/>
      <c r="H7" s="21"/>
      <c r="I7" s="21"/>
      <c r="J7" s="21"/>
      <c r="K7" s="21"/>
      <c r="L7" s="21"/>
      <c r="M7" s="22"/>
      <c r="N7" s="22"/>
      <c r="O7" s="21"/>
    </row>
    <row r="8" spans="1:15" x14ac:dyDescent="0.25">
      <c r="A8" s="17" t="s">
        <v>98</v>
      </c>
      <c r="B8" s="17" t="s">
        <v>15</v>
      </c>
      <c r="C8" s="17" t="s">
        <v>99</v>
      </c>
      <c r="D8" s="40">
        <v>8772251.2280617617</v>
      </c>
      <c r="E8" s="21">
        <v>56208.595606000003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2">
        <v>0</v>
      </c>
      <c r="N8" s="22">
        <v>0</v>
      </c>
      <c r="O8" s="21">
        <v>0</v>
      </c>
    </row>
    <row r="9" spans="1:15" x14ac:dyDescent="0.25">
      <c r="A9" s="17" t="s">
        <v>530</v>
      </c>
      <c r="B9" s="17" t="s">
        <v>15</v>
      </c>
      <c r="C9" s="17" t="s">
        <v>531</v>
      </c>
      <c r="D9" s="40">
        <v>11300331.133341653</v>
      </c>
      <c r="E9" s="21">
        <v>76747.070475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2">
        <v>0</v>
      </c>
      <c r="N9" s="22">
        <v>0</v>
      </c>
      <c r="O9" s="21">
        <v>0</v>
      </c>
    </row>
    <row r="10" spans="1:15" x14ac:dyDescent="0.25">
      <c r="A10" s="17" t="s">
        <v>443</v>
      </c>
      <c r="B10" s="17" t="s">
        <v>15</v>
      </c>
      <c r="C10" s="17" t="s">
        <v>444</v>
      </c>
      <c r="D10" s="40">
        <v>12113236.413912619</v>
      </c>
      <c r="E10" s="21">
        <v>76747.070475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2">
        <v>0</v>
      </c>
      <c r="N10" s="22">
        <v>0</v>
      </c>
      <c r="O10" s="21">
        <v>0</v>
      </c>
    </row>
    <row r="11" spans="1:15" x14ac:dyDescent="0.25">
      <c r="A11" s="17" t="s">
        <v>668</v>
      </c>
      <c r="B11" s="17" t="s">
        <v>15</v>
      </c>
      <c r="C11" s="17" t="s">
        <v>669</v>
      </c>
      <c r="D11" s="40">
        <v>18460461.653594811</v>
      </c>
      <c r="E11" s="21">
        <v>97286.528938999996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2">
        <v>0</v>
      </c>
      <c r="N11" s="22">
        <v>0</v>
      </c>
      <c r="O11" s="21">
        <v>0</v>
      </c>
    </row>
    <row r="12" spans="1:15" x14ac:dyDescent="0.25">
      <c r="A12" s="17" t="s">
        <v>594</v>
      </c>
      <c r="B12" s="17" t="s">
        <v>15</v>
      </c>
      <c r="C12" s="17" t="s">
        <v>595</v>
      </c>
      <c r="D12" s="40">
        <v>13979082.436279526</v>
      </c>
      <c r="E12" s="21">
        <v>49179.816266000002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2">
        <v>0</v>
      </c>
      <c r="N12" s="22">
        <v>0</v>
      </c>
      <c r="O12" s="21">
        <v>0</v>
      </c>
    </row>
    <row r="13" spans="1:15" x14ac:dyDescent="0.25">
      <c r="A13" s="17" t="s">
        <v>654</v>
      </c>
      <c r="B13" s="17" t="s">
        <v>15</v>
      </c>
      <c r="C13" s="17" t="s">
        <v>655</v>
      </c>
      <c r="D13" s="40">
        <v>14044365.832646027</v>
      </c>
      <c r="E13" s="21">
        <v>49179.816266000002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2">
        <v>0</v>
      </c>
      <c r="N13" s="22">
        <v>0</v>
      </c>
      <c r="O13" s="21">
        <v>0</v>
      </c>
    </row>
    <row r="14" spans="1:15" x14ac:dyDescent="0.25">
      <c r="A14" s="17" t="s">
        <v>500</v>
      </c>
      <c r="B14" s="17" t="s">
        <v>303</v>
      </c>
      <c r="C14" s="17" t="s">
        <v>501</v>
      </c>
      <c r="D14" s="40">
        <v>42335741.99312558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</row>
    <row r="15" spans="1:15" x14ac:dyDescent="0.25">
      <c r="A15" s="17" t="s">
        <v>772</v>
      </c>
      <c r="B15" s="17" t="s">
        <v>15</v>
      </c>
      <c r="C15" s="17" t="s">
        <v>773</v>
      </c>
      <c r="D15" s="40">
        <v>24106171.393173009</v>
      </c>
      <c r="E15" s="21">
        <v>53176.168135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2">
        <v>0</v>
      </c>
      <c r="N15" s="22">
        <v>0</v>
      </c>
      <c r="O15" s="21">
        <v>0</v>
      </c>
    </row>
    <row r="16" spans="1:15" x14ac:dyDescent="0.25">
      <c r="A16" s="17" t="s">
        <v>538</v>
      </c>
      <c r="B16" s="17" t="s">
        <v>15</v>
      </c>
      <c r="C16" s="17" t="s">
        <v>539</v>
      </c>
      <c r="D16" s="40">
        <v>9597633.4384025335</v>
      </c>
      <c r="E16" s="21">
        <v>49179.816266000002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2">
        <v>0</v>
      </c>
      <c r="N16" s="22">
        <v>0</v>
      </c>
      <c r="O16" s="21">
        <v>0</v>
      </c>
    </row>
    <row r="17" spans="1:15" x14ac:dyDescent="0.25">
      <c r="A17" s="17" t="s">
        <v>262</v>
      </c>
      <c r="B17" s="17" t="s">
        <v>123</v>
      </c>
      <c r="C17" s="17" t="s">
        <v>263</v>
      </c>
      <c r="D17" s="40">
        <v>142703935.48779941</v>
      </c>
      <c r="E17" s="21">
        <v>415669.77426700003</v>
      </c>
      <c r="F17" s="21">
        <v>4462266.600141</v>
      </c>
      <c r="G17" s="21">
        <v>1044258.544152</v>
      </c>
      <c r="H17" s="21">
        <v>334355.22518299997</v>
      </c>
      <c r="I17" s="21">
        <v>709903.31896900001</v>
      </c>
      <c r="J17" s="21">
        <v>688920.86132300005</v>
      </c>
      <c r="K17" s="21">
        <v>7684158.7105050003</v>
      </c>
      <c r="L17" s="21">
        <v>149789.166929</v>
      </c>
      <c r="M17" s="22">
        <v>121771.635333</v>
      </c>
      <c r="N17" s="22">
        <v>28017.531596000001</v>
      </c>
      <c r="O17" s="21">
        <v>9379.3103460000002</v>
      </c>
    </row>
    <row r="18" spans="1:15" x14ac:dyDescent="0.25">
      <c r="A18" s="17" t="s">
        <v>465</v>
      </c>
      <c r="B18" s="17" t="s">
        <v>123</v>
      </c>
      <c r="C18" s="17" t="s">
        <v>466</v>
      </c>
      <c r="D18" s="40">
        <v>257543254.25272635</v>
      </c>
      <c r="E18" s="21">
        <v>586828.32162200008</v>
      </c>
      <c r="F18" s="21">
        <v>11275382.897541001</v>
      </c>
      <c r="G18" s="21">
        <v>1893450.7926059999</v>
      </c>
      <c r="H18" s="21">
        <v>768027.91792299994</v>
      </c>
      <c r="I18" s="21">
        <v>1125422.8746829999</v>
      </c>
      <c r="J18" s="21">
        <v>718457.57168699999</v>
      </c>
      <c r="K18" s="21">
        <v>8289810.2461079992</v>
      </c>
      <c r="L18" s="21">
        <v>185268.57758099999</v>
      </c>
      <c r="M18" s="22">
        <v>132277.815867</v>
      </c>
      <c r="N18" s="22">
        <v>52990.761714</v>
      </c>
      <c r="O18" s="21">
        <v>9379.3103460000002</v>
      </c>
    </row>
    <row r="19" spans="1:15" x14ac:dyDescent="0.25">
      <c r="A19" s="17" t="s">
        <v>137</v>
      </c>
      <c r="B19" s="17" t="s">
        <v>25</v>
      </c>
      <c r="C19" s="17" t="s">
        <v>138</v>
      </c>
      <c r="D19" s="40">
        <v>172255465.49152073</v>
      </c>
      <c r="E19" s="21">
        <v>83593.884495000006</v>
      </c>
      <c r="F19" s="21">
        <v>4382909.5833419999</v>
      </c>
      <c r="G19" s="21">
        <v>1470390.5482899998</v>
      </c>
      <c r="H19" s="21">
        <v>507534.09582799999</v>
      </c>
      <c r="I19" s="21">
        <v>962856.45246199996</v>
      </c>
      <c r="J19" s="21">
        <v>749864.561399</v>
      </c>
      <c r="K19" s="21">
        <v>6472049.0978589999</v>
      </c>
      <c r="L19" s="21">
        <v>136115.36335</v>
      </c>
      <c r="M19" s="22">
        <v>117769.280843</v>
      </c>
      <c r="N19" s="22">
        <v>18346.082506999999</v>
      </c>
      <c r="O19" s="21">
        <v>9379.3103460000002</v>
      </c>
    </row>
    <row r="20" spans="1:15" x14ac:dyDescent="0.25">
      <c r="A20" s="17" t="s">
        <v>14</v>
      </c>
      <c r="B20" s="17" t="s">
        <v>15</v>
      </c>
      <c r="C20" s="17" t="s">
        <v>16</v>
      </c>
      <c r="D20" s="40">
        <v>10069802.558177305</v>
      </c>
      <c r="E20" s="21">
        <v>92884.935383999997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2">
        <v>0</v>
      </c>
      <c r="N20" s="22">
        <v>0</v>
      </c>
      <c r="O20" s="21">
        <v>0</v>
      </c>
    </row>
    <row r="21" spans="1:15" x14ac:dyDescent="0.25">
      <c r="A21" s="17" t="s">
        <v>608</v>
      </c>
      <c r="B21" s="17" t="s">
        <v>15</v>
      </c>
      <c r="C21" s="17" t="s">
        <v>609</v>
      </c>
      <c r="D21" s="40">
        <v>26708011.80601722</v>
      </c>
      <c r="E21" s="21">
        <v>196069.10788999998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2">
        <v>0</v>
      </c>
      <c r="N21" s="22">
        <v>0</v>
      </c>
      <c r="O21" s="21">
        <v>0</v>
      </c>
    </row>
    <row r="22" spans="1:15" x14ac:dyDescent="0.25">
      <c r="A22" s="17" t="s">
        <v>692</v>
      </c>
      <c r="B22" s="17" t="s">
        <v>15</v>
      </c>
      <c r="C22" s="17" t="s">
        <v>693</v>
      </c>
      <c r="D22" s="40">
        <v>16330125.245523341</v>
      </c>
      <c r="E22" s="21">
        <v>99731.74940500001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2">
        <v>0</v>
      </c>
      <c r="N22" s="22">
        <v>0</v>
      </c>
      <c r="O22" s="21">
        <v>0</v>
      </c>
    </row>
    <row r="23" spans="1:15" x14ac:dyDescent="0.25">
      <c r="A23" s="17" t="s">
        <v>433</v>
      </c>
      <c r="B23" s="17" t="s">
        <v>15</v>
      </c>
      <c r="C23" s="17" t="s">
        <v>434</v>
      </c>
      <c r="D23" s="40">
        <v>12915345.171656976</v>
      </c>
      <c r="E23" s="21">
        <v>90439.714919000005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2">
        <v>0</v>
      </c>
      <c r="N23" s="22">
        <v>0</v>
      </c>
      <c r="O23" s="21">
        <v>0</v>
      </c>
    </row>
    <row r="24" spans="1:15" x14ac:dyDescent="0.25">
      <c r="A24" s="17" t="s">
        <v>520</v>
      </c>
      <c r="B24" s="17" t="s">
        <v>20</v>
      </c>
      <c r="C24" s="17" t="s">
        <v>521</v>
      </c>
      <c r="D24" s="40">
        <v>119926462.35078567</v>
      </c>
      <c r="E24" s="21">
        <v>202426.090941</v>
      </c>
      <c r="F24" s="21">
        <v>3506440.4264690001</v>
      </c>
      <c r="G24" s="21">
        <v>1017392.089811</v>
      </c>
      <c r="H24" s="21">
        <v>450010.01529000001</v>
      </c>
      <c r="I24" s="21">
        <v>567382.07452100003</v>
      </c>
      <c r="J24" s="21">
        <v>224025.43343400001</v>
      </c>
      <c r="K24" s="21">
        <v>3496306.9529940002</v>
      </c>
      <c r="L24" s="21">
        <v>163984.18277900002</v>
      </c>
      <c r="M24" s="22">
        <v>125974.10754600001</v>
      </c>
      <c r="N24" s="22">
        <v>38010.075233000003</v>
      </c>
      <c r="O24" s="21">
        <v>14068.965514</v>
      </c>
    </row>
    <row r="25" spans="1:15" x14ac:dyDescent="0.25">
      <c r="A25" s="17" t="s">
        <v>484</v>
      </c>
      <c r="B25" s="17" t="s">
        <v>20</v>
      </c>
      <c r="C25" s="17" t="s">
        <v>485</v>
      </c>
      <c r="D25" s="40">
        <v>133057185.82196064</v>
      </c>
      <c r="E25" s="21">
        <v>195580.26051699999</v>
      </c>
      <c r="F25" s="21">
        <v>10802673.911472</v>
      </c>
      <c r="G25" s="21">
        <v>838541.18526699999</v>
      </c>
      <c r="H25" s="21">
        <v>355859.563853</v>
      </c>
      <c r="I25" s="21">
        <v>482681.62141399999</v>
      </c>
      <c r="J25" s="21">
        <v>359351.13704900001</v>
      </c>
      <c r="K25" s="21">
        <v>4007183.7451050002</v>
      </c>
      <c r="L25" s="21">
        <v>162118.220516</v>
      </c>
      <c r="M25" s="22">
        <v>125473.81323500001</v>
      </c>
      <c r="N25" s="22">
        <v>36644.407281</v>
      </c>
      <c r="O25" s="21">
        <v>9379.3103460000002</v>
      </c>
    </row>
    <row r="26" spans="1:15" x14ac:dyDescent="0.25">
      <c r="A26" s="17" t="s">
        <v>504</v>
      </c>
      <c r="B26" s="17" t="s">
        <v>303</v>
      </c>
      <c r="C26" s="17" t="s">
        <v>505</v>
      </c>
      <c r="D26" s="40">
        <v>28054403.203520544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2">
        <v>0</v>
      </c>
      <c r="N26" s="22">
        <v>0</v>
      </c>
      <c r="O26" s="21">
        <v>0</v>
      </c>
    </row>
    <row r="27" spans="1:15" x14ac:dyDescent="0.25">
      <c r="A27" s="17" t="s">
        <v>498</v>
      </c>
      <c r="B27" s="17" t="s">
        <v>303</v>
      </c>
      <c r="C27" s="17" t="s">
        <v>499</v>
      </c>
      <c r="D27" s="40">
        <v>32459080.760060444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2">
        <v>0</v>
      </c>
      <c r="N27" s="22">
        <v>0</v>
      </c>
      <c r="O27" s="21">
        <v>0</v>
      </c>
    </row>
    <row r="28" spans="1:15" x14ac:dyDescent="0.25">
      <c r="A28" s="17" t="s">
        <v>425</v>
      </c>
      <c r="B28" s="17" t="s">
        <v>123</v>
      </c>
      <c r="C28" s="17" t="s">
        <v>426</v>
      </c>
      <c r="D28" s="40">
        <v>154055010.79702982</v>
      </c>
      <c r="E28" s="21">
        <v>393438.53012200003</v>
      </c>
      <c r="F28" s="21">
        <v>5399191.644142</v>
      </c>
      <c r="G28" s="21">
        <v>1303015.8019659999</v>
      </c>
      <c r="H28" s="21">
        <v>581203.45052900002</v>
      </c>
      <c r="I28" s="21">
        <v>721812.35143699998</v>
      </c>
      <c r="J28" s="21">
        <v>449495.74048699997</v>
      </c>
      <c r="K28" s="21">
        <v>5553114.1464629993</v>
      </c>
      <c r="L28" s="21">
        <v>180104.57487700001</v>
      </c>
      <c r="M28" s="22">
        <v>130776.932933</v>
      </c>
      <c r="N28" s="22">
        <v>49327.641944000003</v>
      </c>
      <c r="O28" s="21">
        <v>9379.3103460000002</v>
      </c>
    </row>
    <row r="29" spans="1:15" x14ac:dyDescent="0.25">
      <c r="A29" s="17" t="s">
        <v>24</v>
      </c>
      <c r="B29" s="17" t="s">
        <v>25</v>
      </c>
      <c r="C29" s="17" t="s">
        <v>26</v>
      </c>
      <c r="D29" s="40">
        <v>858602219.80656242</v>
      </c>
      <c r="E29" s="21">
        <v>1066070.8771820001</v>
      </c>
      <c r="F29" s="21">
        <v>39663998.534653001</v>
      </c>
      <c r="G29" s="21">
        <v>6684200.4917890001</v>
      </c>
      <c r="H29" s="21">
        <v>2329971.6730749998</v>
      </c>
      <c r="I29" s="21">
        <v>4354228.8187140003</v>
      </c>
      <c r="J29" s="21">
        <v>5545942.9647479998</v>
      </c>
      <c r="K29" s="21">
        <v>35270396.789084002</v>
      </c>
      <c r="L29" s="21">
        <v>268696.14009100001</v>
      </c>
      <c r="M29" s="22">
        <v>157092.4137</v>
      </c>
      <c r="N29" s="22">
        <v>111603.726391</v>
      </c>
      <c r="O29" s="21">
        <v>18758.620687999999</v>
      </c>
    </row>
    <row r="30" spans="1:15" x14ac:dyDescent="0.25">
      <c r="A30" s="17" t="s">
        <v>750</v>
      </c>
      <c r="B30" s="17" t="s">
        <v>15</v>
      </c>
      <c r="C30" s="17" t="s">
        <v>751</v>
      </c>
      <c r="D30" s="40">
        <v>9771190.9238917492</v>
      </c>
      <c r="E30" s="21">
        <v>56208.595606000003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2">
        <v>0</v>
      </c>
      <c r="N30" s="22">
        <v>0</v>
      </c>
      <c r="O30" s="21">
        <v>0</v>
      </c>
    </row>
    <row r="31" spans="1:15" x14ac:dyDescent="0.25">
      <c r="A31" s="17" t="s">
        <v>131</v>
      </c>
      <c r="B31" s="17" t="s">
        <v>20</v>
      </c>
      <c r="C31" s="17" t="s">
        <v>132</v>
      </c>
      <c r="D31" s="40">
        <v>116374319.18796864</v>
      </c>
      <c r="E31" s="21">
        <v>106577.579828</v>
      </c>
      <c r="F31" s="21">
        <v>4443943.6468359996</v>
      </c>
      <c r="G31" s="21">
        <v>897876.00991400005</v>
      </c>
      <c r="H31" s="21">
        <v>303543.14459500002</v>
      </c>
      <c r="I31" s="21">
        <v>594332.86531899997</v>
      </c>
      <c r="J31" s="21">
        <v>579825.75027199998</v>
      </c>
      <c r="K31" s="21">
        <v>6659277.0393059999</v>
      </c>
      <c r="L31" s="21">
        <v>140309.56507700001</v>
      </c>
      <c r="M31" s="22">
        <v>118969.98719099999</v>
      </c>
      <c r="N31" s="22">
        <v>21339.577885999999</v>
      </c>
      <c r="O31" s="21">
        <v>9379.3103460000002</v>
      </c>
    </row>
    <row r="32" spans="1:15" x14ac:dyDescent="0.25">
      <c r="A32" s="17" t="s">
        <v>19</v>
      </c>
      <c r="B32" s="17" t="s">
        <v>20</v>
      </c>
      <c r="C32" s="17" t="s">
        <v>21</v>
      </c>
      <c r="D32" s="40">
        <v>124968101.3065443</v>
      </c>
      <c r="E32" s="21">
        <v>516868.06579199998</v>
      </c>
      <c r="F32" s="21">
        <v>5019970.5927889999</v>
      </c>
      <c r="G32" s="21">
        <v>1164619.0276560001</v>
      </c>
      <c r="H32" s="21">
        <v>462004.40236399998</v>
      </c>
      <c r="I32" s="21">
        <v>702614.62529200001</v>
      </c>
      <c r="J32" s="21">
        <v>846459.52038300002</v>
      </c>
      <c r="K32" s="21">
        <v>4801630.3081710003</v>
      </c>
      <c r="L32" s="21">
        <v>132484.57211400001</v>
      </c>
      <c r="M32" s="22">
        <v>116668.633359</v>
      </c>
      <c r="N32" s="22">
        <v>15815.938754999999</v>
      </c>
      <c r="O32" s="21">
        <v>9379.3103460000002</v>
      </c>
    </row>
    <row r="33" spans="1:15" x14ac:dyDescent="0.25">
      <c r="A33" s="17" t="s">
        <v>270</v>
      </c>
      <c r="B33" s="17" t="s">
        <v>15</v>
      </c>
      <c r="C33" s="17" t="s">
        <v>271</v>
      </c>
      <c r="D33" s="40">
        <v>9752775.3849929329</v>
      </c>
      <c r="E33" s="21">
        <v>49361.781585999997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2">
        <v>0</v>
      </c>
      <c r="N33" s="22">
        <v>0</v>
      </c>
      <c r="O33" s="21">
        <v>0</v>
      </c>
    </row>
    <row r="34" spans="1:15" x14ac:dyDescent="0.25">
      <c r="A34" s="17" t="s">
        <v>44</v>
      </c>
      <c r="B34" s="17" t="s">
        <v>25</v>
      </c>
      <c r="C34" s="17" t="s">
        <v>45</v>
      </c>
      <c r="D34" s="40">
        <v>202344950.14880657</v>
      </c>
      <c r="E34" s="21">
        <v>149611.886253</v>
      </c>
      <c r="F34" s="21">
        <v>8127267.0167720001</v>
      </c>
      <c r="G34" s="21">
        <v>1719512.8727059998</v>
      </c>
      <c r="H34" s="21">
        <v>638709.24074499996</v>
      </c>
      <c r="I34" s="21">
        <v>1080803.6319609999</v>
      </c>
      <c r="J34" s="21">
        <v>914081.71394299995</v>
      </c>
      <c r="K34" s="21">
        <v>8453800.8044419996</v>
      </c>
      <c r="L34" s="21">
        <v>143361.22508599999</v>
      </c>
      <c r="M34" s="22">
        <v>119870.51694999999</v>
      </c>
      <c r="N34" s="22">
        <v>23490.708136000001</v>
      </c>
      <c r="O34" s="21">
        <v>9379.3103460000002</v>
      </c>
    </row>
    <row r="35" spans="1:15" x14ac:dyDescent="0.25">
      <c r="A35" s="17" t="s">
        <v>118</v>
      </c>
      <c r="B35" s="17" t="s">
        <v>15</v>
      </c>
      <c r="C35" s="17" t="s">
        <v>119</v>
      </c>
      <c r="D35" s="40">
        <v>8186949.1628565621</v>
      </c>
      <c r="E35" s="21">
        <v>79192.290940000006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2">
        <v>0</v>
      </c>
      <c r="N35" s="22">
        <v>0</v>
      </c>
      <c r="O35" s="21">
        <v>0</v>
      </c>
    </row>
    <row r="36" spans="1:15" x14ac:dyDescent="0.25">
      <c r="A36" s="17" t="s">
        <v>375</v>
      </c>
      <c r="B36" s="17" t="s">
        <v>20</v>
      </c>
      <c r="C36" s="17" t="s">
        <v>376</v>
      </c>
      <c r="D36" s="40">
        <v>131086414.32977685</v>
      </c>
      <c r="E36" s="21">
        <v>558953.20176199998</v>
      </c>
      <c r="F36" s="21">
        <v>37053.608240000001</v>
      </c>
      <c r="G36" s="21">
        <v>1200425.382129</v>
      </c>
      <c r="H36" s="21">
        <v>513182.75710799999</v>
      </c>
      <c r="I36" s="21">
        <v>687242.62502100004</v>
      </c>
      <c r="J36" s="21">
        <v>445655.79496600002</v>
      </c>
      <c r="K36" s="21">
        <v>3989109.0595150003</v>
      </c>
      <c r="L36" s="21">
        <v>131596.06089600001</v>
      </c>
      <c r="M36" s="22">
        <v>116368.45677200001</v>
      </c>
      <c r="N36" s="22">
        <v>15227.604124</v>
      </c>
      <c r="O36" s="21">
        <v>9379.3103460000002</v>
      </c>
    </row>
    <row r="37" spans="1:15" x14ac:dyDescent="0.25">
      <c r="A37" s="17" t="s">
        <v>367</v>
      </c>
      <c r="B37" s="17" t="s">
        <v>20</v>
      </c>
      <c r="C37" s="17" t="s">
        <v>368</v>
      </c>
      <c r="D37" s="40">
        <v>79785654.828331709</v>
      </c>
      <c r="E37" s="21">
        <v>49179.816266000002</v>
      </c>
      <c r="F37" s="21">
        <v>8379120.8469200004</v>
      </c>
      <c r="G37" s="21">
        <v>470361.05299599998</v>
      </c>
      <c r="H37" s="21">
        <v>189032.51577699999</v>
      </c>
      <c r="I37" s="21">
        <v>281328.53721899999</v>
      </c>
      <c r="J37" s="21">
        <v>156628.36609200001</v>
      </c>
      <c r="K37" s="21">
        <v>2695479.6046120003</v>
      </c>
      <c r="L37" s="21">
        <v>142244.08642100001</v>
      </c>
      <c r="M37" s="22">
        <v>119570.340364</v>
      </c>
      <c r="N37" s="22">
        <v>22673.746057</v>
      </c>
      <c r="O37" s="21">
        <v>9379.3103460000002</v>
      </c>
    </row>
    <row r="38" spans="1:15" x14ac:dyDescent="0.25">
      <c r="A38" s="17" t="s">
        <v>139</v>
      </c>
      <c r="B38" s="17" t="s">
        <v>25</v>
      </c>
      <c r="C38" s="17" t="s">
        <v>140</v>
      </c>
      <c r="D38" s="40">
        <v>381915820.19788742</v>
      </c>
      <c r="E38" s="21">
        <v>117825.00380799999</v>
      </c>
      <c r="F38" s="21">
        <v>12950309.507167</v>
      </c>
      <c r="G38" s="21">
        <v>2794423.9650980001</v>
      </c>
      <c r="H38" s="21">
        <v>1008342.433604</v>
      </c>
      <c r="I38" s="21">
        <v>1786081.531494</v>
      </c>
      <c r="J38" s="21">
        <v>1758828.317451</v>
      </c>
      <c r="K38" s="21">
        <v>16839152.566599</v>
      </c>
      <c r="L38" s="21">
        <v>184174.809721</v>
      </c>
      <c r="M38" s="22">
        <v>131977.63928</v>
      </c>
      <c r="N38" s="22">
        <v>52197.170441000002</v>
      </c>
      <c r="O38" s="21">
        <v>18758.620687999999</v>
      </c>
    </row>
    <row r="39" spans="1:15" x14ac:dyDescent="0.25">
      <c r="A39" s="17" t="s">
        <v>602</v>
      </c>
      <c r="B39" s="17" t="s">
        <v>15</v>
      </c>
      <c r="C39" s="17" t="s">
        <v>603</v>
      </c>
      <c r="D39" s="40">
        <v>15723827.050422763</v>
      </c>
      <c r="E39" s="21">
        <v>69901.240051000001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0</v>
      </c>
      <c r="N39" s="22">
        <v>0</v>
      </c>
      <c r="O39" s="21">
        <v>0</v>
      </c>
    </row>
    <row r="40" spans="1:15" x14ac:dyDescent="0.25">
      <c r="A40" s="17" t="s">
        <v>730</v>
      </c>
      <c r="B40" s="17" t="s">
        <v>15</v>
      </c>
      <c r="C40" s="17" t="s">
        <v>731</v>
      </c>
      <c r="D40" s="40">
        <v>11856805.541990239</v>
      </c>
      <c r="E40" s="21">
        <v>138364.46227299998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2">
        <v>0</v>
      </c>
      <c r="N40" s="22">
        <v>0</v>
      </c>
      <c r="O40" s="21">
        <v>0</v>
      </c>
    </row>
    <row r="41" spans="1:15" x14ac:dyDescent="0.25">
      <c r="A41" s="17" t="s">
        <v>403</v>
      </c>
      <c r="B41" s="17" t="s">
        <v>123</v>
      </c>
      <c r="C41" s="17" t="s">
        <v>404</v>
      </c>
      <c r="D41" s="40">
        <v>241975587.72351232</v>
      </c>
      <c r="E41" s="21">
        <v>1537488.9239749999</v>
      </c>
      <c r="F41" s="21">
        <v>8034124.1393539999</v>
      </c>
      <c r="G41" s="21">
        <v>1538877.646522</v>
      </c>
      <c r="H41" s="21">
        <v>494667.87004499999</v>
      </c>
      <c r="I41" s="21">
        <v>1044209.776477</v>
      </c>
      <c r="J41" s="21">
        <v>768899.39722699998</v>
      </c>
      <c r="K41" s="21">
        <v>9025168.2631400004</v>
      </c>
      <c r="L41" s="21">
        <v>189560.80592499999</v>
      </c>
      <c r="M41" s="22">
        <v>133578.581076</v>
      </c>
      <c r="N41" s="22">
        <v>55982.224848999998</v>
      </c>
      <c r="O41" s="21">
        <v>9379.3103460000002</v>
      </c>
    </row>
    <row r="42" spans="1:15" x14ac:dyDescent="0.25">
      <c r="A42" s="17" t="s">
        <v>188</v>
      </c>
      <c r="B42" s="17" t="s">
        <v>15</v>
      </c>
      <c r="C42" s="17" t="s">
        <v>189</v>
      </c>
      <c r="D42" s="40">
        <v>9187119.0742133632</v>
      </c>
      <c r="E42" s="21">
        <v>49179.816266000002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2">
        <v>0</v>
      </c>
      <c r="N42" s="22">
        <v>0</v>
      </c>
      <c r="O42" s="21">
        <v>0</v>
      </c>
    </row>
    <row r="43" spans="1:15" x14ac:dyDescent="0.25">
      <c r="A43" s="17" t="s">
        <v>268</v>
      </c>
      <c r="B43" s="17" t="s">
        <v>20</v>
      </c>
      <c r="C43" s="17" t="s">
        <v>269</v>
      </c>
      <c r="D43" s="40">
        <v>210830171.99725765</v>
      </c>
      <c r="E43" s="21">
        <v>1271460.54385</v>
      </c>
      <c r="F43" s="21">
        <v>7095927.7235230003</v>
      </c>
      <c r="G43" s="21">
        <v>1537730.435113</v>
      </c>
      <c r="H43" s="21">
        <v>582446.17633299995</v>
      </c>
      <c r="I43" s="21">
        <v>955284.25878000003</v>
      </c>
      <c r="J43" s="21">
        <v>565759.50277599995</v>
      </c>
      <c r="K43" s="21">
        <v>6075271.0617430005</v>
      </c>
      <c r="L43" s="21">
        <v>213938.52173700003</v>
      </c>
      <c r="M43" s="22">
        <v>140782.81915600001</v>
      </c>
      <c r="N43" s="22">
        <v>73155.702581000005</v>
      </c>
      <c r="O43" s="21">
        <v>9379.3103460000002</v>
      </c>
    </row>
    <row r="44" spans="1:15" x14ac:dyDescent="0.25">
      <c r="A44" s="17" t="s">
        <v>274</v>
      </c>
      <c r="B44" s="17" t="s">
        <v>20</v>
      </c>
      <c r="C44" s="17" t="s">
        <v>275</v>
      </c>
      <c r="D44" s="40">
        <v>346661776.33838856</v>
      </c>
      <c r="E44" s="21">
        <v>1062647.9619710001</v>
      </c>
      <c r="F44" s="21">
        <v>18464561.328887999</v>
      </c>
      <c r="G44" s="21">
        <v>2554786.1872760002</v>
      </c>
      <c r="H44" s="21">
        <v>977730.53043499996</v>
      </c>
      <c r="I44" s="21">
        <v>1577055.6568410001</v>
      </c>
      <c r="J44" s="21">
        <v>1406325.8361790001</v>
      </c>
      <c r="K44" s="21">
        <v>10861822.548029</v>
      </c>
      <c r="L44" s="21">
        <v>199367.061842</v>
      </c>
      <c r="M44" s="22">
        <v>136480.28808</v>
      </c>
      <c r="N44" s="22">
        <v>62886.773761999997</v>
      </c>
      <c r="O44" s="21">
        <v>18758.620687999999</v>
      </c>
    </row>
    <row r="45" spans="1:15" x14ac:dyDescent="0.25">
      <c r="A45" s="17" t="s">
        <v>690</v>
      </c>
      <c r="B45" s="17" t="s">
        <v>15</v>
      </c>
      <c r="C45" s="17" t="s">
        <v>691</v>
      </c>
      <c r="D45" s="40">
        <v>11195735.595285894</v>
      </c>
      <c r="E45" s="21">
        <v>110979.17338399999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2">
        <v>0</v>
      </c>
      <c r="N45" s="22">
        <v>0</v>
      </c>
      <c r="O45" s="21">
        <v>0</v>
      </c>
    </row>
    <row r="46" spans="1:15" x14ac:dyDescent="0.25">
      <c r="A46" s="17" t="s">
        <v>288</v>
      </c>
      <c r="B46" s="17" t="s">
        <v>123</v>
      </c>
      <c r="C46" s="17" t="s">
        <v>289</v>
      </c>
      <c r="D46" s="40">
        <v>198764080.60712555</v>
      </c>
      <c r="E46" s="21">
        <v>393438.53012200003</v>
      </c>
      <c r="F46" s="21">
        <v>9267841.5917830002</v>
      </c>
      <c r="G46" s="21">
        <v>1721182.369676</v>
      </c>
      <c r="H46" s="21">
        <v>795602.61141999997</v>
      </c>
      <c r="I46" s="21">
        <v>925579.758256</v>
      </c>
      <c r="J46" s="21">
        <v>736567.05593799998</v>
      </c>
      <c r="K46" s="21">
        <v>6892416.5840349998</v>
      </c>
      <c r="L46" s="21">
        <v>216942.42401299998</v>
      </c>
      <c r="M46" s="22">
        <v>141683.34891599999</v>
      </c>
      <c r="N46" s="22">
        <v>75259.075096999994</v>
      </c>
      <c r="O46" s="21">
        <v>14068.965514</v>
      </c>
    </row>
    <row r="47" spans="1:15" x14ac:dyDescent="0.25">
      <c r="A47" s="17" t="s">
        <v>590</v>
      </c>
      <c r="B47" s="17" t="s">
        <v>15</v>
      </c>
      <c r="C47" s="17" t="s">
        <v>591</v>
      </c>
      <c r="D47" s="40">
        <v>11066487.206340995</v>
      </c>
      <c r="E47" s="21">
        <v>110979.17338399999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2">
        <v>0</v>
      </c>
      <c r="N47" s="22">
        <v>0</v>
      </c>
      <c r="O47" s="21">
        <v>0</v>
      </c>
    </row>
    <row r="48" spans="1:15" x14ac:dyDescent="0.25">
      <c r="A48" s="17" t="s">
        <v>548</v>
      </c>
      <c r="B48" s="17" t="s">
        <v>15</v>
      </c>
      <c r="C48" s="17" t="s">
        <v>549</v>
      </c>
      <c r="D48" s="40">
        <v>8916407.3114529978</v>
      </c>
      <c r="E48" s="21">
        <v>63054.426029999995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2">
        <v>0</v>
      </c>
      <c r="N48" s="22">
        <v>0</v>
      </c>
      <c r="O48" s="21">
        <v>0</v>
      </c>
    </row>
    <row r="49" spans="1:15" x14ac:dyDescent="0.25">
      <c r="A49" s="17" t="s">
        <v>22</v>
      </c>
      <c r="B49" s="17" t="s">
        <v>15</v>
      </c>
      <c r="C49" s="17" t="s">
        <v>23</v>
      </c>
      <c r="D49" s="40">
        <v>10272565.173386417</v>
      </c>
      <c r="E49" s="21">
        <v>86332.216665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2">
        <v>0</v>
      </c>
      <c r="N49" s="22">
        <v>0</v>
      </c>
      <c r="O49" s="21">
        <v>0</v>
      </c>
    </row>
    <row r="50" spans="1:15" x14ac:dyDescent="0.25">
      <c r="A50" s="17" t="s">
        <v>508</v>
      </c>
      <c r="B50" s="17" t="s">
        <v>152</v>
      </c>
      <c r="C50" s="17" t="s">
        <v>509</v>
      </c>
      <c r="D50" s="40">
        <v>314056283.95181745</v>
      </c>
      <c r="E50" s="21">
        <v>0</v>
      </c>
      <c r="F50" s="21">
        <v>16875883.639412999</v>
      </c>
      <c r="G50" s="21">
        <v>2335475.0532399998</v>
      </c>
      <c r="H50" s="21">
        <v>1036025.852907</v>
      </c>
      <c r="I50" s="21">
        <v>1299449.2003329999</v>
      </c>
      <c r="J50" s="21">
        <v>430965.36809</v>
      </c>
      <c r="K50" s="21">
        <v>10114986.885625001</v>
      </c>
      <c r="L50" s="21">
        <v>283689.76951800002</v>
      </c>
      <c r="M50" s="22">
        <v>161495.00363799999</v>
      </c>
      <c r="N50" s="22">
        <v>122194.76588000001</v>
      </c>
      <c r="O50" s="21">
        <v>18758.620687999999</v>
      </c>
    </row>
    <row r="51" spans="1:15" x14ac:dyDescent="0.25">
      <c r="A51" s="17" t="s">
        <v>540</v>
      </c>
      <c r="B51" s="17" t="s">
        <v>303</v>
      </c>
      <c r="C51" s="17" t="s">
        <v>541</v>
      </c>
      <c r="D51" s="40">
        <v>26545643.842869464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2">
        <v>0</v>
      </c>
      <c r="N51" s="22">
        <v>0</v>
      </c>
      <c r="O51" s="21">
        <v>0</v>
      </c>
    </row>
    <row r="52" spans="1:15" x14ac:dyDescent="0.25">
      <c r="A52" s="17" t="s">
        <v>32</v>
      </c>
      <c r="B52" s="17" t="s">
        <v>15</v>
      </c>
      <c r="C52" s="17" t="s">
        <v>33</v>
      </c>
      <c r="D52" s="40">
        <v>14633936.511167753</v>
      </c>
      <c r="E52" s="21">
        <v>106577.579828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2">
        <v>0</v>
      </c>
      <c r="N52" s="22">
        <v>0</v>
      </c>
      <c r="O52" s="21">
        <v>0</v>
      </c>
    </row>
    <row r="53" spans="1:15" x14ac:dyDescent="0.25">
      <c r="A53" s="17" t="s">
        <v>60</v>
      </c>
      <c r="B53" s="17" t="s">
        <v>25</v>
      </c>
      <c r="C53" s="17" t="s">
        <v>61</v>
      </c>
      <c r="D53" s="40">
        <v>126862684.5470956</v>
      </c>
      <c r="E53" s="21">
        <v>455740.50496400002</v>
      </c>
      <c r="F53" s="21">
        <v>4508122.2503490001</v>
      </c>
      <c r="G53" s="21">
        <v>1072692.8813479999</v>
      </c>
      <c r="H53" s="21">
        <v>437701.64434499998</v>
      </c>
      <c r="I53" s="21">
        <v>634991.23700299999</v>
      </c>
      <c r="J53" s="21">
        <v>513077.70901499997</v>
      </c>
      <c r="K53" s="21">
        <v>4609584.5118810004</v>
      </c>
      <c r="L53" s="21">
        <v>149061.68189200002</v>
      </c>
      <c r="M53" s="22">
        <v>121571.51760800001</v>
      </c>
      <c r="N53" s="22">
        <v>27490.164283999999</v>
      </c>
      <c r="O53" s="21">
        <v>9379.3103460000002</v>
      </c>
    </row>
    <row r="54" spans="1:15" x14ac:dyDescent="0.25">
      <c r="A54" s="17" t="s">
        <v>106</v>
      </c>
      <c r="B54" s="17" t="s">
        <v>25</v>
      </c>
      <c r="C54" s="17" t="s">
        <v>107</v>
      </c>
      <c r="D54" s="40">
        <v>144602747.64488646</v>
      </c>
      <c r="E54" s="21">
        <v>102695.32513300001</v>
      </c>
      <c r="F54" s="21">
        <v>1616519.5002049999</v>
      </c>
      <c r="G54" s="21">
        <v>1156642.415026</v>
      </c>
      <c r="H54" s="21">
        <v>440861.80563000002</v>
      </c>
      <c r="I54" s="21">
        <v>715780.60939600004</v>
      </c>
      <c r="J54" s="21">
        <v>494498.396136</v>
      </c>
      <c r="K54" s="21">
        <v>5857513.63595</v>
      </c>
      <c r="L54" s="21">
        <v>200314.50813599999</v>
      </c>
      <c r="M54" s="22">
        <v>136780.46466699999</v>
      </c>
      <c r="N54" s="22">
        <v>63534.043468999997</v>
      </c>
      <c r="O54" s="21">
        <v>9379.3103460000002</v>
      </c>
    </row>
    <row r="55" spans="1:15" x14ac:dyDescent="0.25">
      <c r="A55" s="17" t="s">
        <v>746</v>
      </c>
      <c r="B55" s="17" t="s">
        <v>15</v>
      </c>
      <c r="C55" s="17" t="s">
        <v>747</v>
      </c>
      <c r="D55" s="40">
        <v>19565489.244327895</v>
      </c>
      <c r="E55" s="21">
        <v>562836.44005500001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  <c r="N55" s="22">
        <v>0</v>
      </c>
      <c r="O55" s="21">
        <v>0</v>
      </c>
    </row>
    <row r="56" spans="1:15" x14ac:dyDescent="0.25">
      <c r="A56" s="17" t="s">
        <v>393</v>
      </c>
      <c r="B56" s="17" t="s">
        <v>152</v>
      </c>
      <c r="C56" s="17" t="s">
        <v>394</v>
      </c>
      <c r="D56" s="40">
        <v>355680625.82810813</v>
      </c>
      <c r="E56" s="21">
        <v>0</v>
      </c>
      <c r="F56" s="21">
        <v>10761078.075764999</v>
      </c>
      <c r="G56" s="21">
        <v>3045207.6585860001</v>
      </c>
      <c r="H56" s="21">
        <v>1238253.820272</v>
      </c>
      <c r="I56" s="21">
        <v>1806953.8383140001</v>
      </c>
      <c r="J56" s="21">
        <v>773541.966655</v>
      </c>
      <c r="K56" s="21">
        <v>12073312.320149999</v>
      </c>
      <c r="L56" s="21">
        <v>287654.327674</v>
      </c>
      <c r="M56" s="22">
        <v>162695.70998400002</v>
      </c>
      <c r="N56" s="22">
        <v>124958.61769</v>
      </c>
      <c r="O56" s="21">
        <v>18758.620687999999</v>
      </c>
    </row>
    <row r="57" spans="1:15" x14ac:dyDescent="0.25">
      <c r="A57" s="17" t="s">
        <v>488</v>
      </c>
      <c r="B57" s="17" t="s">
        <v>303</v>
      </c>
      <c r="C57" s="17" t="s">
        <v>489</v>
      </c>
      <c r="D57" s="40">
        <v>28317093.340588994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0</v>
      </c>
      <c r="N57" s="22">
        <v>0</v>
      </c>
      <c r="O57" s="21">
        <v>0</v>
      </c>
    </row>
    <row r="58" spans="1:15" x14ac:dyDescent="0.25">
      <c r="A58" s="17" t="s">
        <v>82</v>
      </c>
      <c r="B58" s="17" t="s">
        <v>30</v>
      </c>
      <c r="C58" s="17" t="s">
        <v>83</v>
      </c>
      <c r="D58" s="40">
        <v>241355236.40675962</v>
      </c>
      <c r="E58" s="21">
        <v>2004995.2081820001</v>
      </c>
      <c r="F58" s="21">
        <v>3774191.5392740001</v>
      </c>
      <c r="G58" s="21">
        <v>1395270.1620509999</v>
      </c>
      <c r="H58" s="21">
        <v>395592.24119799997</v>
      </c>
      <c r="I58" s="21">
        <v>999677.92085300002</v>
      </c>
      <c r="J58" s="21">
        <v>769758.49092100002</v>
      </c>
      <c r="K58" s="21">
        <v>7388770.2497230005</v>
      </c>
      <c r="L58" s="21">
        <v>192619.57878899999</v>
      </c>
      <c r="M58" s="22">
        <v>134479.11083600001</v>
      </c>
      <c r="N58" s="22">
        <v>58140.467952999999</v>
      </c>
      <c r="O58" s="21">
        <v>14068.965514</v>
      </c>
    </row>
    <row r="59" spans="1:15" x14ac:dyDescent="0.25">
      <c r="A59" s="17" t="s">
        <v>145</v>
      </c>
      <c r="B59" s="17" t="s">
        <v>15</v>
      </c>
      <c r="C59" s="17" t="s">
        <v>146</v>
      </c>
      <c r="D59" s="40">
        <v>11152043.181010956</v>
      </c>
      <c r="E59" s="21">
        <v>72639.572220000002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2">
        <v>0</v>
      </c>
      <c r="N59" s="22">
        <v>0</v>
      </c>
      <c r="O59" s="21">
        <v>0</v>
      </c>
    </row>
    <row r="60" spans="1:15" x14ac:dyDescent="0.25">
      <c r="A60" s="17" t="s">
        <v>166</v>
      </c>
      <c r="B60" s="17" t="s">
        <v>15</v>
      </c>
      <c r="C60" s="17" t="s">
        <v>167</v>
      </c>
      <c r="D60" s="40">
        <v>18754679.288439408</v>
      </c>
      <c r="E60" s="21">
        <v>318814.06051799998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2">
        <v>0</v>
      </c>
      <c r="N60" s="22">
        <v>0</v>
      </c>
      <c r="O60" s="21">
        <v>0</v>
      </c>
    </row>
    <row r="61" spans="1:15" x14ac:dyDescent="0.25">
      <c r="A61" s="17" t="s">
        <v>542</v>
      </c>
      <c r="B61" s="17" t="s">
        <v>15</v>
      </c>
      <c r="C61" s="17" t="s">
        <v>543</v>
      </c>
      <c r="D61" s="40">
        <v>13142258.025040036</v>
      </c>
      <c r="E61" s="21">
        <v>65499.646494000001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2">
        <v>0</v>
      </c>
      <c r="N61" s="22">
        <v>0</v>
      </c>
      <c r="O61" s="21">
        <v>0</v>
      </c>
    </row>
    <row r="62" spans="1:15" x14ac:dyDescent="0.25">
      <c r="A62" s="17" t="s">
        <v>546</v>
      </c>
      <c r="B62" s="17" t="s">
        <v>15</v>
      </c>
      <c r="C62" s="17" t="s">
        <v>547</v>
      </c>
      <c r="D62" s="40">
        <v>11268632.179333959</v>
      </c>
      <c r="E62" s="21">
        <v>83593.884495000006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2">
        <v>0</v>
      </c>
      <c r="N62" s="22">
        <v>0</v>
      </c>
      <c r="O62" s="21">
        <v>0</v>
      </c>
    </row>
    <row r="63" spans="1:15" x14ac:dyDescent="0.25">
      <c r="A63" s="17" t="s">
        <v>516</v>
      </c>
      <c r="B63" s="17" t="s">
        <v>20</v>
      </c>
      <c r="C63" s="17" t="s">
        <v>517</v>
      </c>
      <c r="D63" s="40">
        <v>189567811.13130715</v>
      </c>
      <c r="E63" s="21">
        <v>138364.46227299998</v>
      </c>
      <c r="F63" s="21">
        <v>10622466.710643999</v>
      </c>
      <c r="G63" s="21">
        <v>1181531.4786670001</v>
      </c>
      <c r="H63" s="21">
        <v>508238.273246</v>
      </c>
      <c r="I63" s="21">
        <v>673293.20542100002</v>
      </c>
      <c r="J63" s="21">
        <v>319872.73243700003</v>
      </c>
      <c r="K63" s="21">
        <v>5598053.4997579996</v>
      </c>
      <c r="L63" s="21">
        <v>173399.768946</v>
      </c>
      <c r="M63" s="22">
        <v>128775.755688</v>
      </c>
      <c r="N63" s="22">
        <v>44624.013257999999</v>
      </c>
      <c r="O63" s="21">
        <v>9379.3103460000002</v>
      </c>
    </row>
    <row r="64" spans="1:15" x14ac:dyDescent="0.25">
      <c r="A64" s="17" t="s">
        <v>686</v>
      </c>
      <c r="B64" s="17" t="s">
        <v>15</v>
      </c>
      <c r="C64" s="17" t="s">
        <v>687</v>
      </c>
      <c r="D64" s="40">
        <v>17395961.049406286</v>
      </c>
      <c r="E64" s="21">
        <v>102763.193279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2">
        <v>0</v>
      </c>
      <c r="N64" s="22">
        <v>0</v>
      </c>
      <c r="O64" s="21">
        <v>0</v>
      </c>
    </row>
    <row r="65" spans="1:15" x14ac:dyDescent="0.25">
      <c r="A65" s="17" t="s">
        <v>606</v>
      </c>
      <c r="B65" s="17" t="s">
        <v>15</v>
      </c>
      <c r="C65" s="17" t="s">
        <v>607</v>
      </c>
      <c r="D65" s="40">
        <v>17865522.559055962</v>
      </c>
      <c r="E65" s="21">
        <v>63054.426029999995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2">
        <v>0</v>
      </c>
      <c r="N65" s="22">
        <v>0</v>
      </c>
      <c r="O65" s="21">
        <v>0</v>
      </c>
    </row>
    <row r="66" spans="1:15" x14ac:dyDescent="0.25">
      <c r="A66" s="17" t="s">
        <v>600</v>
      </c>
      <c r="B66" s="17" t="s">
        <v>15</v>
      </c>
      <c r="C66" s="17" t="s">
        <v>601</v>
      </c>
      <c r="D66" s="40">
        <v>13706025.84731359</v>
      </c>
      <c r="E66" s="21">
        <v>90439.714919000005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2">
        <v>0</v>
      </c>
      <c r="N66" s="22">
        <v>0</v>
      </c>
      <c r="O66" s="21">
        <v>0</v>
      </c>
    </row>
    <row r="67" spans="1:15" x14ac:dyDescent="0.25">
      <c r="A67" s="17" t="s">
        <v>760</v>
      </c>
      <c r="B67" s="17" t="s">
        <v>15</v>
      </c>
      <c r="C67" s="17" t="s">
        <v>761</v>
      </c>
      <c r="D67" s="40">
        <v>15510162.638963137</v>
      </c>
      <c r="E67" s="21">
        <v>99731.74940500001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2">
        <v>0</v>
      </c>
      <c r="N67" s="22">
        <v>0</v>
      </c>
      <c r="O67" s="21">
        <v>0</v>
      </c>
    </row>
    <row r="68" spans="1:15" x14ac:dyDescent="0.25">
      <c r="A68" s="17" t="s">
        <v>345</v>
      </c>
      <c r="B68" s="17" t="s">
        <v>20</v>
      </c>
      <c r="C68" s="17" t="s">
        <v>346</v>
      </c>
      <c r="D68" s="40">
        <v>249962279.32070979</v>
      </c>
      <c r="E68" s="21">
        <v>211718.12542500001</v>
      </c>
      <c r="F68" s="21">
        <v>11099565.934656002</v>
      </c>
      <c r="G68" s="21">
        <v>2081179.6148839998</v>
      </c>
      <c r="H68" s="21">
        <v>953308.88531899999</v>
      </c>
      <c r="I68" s="21">
        <v>1127870.7295649999</v>
      </c>
      <c r="J68" s="21">
        <v>550071.44299500005</v>
      </c>
      <c r="K68" s="21">
        <v>7383415.6305369996</v>
      </c>
      <c r="L68" s="21">
        <v>159830.625933</v>
      </c>
      <c r="M68" s="22">
        <v>124773.40119899999</v>
      </c>
      <c r="N68" s="22">
        <v>35057.224734000003</v>
      </c>
      <c r="O68" s="21">
        <v>18758.620687999999</v>
      </c>
    </row>
    <row r="69" spans="1:15" x14ac:dyDescent="0.25">
      <c r="A69" s="17" t="s">
        <v>399</v>
      </c>
      <c r="B69" s="17" t="s">
        <v>303</v>
      </c>
      <c r="C69" s="17" t="s">
        <v>400</v>
      </c>
      <c r="D69" s="40">
        <v>41167080.105190523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2">
        <v>0</v>
      </c>
      <c r="N69" s="22">
        <v>0</v>
      </c>
      <c r="O69" s="21">
        <v>0</v>
      </c>
    </row>
    <row r="70" spans="1:15" x14ac:dyDescent="0.25">
      <c r="A70" s="17" t="s">
        <v>385</v>
      </c>
      <c r="B70" s="17" t="s">
        <v>20</v>
      </c>
      <c r="C70" s="17" t="s">
        <v>386</v>
      </c>
      <c r="D70" s="40">
        <v>239175578.15408108</v>
      </c>
      <c r="E70" s="21">
        <v>503664.26872100006</v>
      </c>
      <c r="F70" s="21">
        <v>9320440.2366879992</v>
      </c>
      <c r="G70" s="21">
        <v>1977502.954039</v>
      </c>
      <c r="H70" s="21">
        <v>836741.61134299997</v>
      </c>
      <c r="I70" s="21">
        <v>1140761.3426959999</v>
      </c>
      <c r="J70" s="21">
        <v>678583.87856600003</v>
      </c>
      <c r="K70" s="21">
        <v>6892867.659585</v>
      </c>
      <c r="L70" s="21">
        <v>172603.187615</v>
      </c>
      <c r="M70" s="22">
        <v>128575.63796399999</v>
      </c>
      <c r="N70" s="22">
        <v>44027.549651000001</v>
      </c>
      <c r="O70" s="21">
        <v>14068.965514</v>
      </c>
    </row>
    <row r="71" spans="1:15" x14ac:dyDescent="0.25">
      <c r="A71" s="17" t="s">
        <v>252</v>
      </c>
      <c r="B71" s="17" t="s">
        <v>15</v>
      </c>
      <c r="C71" s="17" t="s">
        <v>253</v>
      </c>
      <c r="D71" s="40">
        <v>9957429.0424038898</v>
      </c>
      <c r="E71" s="21">
        <v>83593.884495000006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2">
        <v>0</v>
      </c>
      <c r="N71" s="22">
        <v>0</v>
      </c>
      <c r="O71" s="21">
        <v>0</v>
      </c>
    </row>
    <row r="72" spans="1:15" x14ac:dyDescent="0.25">
      <c r="A72" s="17" t="s">
        <v>766</v>
      </c>
      <c r="B72" s="17" t="s">
        <v>15</v>
      </c>
      <c r="C72" s="17" t="s">
        <v>767</v>
      </c>
      <c r="D72" s="40">
        <v>14067206.063330321</v>
      </c>
      <c r="E72" s="21">
        <v>110979.17338399999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2">
        <v>0</v>
      </c>
      <c r="N72" s="22">
        <v>0</v>
      </c>
      <c r="O72" s="21">
        <v>0</v>
      </c>
    </row>
    <row r="73" spans="1:15" x14ac:dyDescent="0.25">
      <c r="A73" s="17" t="s">
        <v>552</v>
      </c>
      <c r="B73" s="17" t="s">
        <v>15</v>
      </c>
      <c r="C73" s="17" t="s">
        <v>553</v>
      </c>
      <c r="D73" s="40">
        <v>10190544.470026162</v>
      </c>
      <c r="E73" s="21">
        <v>69901.240051000001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2">
        <v>0</v>
      </c>
      <c r="N73" s="22">
        <v>0</v>
      </c>
      <c r="O73" s="21">
        <v>0</v>
      </c>
    </row>
    <row r="74" spans="1:15" x14ac:dyDescent="0.25">
      <c r="A74" s="17" t="s">
        <v>756</v>
      </c>
      <c r="B74" s="17" t="s">
        <v>15</v>
      </c>
      <c r="C74" s="17" t="s">
        <v>757</v>
      </c>
      <c r="D74" s="40">
        <v>14888304.441135956</v>
      </c>
      <c r="E74" s="21">
        <v>69901.240051000001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2">
        <v>0</v>
      </c>
      <c r="N74" s="22">
        <v>0</v>
      </c>
      <c r="O74" s="21">
        <v>0</v>
      </c>
    </row>
    <row r="75" spans="1:15" x14ac:dyDescent="0.25">
      <c r="A75" s="17" t="s">
        <v>532</v>
      </c>
      <c r="B75" s="17" t="s">
        <v>15</v>
      </c>
      <c r="C75" s="17" t="s">
        <v>533</v>
      </c>
      <c r="D75" s="40">
        <v>5710774.0234176982</v>
      </c>
      <c r="E75" s="21">
        <v>69901.240051000001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2">
        <v>0</v>
      </c>
      <c r="N75" s="22">
        <v>0</v>
      </c>
      <c r="O75" s="21">
        <v>0</v>
      </c>
    </row>
    <row r="76" spans="1:15" x14ac:dyDescent="0.25">
      <c r="A76" s="17" t="s">
        <v>29</v>
      </c>
      <c r="B76" s="17" t="s">
        <v>30</v>
      </c>
      <c r="C76" s="17" t="s">
        <v>31</v>
      </c>
      <c r="D76" s="40">
        <v>32954241.735991709</v>
      </c>
      <c r="E76" s="21">
        <v>393438.53012200003</v>
      </c>
      <c r="F76" s="21">
        <v>13322.703354000001</v>
      </c>
      <c r="G76" s="21">
        <v>57184.694180999999</v>
      </c>
      <c r="H76" s="21">
        <v>19249.548351000001</v>
      </c>
      <c r="I76" s="21">
        <v>37935.145830000001</v>
      </c>
      <c r="J76" s="21">
        <v>18868.438189</v>
      </c>
      <c r="K76" s="21">
        <v>619220.04564699996</v>
      </c>
      <c r="L76" s="21">
        <v>124921.201409</v>
      </c>
      <c r="M76" s="22">
        <v>114467.338389</v>
      </c>
      <c r="N76" s="22">
        <v>10453.863020000001</v>
      </c>
      <c r="O76" s="21">
        <v>9379.3103460000002</v>
      </c>
    </row>
    <row r="77" spans="1:15" x14ac:dyDescent="0.25">
      <c r="A77" s="17" t="s">
        <v>307</v>
      </c>
      <c r="B77" s="17" t="s">
        <v>303</v>
      </c>
      <c r="C77" s="17" t="s">
        <v>308</v>
      </c>
      <c r="D77" s="40">
        <v>26666670.092628848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2">
        <v>0</v>
      </c>
      <c r="N77" s="22">
        <v>0</v>
      </c>
      <c r="O77" s="21">
        <v>0</v>
      </c>
    </row>
    <row r="78" spans="1:15" x14ac:dyDescent="0.25">
      <c r="A78" s="17" t="s">
        <v>708</v>
      </c>
      <c r="B78" s="17" t="s">
        <v>15</v>
      </c>
      <c r="C78" s="17" t="s">
        <v>709</v>
      </c>
      <c r="D78" s="40">
        <v>22633469.978121106</v>
      </c>
      <c r="E78" s="21">
        <v>193135.040052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2">
        <v>0</v>
      </c>
      <c r="N78" s="22">
        <v>0</v>
      </c>
      <c r="O78" s="21">
        <v>0</v>
      </c>
    </row>
    <row r="79" spans="1:15" x14ac:dyDescent="0.25">
      <c r="A79" s="17" t="s">
        <v>27</v>
      </c>
      <c r="B79" s="17" t="s">
        <v>15</v>
      </c>
      <c r="C79" s="17" t="s">
        <v>28</v>
      </c>
      <c r="D79" s="40">
        <v>8046659.1348569803</v>
      </c>
      <c r="E79" s="21">
        <v>49361.781585999997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2">
        <v>0</v>
      </c>
      <c r="N79" s="22">
        <v>0</v>
      </c>
      <c r="O79" s="21">
        <v>0</v>
      </c>
    </row>
    <row r="80" spans="1:15" x14ac:dyDescent="0.25">
      <c r="A80" s="17" t="s">
        <v>710</v>
      </c>
      <c r="B80" s="17" t="s">
        <v>15</v>
      </c>
      <c r="C80" s="17" t="s">
        <v>711</v>
      </c>
      <c r="D80" s="40">
        <v>9343970.6694394145</v>
      </c>
      <c r="E80" s="21">
        <v>69901.240051000001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2">
        <v>0</v>
      </c>
      <c r="N80" s="22">
        <v>0</v>
      </c>
      <c r="O80" s="21">
        <v>0</v>
      </c>
    </row>
    <row r="81" spans="1:15" x14ac:dyDescent="0.25">
      <c r="A81" s="17" t="s">
        <v>347</v>
      </c>
      <c r="B81" s="17" t="s">
        <v>20</v>
      </c>
      <c r="C81" s="17" t="s">
        <v>348</v>
      </c>
      <c r="D81" s="40">
        <v>432921901.83234066</v>
      </c>
      <c r="E81" s="21">
        <v>738884.44474399998</v>
      </c>
      <c r="F81" s="21">
        <v>2362195.509842</v>
      </c>
      <c r="G81" s="21">
        <v>3705960.8096289998</v>
      </c>
      <c r="H81" s="21">
        <v>1534104.8681069999</v>
      </c>
      <c r="I81" s="21">
        <v>2171855.9415219999</v>
      </c>
      <c r="J81" s="21">
        <v>885347.62748599995</v>
      </c>
      <c r="K81" s="21">
        <v>12222839.594255999</v>
      </c>
      <c r="L81" s="21">
        <v>264715.323982</v>
      </c>
      <c r="M81" s="22">
        <v>155891.707352</v>
      </c>
      <c r="N81" s="22">
        <v>108823.61663</v>
      </c>
      <c r="O81" s="21">
        <v>18758.620687999999</v>
      </c>
    </row>
    <row r="82" spans="1:15" x14ac:dyDescent="0.25">
      <c r="A82" s="17" t="s">
        <v>758</v>
      </c>
      <c r="B82" s="17" t="s">
        <v>15</v>
      </c>
      <c r="C82" s="17" t="s">
        <v>759</v>
      </c>
      <c r="D82" s="40">
        <v>10944143.023469578</v>
      </c>
      <c r="E82" s="21">
        <v>49361.781585999997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2">
        <v>0</v>
      </c>
      <c r="N82" s="22">
        <v>0</v>
      </c>
      <c r="O82" s="21">
        <v>0</v>
      </c>
    </row>
    <row r="83" spans="1:15" x14ac:dyDescent="0.25">
      <c r="A83" s="17" t="s">
        <v>248</v>
      </c>
      <c r="B83" s="17" t="s">
        <v>25</v>
      </c>
      <c r="C83" s="17" t="s">
        <v>249</v>
      </c>
      <c r="D83" s="40">
        <v>239284267.45051709</v>
      </c>
      <c r="E83" s="21">
        <v>106088.73245400001</v>
      </c>
      <c r="F83" s="21">
        <v>1508538.1320179999</v>
      </c>
      <c r="G83" s="21">
        <v>1991396.4875420001</v>
      </c>
      <c r="H83" s="21">
        <v>785446.40176100004</v>
      </c>
      <c r="I83" s="21">
        <v>1205950.0857810001</v>
      </c>
      <c r="J83" s="21">
        <v>1074897.1265139999</v>
      </c>
      <c r="K83" s="21">
        <v>8560169.1795610003</v>
      </c>
      <c r="L83" s="21">
        <v>169059.78287</v>
      </c>
      <c r="M83" s="22">
        <v>127474.99048000001</v>
      </c>
      <c r="N83" s="22">
        <v>41584.792390000002</v>
      </c>
      <c r="O83" s="21">
        <v>9379.3103460000002</v>
      </c>
    </row>
    <row r="84" spans="1:15" x14ac:dyDescent="0.25">
      <c r="A84" s="17" t="s">
        <v>640</v>
      </c>
      <c r="B84" s="17" t="s">
        <v>15</v>
      </c>
      <c r="C84" s="17" t="s">
        <v>641</v>
      </c>
      <c r="D84" s="40">
        <v>6557491.4569732528</v>
      </c>
      <c r="E84" s="21">
        <v>83593.884495000006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2">
        <v>0</v>
      </c>
      <c r="N84" s="22">
        <v>0</v>
      </c>
      <c r="O84" s="21">
        <v>0</v>
      </c>
    </row>
    <row r="85" spans="1:15" x14ac:dyDescent="0.25">
      <c r="A85" s="17" t="s">
        <v>240</v>
      </c>
      <c r="B85" s="17" t="s">
        <v>15</v>
      </c>
      <c r="C85" s="17" t="s">
        <v>241</v>
      </c>
      <c r="D85" s="40">
        <v>13295978.597211527</v>
      </c>
      <c r="E85" s="21">
        <v>139733.62835800002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2">
        <v>0</v>
      </c>
      <c r="N85" s="22">
        <v>0</v>
      </c>
      <c r="O85" s="21">
        <v>0</v>
      </c>
    </row>
    <row r="86" spans="1:15" x14ac:dyDescent="0.25">
      <c r="A86" s="17" t="s">
        <v>369</v>
      </c>
      <c r="B86" s="17" t="s">
        <v>123</v>
      </c>
      <c r="C86" s="17" t="s">
        <v>370</v>
      </c>
      <c r="D86" s="40">
        <v>268253960.21703228</v>
      </c>
      <c r="E86" s="21">
        <v>929144.43273700005</v>
      </c>
      <c r="F86" s="21">
        <v>16074652.377845</v>
      </c>
      <c r="G86" s="21">
        <v>1787162.6792020001</v>
      </c>
      <c r="H86" s="21">
        <v>697620.33740900003</v>
      </c>
      <c r="I86" s="21">
        <v>1089542.341793</v>
      </c>
      <c r="J86" s="21">
        <v>1035255.335985</v>
      </c>
      <c r="K86" s="21">
        <v>9847747.2010040004</v>
      </c>
      <c r="L86" s="21">
        <v>217593.69990100001</v>
      </c>
      <c r="M86" s="22">
        <v>141883.46664100001</v>
      </c>
      <c r="N86" s="22">
        <v>75710.233259999994</v>
      </c>
      <c r="O86" s="21">
        <v>9379.3103460000002</v>
      </c>
    </row>
    <row r="87" spans="1:15" x14ac:dyDescent="0.25">
      <c r="A87" s="17" t="s">
        <v>151</v>
      </c>
      <c r="B87" s="17" t="s">
        <v>152</v>
      </c>
      <c r="C87" s="17" t="s">
        <v>153</v>
      </c>
      <c r="D87" s="40">
        <v>343486948.76189697</v>
      </c>
      <c r="E87" s="21">
        <v>0</v>
      </c>
      <c r="F87" s="21">
        <v>17400460.077542</v>
      </c>
      <c r="G87" s="21">
        <v>3427234.5800050003</v>
      </c>
      <c r="H87" s="21">
        <v>1477869.23918</v>
      </c>
      <c r="I87" s="21">
        <v>1949365.3408250001</v>
      </c>
      <c r="J87" s="21">
        <v>1031985.3588479999</v>
      </c>
      <c r="K87" s="21">
        <v>10886694.551978</v>
      </c>
      <c r="L87" s="21">
        <v>281539.83031200001</v>
      </c>
      <c r="M87" s="22">
        <v>160894.65046500001</v>
      </c>
      <c r="N87" s="22">
        <v>120645.17984700001</v>
      </c>
      <c r="O87" s="21">
        <v>18758.620687999999</v>
      </c>
    </row>
    <row r="88" spans="1:15" x14ac:dyDescent="0.25">
      <c r="A88" s="17" t="s">
        <v>678</v>
      </c>
      <c r="B88" s="17" t="s">
        <v>15</v>
      </c>
      <c r="C88" s="17" t="s">
        <v>679</v>
      </c>
      <c r="D88" s="40">
        <v>17311880.243066512</v>
      </c>
      <c r="E88" s="21">
        <v>49179.816266000002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2">
        <v>0</v>
      </c>
      <c r="N88" s="22">
        <v>0</v>
      </c>
      <c r="O88" s="21">
        <v>0</v>
      </c>
    </row>
    <row r="89" spans="1:15" x14ac:dyDescent="0.25">
      <c r="A89" s="17" t="s">
        <v>373</v>
      </c>
      <c r="B89" s="17" t="s">
        <v>20</v>
      </c>
      <c r="C89" s="17" t="s">
        <v>374</v>
      </c>
      <c r="D89" s="40">
        <v>78499100.143842548</v>
      </c>
      <c r="E89" s="21">
        <v>83593.884495000006</v>
      </c>
      <c r="F89" s="21">
        <v>2829939.1624719999</v>
      </c>
      <c r="G89" s="21">
        <v>637402.50640900002</v>
      </c>
      <c r="H89" s="21">
        <v>247741.402764</v>
      </c>
      <c r="I89" s="21">
        <v>389661.10364500002</v>
      </c>
      <c r="J89" s="21">
        <v>366039.41862999997</v>
      </c>
      <c r="K89" s="21">
        <v>3154275.9560380001</v>
      </c>
      <c r="L89" s="21">
        <v>123183.80773100001</v>
      </c>
      <c r="M89" s="22">
        <v>113866.985216</v>
      </c>
      <c r="N89" s="22">
        <v>9316.8225149999998</v>
      </c>
      <c r="O89" s="21">
        <v>9379.3103460000002</v>
      </c>
    </row>
    <row r="90" spans="1:15" x14ac:dyDescent="0.25">
      <c r="A90" s="17" t="s">
        <v>742</v>
      </c>
      <c r="B90" s="17" t="s">
        <v>15</v>
      </c>
      <c r="C90" s="17" t="s">
        <v>743</v>
      </c>
      <c r="D90" s="40">
        <v>12966982.904186957</v>
      </c>
      <c r="E90" s="21">
        <v>104132.359364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2">
        <v>0</v>
      </c>
      <c r="N90" s="22">
        <v>0</v>
      </c>
      <c r="O90" s="21">
        <v>0</v>
      </c>
    </row>
    <row r="91" spans="1:15" x14ac:dyDescent="0.25">
      <c r="A91" s="17" t="s">
        <v>734</v>
      </c>
      <c r="B91" s="17" t="s">
        <v>15</v>
      </c>
      <c r="C91" s="17" t="s">
        <v>735</v>
      </c>
      <c r="D91" s="40">
        <v>8824963.5334422346</v>
      </c>
      <c r="E91" s="21">
        <v>53470.263436000001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2">
        <v>0</v>
      </c>
      <c r="N91" s="22">
        <v>0</v>
      </c>
      <c r="O91" s="21">
        <v>0</v>
      </c>
    </row>
    <row r="92" spans="1:15" x14ac:dyDescent="0.25">
      <c r="A92" s="17" t="s">
        <v>90</v>
      </c>
      <c r="B92" s="17" t="s">
        <v>20</v>
      </c>
      <c r="C92" s="17" t="s">
        <v>91</v>
      </c>
      <c r="D92" s="40">
        <v>170909605.5578247</v>
      </c>
      <c r="E92" s="21">
        <v>227366.159365</v>
      </c>
      <c r="F92" s="21">
        <v>6688243.5529100001</v>
      </c>
      <c r="G92" s="21">
        <v>1454531.821151</v>
      </c>
      <c r="H92" s="21">
        <v>561517.98282399995</v>
      </c>
      <c r="I92" s="21">
        <v>893013.83832700003</v>
      </c>
      <c r="J92" s="21">
        <v>886714.94926400005</v>
      </c>
      <c r="K92" s="21">
        <v>6692871.9841709994</v>
      </c>
      <c r="L92" s="21">
        <v>159284.01061100001</v>
      </c>
      <c r="M92" s="22">
        <v>124573.283475</v>
      </c>
      <c r="N92" s="22">
        <v>34710.727136000001</v>
      </c>
      <c r="O92" s="21">
        <v>9379.3103460000002</v>
      </c>
    </row>
    <row r="93" spans="1:15" x14ac:dyDescent="0.25">
      <c r="A93" s="17" t="s">
        <v>168</v>
      </c>
      <c r="B93" s="17" t="s">
        <v>152</v>
      </c>
      <c r="C93" s="17" t="s">
        <v>169</v>
      </c>
      <c r="D93" s="40">
        <v>448484241.49889743</v>
      </c>
      <c r="E93" s="21">
        <v>0</v>
      </c>
      <c r="F93" s="21">
        <v>14879181.85681</v>
      </c>
      <c r="G93" s="21">
        <v>4727119.6913350001</v>
      </c>
      <c r="H93" s="21">
        <v>1906891.109348</v>
      </c>
      <c r="I93" s="21">
        <v>2820228.5819870001</v>
      </c>
      <c r="J93" s="21">
        <v>1376042.2187650001</v>
      </c>
      <c r="K93" s="21">
        <v>16417786.51461</v>
      </c>
      <c r="L93" s="21">
        <v>309905.47508599999</v>
      </c>
      <c r="M93" s="22">
        <v>169299.59489199999</v>
      </c>
      <c r="N93" s="22">
        <v>140605.880194</v>
      </c>
      <c r="O93" s="21">
        <v>18758.620687999999</v>
      </c>
    </row>
    <row r="94" spans="1:15" x14ac:dyDescent="0.25">
      <c r="A94" s="17" t="s">
        <v>162</v>
      </c>
      <c r="B94" s="17" t="s">
        <v>15</v>
      </c>
      <c r="C94" s="17" t="s">
        <v>163</v>
      </c>
      <c r="D94" s="40">
        <v>8804441.3673900031</v>
      </c>
      <c r="E94" s="21">
        <v>138364.46227299998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2">
        <v>0</v>
      </c>
      <c r="N94" s="22">
        <v>0</v>
      </c>
      <c r="O94" s="21">
        <v>0</v>
      </c>
    </row>
    <row r="95" spans="1:15" x14ac:dyDescent="0.25">
      <c r="A95" s="17" t="s">
        <v>383</v>
      </c>
      <c r="B95" s="17" t="s">
        <v>303</v>
      </c>
      <c r="C95" s="17" t="s">
        <v>384</v>
      </c>
      <c r="D95" s="40">
        <v>36803493.229479469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2">
        <v>0</v>
      </c>
      <c r="N95" s="22">
        <v>0</v>
      </c>
      <c r="O95" s="21">
        <v>0</v>
      </c>
    </row>
    <row r="96" spans="1:15" x14ac:dyDescent="0.25">
      <c r="A96" s="17" t="s">
        <v>337</v>
      </c>
      <c r="B96" s="17" t="s">
        <v>152</v>
      </c>
      <c r="C96" s="17" t="s">
        <v>338</v>
      </c>
      <c r="D96" s="40">
        <v>492468608.05028725</v>
      </c>
      <c r="E96" s="21">
        <v>0</v>
      </c>
      <c r="F96" s="21">
        <v>10202730.181552</v>
      </c>
      <c r="G96" s="21">
        <v>5005334.8029350005</v>
      </c>
      <c r="H96" s="21">
        <v>2225358.1410119999</v>
      </c>
      <c r="I96" s="21">
        <v>2779976.6619230001</v>
      </c>
      <c r="J96" s="21">
        <v>1013061.956733</v>
      </c>
      <c r="K96" s="21">
        <v>14492591.105377</v>
      </c>
      <c r="L96" s="21">
        <v>438321.03873100004</v>
      </c>
      <c r="M96" s="22">
        <v>207321.962539</v>
      </c>
      <c r="N96" s="22">
        <v>230999.07619200001</v>
      </c>
      <c r="O96" s="21">
        <v>18758.620687999999</v>
      </c>
    </row>
    <row r="97" spans="1:15" x14ac:dyDescent="0.25">
      <c r="A97" s="17" t="s">
        <v>471</v>
      </c>
      <c r="B97" s="17" t="s">
        <v>303</v>
      </c>
      <c r="C97" s="17" t="s">
        <v>472</v>
      </c>
      <c r="D97" s="40">
        <v>72866555.526861265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2">
        <v>0</v>
      </c>
      <c r="N97" s="22">
        <v>0</v>
      </c>
      <c r="O97" s="21">
        <v>0</v>
      </c>
    </row>
    <row r="98" spans="1:15" x14ac:dyDescent="0.25">
      <c r="A98" s="17" t="s">
        <v>232</v>
      </c>
      <c r="B98" s="17" t="s">
        <v>25</v>
      </c>
      <c r="C98" s="17" t="s">
        <v>233</v>
      </c>
      <c r="D98" s="40">
        <v>215661536.70505092</v>
      </c>
      <c r="E98" s="21">
        <v>133474.02134400001</v>
      </c>
      <c r="F98" s="21">
        <v>11104945.131462</v>
      </c>
      <c r="G98" s="21">
        <v>1821053.6323969997</v>
      </c>
      <c r="H98" s="21">
        <v>647120.75685799995</v>
      </c>
      <c r="I98" s="21">
        <v>1173932.8755389999</v>
      </c>
      <c r="J98" s="21">
        <v>821760.38844500005</v>
      </c>
      <c r="K98" s="21">
        <v>8533251.543221999</v>
      </c>
      <c r="L98" s="21">
        <v>213698.71694700001</v>
      </c>
      <c r="M98" s="22">
        <v>140782.81915600001</v>
      </c>
      <c r="N98" s="22">
        <v>72915.897790999996</v>
      </c>
      <c r="O98" s="21">
        <v>9379.3103460000002</v>
      </c>
    </row>
    <row r="99" spans="1:15" x14ac:dyDescent="0.25">
      <c r="A99" s="17" t="s">
        <v>266</v>
      </c>
      <c r="B99" s="17" t="s">
        <v>152</v>
      </c>
      <c r="C99" s="17" t="s">
        <v>267</v>
      </c>
      <c r="D99" s="40">
        <v>262744348.39539316</v>
      </c>
      <c r="E99" s="21">
        <v>0</v>
      </c>
      <c r="F99" s="21">
        <v>1802152.1108710002</v>
      </c>
      <c r="G99" s="21">
        <v>2773139.1048100004</v>
      </c>
      <c r="H99" s="21">
        <v>1268531.416989</v>
      </c>
      <c r="I99" s="21">
        <v>1504607.6878210001</v>
      </c>
      <c r="J99" s="21">
        <v>448865.537664</v>
      </c>
      <c r="K99" s="21">
        <v>7092841.8819159996</v>
      </c>
      <c r="L99" s="21">
        <v>257329.77462600003</v>
      </c>
      <c r="M99" s="22">
        <v>153690.41238300002</v>
      </c>
      <c r="N99" s="22">
        <v>103639.362243</v>
      </c>
      <c r="O99" s="21">
        <v>18758.620687999999</v>
      </c>
    </row>
    <row r="100" spans="1:15" x14ac:dyDescent="0.25">
      <c r="A100" s="17" t="s">
        <v>785</v>
      </c>
      <c r="B100" s="17" t="s">
        <v>303</v>
      </c>
      <c r="C100" s="17" t="s">
        <v>475</v>
      </c>
      <c r="D100" s="40">
        <v>52801605.980436467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2">
        <v>0</v>
      </c>
      <c r="N100" s="22">
        <v>0</v>
      </c>
      <c r="O100" s="21">
        <v>0</v>
      </c>
    </row>
    <row r="101" spans="1:15" x14ac:dyDescent="0.25">
      <c r="A101" s="17" t="s">
        <v>256</v>
      </c>
      <c r="B101" s="17" t="s">
        <v>15</v>
      </c>
      <c r="C101" s="17" t="s">
        <v>257</v>
      </c>
      <c r="D101" s="40">
        <v>13143811.579737907</v>
      </c>
      <c r="E101" s="21">
        <v>163011.418993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2">
        <v>0</v>
      </c>
      <c r="N101" s="22">
        <v>0</v>
      </c>
      <c r="O101" s="21">
        <v>0</v>
      </c>
    </row>
    <row r="102" spans="1:15" x14ac:dyDescent="0.25">
      <c r="A102" s="17" t="s">
        <v>184</v>
      </c>
      <c r="B102" s="17" t="s">
        <v>25</v>
      </c>
      <c r="C102" s="17" t="s">
        <v>185</v>
      </c>
      <c r="D102" s="40">
        <v>215429412.63907623</v>
      </c>
      <c r="E102" s="21">
        <v>138364.46227299998</v>
      </c>
      <c r="F102" s="21">
        <v>9862029.2319549993</v>
      </c>
      <c r="G102" s="21">
        <v>2048876.874691</v>
      </c>
      <c r="H102" s="21">
        <v>834716.46618500003</v>
      </c>
      <c r="I102" s="21">
        <v>1214160.4085059999</v>
      </c>
      <c r="J102" s="21">
        <v>622985.23207000003</v>
      </c>
      <c r="K102" s="21">
        <v>7173544.5348429997</v>
      </c>
      <c r="L102" s="21">
        <v>154138.29810399999</v>
      </c>
      <c r="M102" s="22">
        <v>123072.400542</v>
      </c>
      <c r="N102" s="22">
        <v>31065.897561999998</v>
      </c>
      <c r="O102" s="21">
        <v>14068.965514</v>
      </c>
    </row>
    <row r="103" spans="1:15" x14ac:dyDescent="0.25">
      <c r="A103" s="17" t="s">
        <v>78</v>
      </c>
      <c r="B103" s="17" t="s">
        <v>20</v>
      </c>
      <c r="C103" s="17" t="s">
        <v>79</v>
      </c>
      <c r="D103" s="40">
        <v>385586260.46557796</v>
      </c>
      <c r="E103" s="21">
        <v>425909.99560999998</v>
      </c>
      <c r="F103" s="21">
        <v>10574067.289820001</v>
      </c>
      <c r="G103" s="21">
        <v>3432455.4557400001</v>
      </c>
      <c r="H103" s="21">
        <v>1238059.7396269999</v>
      </c>
      <c r="I103" s="21">
        <v>2194395.7161130002</v>
      </c>
      <c r="J103" s="21">
        <v>1430881.158392</v>
      </c>
      <c r="K103" s="21">
        <v>13530870.734021001</v>
      </c>
      <c r="L103" s="21">
        <v>177817.996418</v>
      </c>
      <c r="M103" s="22">
        <v>130076.52089799999</v>
      </c>
      <c r="N103" s="22">
        <v>47741.47552</v>
      </c>
      <c r="O103" s="21">
        <v>18758.620687999999</v>
      </c>
    </row>
    <row r="104" spans="1:15" x14ac:dyDescent="0.25">
      <c r="A104" s="17" t="s">
        <v>359</v>
      </c>
      <c r="B104" s="17" t="s">
        <v>303</v>
      </c>
      <c r="C104" s="17" t="s">
        <v>360</v>
      </c>
      <c r="D104" s="40">
        <v>27892538.526257321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2">
        <v>0</v>
      </c>
      <c r="N104" s="22">
        <v>0</v>
      </c>
      <c r="O104" s="21">
        <v>0</v>
      </c>
    </row>
    <row r="105" spans="1:15" x14ac:dyDescent="0.25">
      <c r="A105" s="17" t="s">
        <v>174</v>
      </c>
      <c r="B105" s="17" t="s">
        <v>123</v>
      </c>
      <c r="C105" s="17" t="s">
        <v>175</v>
      </c>
      <c r="D105" s="40">
        <v>246144835.38957474</v>
      </c>
      <c r="E105" s="21">
        <v>1017168.43508</v>
      </c>
      <c r="F105" s="21">
        <v>7056110.5760300001</v>
      </c>
      <c r="G105" s="21">
        <v>1730966.679553</v>
      </c>
      <c r="H105" s="21">
        <v>628806.04721500003</v>
      </c>
      <c r="I105" s="21">
        <v>1102160.632338</v>
      </c>
      <c r="J105" s="21">
        <v>779670.06794900005</v>
      </c>
      <c r="K105" s="21">
        <v>9726374.3004899994</v>
      </c>
      <c r="L105" s="21">
        <v>165988.81654099998</v>
      </c>
      <c r="M105" s="22">
        <v>126574.460719</v>
      </c>
      <c r="N105" s="22">
        <v>39414.355821999998</v>
      </c>
      <c r="O105" s="21">
        <v>9379.3103460000002</v>
      </c>
    </row>
    <row r="106" spans="1:15" x14ac:dyDescent="0.25">
      <c r="A106" s="17" t="s">
        <v>560</v>
      </c>
      <c r="B106" s="17" t="s">
        <v>15</v>
      </c>
      <c r="C106" s="17" t="s">
        <v>561</v>
      </c>
      <c r="D106" s="40">
        <v>9674055.95019917</v>
      </c>
      <c r="E106" s="21">
        <v>65792.758199999997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2">
        <v>0</v>
      </c>
      <c r="N106" s="22">
        <v>0</v>
      </c>
      <c r="O106" s="21">
        <v>0</v>
      </c>
    </row>
    <row r="107" spans="1:15" x14ac:dyDescent="0.25">
      <c r="A107" s="17" t="s">
        <v>780</v>
      </c>
      <c r="B107" s="17" t="s">
        <v>15</v>
      </c>
      <c r="C107" s="17" t="s">
        <v>781</v>
      </c>
      <c r="D107" s="40">
        <v>15242639.222688513</v>
      </c>
      <c r="E107" s="21">
        <v>97286.528938999996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2">
        <v>0</v>
      </c>
      <c r="N107" s="22">
        <v>0</v>
      </c>
      <c r="O107" s="21">
        <v>0</v>
      </c>
    </row>
    <row r="108" spans="1:15" x14ac:dyDescent="0.25">
      <c r="A108" s="17" t="s">
        <v>524</v>
      </c>
      <c r="B108" s="17" t="s">
        <v>15</v>
      </c>
      <c r="C108" s="17" t="s">
        <v>525</v>
      </c>
      <c r="D108" s="40">
        <v>10218758.202332957</v>
      </c>
      <c r="E108" s="21">
        <v>69901.240051000001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2">
        <v>0</v>
      </c>
      <c r="N108" s="22">
        <v>0</v>
      </c>
      <c r="O108" s="21">
        <v>0</v>
      </c>
    </row>
    <row r="109" spans="1:15" x14ac:dyDescent="0.25">
      <c r="A109" s="17" t="s">
        <v>736</v>
      </c>
      <c r="B109" s="17" t="s">
        <v>15</v>
      </c>
      <c r="C109" s="17" t="s">
        <v>737</v>
      </c>
      <c r="D109" s="40">
        <v>12652398.35046435</v>
      </c>
      <c r="E109" s="21">
        <v>105501.52544900001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2">
        <v>0</v>
      </c>
      <c r="N109" s="22">
        <v>0</v>
      </c>
      <c r="O109" s="21">
        <v>0</v>
      </c>
    </row>
    <row r="110" spans="1:15" x14ac:dyDescent="0.25">
      <c r="A110" s="17" t="s">
        <v>672</v>
      </c>
      <c r="B110" s="17" t="s">
        <v>15</v>
      </c>
      <c r="C110" s="17" t="s">
        <v>673</v>
      </c>
      <c r="D110" s="40">
        <v>16265391.089547947</v>
      </c>
      <c r="E110" s="21">
        <v>49179.816266000002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2">
        <v>0</v>
      </c>
      <c r="N110" s="22">
        <v>0</v>
      </c>
      <c r="O110" s="21">
        <v>0</v>
      </c>
    </row>
    <row r="111" spans="1:15" x14ac:dyDescent="0.25">
      <c r="A111" s="17" t="s">
        <v>482</v>
      </c>
      <c r="B111" s="17" t="s">
        <v>15</v>
      </c>
      <c r="C111" s="17" t="s">
        <v>483</v>
      </c>
      <c r="D111" s="40">
        <v>16702610.279607441</v>
      </c>
      <c r="E111" s="21">
        <v>97286.528938999996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2">
        <v>0</v>
      </c>
      <c r="N111" s="22">
        <v>0</v>
      </c>
      <c r="O111" s="21">
        <v>0</v>
      </c>
    </row>
    <row r="112" spans="1:15" x14ac:dyDescent="0.25">
      <c r="A112" s="17" t="s">
        <v>740</v>
      </c>
      <c r="B112" s="17" t="s">
        <v>15</v>
      </c>
      <c r="C112" s="17" t="s">
        <v>741</v>
      </c>
      <c r="D112" s="40">
        <v>9879131.3203875925</v>
      </c>
      <c r="E112" s="21">
        <v>49179.816266000002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2">
        <v>0</v>
      </c>
      <c r="N112" s="22">
        <v>0</v>
      </c>
      <c r="O112" s="21">
        <v>0</v>
      </c>
    </row>
    <row r="113" spans="1:15" x14ac:dyDescent="0.25">
      <c r="A113" s="17" t="s">
        <v>212</v>
      </c>
      <c r="B113" s="17" t="s">
        <v>20</v>
      </c>
      <c r="C113" s="17" t="s">
        <v>213</v>
      </c>
      <c r="D113" s="40">
        <v>226261987.19696739</v>
      </c>
      <c r="E113" s="21">
        <v>110979.17338399999</v>
      </c>
      <c r="F113" s="21">
        <v>3690553.1418939997</v>
      </c>
      <c r="G113" s="21">
        <v>1924930.4699439998</v>
      </c>
      <c r="H113" s="21">
        <v>800690.36947499996</v>
      </c>
      <c r="I113" s="21">
        <v>1124240.1004689999</v>
      </c>
      <c r="J113" s="21">
        <v>500674.68498100003</v>
      </c>
      <c r="K113" s="21">
        <v>6413384.812345</v>
      </c>
      <c r="L113" s="21">
        <v>287156.48620599997</v>
      </c>
      <c r="M113" s="22">
        <v>162495.592259</v>
      </c>
      <c r="N113" s="22">
        <v>124660.893947</v>
      </c>
      <c r="O113" s="21">
        <v>18758.620687999999</v>
      </c>
    </row>
    <row r="114" spans="1:15" x14ac:dyDescent="0.25">
      <c r="A114" s="17" t="s">
        <v>258</v>
      </c>
      <c r="B114" s="17" t="s">
        <v>15</v>
      </c>
      <c r="C114" s="17" t="s">
        <v>259</v>
      </c>
      <c r="D114" s="40">
        <v>13007397.306646654</v>
      </c>
      <c r="E114" s="21">
        <v>49179.816266000002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2">
        <v>0</v>
      </c>
      <c r="N114" s="22">
        <v>0</v>
      </c>
      <c r="O114" s="21">
        <v>0</v>
      </c>
    </row>
    <row r="115" spans="1:15" x14ac:dyDescent="0.25">
      <c r="A115" s="17" t="s">
        <v>206</v>
      </c>
      <c r="B115" s="17" t="s">
        <v>152</v>
      </c>
      <c r="C115" s="17" t="s">
        <v>207</v>
      </c>
      <c r="D115" s="40">
        <v>354155163.64398897</v>
      </c>
      <c r="E115" s="21">
        <v>0</v>
      </c>
      <c r="F115" s="21">
        <v>18794345.733610999</v>
      </c>
      <c r="G115" s="21">
        <v>3709675.7742149998</v>
      </c>
      <c r="H115" s="21">
        <v>1699331.51296</v>
      </c>
      <c r="I115" s="21">
        <v>2010344.261255</v>
      </c>
      <c r="J115" s="21">
        <v>891992.99202999996</v>
      </c>
      <c r="K115" s="21">
        <v>10753018.896644</v>
      </c>
      <c r="L115" s="21">
        <v>272004.87896400003</v>
      </c>
      <c r="M115" s="22">
        <v>157992.943459</v>
      </c>
      <c r="N115" s="22">
        <v>114011.935505</v>
      </c>
      <c r="O115" s="21">
        <v>18758.620687999999</v>
      </c>
    </row>
    <row r="116" spans="1:15" x14ac:dyDescent="0.25">
      <c r="A116" s="17" t="s">
        <v>459</v>
      </c>
      <c r="B116" s="17" t="s">
        <v>303</v>
      </c>
      <c r="C116" s="17" t="s">
        <v>460</v>
      </c>
      <c r="D116" s="40">
        <v>37133141.587156504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2">
        <v>0</v>
      </c>
      <c r="N116" s="22">
        <v>0</v>
      </c>
      <c r="O116" s="21">
        <v>0</v>
      </c>
    </row>
    <row r="117" spans="1:15" x14ac:dyDescent="0.25">
      <c r="A117" s="17" t="s">
        <v>17</v>
      </c>
      <c r="B117" s="17" t="s">
        <v>15</v>
      </c>
      <c r="C117" s="17" t="s">
        <v>18</v>
      </c>
      <c r="D117" s="40">
        <v>13671025.334939493</v>
      </c>
      <c r="E117" s="21">
        <v>179442.39560699998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2">
        <v>0</v>
      </c>
      <c r="N117" s="22">
        <v>0</v>
      </c>
      <c r="O117" s="21">
        <v>0</v>
      </c>
    </row>
    <row r="118" spans="1:15" x14ac:dyDescent="0.25">
      <c r="A118" s="17" t="s">
        <v>646</v>
      </c>
      <c r="B118" s="17" t="s">
        <v>15</v>
      </c>
      <c r="C118" s="17" t="s">
        <v>647</v>
      </c>
      <c r="D118" s="40">
        <v>12074375.234817224</v>
      </c>
      <c r="E118" s="21">
        <v>49179.816266000002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2">
        <v>0</v>
      </c>
      <c r="N118" s="22">
        <v>0</v>
      </c>
      <c r="O118" s="21">
        <v>0</v>
      </c>
    </row>
    <row r="119" spans="1:15" x14ac:dyDescent="0.25">
      <c r="A119" s="17" t="s">
        <v>574</v>
      </c>
      <c r="B119" s="17" t="s">
        <v>15</v>
      </c>
      <c r="C119" s="17" t="s">
        <v>575</v>
      </c>
      <c r="D119" s="40">
        <v>7133569.3712216448</v>
      </c>
      <c r="E119" s="21">
        <v>124671.81782900001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2">
        <v>0</v>
      </c>
      <c r="N119" s="22">
        <v>0</v>
      </c>
      <c r="O119" s="21">
        <v>0</v>
      </c>
    </row>
    <row r="120" spans="1:15" x14ac:dyDescent="0.25">
      <c r="A120" s="17" t="s">
        <v>514</v>
      </c>
      <c r="B120" s="17" t="s">
        <v>15</v>
      </c>
      <c r="C120" s="17" t="s">
        <v>515</v>
      </c>
      <c r="D120" s="40">
        <v>18726711.670831442</v>
      </c>
      <c r="E120" s="21">
        <v>90439.714919000005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2">
        <v>0</v>
      </c>
      <c r="N120" s="22">
        <v>0</v>
      </c>
      <c r="O120" s="21">
        <v>0</v>
      </c>
    </row>
    <row r="121" spans="1:15" x14ac:dyDescent="0.25">
      <c r="A121" s="17" t="s">
        <v>170</v>
      </c>
      <c r="B121" s="17" t="s">
        <v>123</v>
      </c>
      <c r="C121" s="17" t="s">
        <v>171</v>
      </c>
      <c r="D121" s="40">
        <v>226247490.96636158</v>
      </c>
      <c r="E121" s="21">
        <v>537925.87951999996</v>
      </c>
      <c r="F121" s="21">
        <v>5285238.5253950004</v>
      </c>
      <c r="G121" s="21">
        <v>1638985.661791</v>
      </c>
      <c r="H121" s="21">
        <v>629297.85366499994</v>
      </c>
      <c r="I121" s="21">
        <v>1009687.808126</v>
      </c>
      <c r="J121" s="21">
        <v>818479.11735099996</v>
      </c>
      <c r="K121" s="21">
        <v>9094862.0676850006</v>
      </c>
      <c r="L121" s="21">
        <v>192765.36314000003</v>
      </c>
      <c r="M121" s="22">
        <v>134579.16969800001</v>
      </c>
      <c r="N121" s="22">
        <v>58186.193442000003</v>
      </c>
      <c r="O121" s="21">
        <v>9379.3103460000002</v>
      </c>
    </row>
    <row r="122" spans="1:15" x14ac:dyDescent="0.25">
      <c r="A122" s="17" t="s">
        <v>562</v>
      </c>
      <c r="B122" s="17" t="s">
        <v>15</v>
      </c>
      <c r="C122" s="17" t="s">
        <v>563</v>
      </c>
      <c r="D122" s="40">
        <v>15060370.835098037</v>
      </c>
      <c r="E122" s="21">
        <v>110979.17338399999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2">
        <v>0</v>
      </c>
      <c r="N122" s="22">
        <v>0</v>
      </c>
      <c r="O122" s="21">
        <v>0</v>
      </c>
    </row>
    <row r="123" spans="1:15" x14ac:dyDescent="0.25">
      <c r="A123" s="17" t="s">
        <v>284</v>
      </c>
      <c r="B123" s="17" t="s">
        <v>15</v>
      </c>
      <c r="C123" s="17" t="s">
        <v>285</v>
      </c>
      <c r="D123" s="40">
        <v>9553972.0806004722</v>
      </c>
      <c r="E123" s="21">
        <v>131517.64825299999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2">
        <v>0</v>
      </c>
      <c r="N123" s="22">
        <v>0</v>
      </c>
      <c r="O123" s="21">
        <v>0</v>
      </c>
    </row>
    <row r="124" spans="1:15" x14ac:dyDescent="0.25">
      <c r="A124" s="17" t="s">
        <v>210</v>
      </c>
      <c r="B124" s="17" t="s">
        <v>15</v>
      </c>
      <c r="C124" s="17" t="s">
        <v>211</v>
      </c>
      <c r="D124" s="40">
        <v>11639270.358324807</v>
      </c>
      <c r="E124" s="21">
        <v>97286.528938999996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2">
        <v>0</v>
      </c>
      <c r="N124" s="22">
        <v>0</v>
      </c>
      <c r="O124" s="21">
        <v>0</v>
      </c>
    </row>
    <row r="125" spans="1:15" x14ac:dyDescent="0.25">
      <c r="A125" s="17" t="s">
        <v>317</v>
      </c>
      <c r="B125" s="17" t="s">
        <v>152</v>
      </c>
      <c r="C125" s="17" t="s">
        <v>318</v>
      </c>
      <c r="D125" s="40">
        <v>855586239.95258915</v>
      </c>
      <c r="E125" s="21">
        <v>0</v>
      </c>
      <c r="F125" s="21">
        <v>47799965.924723998</v>
      </c>
      <c r="G125" s="21">
        <v>8074886.8811319992</v>
      </c>
      <c r="H125" s="21">
        <v>3472479.7193319998</v>
      </c>
      <c r="I125" s="21">
        <v>4602407.1617999999</v>
      </c>
      <c r="J125" s="21">
        <v>2212145.9331279998</v>
      </c>
      <c r="K125" s="21">
        <v>28030641.006416999</v>
      </c>
      <c r="L125" s="21">
        <v>476249.07014600001</v>
      </c>
      <c r="M125" s="22">
        <v>218628.61397000001</v>
      </c>
      <c r="N125" s="22">
        <v>257620.45617600001</v>
      </c>
      <c r="O125" s="21">
        <v>18758.620687999999</v>
      </c>
    </row>
    <row r="126" spans="1:15" x14ac:dyDescent="0.25">
      <c r="A126" s="17" t="s">
        <v>469</v>
      </c>
      <c r="B126" s="17" t="s">
        <v>303</v>
      </c>
      <c r="C126" s="17" t="s">
        <v>470</v>
      </c>
      <c r="D126" s="40">
        <v>70421459.365053758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2">
        <v>0</v>
      </c>
      <c r="N126" s="22">
        <v>0</v>
      </c>
      <c r="O126" s="21">
        <v>0</v>
      </c>
    </row>
    <row r="127" spans="1:15" x14ac:dyDescent="0.25">
      <c r="A127" s="17" t="s">
        <v>684</v>
      </c>
      <c r="B127" s="17" t="s">
        <v>15</v>
      </c>
      <c r="C127" s="17" t="s">
        <v>685</v>
      </c>
      <c r="D127" s="40">
        <v>14976926.726723837</v>
      </c>
      <c r="E127" s="21">
        <v>494373.21783199999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2">
        <v>0</v>
      </c>
      <c r="N127" s="22">
        <v>0</v>
      </c>
      <c r="O127" s="21">
        <v>0</v>
      </c>
    </row>
    <row r="128" spans="1:15" x14ac:dyDescent="0.25">
      <c r="A128" s="17" t="s">
        <v>688</v>
      </c>
      <c r="B128" s="17" t="s">
        <v>15</v>
      </c>
      <c r="C128" s="17" t="s">
        <v>689</v>
      </c>
      <c r="D128" s="40">
        <v>10809688.275242694</v>
      </c>
      <c r="E128" s="21">
        <v>56208.595606000003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2">
        <v>0</v>
      </c>
      <c r="N128" s="22">
        <v>0</v>
      </c>
      <c r="O128" s="21">
        <v>0</v>
      </c>
    </row>
    <row r="129" spans="1:15" x14ac:dyDescent="0.25">
      <c r="A129" s="17" t="s">
        <v>502</v>
      </c>
      <c r="B129" s="17" t="s">
        <v>15</v>
      </c>
      <c r="C129" s="17" t="s">
        <v>503</v>
      </c>
      <c r="D129" s="40">
        <v>14046978.639584137</v>
      </c>
      <c r="E129" s="21">
        <v>69901.240051000001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2">
        <v>0</v>
      </c>
      <c r="N129" s="22">
        <v>0</v>
      </c>
      <c r="O129" s="21">
        <v>0</v>
      </c>
    </row>
    <row r="130" spans="1:15" x14ac:dyDescent="0.25">
      <c r="A130" s="17" t="s">
        <v>570</v>
      </c>
      <c r="B130" s="17" t="s">
        <v>15</v>
      </c>
      <c r="C130" s="17" t="s">
        <v>571</v>
      </c>
      <c r="D130" s="40">
        <v>7905061.0961102378</v>
      </c>
      <c r="E130" s="21">
        <v>49179.816266000002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2">
        <v>0</v>
      </c>
      <c r="N130" s="22">
        <v>0</v>
      </c>
      <c r="O130" s="21">
        <v>0</v>
      </c>
    </row>
    <row r="131" spans="1:15" x14ac:dyDescent="0.25">
      <c r="A131" s="17" t="s">
        <v>694</v>
      </c>
      <c r="B131" s="17" t="s">
        <v>15</v>
      </c>
      <c r="C131" s="17" t="s">
        <v>695</v>
      </c>
      <c r="D131" s="40">
        <v>10262162.423953885</v>
      </c>
      <c r="E131" s="21">
        <v>49179.816266000002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2">
        <v>0</v>
      </c>
      <c r="N131" s="22">
        <v>0</v>
      </c>
      <c r="O131" s="21">
        <v>0</v>
      </c>
    </row>
    <row r="132" spans="1:15" x14ac:dyDescent="0.25">
      <c r="A132" s="17" t="s">
        <v>353</v>
      </c>
      <c r="B132" s="17" t="s">
        <v>15</v>
      </c>
      <c r="C132" s="17" t="s">
        <v>354</v>
      </c>
      <c r="D132" s="40">
        <v>9898933.0137885567</v>
      </c>
      <c r="E132" s="21">
        <v>49179.816266000002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2">
        <v>0</v>
      </c>
      <c r="N132" s="22">
        <v>0</v>
      </c>
      <c r="O132" s="21">
        <v>0</v>
      </c>
    </row>
    <row r="133" spans="1:15" x14ac:dyDescent="0.25">
      <c r="A133" s="17" t="s">
        <v>216</v>
      </c>
      <c r="B133" s="17" t="s">
        <v>25</v>
      </c>
      <c r="C133" s="17" t="s">
        <v>217</v>
      </c>
      <c r="D133" s="40">
        <v>172404795.96910128</v>
      </c>
      <c r="E133" s="21">
        <v>83593.884495000006</v>
      </c>
      <c r="F133" s="21">
        <v>9016922.2918170001</v>
      </c>
      <c r="G133" s="21">
        <v>1355952.0630379999</v>
      </c>
      <c r="H133" s="21">
        <v>474823.88621099998</v>
      </c>
      <c r="I133" s="21">
        <v>881128.17682699999</v>
      </c>
      <c r="J133" s="21">
        <v>754099.79542900005</v>
      </c>
      <c r="K133" s="21">
        <v>5761755.48135</v>
      </c>
      <c r="L133" s="21">
        <v>130675.51268100001</v>
      </c>
      <c r="M133" s="22">
        <v>116168.339047</v>
      </c>
      <c r="N133" s="22">
        <v>14507.173634000001</v>
      </c>
      <c r="O133" s="21">
        <v>9379.3103460000002</v>
      </c>
    </row>
    <row r="134" spans="1:15" x14ac:dyDescent="0.25">
      <c r="A134" s="17" t="s">
        <v>494</v>
      </c>
      <c r="B134" s="17" t="s">
        <v>15</v>
      </c>
      <c r="C134" s="17" t="s">
        <v>495</v>
      </c>
      <c r="D134" s="40">
        <v>12256537.432892749</v>
      </c>
      <c r="E134" s="21">
        <v>76747.070475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2">
        <v>0</v>
      </c>
      <c r="N134" s="22">
        <v>0</v>
      </c>
      <c r="O134" s="21">
        <v>0</v>
      </c>
    </row>
    <row r="135" spans="1:15" x14ac:dyDescent="0.25">
      <c r="A135" s="17" t="s">
        <v>650</v>
      </c>
      <c r="B135" s="17" t="s">
        <v>15</v>
      </c>
      <c r="C135" s="17" t="s">
        <v>651</v>
      </c>
      <c r="D135" s="40">
        <v>15652762.951098664</v>
      </c>
      <c r="E135" s="21">
        <v>371139.41783200001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2">
        <v>0</v>
      </c>
      <c r="N135" s="22">
        <v>0</v>
      </c>
      <c r="O135" s="21">
        <v>0</v>
      </c>
    </row>
    <row r="136" spans="1:15" x14ac:dyDescent="0.25">
      <c r="A136" s="17" t="s">
        <v>327</v>
      </c>
      <c r="B136" s="17" t="s">
        <v>152</v>
      </c>
      <c r="C136" s="17" t="s">
        <v>328</v>
      </c>
      <c r="D136" s="40">
        <v>366706585.99613625</v>
      </c>
      <c r="E136" s="21">
        <v>0</v>
      </c>
      <c r="F136" s="21">
        <v>12260266.798137</v>
      </c>
      <c r="G136" s="21">
        <v>3521479.5317870001</v>
      </c>
      <c r="H136" s="21">
        <v>1554416.2712950001</v>
      </c>
      <c r="I136" s="21">
        <v>1967063.260492</v>
      </c>
      <c r="J136" s="21">
        <v>831879.77428999997</v>
      </c>
      <c r="K136" s="21">
        <v>12068148.950254999</v>
      </c>
      <c r="L136" s="21">
        <v>286816.622554</v>
      </c>
      <c r="M136" s="22">
        <v>162395.53339699999</v>
      </c>
      <c r="N136" s="22">
        <v>124421.08915699999</v>
      </c>
      <c r="O136" s="21">
        <v>18758.620687999999</v>
      </c>
    </row>
    <row r="137" spans="1:15" x14ac:dyDescent="0.25">
      <c r="A137" s="17" t="s">
        <v>264</v>
      </c>
      <c r="B137" s="17" t="s">
        <v>15</v>
      </c>
      <c r="C137" s="17" t="s">
        <v>265</v>
      </c>
      <c r="D137" s="40">
        <v>9844708.5888702124</v>
      </c>
      <c r="E137" s="21">
        <v>84963.05058000001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2">
        <v>0</v>
      </c>
      <c r="N137" s="22">
        <v>0</v>
      </c>
      <c r="O137" s="21">
        <v>0</v>
      </c>
    </row>
    <row r="138" spans="1:15" x14ac:dyDescent="0.25">
      <c r="A138" s="17" t="s">
        <v>192</v>
      </c>
      <c r="B138" s="17" t="s">
        <v>15</v>
      </c>
      <c r="C138" s="17" t="s">
        <v>193</v>
      </c>
      <c r="D138" s="40">
        <v>11716836.911270838</v>
      </c>
      <c r="E138" s="21">
        <v>97286.528938999996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2">
        <v>0</v>
      </c>
      <c r="N138" s="22">
        <v>0</v>
      </c>
      <c r="O138" s="21">
        <v>0</v>
      </c>
    </row>
    <row r="139" spans="1:15" x14ac:dyDescent="0.25">
      <c r="A139" s="17" t="s">
        <v>66</v>
      </c>
      <c r="B139" s="17" t="s">
        <v>15</v>
      </c>
      <c r="C139" s="17" t="s">
        <v>67</v>
      </c>
      <c r="D139" s="40">
        <v>12586113.666242156</v>
      </c>
      <c r="E139" s="21">
        <v>69901.240051000001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2">
        <v>0</v>
      </c>
      <c r="N139" s="22">
        <v>0</v>
      </c>
      <c r="O139" s="21">
        <v>0</v>
      </c>
    </row>
    <row r="140" spans="1:15" x14ac:dyDescent="0.25">
      <c r="A140" s="17" t="s">
        <v>321</v>
      </c>
      <c r="B140" s="17" t="s">
        <v>303</v>
      </c>
      <c r="C140" s="17" t="s">
        <v>322</v>
      </c>
      <c r="D140" s="40">
        <v>97523336.134184569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2">
        <v>0</v>
      </c>
      <c r="N140" s="22">
        <v>0</v>
      </c>
      <c r="O140" s="21">
        <v>0</v>
      </c>
    </row>
    <row r="141" spans="1:15" x14ac:dyDescent="0.25">
      <c r="A141" s="17" t="s">
        <v>194</v>
      </c>
      <c r="B141" s="17" t="s">
        <v>30</v>
      </c>
      <c r="C141" s="17" t="s">
        <v>195</v>
      </c>
      <c r="D141" s="40">
        <v>215301743.76768735</v>
      </c>
      <c r="E141" s="21">
        <v>393438.53012200003</v>
      </c>
      <c r="F141" s="21">
        <v>5564139.3021409996</v>
      </c>
      <c r="G141" s="21">
        <v>1448188.1303690001</v>
      </c>
      <c r="H141" s="21">
        <v>413899.83793799998</v>
      </c>
      <c r="I141" s="21">
        <v>1034288.292431</v>
      </c>
      <c r="J141" s="21">
        <v>983311.414109</v>
      </c>
      <c r="K141" s="21">
        <v>9771010.8338089995</v>
      </c>
      <c r="L141" s="21">
        <v>218950.106142</v>
      </c>
      <c r="M141" s="22">
        <v>142283.70209000001</v>
      </c>
      <c r="N141" s="22">
        <v>76666.404051999998</v>
      </c>
      <c r="O141" s="21">
        <v>9379.3103460000002</v>
      </c>
    </row>
    <row r="142" spans="1:15" x14ac:dyDescent="0.25">
      <c r="A142" s="17" t="s">
        <v>582</v>
      </c>
      <c r="B142" s="17" t="s">
        <v>15</v>
      </c>
      <c r="C142" s="17" t="s">
        <v>583</v>
      </c>
      <c r="D142" s="40">
        <v>14688924.1487245</v>
      </c>
      <c r="E142" s="21">
        <v>346199.34940599999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2">
        <v>0</v>
      </c>
      <c r="N142" s="22">
        <v>0</v>
      </c>
      <c r="O142" s="21">
        <v>0</v>
      </c>
    </row>
    <row r="143" spans="1:15" x14ac:dyDescent="0.25">
      <c r="A143" s="17" t="s">
        <v>204</v>
      </c>
      <c r="B143" s="17" t="s">
        <v>30</v>
      </c>
      <c r="C143" s="17" t="s">
        <v>205</v>
      </c>
      <c r="D143" s="40">
        <v>257799593.85637692</v>
      </c>
      <c r="E143" s="21">
        <v>978046.87483799993</v>
      </c>
      <c r="F143" s="21">
        <v>2010361.327604</v>
      </c>
      <c r="G143" s="21">
        <v>1381616.4380780002</v>
      </c>
      <c r="H143" s="21">
        <v>289226.90268699999</v>
      </c>
      <c r="I143" s="21">
        <v>1092389.5353910001</v>
      </c>
      <c r="J143" s="21">
        <v>1264790.714777</v>
      </c>
      <c r="K143" s="21">
        <v>11437000.330314999</v>
      </c>
      <c r="L143" s="21">
        <v>180398.71303899999</v>
      </c>
      <c r="M143" s="22">
        <v>130876.99179500001</v>
      </c>
      <c r="N143" s="22">
        <v>49521.721244</v>
      </c>
      <c r="O143" s="21">
        <v>9379.3103460000002</v>
      </c>
    </row>
    <row r="144" spans="1:15" x14ac:dyDescent="0.25">
      <c r="A144" s="17" t="s">
        <v>76</v>
      </c>
      <c r="B144" s="17" t="s">
        <v>20</v>
      </c>
      <c r="C144" s="17" t="s">
        <v>77</v>
      </c>
      <c r="D144" s="40">
        <v>98551493.616589502</v>
      </c>
      <c r="E144" s="21">
        <v>49179.816266000002</v>
      </c>
      <c r="F144" s="21">
        <v>4726065.9853179995</v>
      </c>
      <c r="G144" s="21">
        <v>778771.45984999998</v>
      </c>
      <c r="H144" s="21">
        <v>281846.75753900001</v>
      </c>
      <c r="I144" s="21">
        <v>496924.70231099997</v>
      </c>
      <c r="J144" s="21">
        <v>583798.21155999997</v>
      </c>
      <c r="K144" s="21">
        <v>5049065.7015009997</v>
      </c>
      <c r="L144" s="21">
        <v>129229.20879899999</v>
      </c>
      <c r="M144" s="22">
        <v>115668.04473699999</v>
      </c>
      <c r="N144" s="22">
        <v>13561.164062</v>
      </c>
      <c r="O144" s="21">
        <v>9379.3103460000002</v>
      </c>
    </row>
    <row r="145" spans="1:15" x14ac:dyDescent="0.25">
      <c r="A145" s="17" t="s">
        <v>754</v>
      </c>
      <c r="B145" s="17" t="s">
        <v>15</v>
      </c>
      <c r="C145" s="17" t="s">
        <v>755</v>
      </c>
      <c r="D145" s="40">
        <v>8259753.5128632719</v>
      </c>
      <c r="E145" s="21">
        <v>69901.240051000001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2">
        <v>0</v>
      </c>
      <c r="N145" s="22">
        <v>0</v>
      </c>
      <c r="O145" s="21">
        <v>0</v>
      </c>
    </row>
    <row r="146" spans="1:15" x14ac:dyDescent="0.25">
      <c r="A146" s="17" t="s">
        <v>228</v>
      </c>
      <c r="B146" s="17" t="s">
        <v>30</v>
      </c>
      <c r="C146" s="17" t="s">
        <v>229</v>
      </c>
      <c r="D146" s="40">
        <v>158882590.48645377</v>
      </c>
      <c r="E146" s="21">
        <v>1564874.2128639999</v>
      </c>
      <c r="F146" s="21">
        <v>4286606.7615609998</v>
      </c>
      <c r="G146" s="21">
        <v>976303.89919899986</v>
      </c>
      <c r="H146" s="21">
        <v>262260.87047899998</v>
      </c>
      <c r="I146" s="21">
        <v>714043.02871999994</v>
      </c>
      <c r="J146" s="21">
        <v>528994.65966600005</v>
      </c>
      <c r="K146" s="21">
        <v>5463883.6659040004</v>
      </c>
      <c r="L146" s="21">
        <v>275877.986141</v>
      </c>
      <c r="M146" s="22">
        <v>159193.649806</v>
      </c>
      <c r="N146" s="22">
        <v>116684.336335</v>
      </c>
      <c r="O146" s="21">
        <v>9379.3103460000002</v>
      </c>
    </row>
    <row r="147" spans="1:15" x14ac:dyDescent="0.25">
      <c r="A147" s="17" t="s">
        <v>325</v>
      </c>
      <c r="B147" s="17" t="s">
        <v>152</v>
      </c>
      <c r="C147" s="17" t="s">
        <v>326</v>
      </c>
      <c r="D147" s="40">
        <v>728068110.01906109</v>
      </c>
      <c r="E147" s="21">
        <v>0</v>
      </c>
      <c r="F147" s="21">
        <v>45198545.065667003</v>
      </c>
      <c r="G147" s="21">
        <v>6673595.1402770001</v>
      </c>
      <c r="H147" s="21">
        <v>2976975.575094</v>
      </c>
      <c r="I147" s="21">
        <v>3696619.5651830002</v>
      </c>
      <c r="J147" s="21">
        <v>1184415.384503</v>
      </c>
      <c r="K147" s="21">
        <v>24009691.333131999</v>
      </c>
      <c r="L147" s="21">
        <v>441617.04692499997</v>
      </c>
      <c r="M147" s="22">
        <v>208322.55115999997</v>
      </c>
      <c r="N147" s="22">
        <v>233294.495765</v>
      </c>
      <c r="O147" s="21">
        <v>18758.620687999999</v>
      </c>
    </row>
    <row r="148" spans="1:15" x14ac:dyDescent="0.25">
      <c r="A148" s="17" t="s">
        <v>447</v>
      </c>
      <c r="B148" s="17" t="s">
        <v>303</v>
      </c>
      <c r="C148" s="17" t="s">
        <v>448</v>
      </c>
      <c r="D148" s="40">
        <v>63724929.083439894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2">
        <v>0</v>
      </c>
      <c r="N148" s="22">
        <v>0</v>
      </c>
      <c r="O148" s="21">
        <v>0</v>
      </c>
    </row>
    <row r="149" spans="1:15" x14ac:dyDescent="0.25">
      <c r="A149" s="17" t="s">
        <v>752</v>
      </c>
      <c r="B149" s="17" t="s">
        <v>15</v>
      </c>
      <c r="C149" s="17" t="s">
        <v>753</v>
      </c>
      <c r="D149" s="40">
        <v>10728859.389809147</v>
      </c>
      <c r="E149" s="21">
        <v>90439.714919000005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2">
        <v>0</v>
      </c>
      <c r="N149" s="22">
        <v>0</v>
      </c>
      <c r="O149" s="21">
        <v>0</v>
      </c>
    </row>
    <row r="150" spans="1:15" x14ac:dyDescent="0.25">
      <c r="A150" s="17" t="s">
        <v>286</v>
      </c>
      <c r="B150" s="17" t="s">
        <v>123</v>
      </c>
      <c r="C150" s="17" t="s">
        <v>287</v>
      </c>
      <c r="D150" s="40">
        <v>224386138.41657889</v>
      </c>
      <c r="E150" s="21">
        <v>733534.66433000006</v>
      </c>
      <c r="F150" s="21">
        <v>3849808.3814320001</v>
      </c>
      <c r="G150" s="21">
        <v>1242829.466702</v>
      </c>
      <c r="H150" s="21">
        <v>350101.160638</v>
      </c>
      <c r="I150" s="21">
        <v>892728.306064</v>
      </c>
      <c r="J150" s="21">
        <v>1005321.8312510001</v>
      </c>
      <c r="K150" s="21">
        <v>8976735.4005300011</v>
      </c>
      <c r="L150" s="21">
        <v>182451.10453499999</v>
      </c>
      <c r="M150" s="22">
        <v>131477.344969</v>
      </c>
      <c r="N150" s="22">
        <v>50973.759566000001</v>
      </c>
      <c r="O150" s="21">
        <v>9379.3103460000002</v>
      </c>
    </row>
    <row r="151" spans="1:15" x14ac:dyDescent="0.25">
      <c r="A151" s="17" t="s">
        <v>220</v>
      </c>
      <c r="B151" s="17" t="s">
        <v>15</v>
      </c>
      <c r="C151" s="17" t="s">
        <v>221</v>
      </c>
      <c r="D151" s="40">
        <v>11946978.710864386</v>
      </c>
      <c r="E151" s="21">
        <v>165749.75116300001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2">
        <v>0</v>
      </c>
      <c r="N151" s="22">
        <v>0</v>
      </c>
      <c r="O151" s="21">
        <v>0</v>
      </c>
    </row>
    <row r="152" spans="1:15" x14ac:dyDescent="0.25">
      <c r="A152" s="17" t="s">
        <v>50</v>
      </c>
      <c r="B152" s="17" t="s">
        <v>15</v>
      </c>
      <c r="C152" s="17" t="s">
        <v>51</v>
      </c>
      <c r="D152" s="40">
        <v>19995242.048311543</v>
      </c>
      <c r="E152" s="21">
        <v>79710.646203000011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2">
        <v>0</v>
      </c>
      <c r="N152" s="22">
        <v>0</v>
      </c>
      <c r="O152" s="21">
        <v>0</v>
      </c>
    </row>
    <row r="153" spans="1:15" x14ac:dyDescent="0.25">
      <c r="A153" s="17" t="s">
        <v>363</v>
      </c>
      <c r="B153" s="17" t="s">
        <v>123</v>
      </c>
      <c r="C153" s="17" t="s">
        <v>364</v>
      </c>
      <c r="D153" s="40">
        <v>167160415.56888962</v>
      </c>
      <c r="E153" s="21">
        <v>489023.43741899997</v>
      </c>
      <c r="F153" s="21">
        <v>4645735.4140010001</v>
      </c>
      <c r="G153" s="21">
        <v>1270673.431688</v>
      </c>
      <c r="H153" s="21">
        <v>516631.499037</v>
      </c>
      <c r="I153" s="21">
        <v>754041.93265099998</v>
      </c>
      <c r="J153" s="21">
        <v>363977.894937</v>
      </c>
      <c r="K153" s="21">
        <v>4871526.8482900001</v>
      </c>
      <c r="L153" s="21">
        <v>158971.582253</v>
      </c>
      <c r="M153" s="22">
        <v>124473.224613</v>
      </c>
      <c r="N153" s="22">
        <v>34498.357640000002</v>
      </c>
      <c r="O153" s="21">
        <v>9379.3103460000002</v>
      </c>
    </row>
    <row r="154" spans="1:15" x14ac:dyDescent="0.25">
      <c r="A154" s="17" t="s">
        <v>674</v>
      </c>
      <c r="B154" s="17" t="s">
        <v>15</v>
      </c>
      <c r="C154" s="17" t="s">
        <v>675</v>
      </c>
      <c r="D154" s="40">
        <v>9808224.5177726801</v>
      </c>
      <c r="E154" s="21">
        <v>175334.89735300001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2">
        <v>0</v>
      </c>
      <c r="N154" s="22">
        <v>0</v>
      </c>
      <c r="O154" s="21">
        <v>0</v>
      </c>
    </row>
    <row r="155" spans="1:15" x14ac:dyDescent="0.25">
      <c r="A155" s="17" t="s">
        <v>94</v>
      </c>
      <c r="B155" s="17" t="s">
        <v>20</v>
      </c>
      <c r="C155" s="17" t="s">
        <v>95</v>
      </c>
      <c r="D155" s="40">
        <v>79748276.3463604</v>
      </c>
      <c r="E155" s="21">
        <v>72639.572220000002</v>
      </c>
      <c r="F155" s="21">
        <v>2121889.8026589998</v>
      </c>
      <c r="G155" s="21">
        <v>614454.24838600005</v>
      </c>
      <c r="H155" s="21">
        <v>224829.72538700001</v>
      </c>
      <c r="I155" s="21">
        <v>389624.52299899998</v>
      </c>
      <c r="J155" s="21">
        <v>478384.17769600003</v>
      </c>
      <c r="K155" s="21">
        <v>3953371.1078849998</v>
      </c>
      <c r="L155" s="21">
        <v>127655.352453</v>
      </c>
      <c r="M155" s="22">
        <v>115267.809288</v>
      </c>
      <c r="N155" s="22">
        <v>12387.543164999999</v>
      </c>
      <c r="O155" s="21">
        <v>9379.3103460000002</v>
      </c>
    </row>
    <row r="156" spans="1:15" x14ac:dyDescent="0.25">
      <c r="A156" s="17" t="s">
        <v>329</v>
      </c>
      <c r="B156" s="17" t="s">
        <v>15</v>
      </c>
      <c r="C156" s="17" t="s">
        <v>330</v>
      </c>
      <c r="D156" s="40">
        <v>13759190.841810472</v>
      </c>
      <c r="E156" s="21">
        <v>181887.616072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2">
        <v>0</v>
      </c>
      <c r="N156" s="22">
        <v>0</v>
      </c>
      <c r="O156" s="21">
        <v>0</v>
      </c>
    </row>
    <row r="157" spans="1:15" x14ac:dyDescent="0.25">
      <c r="A157" s="17" t="s">
        <v>676</v>
      </c>
      <c r="B157" s="17" t="s">
        <v>15</v>
      </c>
      <c r="C157" s="17" t="s">
        <v>677</v>
      </c>
      <c r="D157" s="40">
        <v>14195330.769339122</v>
      </c>
      <c r="E157" s="21">
        <v>98655.695024000001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2">
        <v>0</v>
      </c>
      <c r="N157" s="22">
        <v>0</v>
      </c>
      <c r="O157" s="21">
        <v>0</v>
      </c>
    </row>
    <row r="158" spans="1:15" x14ac:dyDescent="0.25">
      <c r="A158" s="17" t="s">
        <v>526</v>
      </c>
      <c r="B158" s="17" t="s">
        <v>123</v>
      </c>
      <c r="C158" s="17" t="s">
        <v>527</v>
      </c>
      <c r="D158" s="40">
        <v>166622593.99025887</v>
      </c>
      <c r="E158" s="21">
        <v>393438.53012200003</v>
      </c>
      <c r="F158" s="21">
        <v>8032502.5754439998</v>
      </c>
      <c r="G158" s="21">
        <v>1481999.8189329999</v>
      </c>
      <c r="H158" s="21">
        <v>700082.41804899997</v>
      </c>
      <c r="I158" s="21">
        <v>781917.400884</v>
      </c>
      <c r="J158" s="21">
        <v>543012.71961000003</v>
      </c>
      <c r="K158" s="21">
        <v>5136538.9257229995</v>
      </c>
      <c r="L158" s="21">
        <v>184595.963131</v>
      </c>
      <c r="M158" s="22">
        <v>132077.69814200001</v>
      </c>
      <c r="N158" s="22">
        <v>52518.264989000003</v>
      </c>
      <c r="O158" s="21">
        <v>9379.3103460000002</v>
      </c>
    </row>
    <row r="159" spans="1:15" x14ac:dyDescent="0.25">
      <c r="A159" s="17" t="s">
        <v>522</v>
      </c>
      <c r="B159" s="17" t="s">
        <v>303</v>
      </c>
      <c r="C159" s="17" t="s">
        <v>523</v>
      </c>
      <c r="D159" s="40">
        <v>30417759.231265038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2">
        <v>0</v>
      </c>
      <c r="N159" s="22">
        <v>0</v>
      </c>
      <c r="O159" s="21">
        <v>0</v>
      </c>
    </row>
    <row r="160" spans="1:15" x14ac:dyDescent="0.25">
      <c r="A160" s="17" t="s">
        <v>315</v>
      </c>
      <c r="B160" s="17" t="s">
        <v>20</v>
      </c>
      <c r="C160" s="17" t="s">
        <v>316</v>
      </c>
      <c r="D160" s="40">
        <v>141035317.79644835</v>
      </c>
      <c r="E160" s="21">
        <v>202426.090941</v>
      </c>
      <c r="F160" s="21">
        <v>3945738.4180960003</v>
      </c>
      <c r="G160" s="21">
        <v>1179792.882118</v>
      </c>
      <c r="H160" s="21">
        <v>495114.96681900002</v>
      </c>
      <c r="I160" s="21">
        <v>684677.91529899999</v>
      </c>
      <c r="J160" s="21">
        <v>275270.63581200002</v>
      </c>
      <c r="K160" s="21">
        <v>4073987.5829790002</v>
      </c>
      <c r="L160" s="21">
        <v>177116.93055200001</v>
      </c>
      <c r="M160" s="22">
        <v>129876.403173</v>
      </c>
      <c r="N160" s="22">
        <v>47240.527378999999</v>
      </c>
      <c r="O160" s="21">
        <v>14068.965514</v>
      </c>
    </row>
    <row r="161" spans="1:15" x14ac:dyDescent="0.25">
      <c r="A161" s="17" t="s">
        <v>319</v>
      </c>
      <c r="B161" s="17" t="s">
        <v>152</v>
      </c>
      <c r="C161" s="17" t="s">
        <v>320</v>
      </c>
      <c r="D161" s="40">
        <v>704667687.50831056</v>
      </c>
      <c r="E161" s="21">
        <v>0</v>
      </c>
      <c r="F161" s="21">
        <v>40503953.235314004</v>
      </c>
      <c r="G161" s="21">
        <v>5602401.0522290003</v>
      </c>
      <c r="H161" s="21">
        <v>2387895.0923219998</v>
      </c>
      <c r="I161" s="21">
        <v>3214505.959907</v>
      </c>
      <c r="J161" s="21">
        <v>1586565.3496439999</v>
      </c>
      <c r="K161" s="21">
        <v>21079903.86843</v>
      </c>
      <c r="L161" s="21">
        <v>438263.11977799999</v>
      </c>
      <c r="M161" s="22">
        <v>207321.962539</v>
      </c>
      <c r="N161" s="22">
        <v>230941.15723899999</v>
      </c>
      <c r="O161" s="21">
        <v>18758.620687999999</v>
      </c>
    </row>
    <row r="162" spans="1:15" x14ac:dyDescent="0.25">
      <c r="A162" s="17" t="s">
        <v>554</v>
      </c>
      <c r="B162" s="17" t="s">
        <v>15</v>
      </c>
      <c r="C162" s="17" t="s">
        <v>555</v>
      </c>
      <c r="D162" s="40">
        <v>12411467.088232398</v>
      </c>
      <c r="E162" s="21">
        <v>69901.240051000001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2">
        <v>0</v>
      </c>
      <c r="N162" s="22">
        <v>0</v>
      </c>
      <c r="O162" s="21">
        <v>0</v>
      </c>
    </row>
    <row r="163" spans="1:15" x14ac:dyDescent="0.25">
      <c r="A163" s="17" t="s">
        <v>108</v>
      </c>
      <c r="B163" s="17" t="s">
        <v>15</v>
      </c>
      <c r="C163" s="17" t="s">
        <v>109</v>
      </c>
      <c r="D163" s="40">
        <v>9279877.0772943348</v>
      </c>
      <c r="E163" s="21">
        <v>127117.03829300001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2">
        <v>0</v>
      </c>
      <c r="N163" s="22">
        <v>0</v>
      </c>
      <c r="O163" s="21">
        <v>0</v>
      </c>
    </row>
    <row r="164" spans="1:15" x14ac:dyDescent="0.25">
      <c r="A164" s="17" t="s">
        <v>298</v>
      </c>
      <c r="B164" s="17" t="s">
        <v>123</v>
      </c>
      <c r="C164" s="17" t="s">
        <v>299</v>
      </c>
      <c r="D164" s="40">
        <v>188910466.16951171</v>
      </c>
      <c r="E164" s="21">
        <v>451368.41929700004</v>
      </c>
      <c r="F164" s="21">
        <v>6249930.4123209994</v>
      </c>
      <c r="G164" s="21">
        <v>1373515.8519310001</v>
      </c>
      <c r="H164" s="21">
        <v>564055.25701299997</v>
      </c>
      <c r="I164" s="21">
        <v>809460.59491800005</v>
      </c>
      <c r="J164" s="21">
        <v>637429.45067399996</v>
      </c>
      <c r="K164" s="21">
        <v>6833119.3631969998</v>
      </c>
      <c r="L164" s="21">
        <v>165807.94682700001</v>
      </c>
      <c r="M164" s="22">
        <v>126574.460719</v>
      </c>
      <c r="N164" s="22">
        <v>39233.486107999997</v>
      </c>
      <c r="O164" s="21">
        <v>14068.965514</v>
      </c>
    </row>
    <row r="165" spans="1:15" x14ac:dyDescent="0.25">
      <c r="A165" s="17" t="s">
        <v>770</v>
      </c>
      <c r="B165" s="17" t="s">
        <v>15</v>
      </c>
      <c r="C165" s="17" t="s">
        <v>771</v>
      </c>
      <c r="D165" s="40">
        <v>10795266.366669167</v>
      </c>
      <c r="E165" s="21">
        <v>49179.816266000002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2">
        <v>0</v>
      </c>
      <c r="N165" s="22">
        <v>0</v>
      </c>
      <c r="O165" s="21">
        <v>0</v>
      </c>
    </row>
    <row r="166" spans="1:15" x14ac:dyDescent="0.25">
      <c r="A166" s="17" t="s">
        <v>782</v>
      </c>
      <c r="B166" s="18" t="s">
        <v>15</v>
      </c>
      <c r="C166" s="17" t="s">
        <v>783</v>
      </c>
      <c r="D166" s="40">
        <v>15553939.536916349</v>
      </c>
      <c r="E166" s="21">
        <v>104132.359364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2">
        <v>0</v>
      </c>
      <c r="N166" s="22">
        <v>0</v>
      </c>
      <c r="O166" s="21">
        <v>0</v>
      </c>
    </row>
    <row r="167" spans="1:15" x14ac:dyDescent="0.25">
      <c r="A167" s="17" t="s">
        <v>441</v>
      </c>
      <c r="B167" s="17" t="s">
        <v>123</v>
      </c>
      <c r="C167" s="17" t="s">
        <v>442</v>
      </c>
      <c r="D167" s="40">
        <v>174605537.44332433</v>
      </c>
      <c r="E167" s="21">
        <v>510051.743258</v>
      </c>
      <c r="F167" s="21">
        <v>6382321.5034730006</v>
      </c>
      <c r="G167" s="21">
        <v>1176066.7387629999</v>
      </c>
      <c r="H167" s="21">
        <v>399077.56377200002</v>
      </c>
      <c r="I167" s="21">
        <v>776989.17499099998</v>
      </c>
      <c r="J167" s="21">
        <v>538383.70293100004</v>
      </c>
      <c r="K167" s="21">
        <v>7244963.943736</v>
      </c>
      <c r="L167" s="21">
        <v>179546.782213</v>
      </c>
      <c r="M167" s="22">
        <v>130576.81520899999</v>
      </c>
      <c r="N167" s="22">
        <v>48969.967003999998</v>
      </c>
      <c r="O167" s="21">
        <v>14068.965514</v>
      </c>
    </row>
    <row r="168" spans="1:15" x14ac:dyDescent="0.25">
      <c r="A168" s="17" t="s">
        <v>333</v>
      </c>
      <c r="B168" s="17" t="s">
        <v>303</v>
      </c>
      <c r="C168" s="17" t="s">
        <v>334</v>
      </c>
      <c r="D168" s="40">
        <v>42681768.597407497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2">
        <v>0</v>
      </c>
      <c r="N168" s="22">
        <v>0</v>
      </c>
      <c r="O168" s="21">
        <v>0</v>
      </c>
    </row>
    <row r="169" spans="1:15" x14ac:dyDescent="0.25">
      <c r="A169" s="17" t="s">
        <v>610</v>
      </c>
      <c r="B169" s="17" t="s">
        <v>15</v>
      </c>
      <c r="C169" s="17" t="s">
        <v>611</v>
      </c>
      <c r="D169" s="40">
        <v>19487355.060306173</v>
      </c>
      <c r="E169" s="21">
        <v>83593.884495000006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2">
        <v>0</v>
      </c>
      <c r="N169" s="22">
        <v>0</v>
      </c>
      <c r="O169" s="21">
        <v>0</v>
      </c>
    </row>
    <row r="170" spans="1:15" x14ac:dyDescent="0.25">
      <c r="A170" s="17" t="s">
        <v>36</v>
      </c>
      <c r="B170" s="17" t="s">
        <v>15</v>
      </c>
      <c r="C170" s="17" t="s">
        <v>37</v>
      </c>
      <c r="D170" s="40">
        <v>11592241.991074415</v>
      </c>
      <c r="E170" s="21">
        <v>61392.148239999995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2">
        <v>0</v>
      </c>
      <c r="N170" s="22">
        <v>0</v>
      </c>
      <c r="O170" s="21">
        <v>0</v>
      </c>
    </row>
    <row r="171" spans="1:15" x14ac:dyDescent="0.25">
      <c r="A171" s="17" t="s">
        <v>550</v>
      </c>
      <c r="B171" s="17" t="s">
        <v>15</v>
      </c>
      <c r="C171" s="17" t="s">
        <v>551</v>
      </c>
      <c r="D171" s="40">
        <v>20384251.976269625</v>
      </c>
      <c r="E171" s="21">
        <v>124671.81782900001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2">
        <v>0</v>
      </c>
      <c r="N171" s="22">
        <v>0</v>
      </c>
      <c r="O171" s="21">
        <v>0</v>
      </c>
    </row>
    <row r="172" spans="1:15" x14ac:dyDescent="0.25">
      <c r="A172" s="17" t="s">
        <v>415</v>
      </c>
      <c r="B172" s="17" t="s">
        <v>20</v>
      </c>
      <c r="C172" s="17" t="s">
        <v>416</v>
      </c>
      <c r="D172" s="40">
        <v>123586499.80794692</v>
      </c>
      <c r="E172" s="21">
        <v>120270.224273</v>
      </c>
      <c r="F172" s="21">
        <v>1621227.0676279999</v>
      </c>
      <c r="G172" s="21">
        <v>1088934.687007</v>
      </c>
      <c r="H172" s="21">
        <v>493045.11198400002</v>
      </c>
      <c r="I172" s="21">
        <v>595889.57502300001</v>
      </c>
      <c r="J172" s="21">
        <v>309417.53959300002</v>
      </c>
      <c r="K172" s="21">
        <v>3013404.0895370003</v>
      </c>
      <c r="L172" s="21">
        <v>144061.27483000001</v>
      </c>
      <c r="M172" s="22">
        <v>120070.63467499999</v>
      </c>
      <c r="N172" s="22">
        <v>23990.640155000001</v>
      </c>
      <c r="O172" s="21">
        <v>9379.3103460000002</v>
      </c>
    </row>
    <row r="173" spans="1:15" x14ac:dyDescent="0.25">
      <c r="A173" s="17" t="s">
        <v>664</v>
      </c>
      <c r="B173" s="17" t="s">
        <v>20</v>
      </c>
      <c r="C173" s="17" t="s">
        <v>665</v>
      </c>
      <c r="D173" s="40">
        <v>4813046.281882491</v>
      </c>
      <c r="E173" s="21">
        <v>49179.816266000002</v>
      </c>
      <c r="F173" s="21">
        <v>12801.009581999999</v>
      </c>
      <c r="G173" s="21">
        <v>16525.306613000001</v>
      </c>
      <c r="H173" s="21">
        <v>6681.0483750000003</v>
      </c>
      <c r="I173" s="21">
        <v>9844.2582380000003</v>
      </c>
      <c r="J173" s="21">
        <v>0</v>
      </c>
      <c r="K173" s="21">
        <v>365989.86940299999</v>
      </c>
      <c r="L173" s="21">
        <v>114880.75852700001</v>
      </c>
      <c r="M173" s="22">
        <v>111465.57252300001</v>
      </c>
      <c r="N173" s="22">
        <v>3415.1860040000001</v>
      </c>
      <c r="O173" s="21">
        <v>9379.3103460000002</v>
      </c>
    </row>
    <row r="174" spans="1:15" x14ac:dyDescent="0.25">
      <c r="A174" s="17" t="s">
        <v>88</v>
      </c>
      <c r="B174" s="17" t="s">
        <v>30</v>
      </c>
      <c r="C174" s="17" t="s">
        <v>89</v>
      </c>
      <c r="D174" s="40">
        <v>221001432.58328253</v>
      </c>
      <c r="E174" s="21">
        <v>855790.76958399999</v>
      </c>
      <c r="F174" s="21">
        <v>7295270.2000449998</v>
      </c>
      <c r="G174" s="21">
        <v>1296187.4203019999</v>
      </c>
      <c r="H174" s="21">
        <v>296407.88654400001</v>
      </c>
      <c r="I174" s="21">
        <v>999779.53375800001</v>
      </c>
      <c r="J174" s="21">
        <v>1087154.0820319999</v>
      </c>
      <c r="K174" s="21">
        <v>7969330.4391430002</v>
      </c>
      <c r="L174" s="21">
        <v>190576.33239200001</v>
      </c>
      <c r="M174" s="22">
        <v>133878.757663</v>
      </c>
      <c r="N174" s="22">
        <v>56697.574729</v>
      </c>
      <c r="O174" s="21">
        <v>9379.3103460000002</v>
      </c>
    </row>
    <row r="175" spans="1:15" x14ac:dyDescent="0.25">
      <c r="A175" s="17" t="s">
        <v>72</v>
      </c>
      <c r="B175" s="17" t="s">
        <v>30</v>
      </c>
      <c r="C175" s="17" t="s">
        <v>73</v>
      </c>
      <c r="D175" s="40">
        <v>159242531.42885914</v>
      </c>
      <c r="E175" s="21">
        <v>2151702.534486</v>
      </c>
      <c r="F175" s="21">
        <v>3940420.8386660004</v>
      </c>
      <c r="G175" s="21">
        <v>971707.94681300002</v>
      </c>
      <c r="H175" s="21">
        <v>297765.43492899998</v>
      </c>
      <c r="I175" s="21">
        <v>673942.51188400004</v>
      </c>
      <c r="J175" s="21">
        <v>374786.96511400002</v>
      </c>
      <c r="K175" s="21">
        <v>4198755.4299769998</v>
      </c>
      <c r="L175" s="21">
        <v>182730.000867</v>
      </c>
      <c r="M175" s="22">
        <v>131577.403831</v>
      </c>
      <c r="N175" s="22">
        <v>51152.597035999999</v>
      </c>
      <c r="O175" s="21">
        <v>9379.3103460000002</v>
      </c>
    </row>
    <row r="176" spans="1:15" x14ac:dyDescent="0.25">
      <c r="A176" s="17" t="s">
        <v>276</v>
      </c>
      <c r="B176" s="17" t="s">
        <v>152</v>
      </c>
      <c r="C176" s="17" t="s">
        <v>277</v>
      </c>
      <c r="D176" s="40">
        <v>869865692.06633151</v>
      </c>
      <c r="E176" s="21">
        <v>0</v>
      </c>
      <c r="F176" s="21">
        <v>37585007.775175005</v>
      </c>
      <c r="G176" s="21">
        <v>8256237.4651510008</v>
      </c>
      <c r="H176" s="21">
        <v>3463391.461284</v>
      </c>
      <c r="I176" s="21">
        <v>4792846.0038670003</v>
      </c>
      <c r="J176" s="21">
        <v>2573874.8246780001</v>
      </c>
      <c r="K176" s="21">
        <v>31511386.717232004</v>
      </c>
      <c r="L176" s="21">
        <v>592186.62235999992</v>
      </c>
      <c r="M176" s="22">
        <v>260253.10065799998</v>
      </c>
      <c r="N176" s="22">
        <v>331933.521702</v>
      </c>
      <c r="O176" s="21">
        <v>18758.620687999999</v>
      </c>
    </row>
    <row r="177" spans="1:15" x14ac:dyDescent="0.25">
      <c r="A177" s="17" t="s">
        <v>480</v>
      </c>
      <c r="B177" s="17" t="s">
        <v>303</v>
      </c>
      <c r="C177" s="17" t="s">
        <v>481</v>
      </c>
      <c r="D177" s="40">
        <v>68133911.813985735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2">
        <v>0</v>
      </c>
      <c r="N177" s="22">
        <v>0</v>
      </c>
      <c r="O177" s="21">
        <v>0</v>
      </c>
    </row>
    <row r="178" spans="1:15" x14ac:dyDescent="0.25">
      <c r="A178" s="17" t="s">
        <v>634</v>
      </c>
      <c r="B178" s="17" t="s">
        <v>15</v>
      </c>
      <c r="C178" s="17" t="s">
        <v>635</v>
      </c>
      <c r="D178" s="40">
        <v>12344120.203972327</v>
      </c>
      <c r="E178" s="21">
        <v>110979.17338399999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2">
        <v>0</v>
      </c>
      <c r="N178" s="22">
        <v>0</v>
      </c>
      <c r="O178" s="21">
        <v>0</v>
      </c>
    </row>
    <row r="179" spans="1:15" x14ac:dyDescent="0.25">
      <c r="A179" s="17" t="s">
        <v>449</v>
      </c>
      <c r="B179" s="17" t="s">
        <v>15</v>
      </c>
      <c r="C179" s="17" t="s">
        <v>450</v>
      </c>
      <c r="D179" s="40">
        <v>17328165.578231797</v>
      </c>
      <c r="E179" s="21">
        <v>124671.81782900001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2">
        <v>0</v>
      </c>
      <c r="N179" s="22">
        <v>0</v>
      </c>
      <c r="O179" s="21">
        <v>0</v>
      </c>
    </row>
    <row r="180" spans="1:15" x14ac:dyDescent="0.25">
      <c r="A180" s="17" t="s">
        <v>68</v>
      </c>
      <c r="B180" s="17" t="s">
        <v>20</v>
      </c>
      <c r="C180" s="17" t="s">
        <v>69</v>
      </c>
      <c r="D180" s="40">
        <v>196708932.55537143</v>
      </c>
      <c r="E180" s="21">
        <v>65010.799121000004</v>
      </c>
      <c r="F180" s="21">
        <v>7851674.0660890006</v>
      </c>
      <c r="G180" s="21">
        <v>1606693.0835460001</v>
      </c>
      <c r="H180" s="21">
        <v>477029.902336</v>
      </c>
      <c r="I180" s="21">
        <v>1129663.1812100001</v>
      </c>
      <c r="J180" s="21">
        <v>1331516.92105</v>
      </c>
      <c r="K180" s="21">
        <v>8238808.9463650007</v>
      </c>
      <c r="L180" s="21">
        <v>392604.05752999999</v>
      </c>
      <c r="M180" s="22">
        <v>193814.016137</v>
      </c>
      <c r="N180" s="22">
        <v>198790.04139299999</v>
      </c>
      <c r="O180" s="21">
        <v>9379.3103460000002</v>
      </c>
    </row>
    <row r="181" spans="1:15" x14ac:dyDescent="0.25">
      <c r="A181" s="17" t="s">
        <v>379</v>
      </c>
      <c r="B181" s="17" t="s">
        <v>123</v>
      </c>
      <c r="C181" s="17" t="s">
        <v>380</v>
      </c>
      <c r="D181" s="40">
        <v>122534788.90077023</v>
      </c>
      <c r="E181" s="21">
        <v>393438.53012200003</v>
      </c>
      <c r="F181" s="21">
        <v>3729941.0216760002</v>
      </c>
      <c r="G181" s="21">
        <v>789649.12011999998</v>
      </c>
      <c r="H181" s="21">
        <v>344001.33806799998</v>
      </c>
      <c r="I181" s="21">
        <v>445647.782052</v>
      </c>
      <c r="J181" s="21">
        <v>220006.29045500001</v>
      </c>
      <c r="K181" s="21">
        <v>3195920.260185</v>
      </c>
      <c r="L181" s="21">
        <v>145677.271083</v>
      </c>
      <c r="M181" s="22">
        <v>120570.92898500001</v>
      </c>
      <c r="N181" s="22">
        <v>25106.342098000001</v>
      </c>
      <c r="O181" s="21">
        <v>9379.3103460000002</v>
      </c>
    </row>
    <row r="182" spans="1:15" x14ac:dyDescent="0.25">
      <c r="A182" s="17" t="s">
        <v>112</v>
      </c>
      <c r="B182" s="17" t="s">
        <v>25</v>
      </c>
      <c r="C182" s="17" t="s">
        <v>113</v>
      </c>
      <c r="D182" s="40">
        <v>279730004.41593677</v>
      </c>
      <c r="E182" s="21">
        <v>128779.31608300001</v>
      </c>
      <c r="F182" s="21">
        <v>2014527.689086</v>
      </c>
      <c r="G182" s="21">
        <v>2308652.2980829999</v>
      </c>
      <c r="H182" s="21">
        <v>862592.95000399998</v>
      </c>
      <c r="I182" s="21">
        <v>1446059.3480789999</v>
      </c>
      <c r="J182" s="21">
        <v>1005739.707675</v>
      </c>
      <c r="K182" s="21">
        <v>11652879.950525001</v>
      </c>
      <c r="L182" s="21">
        <v>206131.818971</v>
      </c>
      <c r="M182" s="22">
        <v>138481.465325</v>
      </c>
      <c r="N182" s="22">
        <v>67650.353646000003</v>
      </c>
      <c r="O182" s="21">
        <v>14068.965514</v>
      </c>
    </row>
    <row r="183" spans="1:15" x14ac:dyDescent="0.25">
      <c r="A183" s="17" t="s">
        <v>56</v>
      </c>
      <c r="B183" s="17" t="s">
        <v>25</v>
      </c>
      <c r="C183" s="17" t="s">
        <v>57</v>
      </c>
      <c r="D183" s="40">
        <v>144233098.56821486</v>
      </c>
      <c r="E183" s="21">
        <v>56208.595606000003</v>
      </c>
      <c r="F183" s="21">
        <v>7301785.210457</v>
      </c>
      <c r="G183" s="21">
        <v>1152421.415888</v>
      </c>
      <c r="H183" s="21">
        <v>392761.305719</v>
      </c>
      <c r="I183" s="21">
        <v>759660.11016899999</v>
      </c>
      <c r="J183" s="21">
        <v>937601.00379600003</v>
      </c>
      <c r="K183" s="21">
        <v>6292686.8877900001</v>
      </c>
      <c r="L183" s="21">
        <v>126466.60634099999</v>
      </c>
      <c r="M183" s="22">
        <v>114867.57383899999</v>
      </c>
      <c r="N183" s="22">
        <v>11599.032502</v>
      </c>
      <c r="O183" s="21">
        <v>9379.3103460000002</v>
      </c>
    </row>
    <row r="184" spans="1:15" x14ac:dyDescent="0.25">
      <c r="A184" s="17" t="s">
        <v>335</v>
      </c>
      <c r="B184" s="17" t="s">
        <v>30</v>
      </c>
      <c r="C184" s="17" t="s">
        <v>336</v>
      </c>
      <c r="D184" s="40">
        <v>286080152.65370888</v>
      </c>
      <c r="E184" s="21">
        <v>2738530.856108</v>
      </c>
      <c r="F184" s="21">
        <v>8886828.5017840005</v>
      </c>
      <c r="G184" s="21">
        <v>1570773.939301</v>
      </c>
      <c r="H184" s="21">
        <v>397590.96700100001</v>
      </c>
      <c r="I184" s="21">
        <v>1173182.9723</v>
      </c>
      <c r="J184" s="21">
        <v>1427785.8611300001</v>
      </c>
      <c r="K184" s="21">
        <v>11202253.282232</v>
      </c>
      <c r="L184" s="21">
        <v>245619.481023</v>
      </c>
      <c r="M184" s="22">
        <v>150188.352205</v>
      </c>
      <c r="N184" s="22">
        <v>95431.128817999997</v>
      </c>
      <c r="O184" s="21">
        <v>9379.3103460000002</v>
      </c>
    </row>
    <row r="185" spans="1:15" x14ac:dyDescent="0.25">
      <c r="A185" s="17" t="s">
        <v>176</v>
      </c>
      <c r="B185" s="17" t="s">
        <v>152</v>
      </c>
      <c r="C185" s="17" t="s">
        <v>177</v>
      </c>
      <c r="D185" s="40">
        <v>704199891.13179541</v>
      </c>
      <c r="E185" s="21">
        <v>0</v>
      </c>
      <c r="F185" s="21">
        <v>36370235.611533999</v>
      </c>
      <c r="G185" s="21">
        <v>7416326.5375650004</v>
      </c>
      <c r="H185" s="21">
        <v>3125962.4457840002</v>
      </c>
      <c r="I185" s="21">
        <v>4290364.0917809997</v>
      </c>
      <c r="J185" s="21">
        <v>2639486.6938180001</v>
      </c>
      <c r="K185" s="21">
        <v>26928658.575994998</v>
      </c>
      <c r="L185" s="21">
        <v>414367.52469500003</v>
      </c>
      <c r="M185" s="22">
        <v>200217.78331999999</v>
      </c>
      <c r="N185" s="22">
        <v>214149.74137500001</v>
      </c>
      <c r="O185" s="21">
        <v>18758.620687999999</v>
      </c>
    </row>
    <row r="186" spans="1:15" x14ac:dyDescent="0.25">
      <c r="A186" s="17" t="s">
        <v>377</v>
      </c>
      <c r="B186" s="17" t="s">
        <v>303</v>
      </c>
      <c r="C186" s="17" t="s">
        <v>378</v>
      </c>
      <c r="D186" s="40">
        <v>55013153.806708969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2">
        <v>0</v>
      </c>
      <c r="N186" s="22">
        <v>0</v>
      </c>
      <c r="O186" s="21">
        <v>0</v>
      </c>
    </row>
    <row r="187" spans="1:15" x14ac:dyDescent="0.25">
      <c r="A187" s="17" t="s">
        <v>486</v>
      </c>
      <c r="B187" s="17" t="s">
        <v>15</v>
      </c>
      <c r="C187" s="17" t="s">
        <v>487</v>
      </c>
      <c r="D187" s="40">
        <v>17934222.149074148</v>
      </c>
      <c r="E187" s="21">
        <v>91808.881003999995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2">
        <v>0</v>
      </c>
      <c r="N187" s="22">
        <v>0</v>
      </c>
      <c r="O187" s="21">
        <v>0</v>
      </c>
    </row>
    <row r="188" spans="1:15" x14ac:dyDescent="0.25">
      <c r="A188" s="17" t="s">
        <v>154</v>
      </c>
      <c r="B188" s="17" t="s">
        <v>25</v>
      </c>
      <c r="C188" s="17" t="s">
        <v>155</v>
      </c>
      <c r="D188" s="40">
        <v>516912578.31397057</v>
      </c>
      <c r="E188" s="21">
        <v>860681.21051300003</v>
      </c>
      <c r="F188" s="21">
        <v>10806180.967045</v>
      </c>
      <c r="G188" s="21">
        <v>4026109.5426810002</v>
      </c>
      <c r="H188" s="21">
        <v>1452017.9005179999</v>
      </c>
      <c r="I188" s="21">
        <v>2574091.6421630001</v>
      </c>
      <c r="J188" s="21">
        <v>2593902.7758280002</v>
      </c>
      <c r="K188" s="21">
        <v>17792943.315206997</v>
      </c>
      <c r="L188" s="21">
        <v>230262.61713900001</v>
      </c>
      <c r="M188" s="22">
        <v>145685.70340500001</v>
      </c>
      <c r="N188" s="22">
        <v>84576.913734000002</v>
      </c>
      <c r="O188" s="21">
        <v>18758.620687999999</v>
      </c>
    </row>
    <row r="189" spans="1:15" x14ac:dyDescent="0.25">
      <c r="A189" s="17" t="s">
        <v>141</v>
      </c>
      <c r="B189" s="17" t="s">
        <v>20</v>
      </c>
      <c r="C189" s="17" t="s">
        <v>142</v>
      </c>
      <c r="D189" s="40">
        <v>255834858.55583099</v>
      </c>
      <c r="E189" s="21">
        <v>530560.71023700002</v>
      </c>
      <c r="F189" s="21">
        <v>10962208.483107999</v>
      </c>
      <c r="G189" s="21">
        <v>1800460.7624349999</v>
      </c>
      <c r="H189" s="21">
        <v>576878.805376</v>
      </c>
      <c r="I189" s="21">
        <v>1223581.9570589999</v>
      </c>
      <c r="J189" s="21">
        <v>1444154.570077</v>
      </c>
      <c r="K189" s="21">
        <v>10544779.030058</v>
      </c>
      <c r="L189" s="21">
        <v>204377.630125</v>
      </c>
      <c r="M189" s="22">
        <v>137981.17101399999</v>
      </c>
      <c r="N189" s="22">
        <v>66396.459111000004</v>
      </c>
      <c r="O189" s="21">
        <v>14068.965514</v>
      </c>
    </row>
    <row r="190" spans="1:15" x14ac:dyDescent="0.25">
      <c r="A190" s="17" t="s">
        <v>395</v>
      </c>
      <c r="B190" s="17" t="s">
        <v>152</v>
      </c>
      <c r="C190" s="17" t="s">
        <v>396</v>
      </c>
      <c r="D190" s="40">
        <v>343658468.60720551</v>
      </c>
      <c r="E190" s="21">
        <v>0</v>
      </c>
      <c r="F190" s="21">
        <v>11580587.104565</v>
      </c>
      <c r="G190" s="21">
        <v>3408596.7399200001</v>
      </c>
      <c r="H190" s="21">
        <v>1531518.8197250001</v>
      </c>
      <c r="I190" s="21">
        <v>1877077.920195</v>
      </c>
      <c r="J190" s="21">
        <v>797071.04460400005</v>
      </c>
      <c r="K190" s="21">
        <v>11436027.669131</v>
      </c>
      <c r="L190" s="21">
        <v>255747.310398</v>
      </c>
      <c r="M190" s="22">
        <v>153190.11807299999</v>
      </c>
      <c r="N190" s="22">
        <v>102557.192325</v>
      </c>
      <c r="O190" s="21">
        <v>18758.620687999999</v>
      </c>
    </row>
    <row r="191" spans="1:15" x14ac:dyDescent="0.25">
      <c r="A191" s="17" t="s">
        <v>467</v>
      </c>
      <c r="B191" s="17" t="s">
        <v>303</v>
      </c>
      <c r="C191" s="17" t="s">
        <v>468</v>
      </c>
      <c r="D191" s="40">
        <v>33908012.215194054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2">
        <v>0</v>
      </c>
      <c r="N191" s="22">
        <v>0</v>
      </c>
      <c r="O191" s="21">
        <v>0</v>
      </c>
    </row>
    <row r="192" spans="1:15" x14ac:dyDescent="0.25">
      <c r="A192" s="17" t="s">
        <v>190</v>
      </c>
      <c r="B192" s="17" t="s">
        <v>15</v>
      </c>
      <c r="C192" s="17" t="s">
        <v>191</v>
      </c>
      <c r="D192" s="40">
        <v>11416053.091890087</v>
      </c>
      <c r="E192" s="21">
        <v>92884.935383999997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2">
        <v>0</v>
      </c>
      <c r="N192" s="22">
        <v>0</v>
      </c>
      <c r="O192" s="21">
        <v>0</v>
      </c>
    </row>
    <row r="193" spans="1:15" x14ac:dyDescent="0.25">
      <c r="A193" s="17" t="s">
        <v>100</v>
      </c>
      <c r="B193" s="17" t="s">
        <v>30</v>
      </c>
      <c r="C193" s="17" t="s">
        <v>101</v>
      </c>
      <c r="D193" s="40">
        <v>241241853.01520357</v>
      </c>
      <c r="E193" s="21">
        <v>489023.43741899997</v>
      </c>
      <c r="F193" s="21">
        <v>8314556.1078590006</v>
      </c>
      <c r="G193" s="21">
        <v>1515638.7759750001</v>
      </c>
      <c r="H193" s="21">
        <v>452109.33786700002</v>
      </c>
      <c r="I193" s="21">
        <v>1063529.438108</v>
      </c>
      <c r="J193" s="21">
        <v>1375929.2791909999</v>
      </c>
      <c r="K193" s="21">
        <v>10061120.46067</v>
      </c>
      <c r="L193" s="21">
        <v>223255.54407100001</v>
      </c>
      <c r="M193" s="22">
        <v>143584.467298</v>
      </c>
      <c r="N193" s="22">
        <v>79671.076772999993</v>
      </c>
      <c r="O193" s="21">
        <v>9379.3103460000002</v>
      </c>
    </row>
    <row r="194" spans="1:15" x14ac:dyDescent="0.25">
      <c r="A194" s="17" t="s">
        <v>536</v>
      </c>
      <c r="B194" s="17" t="s">
        <v>15</v>
      </c>
      <c r="C194" s="17" t="s">
        <v>537</v>
      </c>
      <c r="D194" s="40">
        <v>10366331.441174952</v>
      </c>
      <c r="E194" s="21">
        <v>69901.240051000001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2">
        <v>0</v>
      </c>
      <c r="N194" s="22">
        <v>0</v>
      </c>
      <c r="O194" s="21">
        <v>0</v>
      </c>
    </row>
    <row r="195" spans="1:15" x14ac:dyDescent="0.25">
      <c r="A195" s="17" t="s">
        <v>147</v>
      </c>
      <c r="B195" s="17" t="s">
        <v>15</v>
      </c>
      <c r="C195" s="17" t="s">
        <v>148</v>
      </c>
      <c r="D195" s="40">
        <v>13255806.856475629</v>
      </c>
      <c r="E195" s="21">
        <v>109315.911998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2">
        <v>0</v>
      </c>
      <c r="N195" s="22">
        <v>0</v>
      </c>
      <c r="O195" s="21">
        <v>0</v>
      </c>
    </row>
    <row r="196" spans="1:15" x14ac:dyDescent="0.25">
      <c r="A196" s="17" t="s">
        <v>178</v>
      </c>
      <c r="B196" s="17" t="s">
        <v>152</v>
      </c>
      <c r="C196" s="17" t="s">
        <v>179</v>
      </c>
      <c r="D196" s="40">
        <v>422353359.09713918</v>
      </c>
      <c r="E196" s="21">
        <v>0</v>
      </c>
      <c r="F196" s="21">
        <v>6265837.9645409994</v>
      </c>
      <c r="G196" s="21">
        <v>4336168.1074870005</v>
      </c>
      <c r="H196" s="21">
        <v>1717588.3032490001</v>
      </c>
      <c r="I196" s="21">
        <v>2618579.804238</v>
      </c>
      <c r="J196" s="21">
        <v>1336627.8132450001</v>
      </c>
      <c r="K196" s="21">
        <v>15138049.219399</v>
      </c>
      <c r="L196" s="21">
        <v>544098.3124869999</v>
      </c>
      <c r="M196" s="22">
        <v>238740.44527899998</v>
      </c>
      <c r="N196" s="22">
        <v>305357.86720799998</v>
      </c>
      <c r="O196" s="21">
        <v>18758.620687999999</v>
      </c>
    </row>
    <row r="197" spans="1:15" x14ac:dyDescent="0.25">
      <c r="A197" s="17" t="s">
        <v>74</v>
      </c>
      <c r="B197" s="17" t="s">
        <v>25</v>
      </c>
      <c r="C197" s="17" t="s">
        <v>75</v>
      </c>
      <c r="D197" s="40">
        <v>420129816.87815797</v>
      </c>
      <c r="E197" s="21">
        <v>513474.65847000002</v>
      </c>
      <c r="F197" s="21">
        <v>16294957.085220002</v>
      </c>
      <c r="G197" s="21">
        <v>3393209.5062429998</v>
      </c>
      <c r="H197" s="21">
        <v>1094059.0140889999</v>
      </c>
      <c r="I197" s="21">
        <v>2299150.4921539999</v>
      </c>
      <c r="J197" s="21">
        <v>3176177.8089979999</v>
      </c>
      <c r="K197" s="21">
        <v>15423949.501682</v>
      </c>
      <c r="L197" s="21">
        <v>174629.159938</v>
      </c>
      <c r="M197" s="22">
        <v>129175.991137</v>
      </c>
      <c r="N197" s="22">
        <v>45453.168801</v>
      </c>
      <c r="O197" s="21">
        <v>18758.620687999999</v>
      </c>
    </row>
    <row r="198" spans="1:15" x14ac:dyDescent="0.25">
      <c r="A198" s="17" t="s">
        <v>160</v>
      </c>
      <c r="B198" s="17" t="s">
        <v>20</v>
      </c>
      <c r="C198" s="17" t="s">
        <v>161</v>
      </c>
      <c r="D198" s="40">
        <v>138579222.8485451</v>
      </c>
      <c r="E198" s="21">
        <v>165749.75116300001</v>
      </c>
      <c r="F198" s="21">
        <v>3560834.1908900002</v>
      </c>
      <c r="G198" s="21">
        <v>956636.71984099993</v>
      </c>
      <c r="H198" s="21">
        <v>343869.24129400001</v>
      </c>
      <c r="I198" s="21">
        <v>612767.47854699998</v>
      </c>
      <c r="J198" s="21">
        <v>458884.030822</v>
      </c>
      <c r="K198" s="21">
        <v>6773218.0123139992</v>
      </c>
      <c r="L198" s="21">
        <v>159142.76965500001</v>
      </c>
      <c r="M198" s="22">
        <v>124573.283475</v>
      </c>
      <c r="N198" s="22">
        <v>34569.48618</v>
      </c>
      <c r="O198" s="21">
        <v>9379.3103460000002</v>
      </c>
    </row>
    <row r="199" spans="1:15" x14ac:dyDescent="0.25">
      <c r="A199" s="17" t="s">
        <v>604</v>
      </c>
      <c r="B199" s="17" t="s">
        <v>15</v>
      </c>
      <c r="C199" s="17" t="s">
        <v>605</v>
      </c>
      <c r="D199" s="40">
        <v>22775053.920828748</v>
      </c>
      <c r="E199" s="21">
        <v>99731.74940500001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2">
        <v>0</v>
      </c>
      <c r="N199" s="22">
        <v>0</v>
      </c>
      <c r="O199" s="21">
        <v>0</v>
      </c>
    </row>
    <row r="200" spans="1:15" x14ac:dyDescent="0.25">
      <c r="A200" s="17" t="s">
        <v>234</v>
      </c>
      <c r="B200" s="17" t="s">
        <v>15</v>
      </c>
      <c r="C200" s="17" t="s">
        <v>235</v>
      </c>
      <c r="D200" s="40">
        <v>6976425.1071309634</v>
      </c>
      <c r="E200" s="21">
        <v>63054.426029999995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2">
        <v>0</v>
      </c>
      <c r="N200" s="22">
        <v>0</v>
      </c>
      <c r="O200" s="21">
        <v>0</v>
      </c>
    </row>
    <row r="201" spans="1:15" x14ac:dyDescent="0.25">
      <c r="A201" s="17" t="s">
        <v>618</v>
      </c>
      <c r="B201" s="17" t="s">
        <v>15</v>
      </c>
      <c r="C201" s="17" t="s">
        <v>619</v>
      </c>
      <c r="D201" s="40">
        <v>8702773.3069700915</v>
      </c>
      <c r="E201" s="21">
        <v>100024.86110899999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2">
        <v>0</v>
      </c>
      <c r="N201" s="22">
        <v>0</v>
      </c>
      <c r="O201" s="21">
        <v>0</v>
      </c>
    </row>
    <row r="202" spans="1:15" x14ac:dyDescent="0.25">
      <c r="A202" s="17" t="s">
        <v>135</v>
      </c>
      <c r="B202" s="17" t="s">
        <v>25</v>
      </c>
      <c r="C202" s="17" t="s">
        <v>136</v>
      </c>
      <c r="D202" s="40">
        <v>419078243.97404832</v>
      </c>
      <c r="E202" s="21">
        <v>1182918.186243</v>
      </c>
      <c r="F202" s="21">
        <v>15651528.947060999</v>
      </c>
      <c r="G202" s="21">
        <v>2861019.0350810001</v>
      </c>
      <c r="H202" s="21">
        <v>788165.56304599997</v>
      </c>
      <c r="I202" s="21">
        <v>2072853.4720350001</v>
      </c>
      <c r="J202" s="21">
        <v>2446328.3989309999</v>
      </c>
      <c r="K202" s="21">
        <v>17002998.799796</v>
      </c>
      <c r="L202" s="21">
        <v>190527.558536</v>
      </c>
      <c r="M202" s="22">
        <v>133878.757663</v>
      </c>
      <c r="N202" s="22">
        <v>56648.800873</v>
      </c>
      <c r="O202" s="21">
        <v>14068.965514</v>
      </c>
    </row>
    <row r="203" spans="1:15" x14ac:dyDescent="0.25">
      <c r="A203" s="17" t="s">
        <v>260</v>
      </c>
      <c r="B203" s="17" t="s">
        <v>15</v>
      </c>
      <c r="C203" s="17" t="s">
        <v>261</v>
      </c>
      <c r="D203" s="40">
        <v>12119932.768095659</v>
      </c>
      <c r="E203" s="21">
        <v>131517.64825299999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2">
        <v>0</v>
      </c>
      <c r="N203" s="22">
        <v>0</v>
      </c>
      <c r="O203" s="21">
        <v>0</v>
      </c>
    </row>
    <row r="204" spans="1:15" x14ac:dyDescent="0.25">
      <c r="A204" s="17" t="s">
        <v>351</v>
      </c>
      <c r="B204" s="17" t="s">
        <v>20</v>
      </c>
      <c r="C204" s="17" t="s">
        <v>352</v>
      </c>
      <c r="D204" s="40">
        <v>180336460.38799191</v>
      </c>
      <c r="E204" s="21">
        <v>147655.51316199999</v>
      </c>
      <c r="F204" s="21">
        <v>9823983.5839840006</v>
      </c>
      <c r="G204" s="21">
        <v>1304229.0610829999</v>
      </c>
      <c r="H204" s="21">
        <v>528383.03127299994</v>
      </c>
      <c r="I204" s="21">
        <v>775846.02980999998</v>
      </c>
      <c r="J204" s="21">
        <v>596106.36635200004</v>
      </c>
      <c r="K204" s="21">
        <v>6442687.1237669997</v>
      </c>
      <c r="L204" s="21">
        <v>183992.923885</v>
      </c>
      <c r="M204" s="22">
        <v>131977.63928</v>
      </c>
      <c r="N204" s="22">
        <v>52015.284605000001</v>
      </c>
      <c r="O204" s="21">
        <v>9379.3103460000002</v>
      </c>
    </row>
    <row r="205" spans="1:15" x14ac:dyDescent="0.25">
      <c r="A205" s="17" t="s">
        <v>439</v>
      </c>
      <c r="B205" s="17" t="s">
        <v>15</v>
      </c>
      <c r="C205" s="17" t="s">
        <v>440</v>
      </c>
      <c r="D205" s="40">
        <v>6186303.2534507094</v>
      </c>
      <c r="E205" s="21">
        <v>69901.240051000001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2">
        <v>0</v>
      </c>
      <c r="N205" s="22">
        <v>0</v>
      </c>
      <c r="O205" s="21">
        <v>0</v>
      </c>
    </row>
    <row r="206" spans="1:15" x14ac:dyDescent="0.25">
      <c r="A206" s="17" t="s">
        <v>706</v>
      </c>
      <c r="B206" s="17" t="s">
        <v>15</v>
      </c>
      <c r="C206" s="17" t="s">
        <v>707</v>
      </c>
      <c r="D206" s="40">
        <v>13182229.15559542</v>
      </c>
      <c r="E206" s="21">
        <v>199980.870475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2">
        <v>0</v>
      </c>
      <c r="N206" s="22">
        <v>0</v>
      </c>
      <c r="O206" s="21">
        <v>0</v>
      </c>
    </row>
    <row r="207" spans="1:15" x14ac:dyDescent="0.25">
      <c r="A207" s="17" t="s">
        <v>343</v>
      </c>
      <c r="B207" s="17" t="s">
        <v>303</v>
      </c>
      <c r="C207" s="17" t="s">
        <v>344</v>
      </c>
      <c r="D207" s="40">
        <v>60248088.573556669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2">
        <v>0</v>
      </c>
      <c r="N207" s="22">
        <v>0</v>
      </c>
      <c r="O207" s="21">
        <v>0</v>
      </c>
    </row>
    <row r="208" spans="1:15" x14ac:dyDescent="0.25">
      <c r="A208" s="17" t="s">
        <v>272</v>
      </c>
      <c r="B208" s="17" t="s">
        <v>123</v>
      </c>
      <c r="C208" s="17" t="s">
        <v>273</v>
      </c>
      <c r="D208" s="40">
        <v>141394612.8149887</v>
      </c>
      <c r="E208" s="21">
        <v>393438.53012200003</v>
      </c>
      <c r="F208" s="21">
        <v>7183118.362551</v>
      </c>
      <c r="G208" s="21">
        <v>963947.76760500006</v>
      </c>
      <c r="H208" s="21">
        <v>382448.61219000001</v>
      </c>
      <c r="I208" s="21">
        <v>581499.15541500004</v>
      </c>
      <c r="J208" s="21">
        <v>329766.23913300002</v>
      </c>
      <c r="K208" s="21">
        <v>4783043.7093679998</v>
      </c>
      <c r="L208" s="21">
        <v>168941.91271900001</v>
      </c>
      <c r="M208" s="22">
        <v>127474.99048000001</v>
      </c>
      <c r="N208" s="22">
        <v>41466.922239</v>
      </c>
      <c r="O208" s="21">
        <v>9379.3103460000002</v>
      </c>
    </row>
    <row r="209" spans="1:15" x14ac:dyDescent="0.25">
      <c r="A209" s="17" t="s">
        <v>457</v>
      </c>
      <c r="B209" s="17" t="s">
        <v>15</v>
      </c>
      <c r="C209" s="17" t="s">
        <v>458</v>
      </c>
      <c r="D209" s="40">
        <v>10137905.064217269</v>
      </c>
      <c r="E209" s="21">
        <v>56208.595606000003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2">
        <v>0</v>
      </c>
      <c r="N209" s="22">
        <v>0</v>
      </c>
      <c r="O209" s="21">
        <v>0</v>
      </c>
    </row>
    <row r="210" spans="1:15" x14ac:dyDescent="0.25">
      <c r="A210" s="17" t="s">
        <v>628</v>
      </c>
      <c r="B210" s="17" t="s">
        <v>15</v>
      </c>
      <c r="C210" s="17" t="s">
        <v>629</v>
      </c>
      <c r="D210" s="40">
        <v>11391613.309794387</v>
      </c>
      <c r="E210" s="21">
        <v>56208.595606000003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2">
        <v>0</v>
      </c>
      <c r="N210" s="22">
        <v>0</v>
      </c>
      <c r="O210" s="21">
        <v>0</v>
      </c>
    </row>
    <row r="211" spans="1:15" x14ac:dyDescent="0.25">
      <c r="A211" s="17" t="s">
        <v>748</v>
      </c>
      <c r="B211" s="17" t="s">
        <v>15</v>
      </c>
      <c r="C211" s="17" t="s">
        <v>749</v>
      </c>
      <c r="D211" s="40">
        <v>15993825.12681365</v>
      </c>
      <c r="E211" s="21">
        <v>83593.884495000006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2">
        <v>0</v>
      </c>
      <c r="N211" s="22">
        <v>0</v>
      </c>
      <c r="O211" s="21">
        <v>0</v>
      </c>
    </row>
    <row r="212" spans="1:15" x14ac:dyDescent="0.25">
      <c r="A212" s="17" t="s">
        <v>86</v>
      </c>
      <c r="B212" s="17" t="s">
        <v>20</v>
      </c>
      <c r="C212" s="17" t="s">
        <v>87</v>
      </c>
      <c r="D212" s="40">
        <v>117474378.73676899</v>
      </c>
      <c r="E212" s="21">
        <v>117825.00380799999</v>
      </c>
      <c r="F212" s="21">
        <v>1553113.1677879998</v>
      </c>
      <c r="G212" s="21">
        <v>902899.75174199999</v>
      </c>
      <c r="H212" s="21">
        <v>313603.83812500001</v>
      </c>
      <c r="I212" s="21">
        <v>589295.91361699998</v>
      </c>
      <c r="J212" s="21">
        <v>857457.57611400005</v>
      </c>
      <c r="K212" s="21">
        <v>5868299.3500469998</v>
      </c>
      <c r="L212" s="21">
        <v>131404.01384</v>
      </c>
      <c r="M212" s="22">
        <v>116368.45677200001</v>
      </c>
      <c r="N212" s="22">
        <v>15035.557068</v>
      </c>
      <c r="O212" s="21">
        <v>9379.3103460000002</v>
      </c>
    </row>
    <row r="213" spans="1:15" x14ac:dyDescent="0.25">
      <c r="A213" s="17" t="s">
        <v>413</v>
      </c>
      <c r="B213" s="17" t="s">
        <v>20</v>
      </c>
      <c r="C213" s="17" t="s">
        <v>414</v>
      </c>
      <c r="D213" s="40">
        <v>177775903.65838718</v>
      </c>
      <c r="E213" s="21">
        <v>343754.12894199998</v>
      </c>
      <c r="F213" s="21">
        <v>3822206.8784619998</v>
      </c>
      <c r="G213" s="21">
        <v>1077486.9794989999</v>
      </c>
      <c r="H213" s="21">
        <v>371456.12834</v>
      </c>
      <c r="I213" s="21">
        <v>706030.85115899995</v>
      </c>
      <c r="J213" s="21">
        <v>671436.30938300001</v>
      </c>
      <c r="K213" s="21">
        <v>6389486.7243630001</v>
      </c>
      <c r="L213" s="21">
        <v>145635.610082</v>
      </c>
      <c r="M213" s="22">
        <v>120570.92898500001</v>
      </c>
      <c r="N213" s="22">
        <v>25064.681097000001</v>
      </c>
      <c r="O213" s="21">
        <v>9379.3103460000002</v>
      </c>
    </row>
    <row r="214" spans="1:15" x14ac:dyDescent="0.25">
      <c r="A214" s="17" t="s">
        <v>461</v>
      </c>
      <c r="B214" s="17" t="s">
        <v>15</v>
      </c>
      <c r="C214" s="17" t="s">
        <v>462</v>
      </c>
      <c r="D214" s="40">
        <v>9304412.9786185119</v>
      </c>
      <c r="E214" s="21">
        <v>49179.816266000002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2">
        <v>0</v>
      </c>
      <c r="N214" s="22">
        <v>0</v>
      </c>
      <c r="O214" s="21">
        <v>0</v>
      </c>
    </row>
    <row r="215" spans="1:15" x14ac:dyDescent="0.25">
      <c r="A215" s="17" t="s">
        <v>116</v>
      </c>
      <c r="B215" s="17" t="s">
        <v>15</v>
      </c>
      <c r="C215" s="17" t="s">
        <v>117</v>
      </c>
      <c r="D215" s="40">
        <v>18665474.64969084</v>
      </c>
      <c r="E215" s="21">
        <v>76747.070475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2">
        <v>0</v>
      </c>
      <c r="N215" s="22">
        <v>0</v>
      </c>
      <c r="O215" s="21">
        <v>0</v>
      </c>
    </row>
    <row r="216" spans="1:15" x14ac:dyDescent="0.25">
      <c r="A216" s="17" t="s">
        <v>387</v>
      </c>
      <c r="B216" s="17" t="s">
        <v>15</v>
      </c>
      <c r="C216" s="17" t="s">
        <v>388</v>
      </c>
      <c r="D216" s="40">
        <v>13490339.566438081</v>
      </c>
      <c r="E216" s="21">
        <v>76747.070475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2">
        <v>0</v>
      </c>
      <c r="N216" s="22">
        <v>0</v>
      </c>
      <c r="O216" s="21">
        <v>0</v>
      </c>
    </row>
    <row r="217" spans="1:15" x14ac:dyDescent="0.25">
      <c r="A217" s="17" t="s">
        <v>42</v>
      </c>
      <c r="B217" s="17" t="s">
        <v>25</v>
      </c>
      <c r="C217" s="17" t="s">
        <v>43</v>
      </c>
      <c r="D217" s="40">
        <v>237421946.16592482</v>
      </c>
      <c r="E217" s="21">
        <v>398524.70672000002</v>
      </c>
      <c r="F217" s="21">
        <v>12069095.812448001</v>
      </c>
      <c r="G217" s="21">
        <v>1768433.3904220001</v>
      </c>
      <c r="H217" s="21">
        <v>601538.22468500002</v>
      </c>
      <c r="I217" s="21">
        <v>1166895.1657370001</v>
      </c>
      <c r="J217" s="21">
        <v>1135118.7662450001</v>
      </c>
      <c r="K217" s="21">
        <v>8190539.1147039998</v>
      </c>
      <c r="L217" s="21">
        <v>138707.79452900001</v>
      </c>
      <c r="M217" s="22">
        <v>118469.69287899999</v>
      </c>
      <c r="N217" s="22">
        <v>20238.101650000001</v>
      </c>
      <c r="O217" s="21">
        <v>9379.3103460000002</v>
      </c>
    </row>
    <row r="218" spans="1:15" x14ac:dyDescent="0.25">
      <c r="A218" s="17" t="s">
        <v>300</v>
      </c>
      <c r="B218" s="17" t="s">
        <v>15</v>
      </c>
      <c r="C218" s="17" t="s">
        <v>301</v>
      </c>
      <c r="D218" s="40">
        <v>13800123.350659505</v>
      </c>
      <c r="E218" s="21">
        <v>124671.81782900001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2">
        <v>0</v>
      </c>
      <c r="N218" s="22">
        <v>0</v>
      </c>
      <c r="O218" s="21">
        <v>0</v>
      </c>
    </row>
    <row r="219" spans="1:15" x14ac:dyDescent="0.25">
      <c r="A219" s="17" t="s">
        <v>122</v>
      </c>
      <c r="B219" s="17" t="s">
        <v>123</v>
      </c>
      <c r="C219" s="17" t="s">
        <v>124</v>
      </c>
      <c r="D219" s="40">
        <v>255306509.82670355</v>
      </c>
      <c r="E219" s="21">
        <v>684632.22222799994</v>
      </c>
      <c r="F219" s="21">
        <v>7099785.9981309995</v>
      </c>
      <c r="G219" s="21">
        <v>1482615.600141</v>
      </c>
      <c r="H219" s="21">
        <v>340926.53162199998</v>
      </c>
      <c r="I219" s="21">
        <v>1141689.068519</v>
      </c>
      <c r="J219" s="21">
        <v>953556.353902</v>
      </c>
      <c r="K219" s="21">
        <v>12768601.822319001</v>
      </c>
      <c r="L219" s="21">
        <v>234458.85110900001</v>
      </c>
      <c r="M219" s="22">
        <v>146886.40975200001</v>
      </c>
      <c r="N219" s="22">
        <v>87572.441357000003</v>
      </c>
      <c r="O219" s="21">
        <v>9379.3103460000002</v>
      </c>
    </row>
    <row r="220" spans="1:15" x14ac:dyDescent="0.25">
      <c r="A220" s="17" t="s">
        <v>208</v>
      </c>
      <c r="B220" s="17" t="s">
        <v>152</v>
      </c>
      <c r="C220" s="17" t="s">
        <v>209</v>
      </c>
      <c r="D220" s="40">
        <v>584337104.37963176</v>
      </c>
      <c r="E220" s="21">
        <v>0</v>
      </c>
      <c r="F220" s="21">
        <v>42427230.727339998</v>
      </c>
      <c r="G220" s="21">
        <v>5485114.3595710006</v>
      </c>
      <c r="H220" s="21">
        <v>2236193.1248630001</v>
      </c>
      <c r="I220" s="21">
        <v>3248921.234708</v>
      </c>
      <c r="J220" s="21">
        <v>1712606.6673320001</v>
      </c>
      <c r="K220" s="21">
        <v>18473493.979075998</v>
      </c>
      <c r="L220" s="21">
        <v>409150.68364900001</v>
      </c>
      <c r="M220" s="22">
        <v>198716.900387</v>
      </c>
      <c r="N220" s="22">
        <v>210433.78326200001</v>
      </c>
      <c r="O220" s="21">
        <v>18758.620687999999</v>
      </c>
    </row>
    <row r="221" spans="1:15" x14ac:dyDescent="0.25">
      <c r="A221" s="17" t="s">
        <v>437</v>
      </c>
      <c r="B221" s="17" t="s">
        <v>15</v>
      </c>
      <c r="C221" s="17" t="s">
        <v>438</v>
      </c>
      <c r="D221" s="40">
        <v>10968088.97156986</v>
      </c>
      <c r="E221" s="21">
        <v>116162.72601799999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2">
        <v>0</v>
      </c>
      <c r="N221" s="22">
        <v>0</v>
      </c>
      <c r="O221" s="21">
        <v>0</v>
      </c>
    </row>
    <row r="222" spans="1:15" x14ac:dyDescent="0.25">
      <c r="A222" s="17" t="s">
        <v>658</v>
      </c>
      <c r="B222" s="17" t="s">
        <v>15</v>
      </c>
      <c r="C222" s="17" t="s">
        <v>659</v>
      </c>
      <c r="D222" s="40">
        <v>7408920.2403339986</v>
      </c>
      <c r="E222" s="21">
        <v>49179.816266000002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2">
        <v>0</v>
      </c>
      <c r="N222" s="22">
        <v>0</v>
      </c>
      <c r="O222" s="21">
        <v>0</v>
      </c>
    </row>
    <row r="223" spans="1:15" x14ac:dyDescent="0.25">
      <c r="A223" s="17" t="s">
        <v>622</v>
      </c>
      <c r="B223" s="17" t="s">
        <v>15</v>
      </c>
      <c r="C223" s="17" t="s">
        <v>623</v>
      </c>
      <c r="D223" s="40">
        <v>10323687.843336072</v>
      </c>
      <c r="E223" s="21">
        <v>104132.359364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2">
        <v>0</v>
      </c>
      <c r="N223" s="22">
        <v>0</v>
      </c>
      <c r="O223" s="21">
        <v>0</v>
      </c>
    </row>
    <row r="224" spans="1:15" x14ac:dyDescent="0.25">
      <c r="A224" s="17" t="s">
        <v>64</v>
      </c>
      <c r="B224" s="17" t="s">
        <v>20</v>
      </c>
      <c r="C224" s="17" t="s">
        <v>65</v>
      </c>
      <c r="D224" s="40">
        <v>117588037.6912604</v>
      </c>
      <c r="E224" s="21">
        <v>70419.595314000006</v>
      </c>
      <c r="F224" s="21">
        <v>3773557.9072710001</v>
      </c>
      <c r="G224" s="21">
        <v>1004661.0099470001</v>
      </c>
      <c r="H224" s="21">
        <v>398436.38635400002</v>
      </c>
      <c r="I224" s="21">
        <v>606224.623593</v>
      </c>
      <c r="J224" s="21">
        <v>626059.44727899996</v>
      </c>
      <c r="K224" s="21">
        <v>5368287.1892929999</v>
      </c>
      <c r="L224" s="21">
        <v>219564.801637</v>
      </c>
      <c r="M224" s="22">
        <v>142483.81981399999</v>
      </c>
      <c r="N224" s="22">
        <v>77080.981822999995</v>
      </c>
      <c r="O224" s="21">
        <v>9379.3103460000002</v>
      </c>
    </row>
    <row r="225" spans="1:15" x14ac:dyDescent="0.25">
      <c r="A225" s="17" t="s">
        <v>250</v>
      </c>
      <c r="B225" s="17" t="s">
        <v>15</v>
      </c>
      <c r="C225" s="17" t="s">
        <v>251</v>
      </c>
      <c r="D225" s="40">
        <v>16092756.033844214</v>
      </c>
      <c r="E225" s="21">
        <v>86332.216665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2">
        <v>0</v>
      </c>
      <c r="N225" s="22">
        <v>0</v>
      </c>
      <c r="O225" s="21">
        <v>0</v>
      </c>
    </row>
    <row r="226" spans="1:15" x14ac:dyDescent="0.25">
      <c r="A226" s="17" t="s">
        <v>682</v>
      </c>
      <c r="B226" s="17" t="s">
        <v>15</v>
      </c>
      <c r="C226" s="17" t="s">
        <v>683</v>
      </c>
      <c r="D226" s="40">
        <v>12591556.742896963</v>
      </c>
      <c r="E226" s="21">
        <v>76747.070475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2">
        <v>0</v>
      </c>
      <c r="N226" s="22">
        <v>0</v>
      </c>
      <c r="O226" s="21">
        <v>0</v>
      </c>
    </row>
    <row r="227" spans="1:15" x14ac:dyDescent="0.25">
      <c r="A227" s="17" t="s">
        <v>129</v>
      </c>
      <c r="B227" s="17" t="s">
        <v>20</v>
      </c>
      <c r="C227" s="17" t="s">
        <v>130</v>
      </c>
      <c r="D227" s="40">
        <v>114696773.33605215</v>
      </c>
      <c r="E227" s="21">
        <v>110979.17338399999</v>
      </c>
      <c r="F227" s="21">
        <v>1919818.703396</v>
      </c>
      <c r="G227" s="21">
        <v>968552.86456699995</v>
      </c>
      <c r="H227" s="21">
        <v>376937.12832900003</v>
      </c>
      <c r="I227" s="21">
        <v>591615.73623799998</v>
      </c>
      <c r="J227" s="21">
        <v>406766.18200099998</v>
      </c>
      <c r="K227" s="21">
        <v>4255515.9104920002</v>
      </c>
      <c r="L227" s="21">
        <v>182408.42741199999</v>
      </c>
      <c r="M227" s="22">
        <v>131477.344969</v>
      </c>
      <c r="N227" s="22">
        <v>50931.082442999999</v>
      </c>
      <c r="O227" s="21">
        <v>9379.3103460000002</v>
      </c>
    </row>
    <row r="228" spans="1:15" x14ac:dyDescent="0.25">
      <c r="A228" s="17" t="s">
        <v>612</v>
      </c>
      <c r="B228" s="17" t="s">
        <v>15</v>
      </c>
      <c r="C228" s="17" t="s">
        <v>613</v>
      </c>
      <c r="D228" s="40">
        <v>12164427.608633246</v>
      </c>
      <c r="E228" s="21">
        <v>117825.00380799999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2">
        <v>0</v>
      </c>
      <c r="N228" s="22">
        <v>0</v>
      </c>
      <c r="O228" s="21">
        <v>0</v>
      </c>
    </row>
    <row r="229" spans="1:15" x14ac:dyDescent="0.25">
      <c r="A229" s="17" t="s">
        <v>427</v>
      </c>
      <c r="B229" s="17" t="s">
        <v>20</v>
      </c>
      <c r="C229" s="17" t="s">
        <v>428</v>
      </c>
      <c r="D229" s="40">
        <v>145920431.16758817</v>
      </c>
      <c r="E229" s="21">
        <v>56208.595606000003</v>
      </c>
      <c r="F229" s="21">
        <v>6286288.7711839993</v>
      </c>
      <c r="G229" s="21">
        <v>1327933.3179820001</v>
      </c>
      <c r="H229" s="21">
        <v>609566.66015400004</v>
      </c>
      <c r="I229" s="21">
        <v>718366.65782800002</v>
      </c>
      <c r="J229" s="21">
        <v>377047.26245799998</v>
      </c>
      <c r="K229" s="21">
        <v>4255864.8530789996</v>
      </c>
      <c r="L229" s="21">
        <v>226433.20320800002</v>
      </c>
      <c r="M229" s="22">
        <v>144484.99705900002</v>
      </c>
      <c r="N229" s="22">
        <v>81948.206149000005</v>
      </c>
      <c r="O229" s="21">
        <v>9379.3103460000002</v>
      </c>
    </row>
    <row r="230" spans="1:15" x14ac:dyDescent="0.25">
      <c r="A230" s="17" t="s">
        <v>280</v>
      </c>
      <c r="B230" s="17" t="s">
        <v>25</v>
      </c>
      <c r="C230" s="17" t="s">
        <v>281</v>
      </c>
      <c r="D230" s="40">
        <v>158689524.4883576</v>
      </c>
      <c r="E230" s="21">
        <v>168488.08333200001</v>
      </c>
      <c r="F230" s="21">
        <v>7326871.697586</v>
      </c>
      <c r="G230" s="21">
        <v>1311436.4647979999</v>
      </c>
      <c r="H230" s="21">
        <v>509772.62808200001</v>
      </c>
      <c r="I230" s="21">
        <v>801663.83671599999</v>
      </c>
      <c r="J230" s="21">
        <v>644223.89545499999</v>
      </c>
      <c r="K230" s="21">
        <v>4935727.0762120001</v>
      </c>
      <c r="L230" s="21">
        <v>127574.599909</v>
      </c>
      <c r="M230" s="22">
        <v>115167.750426</v>
      </c>
      <c r="N230" s="22">
        <v>12406.849483</v>
      </c>
      <c r="O230" s="21">
        <v>9379.3103460000002</v>
      </c>
    </row>
    <row r="231" spans="1:15" x14ac:dyDescent="0.25">
      <c r="A231" s="17" t="s">
        <v>496</v>
      </c>
      <c r="B231" s="17" t="s">
        <v>15</v>
      </c>
      <c r="C231" s="17" t="s">
        <v>497</v>
      </c>
      <c r="D231" s="40">
        <v>7824707.4521454433</v>
      </c>
      <c r="E231" s="21">
        <v>56208.595606000003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2">
        <v>0</v>
      </c>
      <c r="N231" s="22">
        <v>0</v>
      </c>
      <c r="O231" s="21">
        <v>0</v>
      </c>
    </row>
    <row r="232" spans="1:15" x14ac:dyDescent="0.25">
      <c r="A232" s="17" t="s">
        <v>704</v>
      </c>
      <c r="B232" s="17" t="s">
        <v>15</v>
      </c>
      <c r="C232" s="17" t="s">
        <v>705</v>
      </c>
      <c r="D232" s="40">
        <v>11399685.480914537</v>
      </c>
      <c r="E232" s="21">
        <v>49179.816266000002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2">
        <v>0</v>
      </c>
      <c r="N232" s="22">
        <v>0</v>
      </c>
      <c r="O232" s="21">
        <v>0</v>
      </c>
    </row>
    <row r="233" spans="1:15" x14ac:dyDescent="0.25">
      <c r="A233" s="17" t="s">
        <v>341</v>
      </c>
      <c r="B233" s="17" t="s">
        <v>152</v>
      </c>
      <c r="C233" s="17" t="s">
        <v>342</v>
      </c>
      <c r="D233" s="40">
        <v>358016796.94097209</v>
      </c>
      <c r="E233" s="21">
        <v>0</v>
      </c>
      <c r="F233" s="21">
        <v>9635984.8661320005</v>
      </c>
      <c r="G233" s="21">
        <v>3359135.6433800003</v>
      </c>
      <c r="H233" s="21">
        <v>1474785.287573</v>
      </c>
      <c r="I233" s="21">
        <v>1884350.3558070001</v>
      </c>
      <c r="J233" s="21">
        <v>713029.69575299998</v>
      </c>
      <c r="K233" s="21">
        <v>11714111.525320999</v>
      </c>
      <c r="L233" s="21">
        <v>306156.81369899999</v>
      </c>
      <c r="M233" s="22">
        <v>168198.947407</v>
      </c>
      <c r="N233" s="22">
        <v>137957.86629199999</v>
      </c>
      <c r="O233" s="21">
        <v>18758.620687999999</v>
      </c>
    </row>
    <row r="234" spans="1:15" x14ac:dyDescent="0.25">
      <c r="A234" s="17" t="s">
        <v>473</v>
      </c>
      <c r="B234" s="17" t="s">
        <v>303</v>
      </c>
      <c r="C234" s="17" t="s">
        <v>474</v>
      </c>
      <c r="D234" s="40">
        <v>29401913.331790891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2">
        <v>0</v>
      </c>
      <c r="N234" s="22">
        <v>0</v>
      </c>
      <c r="O234" s="21">
        <v>0</v>
      </c>
    </row>
    <row r="235" spans="1:15" x14ac:dyDescent="0.25">
      <c r="A235" s="17" t="s">
        <v>630</v>
      </c>
      <c r="B235" s="17" t="s">
        <v>15</v>
      </c>
      <c r="C235" s="17" t="s">
        <v>631</v>
      </c>
      <c r="D235" s="40">
        <v>27887071.611971028</v>
      </c>
      <c r="E235" s="21">
        <v>179442.39560699998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2">
        <v>0</v>
      </c>
      <c r="N235" s="22">
        <v>0</v>
      </c>
      <c r="O235" s="21">
        <v>0</v>
      </c>
    </row>
    <row r="236" spans="1:15" x14ac:dyDescent="0.25">
      <c r="A236" s="17" t="s">
        <v>419</v>
      </c>
      <c r="B236" s="17" t="s">
        <v>152</v>
      </c>
      <c r="C236" s="17" t="s">
        <v>420</v>
      </c>
      <c r="D236" s="40">
        <v>397644054.44202107</v>
      </c>
      <c r="E236" s="21">
        <v>0</v>
      </c>
      <c r="F236" s="21">
        <v>12914886.705444001</v>
      </c>
      <c r="G236" s="21">
        <v>3470967.760524</v>
      </c>
      <c r="H236" s="21">
        <v>1358417.1748860001</v>
      </c>
      <c r="I236" s="21">
        <v>2112550.5856380002</v>
      </c>
      <c r="J236" s="21">
        <v>1508548.9506079999</v>
      </c>
      <c r="K236" s="21">
        <v>16352215.563868999</v>
      </c>
      <c r="L236" s="21">
        <v>244878.78640099999</v>
      </c>
      <c r="M236" s="22">
        <v>149988.23448099999</v>
      </c>
      <c r="N236" s="22">
        <v>94890.551919999998</v>
      </c>
      <c r="O236" s="21">
        <v>18758.620687999999</v>
      </c>
    </row>
    <row r="237" spans="1:15" x14ac:dyDescent="0.25">
      <c r="A237" s="17" t="s">
        <v>198</v>
      </c>
      <c r="B237" s="17" t="s">
        <v>20</v>
      </c>
      <c r="C237" s="17" t="s">
        <v>199</v>
      </c>
      <c r="D237" s="40">
        <v>257048802.44815171</v>
      </c>
      <c r="E237" s="21">
        <v>343754.12894199998</v>
      </c>
      <c r="F237" s="21">
        <v>9619592.5905649997</v>
      </c>
      <c r="G237" s="21">
        <v>1913264.29369</v>
      </c>
      <c r="H237" s="21">
        <v>730334.61154099996</v>
      </c>
      <c r="I237" s="21">
        <v>1182929.682149</v>
      </c>
      <c r="J237" s="21">
        <v>781763.96765400004</v>
      </c>
      <c r="K237" s="21">
        <v>7047508.1305950005</v>
      </c>
      <c r="L237" s="21">
        <v>178695.33029300001</v>
      </c>
      <c r="M237" s="22">
        <v>130376.697484</v>
      </c>
      <c r="N237" s="22">
        <v>48318.632809000002</v>
      </c>
      <c r="O237" s="21">
        <v>14068.965514</v>
      </c>
    </row>
    <row r="238" spans="1:15" x14ac:dyDescent="0.25">
      <c r="A238" s="17" t="s">
        <v>226</v>
      </c>
      <c r="B238" s="17" t="s">
        <v>15</v>
      </c>
      <c r="C238" s="17" t="s">
        <v>227</v>
      </c>
      <c r="D238" s="40">
        <v>19352172.374422509</v>
      </c>
      <c r="E238" s="21">
        <v>330061.48449800001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2">
        <v>0</v>
      </c>
      <c r="N238" s="22">
        <v>0</v>
      </c>
      <c r="O238" s="21">
        <v>0</v>
      </c>
    </row>
    <row r="239" spans="1:15" x14ac:dyDescent="0.25">
      <c r="A239" s="17" t="s">
        <v>120</v>
      </c>
      <c r="B239" s="17" t="s">
        <v>20</v>
      </c>
      <c r="C239" s="17" t="s">
        <v>121</v>
      </c>
      <c r="D239" s="40">
        <v>247846111.52944529</v>
      </c>
      <c r="E239" s="21">
        <v>548684.45612600003</v>
      </c>
      <c r="F239" s="21">
        <v>7212221.2755500004</v>
      </c>
      <c r="G239" s="21">
        <v>1761020.7298909998</v>
      </c>
      <c r="H239" s="21">
        <v>555873.38606000005</v>
      </c>
      <c r="I239" s="21">
        <v>1205147.3438309999</v>
      </c>
      <c r="J239" s="21">
        <v>1641841.7418879999</v>
      </c>
      <c r="K239" s="21">
        <v>9726176.4473230001</v>
      </c>
      <c r="L239" s="21">
        <v>186522.355499</v>
      </c>
      <c r="M239" s="22">
        <v>132678.05131499999</v>
      </c>
      <c r="N239" s="22">
        <v>53844.304184000001</v>
      </c>
      <c r="O239" s="21">
        <v>9379.3103460000002</v>
      </c>
    </row>
    <row r="240" spans="1:15" x14ac:dyDescent="0.25">
      <c r="A240" s="17" t="s">
        <v>218</v>
      </c>
      <c r="B240" s="17" t="s">
        <v>152</v>
      </c>
      <c r="C240" s="17" t="s">
        <v>219</v>
      </c>
      <c r="D240" s="40">
        <v>473902927.95379877</v>
      </c>
      <c r="E240" s="21">
        <v>0</v>
      </c>
      <c r="F240" s="21">
        <v>11711636.990861</v>
      </c>
      <c r="G240" s="21">
        <v>4642646.8512629997</v>
      </c>
      <c r="H240" s="21">
        <v>1900349.2706500001</v>
      </c>
      <c r="I240" s="21">
        <v>2742297.5806129999</v>
      </c>
      <c r="J240" s="21">
        <v>1604215.546293</v>
      </c>
      <c r="K240" s="21">
        <v>17049836.757406</v>
      </c>
      <c r="L240" s="21">
        <v>329775.54469200002</v>
      </c>
      <c r="M240" s="22">
        <v>175203.06776200002</v>
      </c>
      <c r="N240" s="22">
        <v>154572.47693</v>
      </c>
      <c r="O240" s="21">
        <v>18758.620687999999</v>
      </c>
    </row>
    <row r="241" spans="1:15" x14ac:dyDescent="0.25">
      <c r="A241" s="17" t="s">
        <v>435</v>
      </c>
      <c r="B241" s="17" t="s">
        <v>303</v>
      </c>
      <c r="C241" s="17" t="s">
        <v>436</v>
      </c>
      <c r="D241" s="40">
        <v>41020190.69512181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2">
        <v>0</v>
      </c>
      <c r="N241" s="22">
        <v>0</v>
      </c>
      <c r="O241" s="21">
        <v>0</v>
      </c>
    </row>
    <row r="242" spans="1:15" x14ac:dyDescent="0.25">
      <c r="A242" s="17" t="s">
        <v>588</v>
      </c>
      <c r="B242" s="17" t="s">
        <v>15</v>
      </c>
      <c r="C242" s="17" t="s">
        <v>589</v>
      </c>
      <c r="D242" s="40">
        <v>14706613.810742818</v>
      </c>
      <c r="E242" s="21">
        <v>76747.070475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2">
        <v>0</v>
      </c>
      <c r="N242" s="22">
        <v>0</v>
      </c>
      <c r="O242" s="21">
        <v>0</v>
      </c>
    </row>
    <row r="243" spans="1:15" x14ac:dyDescent="0.25">
      <c r="A243" s="17" t="s">
        <v>238</v>
      </c>
      <c r="B243" s="17" t="s">
        <v>15</v>
      </c>
      <c r="C243" s="17" t="s">
        <v>239</v>
      </c>
      <c r="D243" s="40">
        <v>6062868.7459733002</v>
      </c>
      <c r="E243" s="21">
        <v>49179.816266000002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2">
        <v>0</v>
      </c>
      <c r="N243" s="22">
        <v>0</v>
      </c>
      <c r="O243" s="21">
        <v>0</v>
      </c>
    </row>
    <row r="244" spans="1:15" x14ac:dyDescent="0.25">
      <c r="A244" s="17" t="s">
        <v>156</v>
      </c>
      <c r="B244" s="17" t="s">
        <v>25</v>
      </c>
      <c r="C244" s="17" t="s">
        <v>157</v>
      </c>
      <c r="D244" s="40">
        <v>181937972.51698411</v>
      </c>
      <c r="E244" s="21">
        <v>80561.457025000011</v>
      </c>
      <c r="F244" s="21">
        <v>5630918.1588630006</v>
      </c>
      <c r="G244" s="21">
        <v>1380173.5305699999</v>
      </c>
      <c r="H244" s="21">
        <v>507544.25711800001</v>
      </c>
      <c r="I244" s="21">
        <v>872629.27345199999</v>
      </c>
      <c r="J244" s="21">
        <v>769833.03104000003</v>
      </c>
      <c r="K244" s="21">
        <v>8120761.9047999997</v>
      </c>
      <c r="L244" s="21">
        <v>147405.04075799999</v>
      </c>
      <c r="M244" s="22">
        <v>121071.223297</v>
      </c>
      <c r="N244" s="22">
        <v>26333.817460999999</v>
      </c>
      <c r="O244" s="21">
        <v>9379.3103460000002</v>
      </c>
    </row>
    <row r="245" spans="1:15" x14ac:dyDescent="0.25">
      <c r="A245" s="17" t="s">
        <v>254</v>
      </c>
      <c r="B245" s="17" t="s">
        <v>15</v>
      </c>
      <c r="C245" s="17" t="s">
        <v>255</v>
      </c>
      <c r="D245" s="40">
        <v>23733941.932088964</v>
      </c>
      <c r="E245" s="21">
        <v>941341.02717000002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2">
        <v>0</v>
      </c>
      <c r="N245" s="22">
        <v>0</v>
      </c>
      <c r="O245" s="21">
        <v>0</v>
      </c>
    </row>
    <row r="246" spans="1:15" x14ac:dyDescent="0.25">
      <c r="A246" s="17" t="s">
        <v>401</v>
      </c>
      <c r="B246" s="17" t="s">
        <v>152</v>
      </c>
      <c r="C246" s="17" t="s">
        <v>402</v>
      </c>
      <c r="D246" s="40">
        <v>412002549.29721069</v>
      </c>
      <c r="E246" s="21">
        <v>0</v>
      </c>
      <c r="F246" s="21">
        <v>20761120.984306999</v>
      </c>
      <c r="G246" s="21">
        <v>3091203.7547810003</v>
      </c>
      <c r="H246" s="21">
        <v>1309520.029816</v>
      </c>
      <c r="I246" s="21">
        <v>1781683.7249650001</v>
      </c>
      <c r="J246" s="21">
        <v>700327.75831299997</v>
      </c>
      <c r="K246" s="21">
        <v>13424425.224495001</v>
      </c>
      <c r="L246" s="21">
        <v>270990.36862000002</v>
      </c>
      <c r="M246" s="22">
        <v>157692.76687300002</v>
      </c>
      <c r="N246" s="22">
        <v>113297.60174699999</v>
      </c>
      <c r="O246" s="21">
        <v>18758.620687999999</v>
      </c>
    </row>
    <row r="247" spans="1:15" x14ac:dyDescent="0.25">
      <c r="A247" s="17" t="s">
        <v>34</v>
      </c>
      <c r="B247" s="17" t="s">
        <v>15</v>
      </c>
      <c r="C247" s="17" t="s">
        <v>35</v>
      </c>
      <c r="D247" s="40">
        <v>13450481.827206317</v>
      </c>
      <c r="E247" s="21">
        <v>97286.528938999996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2">
        <v>0</v>
      </c>
      <c r="N247" s="22">
        <v>0</v>
      </c>
      <c r="O247" s="21">
        <v>0</v>
      </c>
    </row>
    <row r="248" spans="1:15" x14ac:dyDescent="0.25">
      <c r="A248" s="17" t="s">
        <v>294</v>
      </c>
      <c r="B248" s="17" t="s">
        <v>20</v>
      </c>
      <c r="C248" s="17" t="s">
        <v>295</v>
      </c>
      <c r="D248" s="40">
        <v>135664145.63851967</v>
      </c>
      <c r="E248" s="21">
        <v>206827.684496</v>
      </c>
      <c r="F248" s="21">
        <v>5499183.2927509993</v>
      </c>
      <c r="G248" s="21">
        <v>975193.26827699994</v>
      </c>
      <c r="H248" s="21">
        <v>358122.48320299998</v>
      </c>
      <c r="I248" s="21">
        <v>617070.78507400001</v>
      </c>
      <c r="J248" s="21">
        <v>596478.31401600002</v>
      </c>
      <c r="K248" s="21">
        <v>5873139.9314430002</v>
      </c>
      <c r="L248" s="21">
        <v>139021.23900900001</v>
      </c>
      <c r="M248" s="22">
        <v>118569.751741</v>
      </c>
      <c r="N248" s="22">
        <v>20451.487268000001</v>
      </c>
      <c r="O248" s="21">
        <v>9379.3103460000002</v>
      </c>
    </row>
    <row r="249" spans="1:15" x14ac:dyDescent="0.25">
      <c r="A249" s="17" t="s">
        <v>149</v>
      </c>
      <c r="B249" s="17" t="s">
        <v>20</v>
      </c>
      <c r="C249" s="17" t="s">
        <v>150</v>
      </c>
      <c r="D249" s="40">
        <v>186673913.55455613</v>
      </c>
      <c r="E249" s="21">
        <v>544742.202055</v>
      </c>
      <c r="F249" s="21">
        <v>2555210.908946</v>
      </c>
      <c r="G249" s="21">
        <v>1586474.1455409999</v>
      </c>
      <c r="H249" s="21">
        <v>588083.660194</v>
      </c>
      <c r="I249" s="21">
        <v>998390.48534699995</v>
      </c>
      <c r="J249" s="21">
        <v>789498.06969200005</v>
      </c>
      <c r="K249" s="21">
        <v>6555156.1455570003</v>
      </c>
      <c r="L249" s="21">
        <v>143217.951886</v>
      </c>
      <c r="M249" s="22">
        <v>119870.51694999999</v>
      </c>
      <c r="N249" s="22">
        <v>23347.434936000001</v>
      </c>
      <c r="O249" s="21">
        <v>18758.620687999999</v>
      </c>
    </row>
    <row r="250" spans="1:15" x14ac:dyDescent="0.25">
      <c r="A250" s="17" t="s">
        <v>389</v>
      </c>
      <c r="B250" s="17" t="s">
        <v>20</v>
      </c>
      <c r="C250" s="17" t="s">
        <v>390</v>
      </c>
      <c r="D250" s="40">
        <v>98544634.794092491</v>
      </c>
      <c r="E250" s="21">
        <v>152057.106718</v>
      </c>
      <c r="F250" s="21">
        <v>33581.469179</v>
      </c>
      <c r="G250" s="21">
        <v>912374.13699600007</v>
      </c>
      <c r="H250" s="21">
        <v>416679.96696500003</v>
      </c>
      <c r="I250" s="21">
        <v>495694.17003099999</v>
      </c>
      <c r="J250" s="21">
        <v>187120.54525299999</v>
      </c>
      <c r="K250" s="21">
        <v>2931408.3283910002</v>
      </c>
      <c r="L250" s="21">
        <v>131130.198118</v>
      </c>
      <c r="M250" s="22">
        <v>116268.39791</v>
      </c>
      <c r="N250" s="22">
        <v>14861.800208000001</v>
      </c>
      <c r="O250" s="21">
        <v>9379.3103460000002</v>
      </c>
    </row>
    <row r="251" spans="1:15" x14ac:dyDescent="0.25">
      <c r="A251" s="17" t="s">
        <v>158</v>
      </c>
      <c r="B251" s="17" t="s">
        <v>20</v>
      </c>
      <c r="C251" s="17" t="s">
        <v>159</v>
      </c>
      <c r="D251" s="40">
        <v>144311769.10681045</v>
      </c>
      <c r="E251" s="21">
        <v>549143.79561100004</v>
      </c>
      <c r="F251" s="21">
        <v>6782651.6404219996</v>
      </c>
      <c r="G251" s="21">
        <v>1133554.9468680001</v>
      </c>
      <c r="H251" s="21">
        <v>441255.04756400001</v>
      </c>
      <c r="I251" s="21">
        <v>692299.89930399996</v>
      </c>
      <c r="J251" s="21">
        <v>538821.15554800001</v>
      </c>
      <c r="K251" s="21">
        <v>5390432.0879939999</v>
      </c>
      <c r="L251" s="21">
        <v>173959.59385499998</v>
      </c>
      <c r="M251" s="22">
        <v>128975.87341299999</v>
      </c>
      <c r="N251" s="22">
        <v>44983.720441999998</v>
      </c>
      <c r="O251" s="21">
        <v>9379.3103460000002</v>
      </c>
    </row>
    <row r="252" spans="1:15" x14ac:dyDescent="0.25">
      <c r="A252" s="17" t="s">
        <v>80</v>
      </c>
      <c r="B252" s="17" t="s">
        <v>15</v>
      </c>
      <c r="C252" s="17" t="s">
        <v>81</v>
      </c>
      <c r="D252" s="40">
        <v>19020484.232007138</v>
      </c>
      <c r="E252" s="21">
        <v>161377.665496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2">
        <v>0</v>
      </c>
      <c r="N252" s="22">
        <v>0</v>
      </c>
      <c r="O252" s="21">
        <v>0</v>
      </c>
    </row>
    <row r="253" spans="1:15" x14ac:dyDescent="0.25">
      <c r="A253" s="17" t="s">
        <v>311</v>
      </c>
      <c r="B253" s="17" t="s">
        <v>15</v>
      </c>
      <c r="C253" s="17" t="s">
        <v>312</v>
      </c>
      <c r="D253" s="40">
        <v>5306081.6263240566</v>
      </c>
      <c r="E253" s="21">
        <v>49179.816266000002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2">
        <v>0</v>
      </c>
      <c r="N253" s="22">
        <v>0</v>
      </c>
      <c r="O253" s="21">
        <v>0</v>
      </c>
    </row>
    <row r="254" spans="1:15" x14ac:dyDescent="0.25">
      <c r="A254" s="17" t="s">
        <v>429</v>
      </c>
      <c r="B254" s="17" t="s">
        <v>20</v>
      </c>
      <c r="C254" s="17" t="s">
        <v>430</v>
      </c>
      <c r="D254" s="40">
        <v>122176501.36630167</v>
      </c>
      <c r="E254" s="21">
        <v>343754.12894199998</v>
      </c>
      <c r="F254" s="21">
        <v>4800257.4122100007</v>
      </c>
      <c r="G254" s="21">
        <v>723709.45889599994</v>
      </c>
      <c r="H254" s="21">
        <v>280923.09625</v>
      </c>
      <c r="I254" s="21">
        <v>442786.36264599999</v>
      </c>
      <c r="J254" s="21">
        <v>337353.51972500002</v>
      </c>
      <c r="K254" s="21">
        <v>4415175.5198030006</v>
      </c>
      <c r="L254" s="21">
        <v>157507.46708199999</v>
      </c>
      <c r="M254" s="22">
        <v>124072.989164</v>
      </c>
      <c r="N254" s="22">
        <v>33434.477917999997</v>
      </c>
      <c r="O254" s="21">
        <v>9379.3103460000002</v>
      </c>
    </row>
    <row r="255" spans="1:15" x14ac:dyDescent="0.25">
      <c r="A255" s="17" t="s">
        <v>133</v>
      </c>
      <c r="B255" s="17" t="s">
        <v>123</v>
      </c>
      <c r="C255" s="17" t="s">
        <v>134</v>
      </c>
      <c r="D255" s="40">
        <v>179390661.19604611</v>
      </c>
      <c r="E255" s="21">
        <v>420560.215196</v>
      </c>
      <c r="F255" s="21">
        <v>3453290.3060619999</v>
      </c>
      <c r="G255" s="21">
        <v>1439503.2722979998</v>
      </c>
      <c r="H255" s="21">
        <v>571833.72473999998</v>
      </c>
      <c r="I255" s="21">
        <v>867669.54755799996</v>
      </c>
      <c r="J255" s="21">
        <v>479239.50673700002</v>
      </c>
      <c r="K255" s="21">
        <v>6285063.4599200003</v>
      </c>
      <c r="L255" s="21">
        <v>159437.92393799999</v>
      </c>
      <c r="M255" s="22">
        <v>124673.34233700001</v>
      </c>
      <c r="N255" s="22">
        <v>34764.581600999998</v>
      </c>
      <c r="O255" s="21">
        <v>9379.3103460000002</v>
      </c>
    </row>
    <row r="256" spans="1:15" x14ac:dyDescent="0.25">
      <c r="A256" s="17" t="s">
        <v>224</v>
      </c>
      <c r="B256" s="17" t="s">
        <v>20</v>
      </c>
      <c r="C256" s="17" t="s">
        <v>225</v>
      </c>
      <c r="D256" s="40">
        <v>111332807.40881018</v>
      </c>
      <c r="E256" s="21">
        <v>110979.17338399999</v>
      </c>
      <c r="F256" s="21">
        <v>2083428.237408</v>
      </c>
      <c r="G256" s="21">
        <v>907534.31567799998</v>
      </c>
      <c r="H256" s="21">
        <v>347559.821933</v>
      </c>
      <c r="I256" s="21">
        <v>559974.49374499999</v>
      </c>
      <c r="J256" s="21">
        <v>567389.59729599999</v>
      </c>
      <c r="K256" s="21">
        <v>4886211.4978</v>
      </c>
      <c r="L256" s="21">
        <v>135134.38503199999</v>
      </c>
      <c r="M256" s="22">
        <v>117469.104257</v>
      </c>
      <c r="N256" s="22">
        <v>17665.280774999999</v>
      </c>
      <c r="O256" s="21">
        <v>9379.3103460000002</v>
      </c>
    </row>
    <row r="257" spans="1:15" x14ac:dyDescent="0.25">
      <c r="A257" s="17" t="s">
        <v>558</v>
      </c>
      <c r="B257" s="17" t="s">
        <v>15</v>
      </c>
      <c r="C257" s="17" t="s">
        <v>559</v>
      </c>
      <c r="D257" s="40">
        <v>9639250.5556294248</v>
      </c>
      <c r="E257" s="21">
        <v>97286.528938999996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2">
        <v>0</v>
      </c>
      <c r="N257" s="22">
        <v>0</v>
      </c>
      <c r="O257" s="21">
        <v>0</v>
      </c>
    </row>
    <row r="258" spans="1:15" x14ac:dyDescent="0.25">
      <c r="A258" s="17" t="s">
        <v>566</v>
      </c>
      <c r="B258" s="17" t="s">
        <v>15</v>
      </c>
      <c r="C258" s="17" t="s">
        <v>567</v>
      </c>
      <c r="D258" s="40">
        <v>18485236.747496337</v>
      </c>
      <c r="E258" s="21">
        <v>56208.595606000003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2">
        <v>0</v>
      </c>
      <c r="N258" s="22">
        <v>0</v>
      </c>
      <c r="O258" s="21">
        <v>0</v>
      </c>
    </row>
    <row r="259" spans="1:15" x14ac:dyDescent="0.25">
      <c r="A259" s="17" t="s">
        <v>738</v>
      </c>
      <c r="B259" s="17" t="s">
        <v>15</v>
      </c>
      <c r="C259" s="17" t="s">
        <v>739</v>
      </c>
      <c r="D259" s="40">
        <v>6469483.0132630784</v>
      </c>
      <c r="E259" s="21">
        <v>49179.816266000002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2">
        <v>0</v>
      </c>
      <c r="N259" s="22">
        <v>0</v>
      </c>
      <c r="O259" s="21">
        <v>0</v>
      </c>
    </row>
    <row r="260" spans="1:15" x14ac:dyDescent="0.25">
      <c r="A260" s="17" t="s">
        <v>230</v>
      </c>
      <c r="B260" s="17" t="s">
        <v>123</v>
      </c>
      <c r="C260" s="17" t="s">
        <v>231</v>
      </c>
      <c r="D260" s="40">
        <v>152375403.18082124</v>
      </c>
      <c r="E260" s="21">
        <v>586828.32162200008</v>
      </c>
      <c r="F260" s="21">
        <v>9692989.1533240005</v>
      </c>
      <c r="G260" s="21">
        <v>939001.79858900001</v>
      </c>
      <c r="H260" s="21">
        <v>425196.14436799998</v>
      </c>
      <c r="I260" s="21">
        <v>513805.65422099998</v>
      </c>
      <c r="J260" s="21">
        <v>297351.82841999998</v>
      </c>
      <c r="K260" s="21">
        <v>3740715.9975350001</v>
      </c>
      <c r="L260" s="21">
        <v>178523.12677</v>
      </c>
      <c r="M260" s="22">
        <v>130276.638622</v>
      </c>
      <c r="N260" s="22">
        <v>48246.488147999997</v>
      </c>
      <c r="O260" s="21">
        <v>9379.3103460000002</v>
      </c>
    </row>
    <row r="261" spans="1:15" x14ac:dyDescent="0.25">
      <c r="A261" s="17" t="s">
        <v>222</v>
      </c>
      <c r="B261" s="17" t="s">
        <v>15</v>
      </c>
      <c r="C261" s="17" t="s">
        <v>223</v>
      </c>
      <c r="D261" s="40">
        <v>6787217.9829921229</v>
      </c>
      <c r="E261" s="21">
        <v>76855.266070999991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2">
        <v>0</v>
      </c>
      <c r="N261" s="22">
        <v>0</v>
      </c>
      <c r="O261" s="21">
        <v>0</v>
      </c>
    </row>
    <row r="262" spans="1:15" x14ac:dyDescent="0.25">
      <c r="A262" s="17" t="s">
        <v>38</v>
      </c>
      <c r="B262" s="17" t="s">
        <v>25</v>
      </c>
      <c r="C262" s="17" t="s">
        <v>39</v>
      </c>
      <c r="D262" s="40">
        <v>169688575.40536457</v>
      </c>
      <c r="E262" s="21">
        <v>132886.814338</v>
      </c>
      <c r="F262" s="21">
        <v>8591338.2738729995</v>
      </c>
      <c r="G262" s="21">
        <v>1331247.933674</v>
      </c>
      <c r="H262" s="21">
        <v>469498.353963</v>
      </c>
      <c r="I262" s="21">
        <v>861749.57971099997</v>
      </c>
      <c r="J262" s="21">
        <v>724528.45026299998</v>
      </c>
      <c r="K262" s="21">
        <v>7383757.9685540004</v>
      </c>
      <c r="L262" s="21">
        <v>158154.67848100001</v>
      </c>
      <c r="M262" s="22">
        <v>124273.10688799999</v>
      </c>
      <c r="N262" s="22">
        <v>33881.571593000001</v>
      </c>
      <c r="O262" s="21">
        <v>9379.3103460000002</v>
      </c>
    </row>
    <row r="263" spans="1:15" x14ac:dyDescent="0.25">
      <c r="A263" s="17" t="s">
        <v>596</v>
      </c>
      <c r="B263" s="17" t="s">
        <v>15</v>
      </c>
      <c r="C263" s="17" t="s">
        <v>597</v>
      </c>
      <c r="D263" s="40">
        <v>10121807.577186918</v>
      </c>
      <c r="E263" s="21">
        <v>49179.816266000002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2">
        <v>0</v>
      </c>
      <c r="N263" s="22">
        <v>0</v>
      </c>
      <c r="O263" s="21">
        <v>0</v>
      </c>
    </row>
    <row r="264" spans="1:15" x14ac:dyDescent="0.25">
      <c r="A264" s="17" t="s">
        <v>455</v>
      </c>
      <c r="B264" s="17" t="s">
        <v>15</v>
      </c>
      <c r="C264" s="17" t="s">
        <v>456</v>
      </c>
      <c r="D264" s="40">
        <v>9106135.3296054266</v>
      </c>
      <c r="E264" s="21">
        <v>83593.884495000006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2">
        <v>0</v>
      </c>
      <c r="N264" s="22">
        <v>0</v>
      </c>
      <c r="O264" s="21">
        <v>0</v>
      </c>
    </row>
    <row r="265" spans="1:15" x14ac:dyDescent="0.25">
      <c r="A265" s="17" t="s">
        <v>417</v>
      </c>
      <c r="B265" s="17" t="s">
        <v>15</v>
      </c>
      <c r="C265" s="17" t="s">
        <v>418</v>
      </c>
      <c r="D265" s="40">
        <v>11527759.060838055</v>
      </c>
      <c r="E265" s="21">
        <v>104132.359364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2">
        <v>0</v>
      </c>
      <c r="N265" s="22">
        <v>0</v>
      </c>
      <c r="O265" s="21">
        <v>0</v>
      </c>
    </row>
    <row r="266" spans="1:15" x14ac:dyDescent="0.25">
      <c r="A266" s="17" t="s">
        <v>102</v>
      </c>
      <c r="B266" s="17" t="s">
        <v>25</v>
      </c>
      <c r="C266" s="17" t="s">
        <v>103</v>
      </c>
      <c r="D266" s="40">
        <v>191967174.56217846</v>
      </c>
      <c r="E266" s="21">
        <v>91808.881003999995</v>
      </c>
      <c r="F266" s="21">
        <v>7095663.7957680002</v>
      </c>
      <c r="G266" s="21">
        <v>1585120.6625999999</v>
      </c>
      <c r="H266" s="21">
        <v>539159.07964000001</v>
      </c>
      <c r="I266" s="21">
        <v>1045961.58296</v>
      </c>
      <c r="J266" s="21">
        <v>695127.26738800004</v>
      </c>
      <c r="K266" s="21">
        <v>7026427.7520349994</v>
      </c>
      <c r="L266" s="21">
        <v>144696.29276499999</v>
      </c>
      <c r="M266" s="22">
        <v>120270.75239899999</v>
      </c>
      <c r="N266" s="22">
        <v>24425.540366000001</v>
      </c>
      <c r="O266" s="21">
        <v>9379.3103460000002</v>
      </c>
    </row>
    <row r="267" spans="1:15" x14ac:dyDescent="0.25">
      <c r="A267" s="17" t="s">
        <v>728</v>
      </c>
      <c r="B267" s="17" t="s">
        <v>15</v>
      </c>
      <c r="C267" s="17" t="s">
        <v>729</v>
      </c>
      <c r="D267" s="40">
        <v>12520561.486793745</v>
      </c>
      <c r="E267" s="21">
        <v>69901.240051000001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2">
        <v>0</v>
      </c>
      <c r="N267" s="22">
        <v>0</v>
      </c>
      <c r="O267" s="21">
        <v>0</v>
      </c>
    </row>
    <row r="268" spans="1:15" x14ac:dyDescent="0.25">
      <c r="A268" s="17" t="s">
        <v>722</v>
      </c>
      <c r="B268" s="17" t="s">
        <v>15</v>
      </c>
      <c r="C268" s="17" t="s">
        <v>723</v>
      </c>
      <c r="D268" s="40">
        <v>9331130.284417564</v>
      </c>
      <c r="E268" s="21">
        <v>83593.884495000006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2">
        <v>0</v>
      </c>
      <c r="N268" s="22">
        <v>0</v>
      </c>
      <c r="O268" s="21">
        <v>0</v>
      </c>
    </row>
    <row r="269" spans="1:15" x14ac:dyDescent="0.25">
      <c r="A269" s="17" t="s">
        <v>492</v>
      </c>
      <c r="B269" s="17" t="s">
        <v>15</v>
      </c>
      <c r="C269" s="17" t="s">
        <v>493</v>
      </c>
      <c r="D269" s="40">
        <v>10986081.573024601</v>
      </c>
      <c r="E269" s="21">
        <v>49179.816266000002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2">
        <v>0</v>
      </c>
      <c r="N269" s="22">
        <v>0</v>
      </c>
      <c r="O269" s="21">
        <v>0</v>
      </c>
    </row>
    <row r="270" spans="1:15" x14ac:dyDescent="0.25">
      <c r="A270" s="17" t="s">
        <v>463</v>
      </c>
      <c r="B270" s="17" t="s">
        <v>15</v>
      </c>
      <c r="C270" s="17" t="s">
        <v>464</v>
      </c>
      <c r="D270" s="40">
        <v>10921038.442590337</v>
      </c>
      <c r="E270" s="21">
        <v>97286.528938999996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2">
        <v>0</v>
      </c>
      <c r="N270" s="22">
        <v>0</v>
      </c>
      <c r="O270" s="21">
        <v>0</v>
      </c>
    </row>
    <row r="271" spans="1:15" x14ac:dyDescent="0.25">
      <c r="A271" s="17" t="s">
        <v>620</v>
      </c>
      <c r="B271" s="17" t="s">
        <v>20</v>
      </c>
      <c r="C271" s="17" t="s">
        <v>621</v>
      </c>
      <c r="D271" s="40">
        <v>29821713.112045195</v>
      </c>
      <c r="E271" s="21">
        <v>49179.816266000002</v>
      </c>
      <c r="F271" s="21">
        <v>68809.149216999998</v>
      </c>
      <c r="G271" s="21">
        <v>182170.59849199999</v>
      </c>
      <c r="H271" s="21">
        <v>76648.645017999996</v>
      </c>
      <c r="I271" s="21">
        <v>105521.95347399999</v>
      </c>
      <c r="J271" s="21">
        <v>20775.611131000001</v>
      </c>
      <c r="K271" s="21">
        <v>1015776.6377399999</v>
      </c>
      <c r="L271" s="21">
        <v>118363.733169</v>
      </c>
      <c r="M271" s="22">
        <v>112466.161146</v>
      </c>
      <c r="N271" s="22">
        <v>5897.5720229999997</v>
      </c>
      <c r="O271" s="21">
        <v>9379.3103460000002</v>
      </c>
    </row>
    <row r="272" spans="1:15" x14ac:dyDescent="0.25">
      <c r="A272" s="17" t="s">
        <v>656</v>
      </c>
      <c r="B272" s="17" t="s">
        <v>15</v>
      </c>
      <c r="C272" s="17" t="s">
        <v>657</v>
      </c>
      <c r="D272" s="40">
        <v>7909484.0591325341</v>
      </c>
      <c r="E272" s="21">
        <v>83593.884495000006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2">
        <v>0</v>
      </c>
      <c r="N272" s="22">
        <v>0</v>
      </c>
      <c r="O272" s="21">
        <v>0</v>
      </c>
    </row>
    <row r="273" spans="1:15" x14ac:dyDescent="0.25">
      <c r="A273" s="17" t="s">
        <v>214</v>
      </c>
      <c r="B273" s="17" t="s">
        <v>25</v>
      </c>
      <c r="C273" s="17" t="s">
        <v>215</v>
      </c>
      <c r="D273" s="40">
        <v>207492098.51649839</v>
      </c>
      <c r="E273" s="21">
        <v>70487.463459999999</v>
      </c>
      <c r="F273" s="21">
        <v>7655753.4077699995</v>
      </c>
      <c r="G273" s="21">
        <v>1528907.388092</v>
      </c>
      <c r="H273" s="21">
        <v>504419.66035000002</v>
      </c>
      <c r="I273" s="21">
        <v>1024487.727742</v>
      </c>
      <c r="J273" s="21">
        <v>1065242.2987850001</v>
      </c>
      <c r="K273" s="21">
        <v>7463707.2046399992</v>
      </c>
      <c r="L273" s="21">
        <v>152521.28572700001</v>
      </c>
      <c r="M273" s="22">
        <v>122572.10623</v>
      </c>
      <c r="N273" s="22">
        <v>29949.179497000001</v>
      </c>
      <c r="O273" s="21">
        <v>9379.3103460000002</v>
      </c>
    </row>
    <row r="274" spans="1:15" x14ac:dyDescent="0.25">
      <c r="A274" s="17" t="s">
        <v>54</v>
      </c>
      <c r="B274" s="17" t="s">
        <v>25</v>
      </c>
      <c r="C274" s="17" t="s">
        <v>55</v>
      </c>
      <c r="D274" s="40">
        <v>251715370.10767028</v>
      </c>
      <c r="E274" s="21">
        <v>76747.070475</v>
      </c>
      <c r="F274" s="21">
        <v>14523897.101592999</v>
      </c>
      <c r="G274" s="21">
        <v>2185335.8949060002</v>
      </c>
      <c r="H274" s="21">
        <v>748573.11150700005</v>
      </c>
      <c r="I274" s="21">
        <v>1436762.7833990001</v>
      </c>
      <c r="J274" s="21">
        <v>1199267.6914349999</v>
      </c>
      <c r="K274" s="21">
        <v>10306939.213337</v>
      </c>
      <c r="L274" s="21">
        <v>162581.03492899999</v>
      </c>
      <c r="M274" s="22">
        <v>125573.87209799999</v>
      </c>
      <c r="N274" s="22">
        <v>37007.162831000001</v>
      </c>
      <c r="O274" s="21">
        <v>9379.3103460000002</v>
      </c>
    </row>
    <row r="275" spans="1:15" x14ac:dyDescent="0.25">
      <c r="A275" s="17" t="s">
        <v>180</v>
      </c>
      <c r="B275" s="17" t="s">
        <v>15</v>
      </c>
      <c r="C275" s="17" t="s">
        <v>181</v>
      </c>
      <c r="D275" s="40">
        <v>15198358.359809455</v>
      </c>
      <c r="E275" s="21">
        <v>64423.592114999992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2">
        <v>0</v>
      </c>
      <c r="N275" s="22">
        <v>0</v>
      </c>
      <c r="O275" s="21">
        <v>0</v>
      </c>
    </row>
    <row r="276" spans="1:15" x14ac:dyDescent="0.25">
      <c r="A276" s="17" t="s">
        <v>702</v>
      </c>
      <c r="B276" s="17" t="s">
        <v>15</v>
      </c>
      <c r="C276" s="17" t="s">
        <v>703</v>
      </c>
      <c r="D276" s="40">
        <v>14744604.142476059</v>
      </c>
      <c r="E276" s="21">
        <v>117825.00380799999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2">
        <v>0</v>
      </c>
      <c r="N276" s="22">
        <v>0</v>
      </c>
      <c r="O276" s="21">
        <v>0</v>
      </c>
    </row>
    <row r="277" spans="1:15" x14ac:dyDescent="0.25">
      <c r="A277" s="17" t="s">
        <v>92</v>
      </c>
      <c r="B277" s="17" t="s">
        <v>25</v>
      </c>
      <c r="C277" s="17" t="s">
        <v>93</v>
      </c>
      <c r="D277" s="40">
        <v>209946113.90794268</v>
      </c>
      <c r="E277" s="21">
        <v>86332.216665</v>
      </c>
      <c r="F277" s="21">
        <v>4573402.777911</v>
      </c>
      <c r="G277" s="21">
        <v>2092144.664377</v>
      </c>
      <c r="H277" s="21">
        <v>906545.61121300003</v>
      </c>
      <c r="I277" s="21">
        <v>1185599.0531639999</v>
      </c>
      <c r="J277" s="21">
        <v>858727.01692700002</v>
      </c>
      <c r="K277" s="21">
        <v>6451762.640803</v>
      </c>
      <c r="L277" s="21">
        <v>146105.53734899999</v>
      </c>
      <c r="M277" s="22">
        <v>120670.987848</v>
      </c>
      <c r="N277" s="22">
        <v>25434.549501000001</v>
      </c>
      <c r="O277" s="21">
        <v>9379.3103460000002</v>
      </c>
    </row>
    <row r="278" spans="1:15" x14ac:dyDescent="0.25">
      <c r="A278" s="17" t="s">
        <v>586</v>
      </c>
      <c r="B278" s="17" t="s">
        <v>15</v>
      </c>
      <c r="C278" s="17" t="s">
        <v>587</v>
      </c>
      <c r="D278" s="40">
        <v>10744990.366002547</v>
      </c>
      <c r="E278" s="21">
        <v>110979.17338399999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2">
        <v>0</v>
      </c>
      <c r="N278" s="22">
        <v>0</v>
      </c>
      <c r="O278" s="21">
        <v>0</v>
      </c>
    </row>
    <row r="279" spans="1:15" x14ac:dyDescent="0.25">
      <c r="A279" s="17" t="s">
        <v>453</v>
      </c>
      <c r="B279" s="17" t="s">
        <v>15</v>
      </c>
      <c r="C279" s="17" t="s">
        <v>454</v>
      </c>
      <c r="D279" s="40">
        <v>14483124.133200392</v>
      </c>
      <c r="E279" s="21">
        <v>90439.714919000005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2">
        <v>0</v>
      </c>
      <c r="N279" s="22">
        <v>0</v>
      </c>
      <c r="O279" s="21">
        <v>0</v>
      </c>
    </row>
    <row r="280" spans="1:15" x14ac:dyDescent="0.25">
      <c r="A280" s="17" t="s">
        <v>52</v>
      </c>
      <c r="B280" s="17" t="s">
        <v>25</v>
      </c>
      <c r="C280" s="17" t="s">
        <v>53</v>
      </c>
      <c r="D280" s="40">
        <v>410222366.05708665</v>
      </c>
      <c r="E280" s="21">
        <v>508584.21754099999</v>
      </c>
      <c r="F280" s="21">
        <v>14903806.213629</v>
      </c>
      <c r="G280" s="21">
        <v>3220965.4704879997</v>
      </c>
      <c r="H280" s="21">
        <v>1117624.0624319999</v>
      </c>
      <c r="I280" s="21">
        <v>2103341.4080559998</v>
      </c>
      <c r="J280" s="21">
        <v>1861425.638336</v>
      </c>
      <c r="K280" s="21">
        <v>13738417.405756</v>
      </c>
      <c r="L280" s="21">
        <v>193261.70957799998</v>
      </c>
      <c r="M280" s="22">
        <v>134679.22855999999</v>
      </c>
      <c r="N280" s="22">
        <v>58582.481017999999</v>
      </c>
      <c r="O280" s="21">
        <v>18758.620687999999</v>
      </c>
    </row>
    <row r="281" spans="1:15" x14ac:dyDescent="0.25">
      <c r="A281" s="17" t="s">
        <v>423</v>
      </c>
      <c r="B281" s="17" t="s">
        <v>15</v>
      </c>
      <c r="C281" s="17" t="s">
        <v>424</v>
      </c>
      <c r="D281" s="40">
        <v>16019941.150643397</v>
      </c>
      <c r="E281" s="21">
        <v>110979.17338399999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2">
        <v>0</v>
      </c>
      <c r="N281" s="22">
        <v>0</v>
      </c>
      <c r="O281" s="21">
        <v>0</v>
      </c>
    </row>
    <row r="282" spans="1:15" x14ac:dyDescent="0.25">
      <c r="A282" s="17" t="s">
        <v>361</v>
      </c>
      <c r="B282" s="17" t="s">
        <v>20</v>
      </c>
      <c r="C282" s="17" t="s">
        <v>362</v>
      </c>
      <c r="D282" s="40">
        <v>214424215.3346509</v>
      </c>
      <c r="E282" s="21">
        <v>309522.02603299997</v>
      </c>
      <c r="F282" s="21">
        <v>4874620.3407939998</v>
      </c>
      <c r="G282" s="21">
        <v>1911357.0175660001</v>
      </c>
      <c r="H282" s="21">
        <v>827658.43394100002</v>
      </c>
      <c r="I282" s="21">
        <v>1083698.583625</v>
      </c>
      <c r="J282" s="21">
        <v>420614.079654</v>
      </c>
      <c r="K282" s="21">
        <v>6206488.1600080002</v>
      </c>
      <c r="L282" s="21">
        <v>195948.10288600001</v>
      </c>
      <c r="M282" s="22">
        <v>135479.69945700001</v>
      </c>
      <c r="N282" s="22">
        <v>60468.403428999998</v>
      </c>
      <c r="O282" s="21">
        <v>14068.965514</v>
      </c>
    </row>
    <row r="283" spans="1:15" x14ac:dyDescent="0.25">
      <c r="A283" s="17" t="s">
        <v>512</v>
      </c>
      <c r="B283" s="17" t="s">
        <v>303</v>
      </c>
      <c r="C283" s="17" t="s">
        <v>513</v>
      </c>
      <c r="D283" s="40">
        <v>20645988.149132837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2">
        <v>0</v>
      </c>
      <c r="N283" s="22">
        <v>0</v>
      </c>
      <c r="O283" s="21">
        <v>0</v>
      </c>
    </row>
    <row r="284" spans="1:15" x14ac:dyDescent="0.25">
      <c r="A284" s="17" t="s">
        <v>409</v>
      </c>
      <c r="B284" s="17" t="s">
        <v>20</v>
      </c>
      <c r="C284" s="17" t="s">
        <v>410</v>
      </c>
      <c r="D284" s="40">
        <v>98052280.1947871</v>
      </c>
      <c r="E284" s="21">
        <v>193135.040052</v>
      </c>
      <c r="F284" s="21">
        <v>3135957.7457959997</v>
      </c>
      <c r="G284" s="21">
        <v>590147.42606800003</v>
      </c>
      <c r="H284" s="21">
        <v>189384.09642099999</v>
      </c>
      <c r="I284" s="21">
        <v>400763.32964700001</v>
      </c>
      <c r="J284" s="21">
        <v>244463.73170400001</v>
      </c>
      <c r="K284" s="21">
        <v>4493648.95584</v>
      </c>
      <c r="L284" s="21">
        <v>148050.21991399999</v>
      </c>
      <c r="M284" s="22">
        <v>121271.34102199999</v>
      </c>
      <c r="N284" s="22">
        <v>26778.878892000001</v>
      </c>
      <c r="O284" s="21">
        <v>9379.3103460000002</v>
      </c>
    </row>
    <row r="285" spans="1:15" x14ac:dyDescent="0.25">
      <c r="A285" s="17" t="s">
        <v>309</v>
      </c>
      <c r="B285" s="17" t="s">
        <v>25</v>
      </c>
      <c r="C285" s="17" t="s">
        <v>310</v>
      </c>
      <c r="D285" s="40">
        <v>140055431.92023903</v>
      </c>
      <c r="E285" s="21">
        <v>172595.58158699999</v>
      </c>
      <c r="F285" s="21">
        <v>5391270.7306319997</v>
      </c>
      <c r="G285" s="21">
        <v>1239536.1883020001</v>
      </c>
      <c r="H285" s="21">
        <v>562833.86991799995</v>
      </c>
      <c r="I285" s="21">
        <v>676702.31838399998</v>
      </c>
      <c r="J285" s="21">
        <v>419855.12571599998</v>
      </c>
      <c r="K285" s="21">
        <v>4990142.7242489997</v>
      </c>
      <c r="L285" s="21">
        <v>139883.33105600002</v>
      </c>
      <c r="M285" s="22">
        <v>118869.92832800001</v>
      </c>
      <c r="N285" s="22">
        <v>21013.402728000001</v>
      </c>
      <c r="O285" s="21">
        <v>9379.3103460000002</v>
      </c>
    </row>
    <row r="286" spans="1:15" x14ac:dyDescent="0.25">
      <c r="A286" s="17" t="s">
        <v>292</v>
      </c>
      <c r="B286" s="17" t="s">
        <v>152</v>
      </c>
      <c r="C286" s="17" t="s">
        <v>293</v>
      </c>
      <c r="D286" s="40">
        <v>308965315.86437726</v>
      </c>
      <c r="E286" s="21">
        <v>0</v>
      </c>
      <c r="F286" s="21">
        <v>121928.460937</v>
      </c>
      <c r="G286" s="21">
        <v>3414783.9508489999</v>
      </c>
      <c r="H286" s="21">
        <v>1472926.787576</v>
      </c>
      <c r="I286" s="21">
        <v>1941857.1632729999</v>
      </c>
      <c r="J286" s="21">
        <v>819834.39224099996</v>
      </c>
      <c r="K286" s="21">
        <v>11199711.159621</v>
      </c>
      <c r="L286" s="21">
        <v>372888.43846500001</v>
      </c>
      <c r="M286" s="22">
        <v>187910.54326499999</v>
      </c>
      <c r="N286" s="22">
        <v>184977.8952</v>
      </c>
      <c r="O286" s="21">
        <v>18758.620687999999</v>
      </c>
    </row>
    <row r="287" spans="1:15" x14ac:dyDescent="0.25">
      <c r="A287" s="17" t="s">
        <v>544</v>
      </c>
      <c r="B287" s="17" t="s">
        <v>15</v>
      </c>
      <c r="C287" s="17" t="s">
        <v>545</v>
      </c>
      <c r="D287" s="40">
        <v>7673461.057168168</v>
      </c>
      <c r="E287" s="21">
        <v>56208.595606000003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2">
        <v>0</v>
      </c>
      <c r="N287" s="22">
        <v>0</v>
      </c>
      <c r="O287" s="21">
        <v>0</v>
      </c>
    </row>
    <row r="288" spans="1:15" x14ac:dyDescent="0.25">
      <c r="A288" s="17" t="s">
        <v>762</v>
      </c>
      <c r="B288" s="17" t="s">
        <v>15</v>
      </c>
      <c r="C288" s="17" t="s">
        <v>763</v>
      </c>
      <c r="D288" s="40">
        <v>16564839.46437915</v>
      </c>
      <c r="E288" s="21">
        <v>49361.781585999997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2">
        <v>0</v>
      </c>
      <c r="N288" s="22">
        <v>0</v>
      </c>
      <c r="O288" s="21">
        <v>0</v>
      </c>
    </row>
    <row r="289" spans="1:15" x14ac:dyDescent="0.25">
      <c r="A289" s="17" t="s">
        <v>666</v>
      </c>
      <c r="B289" s="17" t="s">
        <v>15</v>
      </c>
      <c r="C289" s="17" t="s">
        <v>667</v>
      </c>
      <c r="D289" s="40">
        <v>11121069.267766358</v>
      </c>
      <c r="E289" s="21">
        <v>63054.426029999995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2">
        <v>0</v>
      </c>
      <c r="N289" s="22">
        <v>0</v>
      </c>
      <c r="O289" s="21">
        <v>0</v>
      </c>
    </row>
    <row r="290" spans="1:15" x14ac:dyDescent="0.25">
      <c r="A290" s="17" t="s">
        <v>534</v>
      </c>
      <c r="B290" s="17" t="s">
        <v>20</v>
      </c>
      <c r="C290" s="17" t="s">
        <v>535</v>
      </c>
      <c r="D290" s="40">
        <v>184103240.09071454</v>
      </c>
      <c r="E290" s="21">
        <v>110979.17338399999</v>
      </c>
      <c r="F290" s="21">
        <v>16103524.225689001</v>
      </c>
      <c r="G290" s="21">
        <v>1326373.560088</v>
      </c>
      <c r="H290" s="21">
        <v>599376.91823700001</v>
      </c>
      <c r="I290" s="21">
        <v>726996.64185100002</v>
      </c>
      <c r="J290" s="21">
        <v>309219.51887299999</v>
      </c>
      <c r="K290" s="21">
        <v>5058080.0191489998</v>
      </c>
      <c r="L290" s="21">
        <v>159776.77146799999</v>
      </c>
      <c r="M290" s="22">
        <v>124773.40119899999</v>
      </c>
      <c r="N290" s="22">
        <v>35003.370268999999</v>
      </c>
      <c r="O290" s="21">
        <v>18758.620687999999</v>
      </c>
    </row>
    <row r="291" spans="1:15" x14ac:dyDescent="0.25">
      <c r="A291" s="17" t="s">
        <v>626</v>
      </c>
      <c r="B291" s="17" t="s">
        <v>15</v>
      </c>
      <c r="C291" s="17" t="s">
        <v>627</v>
      </c>
      <c r="D291" s="40">
        <v>10180253.028948935</v>
      </c>
      <c r="E291" s="21">
        <v>83593.884495000006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2">
        <v>0</v>
      </c>
      <c r="N291" s="22">
        <v>0</v>
      </c>
      <c r="O291" s="21">
        <v>0</v>
      </c>
    </row>
    <row r="292" spans="1:15" x14ac:dyDescent="0.25">
      <c r="A292" s="17" t="s">
        <v>490</v>
      </c>
      <c r="B292" s="17" t="s">
        <v>15</v>
      </c>
      <c r="C292" s="17" t="s">
        <v>491</v>
      </c>
      <c r="D292" s="40">
        <v>10812258.595334163</v>
      </c>
      <c r="E292" s="21">
        <v>76747.070475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2">
        <v>0</v>
      </c>
      <c r="N292" s="22">
        <v>0</v>
      </c>
      <c r="O292" s="21">
        <v>0</v>
      </c>
    </row>
    <row r="293" spans="1:15" x14ac:dyDescent="0.25">
      <c r="A293" s="17" t="s">
        <v>662</v>
      </c>
      <c r="B293" s="17" t="s">
        <v>15</v>
      </c>
      <c r="C293" s="17" t="s">
        <v>663</v>
      </c>
      <c r="D293" s="40">
        <v>15659412.334028769</v>
      </c>
      <c r="E293" s="21">
        <v>104132.359364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2">
        <v>0</v>
      </c>
      <c r="N293" s="22">
        <v>0</v>
      </c>
      <c r="O293" s="21">
        <v>0</v>
      </c>
    </row>
    <row r="294" spans="1:15" x14ac:dyDescent="0.25">
      <c r="A294" s="17" t="s">
        <v>125</v>
      </c>
      <c r="B294" s="17" t="s">
        <v>15</v>
      </c>
      <c r="C294" s="17" t="s">
        <v>126</v>
      </c>
      <c r="D294" s="40">
        <v>11945664.922094095</v>
      </c>
      <c r="E294" s="21">
        <v>65499.646494000001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2">
        <v>0</v>
      </c>
      <c r="N294" s="22">
        <v>0</v>
      </c>
      <c r="O294" s="21">
        <v>0</v>
      </c>
    </row>
    <row r="295" spans="1:15" x14ac:dyDescent="0.25">
      <c r="A295" s="17" t="s">
        <v>732</v>
      </c>
      <c r="B295" s="17" t="s">
        <v>15</v>
      </c>
      <c r="C295" s="17" t="s">
        <v>733</v>
      </c>
      <c r="D295" s="40">
        <v>16038128.575021243</v>
      </c>
      <c r="E295" s="21">
        <v>193135.040052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2">
        <v>0</v>
      </c>
      <c r="N295" s="22">
        <v>0</v>
      </c>
      <c r="O295" s="21">
        <v>0</v>
      </c>
    </row>
    <row r="296" spans="1:15" x14ac:dyDescent="0.25">
      <c r="A296" s="17" t="s">
        <v>698</v>
      </c>
      <c r="B296" s="17" t="s">
        <v>15</v>
      </c>
      <c r="C296" s="17" t="s">
        <v>699</v>
      </c>
      <c r="D296" s="40">
        <v>10901202.168360276</v>
      </c>
      <c r="E296" s="21">
        <v>64423.592114999992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2">
        <v>0</v>
      </c>
      <c r="N296" s="22">
        <v>0</v>
      </c>
      <c r="O296" s="21">
        <v>0</v>
      </c>
    </row>
    <row r="297" spans="1:15" x14ac:dyDescent="0.25">
      <c r="A297" s="17" t="s">
        <v>726</v>
      </c>
      <c r="B297" s="17" t="s">
        <v>15</v>
      </c>
      <c r="C297" s="17" t="s">
        <v>727</v>
      </c>
      <c r="D297" s="40">
        <v>13549010.716119625</v>
      </c>
      <c r="E297" s="21">
        <v>49179.816266000002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2">
        <v>0</v>
      </c>
      <c r="N297" s="22">
        <v>0</v>
      </c>
      <c r="O297" s="21">
        <v>0</v>
      </c>
    </row>
    <row r="298" spans="1:15" x14ac:dyDescent="0.25">
      <c r="A298" s="17" t="s">
        <v>680</v>
      </c>
      <c r="B298" s="17" t="s">
        <v>15</v>
      </c>
      <c r="C298" s="17" t="s">
        <v>681</v>
      </c>
      <c r="D298" s="40">
        <v>12266867.442086702</v>
      </c>
      <c r="E298" s="21">
        <v>56208.595606000003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2">
        <v>0</v>
      </c>
      <c r="N298" s="22">
        <v>0</v>
      </c>
      <c r="O298" s="21">
        <v>0</v>
      </c>
    </row>
    <row r="299" spans="1:15" x14ac:dyDescent="0.25">
      <c r="A299" s="17" t="s">
        <v>616</v>
      </c>
      <c r="B299" s="17" t="s">
        <v>15</v>
      </c>
      <c r="C299" s="17" t="s">
        <v>617</v>
      </c>
      <c r="D299" s="40">
        <v>18467221.571199857</v>
      </c>
      <c r="E299" s="21">
        <v>54545.334220000004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2">
        <v>0</v>
      </c>
      <c r="N299" s="22">
        <v>0</v>
      </c>
      <c r="O299" s="21">
        <v>0</v>
      </c>
    </row>
    <row r="300" spans="1:15" x14ac:dyDescent="0.25">
      <c r="A300" s="17" t="s">
        <v>642</v>
      </c>
      <c r="B300" s="17" t="s">
        <v>15</v>
      </c>
      <c r="C300" s="17" t="s">
        <v>643</v>
      </c>
      <c r="D300" s="40">
        <v>8804006.5081092529</v>
      </c>
      <c r="E300" s="21">
        <v>49179.816266000002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2">
        <v>0</v>
      </c>
      <c r="N300" s="22">
        <v>0</v>
      </c>
      <c r="O300" s="21">
        <v>0</v>
      </c>
    </row>
    <row r="301" spans="1:15" x14ac:dyDescent="0.25">
      <c r="A301" s="17" t="s">
        <v>96</v>
      </c>
      <c r="B301" s="17" t="s">
        <v>25</v>
      </c>
      <c r="C301" s="17" t="s">
        <v>97</v>
      </c>
      <c r="D301" s="40">
        <v>130925168.0890799</v>
      </c>
      <c r="E301" s="21">
        <v>89070.548834000001</v>
      </c>
      <c r="F301" s="21">
        <v>6973200.2906280002</v>
      </c>
      <c r="G301" s="21">
        <v>1093286.769901</v>
      </c>
      <c r="H301" s="21">
        <v>381671.27348199999</v>
      </c>
      <c r="I301" s="21">
        <v>711615.49641899997</v>
      </c>
      <c r="J301" s="21">
        <v>478735.04330600001</v>
      </c>
      <c r="K301" s="21">
        <v>5425031.9716480002</v>
      </c>
      <c r="L301" s="21">
        <v>127416.08487799999</v>
      </c>
      <c r="M301" s="22">
        <v>115167.750426</v>
      </c>
      <c r="N301" s="22">
        <v>12248.334451999999</v>
      </c>
      <c r="O301" s="21">
        <v>9379.3103460000002</v>
      </c>
    </row>
    <row r="302" spans="1:15" x14ac:dyDescent="0.25">
      <c r="A302" s="17" t="s">
        <v>339</v>
      </c>
      <c r="B302" s="17" t="s">
        <v>303</v>
      </c>
      <c r="C302" s="17" t="s">
        <v>340</v>
      </c>
      <c r="D302" s="40">
        <v>49765310.784889311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2">
        <v>0</v>
      </c>
      <c r="N302" s="22">
        <v>0</v>
      </c>
      <c r="O302" s="21">
        <v>0</v>
      </c>
    </row>
    <row r="303" spans="1:15" x14ac:dyDescent="0.25">
      <c r="A303" s="17" t="s">
        <v>331</v>
      </c>
      <c r="B303" s="17" t="s">
        <v>20</v>
      </c>
      <c r="C303" s="17" t="s">
        <v>332</v>
      </c>
      <c r="D303" s="40">
        <v>171474134.46379277</v>
      </c>
      <c r="E303" s="21">
        <v>537896.37163099996</v>
      </c>
      <c r="F303" s="21">
        <v>5607508.6912820004</v>
      </c>
      <c r="G303" s="21">
        <v>1320423.1111300001</v>
      </c>
      <c r="H303" s="21">
        <v>457876.88624299999</v>
      </c>
      <c r="I303" s="21">
        <v>862546.22488700005</v>
      </c>
      <c r="J303" s="21">
        <v>485425.58367899997</v>
      </c>
      <c r="K303" s="21">
        <v>5978020.8908080002</v>
      </c>
      <c r="L303" s="21">
        <v>143523.26738899999</v>
      </c>
      <c r="M303" s="22">
        <v>119970.575812</v>
      </c>
      <c r="N303" s="22">
        <v>23552.691577000001</v>
      </c>
      <c r="O303" s="21">
        <v>9379.3103460000002</v>
      </c>
    </row>
    <row r="304" spans="1:15" x14ac:dyDescent="0.25">
      <c r="A304" s="17" t="s">
        <v>143</v>
      </c>
      <c r="B304" s="17" t="s">
        <v>20</v>
      </c>
      <c r="C304" s="17" t="s">
        <v>144</v>
      </c>
      <c r="D304" s="40">
        <v>122490878.01427183</v>
      </c>
      <c r="E304" s="21">
        <v>227366.159365</v>
      </c>
      <c r="F304" s="21">
        <v>5132166.5894029997</v>
      </c>
      <c r="G304" s="21">
        <v>1122185.478141</v>
      </c>
      <c r="H304" s="21">
        <v>481525.25716699997</v>
      </c>
      <c r="I304" s="21">
        <v>640660.22097400005</v>
      </c>
      <c r="J304" s="21">
        <v>453468.95470599999</v>
      </c>
      <c r="K304" s="21">
        <v>4394523.3483170001</v>
      </c>
      <c r="L304" s="21">
        <v>151757.22029900001</v>
      </c>
      <c r="M304" s="22">
        <v>122371.98850600001</v>
      </c>
      <c r="N304" s="22">
        <v>29385.231792999999</v>
      </c>
      <c r="O304" s="21">
        <v>9379.3103460000002</v>
      </c>
    </row>
    <row r="305" spans="1:15" x14ac:dyDescent="0.25">
      <c r="A305" s="17" t="s">
        <v>196</v>
      </c>
      <c r="B305" s="17" t="s">
        <v>30</v>
      </c>
      <c r="C305" s="17" t="s">
        <v>197</v>
      </c>
      <c r="D305" s="40">
        <v>281903547.71822661</v>
      </c>
      <c r="E305" s="21">
        <v>1515972.7543589999</v>
      </c>
      <c r="F305" s="21">
        <v>11122365.390229</v>
      </c>
      <c r="G305" s="21">
        <v>1582395.4079570002</v>
      </c>
      <c r="H305" s="21">
        <v>361217.61223000003</v>
      </c>
      <c r="I305" s="21">
        <v>1221177.7957270001</v>
      </c>
      <c r="J305" s="21">
        <v>1224952.4093899999</v>
      </c>
      <c r="K305" s="21">
        <v>11141131.256609</v>
      </c>
      <c r="L305" s="21">
        <v>355937.93300999998</v>
      </c>
      <c r="M305" s="22">
        <v>182907.60015399999</v>
      </c>
      <c r="N305" s="22">
        <v>173030.33285599999</v>
      </c>
      <c r="O305" s="21">
        <v>14068.965514</v>
      </c>
    </row>
    <row r="306" spans="1:15" x14ac:dyDescent="0.25">
      <c r="A306" s="17" t="s">
        <v>556</v>
      </c>
      <c r="B306" s="17" t="s">
        <v>15</v>
      </c>
      <c r="C306" s="17" t="s">
        <v>557</v>
      </c>
      <c r="D306" s="40">
        <v>11401478.91844523</v>
      </c>
      <c r="E306" s="21">
        <v>49179.816266000002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2">
        <v>0</v>
      </c>
      <c r="N306" s="22">
        <v>0</v>
      </c>
      <c r="O306" s="21">
        <v>0</v>
      </c>
    </row>
    <row r="307" spans="1:15" x14ac:dyDescent="0.25">
      <c r="A307" s="17" t="s">
        <v>506</v>
      </c>
      <c r="B307" s="17" t="s">
        <v>15</v>
      </c>
      <c r="C307" s="17" t="s">
        <v>507</v>
      </c>
      <c r="D307" s="40">
        <v>17058374.048136778</v>
      </c>
      <c r="E307" s="21">
        <v>76747.070475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2">
        <v>0</v>
      </c>
      <c r="N307" s="22">
        <v>0</v>
      </c>
      <c r="O307" s="21">
        <v>0</v>
      </c>
    </row>
    <row r="308" spans="1:15" x14ac:dyDescent="0.25">
      <c r="A308" s="17" t="s">
        <v>598</v>
      </c>
      <c r="B308" s="17" t="s">
        <v>15</v>
      </c>
      <c r="C308" s="17" t="s">
        <v>599</v>
      </c>
      <c r="D308" s="40">
        <v>11500445.222212862</v>
      </c>
      <c r="E308" s="21">
        <v>49179.816266000002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2">
        <v>0</v>
      </c>
      <c r="N308" s="22">
        <v>0</v>
      </c>
      <c r="O308" s="21">
        <v>0</v>
      </c>
    </row>
    <row r="309" spans="1:15" x14ac:dyDescent="0.25">
      <c r="A309" s="17" t="s">
        <v>127</v>
      </c>
      <c r="B309" s="17" t="s">
        <v>25</v>
      </c>
      <c r="C309" s="17" t="s">
        <v>128</v>
      </c>
      <c r="D309" s="40">
        <v>134818265.41258442</v>
      </c>
      <c r="E309" s="21">
        <v>49361.781585999997</v>
      </c>
      <c r="F309" s="21">
        <v>3206791.0257700002</v>
      </c>
      <c r="G309" s="21">
        <v>1237713.254224</v>
      </c>
      <c r="H309" s="21">
        <v>489094.40231400001</v>
      </c>
      <c r="I309" s="21">
        <v>748618.85190999997</v>
      </c>
      <c r="J309" s="21">
        <v>568524.26355100004</v>
      </c>
      <c r="K309" s="21">
        <v>5681974.066071</v>
      </c>
      <c r="L309" s="21">
        <v>141524.73035999999</v>
      </c>
      <c r="M309" s="22">
        <v>119370.22263899999</v>
      </c>
      <c r="N309" s="22">
        <v>22154.507721000002</v>
      </c>
      <c r="O309" s="21">
        <v>9379.3103460000002</v>
      </c>
    </row>
    <row r="310" spans="1:15" x14ac:dyDescent="0.25">
      <c r="A310" s="17" t="s">
        <v>714</v>
      </c>
      <c r="B310" s="17" t="s">
        <v>15</v>
      </c>
      <c r="C310" s="17" t="s">
        <v>715</v>
      </c>
      <c r="D310" s="40">
        <v>13075473.908332143</v>
      </c>
      <c r="E310" s="21">
        <v>49361.781585999997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2">
        <v>0</v>
      </c>
      <c r="N310" s="22">
        <v>0</v>
      </c>
      <c r="O310" s="21">
        <v>0</v>
      </c>
    </row>
    <row r="311" spans="1:15" x14ac:dyDescent="0.25">
      <c r="A311" s="17" t="s">
        <v>202</v>
      </c>
      <c r="B311" s="17" t="s">
        <v>152</v>
      </c>
      <c r="C311" s="17" t="s">
        <v>203</v>
      </c>
      <c r="D311" s="40">
        <v>452417393.11900067</v>
      </c>
      <c r="E311" s="21">
        <v>0</v>
      </c>
      <c r="F311" s="21">
        <v>21242602.230613001</v>
      </c>
      <c r="G311" s="21">
        <v>4810005.3350479994</v>
      </c>
      <c r="H311" s="21">
        <v>2056128.9639079999</v>
      </c>
      <c r="I311" s="21">
        <v>2753876.3711399999</v>
      </c>
      <c r="J311" s="21">
        <v>1326202.73762</v>
      </c>
      <c r="K311" s="21">
        <v>17228798.583476998</v>
      </c>
      <c r="L311" s="21">
        <v>293435.05811600003</v>
      </c>
      <c r="M311" s="22">
        <v>164396.71064200002</v>
      </c>
      <c r="N311" s="22">
        <v>129038.34747399999</v>
      </c>
      <c r="O311" s="21">
        <v>18758.620687999999</v>
      </c>
    </row>
    <row r="312" spans="1:15" x14ac:dyDescent="0.25">
      <c r="A312" s="17" t="s">
        <v>411</v>
      </c>
      <c r="B312" s="17" t="s">
        <v>303</v>
      </c>
      <c r="C312" s="17" t="s">
        <v>412</v>
      </c>
      <c r="D312" s="40">
        <v>39892206.121707119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2">
        <v>0</v>
      </c>
      <c r="N312" s="22">
        <v>0</v>
      </c>
      <c r="O312" s="21">
        <v>0</v>
      </c>
    </row>
    <row r="313" spans="1:15" x14ac:dyDescent="0.25">
      <c r="A313" s="17" t="s">
        <v>349</v>
      </c>
      <c r="B313" s="17" t="s">
        <v>15</v>
      </c>
      <c r="C313" s="17" t="s">
        <v>350</v>
      </c>
      <c r="D313" s="40">
        <v>9874810.3322659247</v>
      </c>
      <c r="E313" s="21">
        <v>56208.595606000003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2">
        <v>0</v>
      </c>
      <c r="N313" s="22">
        <v>0</v>
      </c>
      <c r="O313" s="21">
        <v>0</v>
      </c>
    </row>
    <row r="314" spans="1:15" x14ac:dyDescent="0.25">
      <c r="A314" s="17" t="s">
        <v>365</v>
      </c>
      <c r="B314" s="17" t="s">
        <v>15</v>
      </c>
      <c r="C314" s="17" t="s">
        <v>366</v>
      </c>
      <c r="D314" s="40">
        <v>10008299.624468856</v>
      </c>
      <c r="E314" s="21">
        <v>69901.240051000001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2">
        <v>0</v>
      </c>
      <c r="N314" s="22">
        <v>0</v>
      </c>
      <c r="O314" s="21">
        <v>0</v>
      </c>
    </row>
    <row r="315" spans="1:15" x14ac:dyDescent="0.25">
      <c r="A315" s="17" t="s">
        <v>200</v>
      </c>
      <c r="B315" s="17" t="s">
        <v>25</v>
      </c>
      <c r="C315" s="17" t="s">
        <v>201</v>
      </c>
      <c r="D315" s="40">
        <v>206034881.24775088</v>
      </c>
      <c r="E315" s="21">
        <v>108533.95292</v>
      </c>
      <c r="F315" s="21">
        <v>6062855.9550889991</v>
      </c>
      <c r="G315" s="21">
        <v>1803459.3547999999</v>
      </c>
      <c r="H315" s="21">
        <v>805757.80494900001</v>
      </c>
      <c r="I315" s="21">
        <v>997701.54985099996</v>
      </c>
      <c r="J315" s="21">
        <v>666857.73904699995</v>
      </c>
      <c r="K315" s="21">
        <v>6046763.4073649999</v>
      </c>
      <c r="L315" s="21">
        <v>149893.29027900001</v>
      </c>
      <c r="M315" s="22">
        <v>121871.694195</v>
      </c>
      <c r="N315" s="22">
        <v>28021.596084000001</v>
      </c>
      <c r="O315" s="21">
        <v>9379.3103460000002</v>
      </c>
    </row>
    <row r="316" spans="1:15" x14ac:dyDescent="0.25">
      <c r="A316" s="17" t="s">
        <v>290</v>
      </c>
      <c r="B316" s="17" t="s">
        <v>20</v>
      </c>
      <c r="C316" s="17" t="s">
        <v>291</v>
      </c>
      <c r="D316" s="40">
        <v>137000552.00598326</v>
      </c>
      <c r="E316" s="21">
        <v>102176.96986899999</v>
      </c>
      <c r="F316" s="21">
        <v>1338661.0840479999</v>
      </c>
      <c r="G316" s="21">
        <v>1051605.1560130001</v>
      </c>
      <c r="H316" s="21">
        <v>394433.85410300002</v>
      </c>
      <c r="I316" s="21">
        <v>657171.30191000004</v>
      </c>
      <c r="J316" s="21">
        <v>667999.93460699997</v>
      </c>
      <c r="K316" s="21">
        <v>5325688.5092420001</v>
      </c>
      <c r="L316" s="21">
        <v>131045.85999300001</v>
      </c>
      <c r="M316" s="22">
        <v>116268.39791</v>
      </c>
      <c r="N316" s="22">
        <v>14777.462083</v>
      </c>
      <c r="O316" s="21">
        <v>9379.3103460000002</v>
      </c>
    </row>
    <row r="317" spans="1:15" x14ac:dyDescent="0.25">
      <c r="A317" s="17" t="s">
        <v>58</v>
      </c>
      <c r="B317" s="17" t="s">
        <v>20</v>
      </c>
      <c r="C317" s="17" t="s">
        <v>59</v>
      </c>
      <c r="D317" s="40">
        <v>192667117.10692915</v>
      </c>
      <c r="E317" s="21">
        <v>616237.85174800002</v>
      </c>
      <c r="F317" s="21">
        <v>12608346.428346999</v>
      </c>
      <c r="G317" s="21">
        <v>1611065.484928</v>
      </c>
      <c r="H317" s="21">
        <v>575516.17634600005</v>
      </c>
      <c r="I317" s="21">
        <v>1035549.308582</v>
      </c>
      <c r="J317" s="21">
        <v>958371.34441400005</v>
      </c>
      <c r="K317" s="21">
        <v>7857270.8268600004</v>
      </c>
      <c r="L317" s="21">
        <v>146220.83804</v>
      </c>
      <c r="M317" s="22">
        <v>120771.04671</v>
      </c>
      <c r="N317" s="22">
        <v>25449.79133</v>
      </c>
      <c r="O317" s="21">
        <v>9379.3103460000002</v>
      </c>
    </row>
    <row r="318" spans="1:15" x14ac:dyDescent="0.25">
      <c r="A318" s="17" t="s">
        <v>744</v>
      </c>
      <c r="B318" s="17" t="s">
        <v>15</v>
      </c>
      <c r="C318" s="17" t="s">
        <v>745</v>
      </c>
      <c r="D318" s="40">
        <v>13182674.385968473</v>
      </c>
      <c r="E318" s="21">
        <v>97286.528938999996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2">
        <v>0</v>
      </c>
      <c r="N318" s="22">
        <v>0</v>
      </c>
      <c r="O318" s="21">
        <v>0</v>
      </c>
    </row>
    <row r="319" spans="1:15" x14ac:dyDescent="0.25">
      <c r="A319" s="17" t="s">
        <v>720</v>
      </c>
      <c r="B319" s="17" t="s">
        <v>15</v>
      </c>
      <c r="C319" s="17" t="s">
        <v>721</v>
      </c>
      <c r="D319" s="40">
        <v>14494678.995909862</v>
      </c>
      <c r="E319" s="21">
        <v>69901.240051000001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2">
        <v>0</v>
      </c>
      <c r="N319" s="22">
        <v>0</v>
      </c>
      <c r="O319" s="21">
        <v>0</v>
      </c>
    </row>
    <row r="320" spans="1:15" x14ac:dyDescent="0.25">
      <c r="A320" s="17" t="s">
        <v>236</v>
      </c>
      <c r="B320" s="17" t="s">
        <v>152</v>
      </c>
      <c r="C320" s="17" t="s">
        <v>237</v>
      </c>
      <c r="D320" s="40">
        <v>445924661.88134968</v>
      </c>
      <c r="E320" s="21">
        <v>0</v>
      </c>
      <c r="F320" s="21">
        <v>14843014.511810001</v>
      </c>
      <c r="G320" s="21">
        <v>4366864.3477499997</v>
      </c>
      <c r="H320" s="21">
        <v>1831124.4643280001</v>
      </c>
      <c r="I320" s="21">
        <v>2535739.8834219999</v>
      </c>
      <c r="J320" s="21">
        <v>1315034.519597</v>
      </c>
      <c r="K320" s="21">
        <v>14945867.681488998</v>
      </c>
      <c r="L320" s="21">
        <v>321942.95996899996</v>
      </c>
      <c r="M320" s="22">
        <v>172801.655069</v>
      </c>
      <c r="N320" s="22">
        <v>149141.30489999999</v>
      </c>
      <c r="O320" s="21">
        <v>18758.620687999999</v>
      </c>
    </row>
    <row r="321" spans="1:15" x14ac:dyDescent="0.25">
      <c r="A321" s="17" t="s">
        <v>614</v>
      </c>
      <c r="B321" s="17" t="s">
        <v>15</v>
      </c>
      <c r="C321" s="17" t="s">
        <v>615</v>
      </c>
      <c r="D321" s="40">
        <v>13239199.786995986</v>
      </c>
      <c r="E321" s="21">
        <v>69901.240051000001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2">
        <v>0</v>
      </c>
      <c r="N321" s="22">
        <v>0</v>
      </c>
      <c r="O321" s="21">
        <v>0</v>
      </c>
    </row>
    <row r="322" spans="1:15" x14ac:dyDescent="0.25">
      <c r="A322" s="17" t="s">
        <v>48</v>
      </c>
      <c r="B322" s="17" t="s">
        <v>25</v>
      </c>
      <c r="C322" s="17" t="s">
        <v>49</v>
      </c>
      <c r="D322" s="40">
        <v>222422597.57512957</v>
      </c>
      <c r="E322" s="21">
        <v>138364.46227299998</v>
      </c>
      <c r="F322" s="21">
        <v>15220700.263576999</v>
      </c>
      <c r="G322" s="21">
        <v>1879599.9396170001</v>
      </c>
      <c r="H322" s="21">
        <v>660651.53102600004</v>
      </c>
      <c r="I322" s="21">
        <v>1218948.4085909999</v>
      </c>
      <c r="J322" s="21">
        <v>1080596.810356</v>
      </c>
      <c r="K322" s="21">
        <v>8921336.6601999998</v>
      </c>
      <c r="L322" s="21">
        <v>145922.63539100002</v>
      </c>
      <c r="M322" s="22">
        <v>120670.987848</v>
      </c>
      <c r="N322" s="22">
        <v>25251.647542999999</v>
      </c>
      <c r="O322" s="21">
        <v>9379.3103460000002</v>
      </c>
    </row>
    <row r="323" spans="1:15" x14ac:dyDescent="0.25">
      <c r="A323" s="17" t="s">
        <v>407</v>
      </c>
      <c r="B323" s="17" t="s">
        <v>152</v>
      </c>
      <c r="C323" s="17" t="s">
        <v>408</v>
      </c>
      <c r="D323" s="40">
        <v>792458373.11392426</v>
      </c>
      <c r="E323" s="21">
        <v>0</v>
      </c>
      <c r="F323" s="21">
        <v>69999700.617350996</v>
      </c>
      <c r="G323" s="21">
        <v>5805395.1787639996</v>
      </c>
      <c r="H323" s="21">
        <v>2699564.2207729998</v>
      </c>
      <c r="I323" s="21">
        <v>3105830.9579909998</v>
      </c>
      <c r="J323" s="21">
        <v>862053.46385199996</v>
      </c>
      <c r="K323" s="21">
        <v>19044864.851226002</v>
      </c>
      <c r="L323" s="21">
        <v>471219.19554500002</v>
      </c>
      <c r="M323" s="22">
        <v>217127.73103600001</v>
      </c>
      <c r="N323" s="22">
        <v>254091.46450900001</v>
      </c>
      <c r="O323" s="21">
        <v>18758.620687999999</v>
      </c>
    </row>
    <row r="324" spans="1:15" x14ac:dyDescent="0.25">
      <c r="A324" s="17" t="s">
        <v>186</v>
      </c>
      <c r="B324" s="17" t="s">
        <v>15</v>
      </c>
      <c r="C324" s="17" t="s">
        <v>187</v>
      </c>
      <c r="D324" s="40">
        <v>10748873.081740016</v>
      </c>
      <c r="E324" s="21">
        <v>49179.816266000002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2">
        <v>0</v>
      </c>
      <c r="N324" s="22">
        <v>0</v>
      </c>
      <c r="O324" s="21">
        <v>0</v>
      </c>
    </row>
    <row r="325" spans="1:15" x14ac:dyDescent="0.25">
      <c r="A325" s="17" t="s">
        <v>397</v>
      </c>
      <c r="B325" s="17" t="s">
        <v>123</v>
      </c>
      <c r="C325" s="17" t="s">
        <v>398</v>
      </c>
      <c r="D325" s="40">
        <v>148626434.9041791</v>
      </c>
      <c r="E325" s="21">
        <v>393438.53012200003</v>
      </c>
      <c r="F325" s="21">
        <v>18965051.535269998</v>
      </c>
      <c r="G325" s="21">
        <v>1030888.315706</v>
      </c>
      <c r="H325" s="21">
        <v>457649.27334000001</v>
      </c>
      <c r="I325" s="21">
        <v>573239.04236600001</v>
      </c>
      <c r="J325" s="21">
        <v>379438.569708</v>
      </c>
      <c r="K325" s="21">
        <v>4843808.5623429995</v>
      </c>
      <c r="L325" s="21">
        <v>160857.32974300001</v>
      </c>
      <c r="M325" s="22">
        <v>125073.577787</v>
      </c>
      <c r="N325" s="22">
        <v>35783.751956</v>
      </c>
      <c r="O325" s="21">
        <v>9379.3103460000002</v>
      </c>
    </row>
    <row r="326" spans="1:15" x14ac:dyDescent="0.25">
      <c r="A326" s="17" t="s">
        <v>592</v>
      </c>
      <c r="B326" s="17" t="s">
        <v>15</v>
      </c>
      <c r="C326" s="17" t="s">
        <v>593</v>
      </c>
      <c r="D326" s="40">
        <v>16576487.663968675</v>
      </c>
      <c r="E326" s="21">
        <v>90439.714919000005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2">
        <v>0</v>
      </c>
      <c r="N326" s="22">
        <v>0</v>
      </c>
      <c r="O326" s="21">
        <v>0</v>
      </c>
    </row>
    <row r="327" spans="1:15" x14ac:dyDescent="0.25">
      <c r="A327" s="17" t="s">
        <v>278</v>
      </c>
      <c r="B327" s="17" t="s">
        <v>20</v>
      </c>
      <c r="C327" s="17" t="s">
        <v>279</v>
      </c>
      <c r="D327" s="40">
        <v>138916448.29977113</v>
      </c>
      <c r="E327" s="21">
        <v>103839.247659</v>
      </c>
      <c r="F327" s="21">
        <v>8402639.1718630008</v>
      </c>
      <c r="G327" s="21">
        <v>980305.41305899993</v>
      </c>
      <c r="H327" s="21">
        <v>382210.83799700002</v>
      </c>
      <c r="I327" s="21">
        <v>598094.57506199996</v>
      </c>
      <c r="J327" s="21">
        <v>392327.98684099998</v>
      </c>
      <c r="K327" s="21">
        <v>4915229.6664010007</v>
      </c>
      <c r="L327" s="21">
        <v>141508.47240799997</v>
      </c>
      <c r="M327" s="22">
        <v>119370.22263899999</v>
      </c>
      <c r="N327" s="22">
        <v>22138.249768999998</v>
      </c>
      <c r="O327" s="21">
        <v>14068.965514</v>
      </c>
    </row>
    <row r="328" spans="1:15" x14ac:dyDescent="0.25">
      <c r="A328" s="17" t="s">
        <v>84</v>
      </c>
      <c r="B328" s="17" t="s">
        <v>25</v>
      </c>
      <c r="C328" s="17" t="s">
        <v>85</v>
      </c>
      <c r="D328" s="40">
        <v>164147670.61524656</v>
      </c>
      <c r="E328" s="21">
        <v>86332.216665</v>
      </c>
      <c r="F328" s="21">
        <v>5873404.094153</v>
      </c>
      <c r="G328" s="21">
        <v>1426458.208383</v>
      </c>
      <c r="H328" s="21">
        <v>529194.91836799996</v>
      </c>
      <c r="I328" s="21">
        <v>897263.29001500004</v>
      </c>
      <c r="J328" s="21">
        <v>809361.12906399998</v>
      </c>
      <c r="K328" s="21">
        <v>6665705.8670990001</v>
      </c>
      <c r="L328" s="21">
        <v>141492.21445599999</v>
      </c>
      <c r="M328" s="22">
        <v>119370.22263899999</v>
      </c>
      <c r="N328" s="22">
        <v>22121.991816999998</v>
      </c>
      <c r="O328" s="21">
        <v>9379.3103460000002</v>
      </c>
    </row>
    <row r="329" spans="1:15" x14ac:dyDescent="0.25">
      <c r="A329" s="17" t="s">
        <v>40</v>
      </c>
      <c r="B329" s="17" t="s">
        <v>15</v>
      </c>
      <c r="C329" s="17" t="s">
        <v>41</v>
      </c>
      <c r="D329" s="40">
        <v>7355785.8581077773</v>
      </c>
      <c r="E329" s="21">
        <v>159685.87981700001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2">
        <v>0</v>
      </c>
      <c r="N329" s="22">
        <v>0</v>
      </c>
      <c r="O329" s="21">
        <v>0</v>
      </c>
    </row>
    <row r="330" spans="1:15" x14ac:dyDescent="0.25">
      <c r="A330" s="17" t="s">
        <v>445</v>
      </c>
      <c r="B330" s="17" t="s">
        <v>15</v>
      </c>
      <c r="C330" s="17" t="s">
        <v>446</v>
      </c>
      <c r="D330" s="40">
        <v>10986337.566875773</v>
      </c>
      <c r="E330" s="21">
        <v>49179.816266000002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2">
        <v>0</v>
      </c>
      <c r="N330" s="22">
        <v>0</v>
      </c>
      <c r="O330" s="21">
        <v>0</v>
      </c>
    </row>
    <row r="331" spans="1:15" x14ac:dyDescent="0.25">
      <c r="A331" s="17" t="s">
        <v>718</v>
      </c>
      <c r="B331" s="17" t="s">
        <v>15</v>
      </c>
      <c r="C331" s="17" t="s">
        <v>719</v>
      </c>
      <c r="D331" s="40">
        <v>13204740.79633381</v>
      </c>
      <c r="E331" s="21">
        <v>120270.224273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2">
        <v>0</v>
      </c>
      <c r="N331" s="22">
        <v>0</v>
      </c>
      <c r="O331" s="21">
        <v>0</v>
      </c>
    </row>
    <row r="332" spans="1:15" x14ac:dyDescent="0.25">
      <c r="A332" s="17" t="s">
        <v>670</v>
      </c>
      <c r="B332" s="17" t="s">
        <v>15</v>
      </c>
      <c r="C332" s="17" t="s">
        <v>671</v>
      </c>
      <c r="D332" s="40">
        <v>15682926.715392508</v>
      </c>
      <c r="E332" s="21">
        <v>110979.17338399999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2">
        <v>0</v>
      </c>
      <c r="N332" s="22">
        <v>0</v>
      </c>
      <c r="O332" s="21">
        <v>0</v>
      </c>
    </row>
    <row r="333" spans="1:15" x14ac:dyDescent="0.25">
      <c r="A333" s="17" t="s">
        <v>357</v>
      </c>
      <c r="B333" s="17" t="s">
        <v>20</v>
      </c>
      <c r="C333" s="17" t="s">
        <v>358</v>
      </c>
      <c r="D333" s="40">
        <v>121594998.08724023</v>
      </c>
      <c r="E333" s="21">
        <v>86039.104959000004</v>
      </c>
      <c r="F333" s="21">
        <v>7192889.8512119995</v>
      </c>
      <c r="G333" s="21">
        <v>920506.21969900001</v>
      </c>
      <c r="H333" s="21">
        <v>318494.46714800003</v>
      </c>
      <c r="I333" s="21">
        <v>602011.75255099998</v>
      </c>
      <c r="J333" s="21">
        <v>437449.60550800001</v>
      </c>
      <c r="K333" s="21">
        <v>4522740.4300180003</v>
      </c>
      <c r="L333" s="21">
        <v>134291.599303</v>
      </c>
      <c r="M333" s="22">
        <v>117168.92767</v>
      </c>
      <c r="N333" s="22">
        <v>17122.671633000002</v>
      </c>
      <c r="O333" s="21">
        <v>9379.3103460000002</v>
      </c>
    </row>
    <row r="334" spans="1:15" x14ac:dyDescent="0.25">
      <c r="A334" s="17" t="s">
        <v>246</v>
      </c>
      <c r="B334" s="17" t="s">
        <v>15</v>
      </c>
      <c r="C334" s="17" t="s">
        <v>247</v>
      </c>
      <c r="D334" s="40">
        <v>16104511.700714814</v>
      </c>
      <c r="E334" s="21">
        <v>83593.884495000006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2">
        <v>0</v>
      </c>
      <c r="N334" s="22">
        <v>0</v>
      </c>
      <c r="O334" s="21">
        <v>0</v>
      </c>
    </row>
    <row r="335" spans="1:15" x14ac:dyDescent="0.25">
      <c r="A335" s="17" t="s">
        <v>776</v>
      </c>
      <c r="B335" s="17" t="s">
        <v>15</v>
      </c>
      <c r="C335" s="17" t="s">
        <v>777</v>
      </c>
      <c r="D335" s="40">
        <v>14381034.877322672</v>
      </c>
      <c r="E335" s="21">
        <v>86332.216665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2">
        <v>0</v>
      </c>
      <c r="N335" s="22">
        <v>0</v>
      </c>
      <c r="O335" s="21">
        <v>0</v>
      </c>
    </row>
    <row r="336" spans="1:15" x14ac:dyDescent="0.25">
      <c r="A336" s="17" t="s">
        <v>768</v>
      </c>
      <c r="B336" s="17" t="s">
        <v>15</v>
      </c>
      <c r="C336" s="17" t="s">
        <v>769</v>
      </c>
      <c r="D336" s="40">
        <v>9295681.5327269118</v>
      </c>
      <c r="E336" s="21">
        <v>49179.816266000002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2">
        <v>0</v>
      </c>
      <c r="N336" s="22">
        <v>0</v>
      </c>
      <c r="O336" s="21">
        <v>0</v>
      </c>
    </row>
    <row r="337" spans="1:15" x14ac:dyDescent="0.25">
      <c r="A337" s="17" t="s">
        <v>451</v>
      </c>
      <c r="B337" s="17" t="s">
        <v>15</v>
      </c>
      <c r="C337" s="17" t="s">
        <v>452</v>
      </c>
      <c r="D337" s="40">
        <v>18765997.385610361</v>
      </c>
      <c r="E337" s="21">
        <v>124671.81782900001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2">
        <v>0</v>
      </c>
      <c r="N337" s="22">
        <v>0</v>
      </c>
      <c r="O337" s="21">
        <v>0</v>
      </c>
    </row>
    <row r="338" spans="1:15" x14ac:dyDescent="0.25">
      <c r="A338" s="17" t="s">
        <v>644</v>
      </c>
      <c r="B338" s="17" t="s">
        <v>15</v>
      </c>
      <c r="C338" s="17" t="s">
        <v>645</v>
      </c>
      <c r="D338" s="40">
        <v>10502560.254690405</v>
      </c>
      <c r="E338" s="21">
        <v>56208.595606000003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2">
        <v>0</v>
      </c>
      <c r="N338" s="22">
        <v>0</v>
      </c>
      <c r="O338" s="21">
        <v>0</v>
      </c>
    </row>
    <row r="339" spans="1:15" x14ac:dyDescent="0.25">
      <c r="A339" s="17" t="s">
        <v>242</v>
      </c>
      <c r="B339" s="17" t="s">
        <v>20</v>
      </c>
      <c r="C339" s="17" t="s">
        <v>243</v>
      </c>
      <c r="D339" s="40">
        <v>111498328.41847098</v>
      </c>
      <c r="E339" s="21">
        <v>85549.273989000008</v>
      </c>
      <c r="F339" s="21">
        <v>4763321.9039390003</v>
      </c>
      <c r="G339" s="21">
        <v>804682.750352</v>
      </c>
      <c r="H339" s="21">
        <v>296038.01557699998</v>
      </c>
      <c r="I339" s="21">
        <v>508644.73477500002</v>
      </c>
      <c r="J339" s="21">
        <v>331424.94501299999</v>
      </c>
      <c r="K339" s="21">
        <v>4476585.5222749999</v>
      </c>
      <c r="L339" s="21">
        <v>175006.62010399997</v>
      </c>
      <c r="M339" s="22">
        <v>129276.04999999999</v>
      </c>
      <c r="N339" s="22">
        <v>45730.570103999999</v>
      </c>
      <c r="O339" s="21">
        <v>18758.620687999999</v>
      </c>
    </row>
    <row r="340" spans="1:15" x14ac:dyDescent="0.25">
      <c r="A340" s="17" t="s">
        <v>700</v>
      </c>
      <c r="B340" s="17" t="s">
        <v>15</v>
      </c>
      <c r="C340" s="17" t="s">
        <v>701</v>
      </c>
      <c r="D340" s="40">
        <v>15712169.262422953</v>
      </c>
      <c r="E340" s="21">
        <v>56208.595606000003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2">
        <v>0</v>
      </c>
      <c r="N340" s="22">
        <v>0</v>
      </c>
      <c r="O340" s="21">
        <v>0</v>
      </c>
    </row>
    <row r="341" spans="1:15" x14ac:dyDescent="0.25">
      <c r="A341" s="17" t="s">
        <v>104</v>
      </c>
      <c r="B341" s="17" t="s">
        <v>20</v>
      </c>
      <c r="C341" s="17" t="s">
        <v>105</v>
      </c>
      <c r="D341" s="40">
        <v>108723191.28698346</v>
      </c>
      <c r="E341" s="21">
        <v>65499.646494000001</v>
      </c>
      <c r="F341" s="21">
        <v>35581.979942000005</v>
      </c>
      <c r="G341" s="21">
        <v>1119797.5749889999</v>
      </c>
      <c r="H341" s="21">
        <v>475576.83782299998</v>
      </c>
      <c r="I341" s="21">
        <v>644220.73716599995</v>
      </c>
      <c r="J341" s="21">
        <v>496998.12537700002</v>
      </c>
      <c r="K341" s="21">
        <v>3424252.9605660001</v>
      </c>
      <c r="L341" s="21">
        <v>142763.80366500001</v>
      </c>
      <c r="M341" s="22">
        <v>119670.39922600001</v>
      </c>
      <c r="N341" s="22">
        <v>23093.404439000002</v>
      </c>
      <c r="O341" s="21">
        <v>9379.3103460000002</v>
      </c>
    </row>
    <row r="342" spans="1:15" x14ac:dyDescent="0.25">
      <c r="A342" s="17" t="s">
        <v>660</v>
      </c>
      <c r="B342" s="17" t="s">
        <v>15</v>
      </c>
      <c r="C342" s="17" t="s">
        <v>661</v>
      </c>
      <c r="D342" s="40">
        <v>8804179.6502691302</v>
      </c>
      <c r="E342" s="21">
        <v>104132.359364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2">
        <v>0</v>
      </c>
      <c r="N342" s="22">
        <v>0</v>
      </c>
      <c r="O342" s="21">
        <v>0</v>
      </c>
    </row>
    <row r="343" spans="1:15" x14ac:dyDescent="0.25">
      <c r="A343" s="17" t="s">
        <v>296</v>
      </c>
      <c r="B343" s="17" t="s">
        <v>30</v>
      </c>
      <c r="C343" s="17" t="s">
        <v>297</v>
      </c>
      <c r="D343" s="40">
        <v>275326867.06373501</v>
      </c>
      <c r="E343" s="21">
        <v>1711581.539169</v>
      </c>
      <c r="F343" s="21">
        <v>1939546.532843</v>
      </c>
      <c r="G343" s="21">
        <v>1380240.6002790001</v>
      </c>
      <c r="H343" s="21">
        <v>241231.06406599999</v>
      </c>
      <c r="I343" s="21">
        <v>1139009.5362130001</v>
      </c>
      <c r="J343" s="21">
        <v>1298420.355309</v>
      </c>
      <c r="K343" s="21">
        <v>11619131.58368</v>
      </c>
      <c r="L343" s="21">
        <v>233254.32595299999</v>
      </c>
      <c r="M343" s="22">
        <v>146586.23316599999</v>
      </c>
      <c r="N343" s="22">
        <v>86668.092787000001</v>
      </c>
      <c r="O343" s="21">
        <v>14068.965514</v>
      </c>
    </row>
    <row r="344" spans="1:15" x14ac:dyDescent="0.25">
      <c r="A344" s="17" t="s">
        <v>172</v>
      </c>
      <c r="B344" s="17" t="s">
        <v>25</v>
      </c>
      <c r="C344" s="17" t="s">
        <v>173</v>
      </c>
      <c r="D344" s="40">
        <v>143338543.92913434</v>
      </c>
      <c r="E344" s="21">
        <v>92884.935383999997</v>
      </c>
      <c r="F344" s="21">
        <v>5365357.5437279996</v>
      </c>
      <c r="G344" s="21">
        <v>1277162.4313099999</v>
      </c>
      <c r="H344" s="21">
        <v>541877.22479600005</v>
      </c>
      <c r="I344" s="21">
        <v>735285.20651399996</v>
      </c>
      <c r="J344" s="21">
        <v>417153.611102</v>
      </c>
      <c r="K344" s="21">
        <v>5229961.3520750003</v>
      </c>
      <c r="L344" s="21">
        <v>133943.60667499999</v>
      </c>
      <c r="M344" s="22">
        <v>117068.868808</v>
      </c>
      <c r="N344" s="22">
        <v>16874.737867</v>
      </c>
      <c r="O344" s="21">
        <v>9379.3103460000002</v>
      </c>
    </row>
    <row r="345" spans="1:15" x14ac:dyDescent="0.25">
      <c r="A345" s="17" t="s">
        <v>648</v>
      </c>
      <c r="B345" s="17" t="s">
        <v>15</v>
      </c>
      <c r="C345" s="17" t="s">
        <v>649</v>
      </c>
      <c r="D345" s="40">
        <v>11818014.821386162</v>
      </c>
      <c r="E345" s="21">
        <v>86332.216665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2">
        <v>0</v>
      </c>
      <c r="N345" s="22">
        <v>0</v>
      </c>
      <c r="O345" s="21">
        <v>0</v>
      </c>
    </row>
    <row r="346" spans="1:15" x14ac:dyDescent="0.25">
      <c r="A346" s="17" t="s">
        <v>371</v>
      </c>
      <c r="B346" s="17" t="s">
        <v>303</v>
      </c>
      <c r="C346" s="17" t="s">
        <v>372</v>
      </c>
      <c r="D346" s="40">
        <v>48394064.809674829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2">
        <v>0</v>
      </c>
      <c r="N346" s="22">
        <v>0</v>
      </c>
      <c r="O346" s="21">
        <v>0</v>
      </c>
    </row>
    <row r="347" spans="1:15" x14ac:dyDescent="0.25">
      <c r="A347" s="17" t="s">
        <v>764</v>
      </c>
      <c r="B347" s="17" t="s">
        <v>15</v>
      </c>
      <c r="C347" s="17" t="s">
        <v>765</v>
      </c>
      <c r="D347" s="40">
        <v>11404971.951852631</v>
      </c>
      <c r="E347" s="21">
        <v>83593.884495000006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2">
        <v>0</v>
      </c>
      <c r="N347" s="22">
        <v>0</v>
      </c>
      <c r="O347" s="21">
        <v>0</v>
      </c>
    </row>
    <row r="348" spans="1:15" x14ac:dyDescent="0.25">
      <c r="A348" s="17" t="s">
        <v>774</v>
      </c>
      <c r="B348" s="17" t="s">
        <v>15</v>
      </c>
      <c r="C348" s="17" t="s">
        <v>775</v>
      </c>
      <c r="D348" s="40">
        <v>13076118.170659829</v>
      </c>
      <c r="E348" s="21">
        <v>83593.884495000006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2">
        <v>0</v>
      </c>
      <c r="N348" s="22">
        <v>0</v>
      </c>
      <c r="O348" s="21">
        <v>0</v>
      </c>
    </row>
    <row r="349" spans="1:15" x14ac:dyDescent="0.25">
      <c r="A349" s="17" t="s">
        <v>164</v>
      </c>
      <c r="B349" s="17" t="s">
        <v>25</v>
      </c>
      <c r="C349" s="17" t="s">
        <v>165</v>
      </c>
      <c r="D349" s="40">
        <v>229185072.94095021</v>
      </c>
      <c r="E349" s="21">
        <v>103936.62369499999</v>
      </c>
      <c r="F349" s="21">
        <v>9291997.6565550007</v>
      </c>
      <c r="G349" s="21">
        <v>1929937.9568810002</v>
      </c>
      <c r="H349" s="21">
        <v>647938.74072700005</v>
      </c>
      <c r="I349" s="21">
        <v>1281999.216154</v>
      </c>
      <c r="J349" s="21">
        <v>847571.59872300003</v>
      </c>
      <c r="K349" s="21">
        <v>8312317.9348980002</v>
      </c>
      <c r="L349" s="21">
        <v>171624.24153900001</v>
      </c>
      <c r="M349" s="22">
        <v>128275.461377</v>
      </c>
      <c r="N349" s="22">
        <v>43348.780162000003</v>
      </c>
      <c r="O349" s="21">
        <v>14068.965514</v>
      </c>
    </row>
    <row r="350" spans="1:15" x14ac:dyDescent="0.25">
      <c r="A350" s="17" t="s">
        <v>244</v>
      </c>
      <c r="B350" s="17" t="s">
        <v>25</v>
      </c>
      <c r="C350" s="17" t="s">
        <v>245</v>
      </c>
      <c r="D350" s="40">
        <v>220637108.687785</v>
      </c>
      <c r="E350" s="21">
        <v>118901.058188</v>
      </c>
      <c r="F350" s="21">
        <v>6987311.6963759996</v>
      </c>
      <c r="G350" s="21">
        <v>1795674.7925510001</v>
      </c>
      <c r="H350" s="21">
        <v>682432.25679200003</v>
      </c>
      <c r="I350" s="21">
        <v>1113242.5357590001</v>
      </c>
      <c r="J350" s="21">
        <v>987299.68693800003</v>
      </c>
      <c r="K350" s="21">
        <v>8408349.6672029998</v>
      </c>
      <c r="L350" s="21">
        <v>149578.829677</v>
      </c>
      <c r="M350" s="22">
        <v>121771.635333</v>
      </c>
      <c r="N350" s="22">
        <v>27807.194344</v>
      </c>
      <c r="O350" s="21">
        <v>9379.3103460000002</v>
      </c>
    </row>
    <row r="351" spans="1:15" x14ac:dyDescent="0.25">
      <c r="A351" s="17" t="s">
        <v>381</v>
      </c>
      <c r="B351" s="17" t="s">
        <v>123</v>
      </c>
      <c r="C351" s="17" t="s">
        <v>382</v>
      </c>
      <c r="D351" s="40">
        <v>200626954.55380854</v>
      </c>
      <c r="E351" s="21">
        <v>489023.43741899997</v>
      </c>
      <c r="F351" s="21">
        <v>7772936.3039040007</v>
      </c>
      <c r="G351" s="21">
        <v>1262584.030278</v>
      </c>
      <c r="H351" s="21">
        <v>416126.17664299998</v>
      </c>
      <c r="I351" s="21">
        <v>846457.85363499995</v>
      </c>
      <c r="J351" s="21">
        <v>695705.51800799998</v>
      </c>
      <c r="K351" s="21">
        <v>8780653.381860001</v>
      </c>
      <c r="L351" s="21">
        <v>168178.86341300001</v>
      </c>
      <c r="M351" s="22">
        <v>127274.872756</v>
      </c>
      <c r="N351" s="22">
        <v>40903.990657000002</v>
      </c>
      <c r="O351" s="21">
        <v>9379.3103460000002</v>
      </c>
    </row>
    <row r="352" spans="1:15" x14ac:dyDescent="0.25">
      <c r="A352" s="17" t="s">
        <v>282</v>
      </c>
      <c r="B352" s="17" t="s">
        <v>30</v>
      </c>
      <c r="C352" s="17" t="s">
        <v>283</v>
      </c>
      <c r="D352" s="40">
        <v>177304282.24158084</v>
      </c>
      <c r="E352" s="21">
        <v>713973.88420900004</v>
      </c>
      <c r="F352" s="21">
        <v>10180203.896340001</v>
      </c>
      <c r="G352" s="21">
        <v>1494730.9039779999</v>
      </c>
      <c r="H352" s="21">
        <v>485957.611997</v>
      </c>
      <c r="I352" s="21">
        <v>1008773.291981</v>
      </c>
      <c r="J352" s="21">
        <v>836678.95326099999</v>
      </c>
      <c r="K352" s="21">
        <v>8111977.9326719996</v>
      </c>
      <c r="L352" s="21">
        <v>261174.967603</v>
      </c>
      <c r="M352" s="22">
        <v>154791.05986799998</v>
      </c>
      <c r="N352" s="22">
        <v>106383.907735</v>
      </c>
      <c r="O352" s="21">
        <v>14068.965514</v>
      </c>
    </row>
    <row r="353" spans="1:15" x14ac:dyDescent="0.25">
      <c r="A353" s="17" t="s">
        <v>391</v>
      </c>
      <c r="B353" s="17" t="s">
        <v>20</v>
      </c>
      <c r="C353" s="17" t="s">
        <v>392</v>
      </c>
      <c r="D353" s="40">
        <v>132999782.7449107</v>
      </c>
      <c r="E353" s="21">
        <v>110979.17338399999</v>
      </c>
      <c r="F353" s="21">
        <v>5170566.5372780003</v>
      </c>
      <c r="G353" s="21">
        <v>1101519.4459170001</v>
      </c>
      <c r="H353" s="21">
        <v>461064.48301099997</v>
      </c>
      <c r="I353" s="21">
        <v>640454.96290599997</v>
      </c>
      <c r="J353" s="21">
        <v>496587.77825799998</v>
      </c>
      <c r="K353" s="21">
        <v>4737517.7952309996</v>
      </c>
      <c r="L353" s="21">
        <v>157695.92855700001</v>
      </c>
      <c r="M353" s="22">
        <v>124173.048026</v>
      </c>
      <c r="N353" s="22">
        <v>33522.880531000003</v>
      </c>
      <c r="O353" s="21">
        <v>9379.3103460000002</v>
      </c>
    </row>
    <row r="354" spans="1:15" x14ac:dyDescent="0.25">
      <c r="A354" s="17" t="s">
        <v>638</v>
      </c>
      <c r="B354" s="17" t="s">
        <v>15</v>
      </c>
      <c r="C354" s="17" t="s">
        <v>639</v>
      </c>
      <c r="D354" s="40">
        <v>14746973.858055167</v>
      </c>
      <c r="E354" s="21">
        <v>65499.646494000001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2">
        <v>0</v>
      </c>
      <c r="N354" s="22">
        <v>0</v>
      </c>
      <c r="O354" s="21">
        <v>0</v>
      </c>
    </row>
    <row r="355" spans="1:15" x14ac:dyDescent="0.25">
      <c r="A355" s="17" t="s">
        <v>431</v>
      </c>
      <c r="B355" s="17" t="s">
        <v>152</v>
      </c>
      <c r="C355" s="17" t="s">
        <v>432</v>
      </c>
      <c r="D355" s="40">
        <v>338987884.17179209</v>
      </c>
      <c r="E355" s="21">
        <v>0</v>
      </c>
      <c r="F355" s="21">
        <v>12668873.175455</v>
      </c>
      <c r="G355" s="21">
        <v>3039391.3346600002</v>
      </c>
      <c r="H355" s="21">
        <v>1302000.674992</v>
      </c>
      <c r="I355" s="21">
        <v>1737390.6596679999</v>
      </c>
      <c r="J355" s="21">
        <v>847649.90349399997</v>
      </c>
      <c r="K355" s="21">
        <v>10911026.290224999</v>
      </c>
      <c r="L355" s="21">
        <v>219933.11670399999</v>
      </c>
      <c r="M355" s="22">
        <v>142583.87867599999</v>
      </c>
      <c r="N355" s="22">
        <v>77349.238028000007</v>
      </c>
      <c r="O355" s="21">
        <v>18758.620687999999</v>
      </c>
    </row>
    <row r="356" spans="1:15" x14ac:dyDescent="0.25">
      <c r="A356" s="17" t="s">
        <v>355</v>
      </c>
      <c r="B356" s="17" t="s">
        <v>15</v>
      </c>
      <c r="C356" s="17" t="s">
        <v>356</v>
      </c>
      <c r="D356" s="40">
        <v>15403128.566450551</v>
      </c>
      <c r="E356" s="21">
        <v>275290.90671899996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2">
        <v>0</v>
      </c>
      <c r="N356" s="22">
        <v>0</v>
      </c>
      <c r="O356" s="21">
        <v>0</v>
      </c>
    </row>
    <row r="357" spans="1:15" x14ac:dyDescent="0.25">
      <c r="A357" s="17" t="s">
        <v>46</v>
      </c>
      <c r="B357" s="17" t="s">
        <v>15</v>
      </c>
      <c r="C357" s="17" t="s">
        <v>47</v>
      </c>
      <c r="D357" s="40">
        <v>12673600.607185705</v>
      </c>
      <c r="E357" s="21">
        <v>97286.528938999996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2">
        <v>0</v>
      </c>
      <c r="N357" s="22">
        <v>0</v>
      </c>
      <c r="O357" s="21">
        <v>0</v>
      </c>
    </row>
    <row r="358" spans="1:15" x14ac:dyDescent="0.25">
      <c r="A358" s="17" t="s">
        <v>624</v>
      </c>
      <c r="B358" s="17" t="s">
        <v>15</v>
      </c>
      <c r="C358" s="17" t="s">
        <v>625</v>
      </c>
      <c r="D358" s="40">
        <v>13604943.93896758</v>
      </c>
      <c r="E358" s="21">
        <v>49179.816266000002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2">
        <v>0</v>
      </c>
      <c r="N358" s="22">
        <v>0</v>
      </c>
      <c r="O358" s="21">
        <v>0</v>
      </c>
    </row>
    <row r="359" spans="1:15" x14ac:dyDescent="0.25">
      <c r="A359" s="17" t="s">
        <v>636</v>
      </c>
      <c r="B359" s="17" t="s">
        <v>15</v>
      </c>
      <c r="C359" s="17" t="s">
        <v>637</v>
      </c>
      <c r="D359" s="40">
        <v>20031727.491399821</v>
      </c>
      <c r="E359" s="21">
        <v>104132.359364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2">
        <v>0</v>
      </c>
      <c r="N359" s="22">
        <v>0</v>
      </c>
      <c r="O359" s="21">
        <v>0</v>
      </c>
    </row>
    <row r="360" spans="1:15" x14ac:dyDescent="0.25">
      <c r="A360" s="17" t="s">
        <v>724</v>
      </c>
      <c r="B360" s="17" t="s">
        <v>15</v>
      </c>
      <c r="C360" s="17" t="s">
        <v>725</v>
      </c>
      <c r="D360" s="40">
        <v>8186034.4602508377</v>
      </c>
      <c r="E360" s="21">
        <v>56208.595606000003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2">
        <v>0</v>
      </c>
      <c r="N360" s="22">
        <v>0</v>
      </c>
      <c r="O360" s="21">
        <v>0</v>
      </c>
    </row>
    <row r="361" spans="1:15" x14ac:dyDescent="0.25">
      <c r="A361" s="17" t="s">
        <v>572</v>
      </c>
      <c r="B361" s="17" t="s">
        <v>15</v>
      </c>
      <c r="C361" s="17" t="s">
        <v>573</v>
      </c>
      <c r="D361" s="40">
        <v>14120541.269616267</v>
      </c>
      <c r="E361" s="21">
        <v>106088.73245400001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2">
        <v>0</v>
      </c>
      <c r="N361" s="22">
        <v>0</v>
      </c>
      <c r="O361" s="21">
        <v>0</v>
      </c>
    </row>
    <row r="362" spans="1:15" x14ac:dyDescent="0.25">
      <c r="A362" s="17" t="s">
        <v>476</v>
      </c>
      <c r="B362" s="17" t="s">
        <v>20</v>
      </c>
      <c r="C362" s="17" t="s">
        <v>477</v>
      </c>
      <c r="D362" s="40">
        <v>112589340.99609768</v>
      </c>
      <c r="E362" s="21">
        <v>126040.983914</v>
      </c>
      <c r="F362" s="21">
        <v>3341635.5153879998</v>
      </c>
      <c r="G362" s="21">
        <v>667544.95796200004</v>
      </c>
      <c r="H362" s="21">
        <v>278095.20915900002</v>
      </c>
      <c r="I362" s="21">
        <v>389449.74880300002</v>
      </c>
      <c r="J362" s="21">
        <v>149394.209902</v>
      </c>
      <c r="K362" s="21">
        <v>3417430.0387270004</v>
      </c>
      <c r="L362" s="21">
        <v>167483.894279</v>
      </c>
      <c r="M362" s="22">
        <v>127074.75503</v>
      </c>
      <c r="N362" s="22">
        <v>40409.139249</v>
      </c>
      <c r="O362" s="21">
        <v>9379.3103460000002</v>
      </c>
    </row>
    <row r="363" spans="1:15" x14ac:dyDescent="0.25">
      <c r="A363" s="17" t="s">
        <v>564</v>
      </c>
      <c r="B363" s="17" t="s">
        <v>15</v>
      </c>
      <c r="C363" s="17" t="s">
        <v>565</v>
      </c>
      <c r="D363" s="40">
        <v>8160327.1894221101</v>
      </c>
      <c r="E363" s="21">
        <v>49179.816266000002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2">
        <v>0</v>
      </c>
      <c r="N363" s="22">
        <v>0</v>
      </c>
      <c r="O363" s="21">
        <v>0</v>
      </c>
    </row>
    <row r="364" spans="1:15" x14ac:dyDescent="0.25">
      <c r="A364" s="17" t="s">
        <v>578</v>
      </c>
      <c r="B364" s="17" t="s">
        <v>15</v>
      </c>
      <c r="C364" s="17" t="s">
        <v>579</v>
      </c>
      <c r="D364" s="40">
        <v>11874262.98885406</v>
      </c>
      <c r="E364" s="21">
        <v>95917.362854999999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2">
        <v>0</v>
      </c>
      <c r="N364" s="22">
        <v>0</v>
      </c>
      <c r="O364" s="21">
        <v>0</v>
      </c>
    </row>
    <row r="365" spans="1:15" x14ac:dyDescent="0.25">
      <c r="A365" s="17" t="s">
        <v>313</v>
      </c>
      <c r="B365" s="17" t="s">
        <v>15</v>
      </c>
      <c r="C365" s="17" t="s">
        <v>314</v>
      </c>
      <c r="D365" s="40">
        <v>12639006.052266866</v>
      </c>
      <c r="E365" s="21">
        <v>49179.816266000002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2">
        <v>0</v>
      </c>
      <c r="N365" s="22">
        <v>0</v>
      </c>
      <c r="O365" s="21">
        <v>0</v>
      </c>
    </row>
    <row r="366" spans="1:15" x14ac:dyDescent="0.25">
      <c r="A366" s="17" t="s">
        <v>584</v>
      </c>
      <c r="B366" s="17" t="s">
        <v>15</v>
      </c>
      <c r="C366" s="17" t="s">
        <v>585</v>
      </c>
      <c r="D366" s="40">
        <v>12284456.40283265</v>
      </c>
      <c r="E366" s="21">
        <v>63054.426029999995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2">
        <v>0</v>
      </c>
      <c r="N366" s="22">
        <v>0</v>
      </c>
      <c r="O366" s="21">
        <v>0</v>
      </c>
    </row>
    <row r="367" spans="1:15" x14ac:dyDescent="0.25">
      <c r="A367" s="17" t="s">
        <v>302</v>
      </c>
      <c r="B367" s="17" t="s">
        <v>303</v>
      </c>
      <c r="C367" s="17" t="s">
        <v>304</v>
      </c>
      <c r="D367" s="40">
        <v>96050690.514255539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2">
        <v>0</v>
      </c>
      <c r="N367" s="22">
        <v>0</v>
      </c>
      <c r="O367" s="21">
        <v>0</v>
      </c>
    </row>
    <row r="368" spans="1:15" x14ac:dyDescent="0.25">
      <c r="A368" s="17" t="s">
        <v>716</v>
      </c>
      <c r="B368" s="17" t="s">
        <v>15</v>
      </c>
      <c r="C368" s="17" t="s">
        <v>717</v>
      </c>
      <c r="D368" s="40">
        <v>8915543.9880294576</v>
      </c>
      <c r="E368" s="21">
        <v>131517.64825299999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2">
        <v>0</v>
      </c>
      <c r="N368" s="22">
        <v>0</v>
      </c>
      <c r="O368" s="21">
        <v>0</v>
      </c>
    </row>
    <row r="369" spans="1:15" x14ac:dyDescent="0.25">
      <c r="A369" s="17" t="s">
        <v>632</v>
      </c>
      <c r="B369" s="17" t="s">
        <v>15</v>
      </c>
      <c r="C369" s="17" t="s">
        <v>633</v>
      </c>
      <c r="D369" s="40">
        <v>4414165.1779235397</v>
      </c>
      <c r="E369" s="21">
        <v>49179.816266000002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2">
        <v>0</v>
      </c>
      <c r="N369" s="22">
        <v>0</v>
      </c>
      <c r="O369" s="21">
        <v>0</v>
      </c>
    </row>
    <row r="370" spans="1:15" x14ac:dyDescent="0.25">
      <c r="A370" s="17" t="s">
        <v>421</v>
      </c>
      <c r="B370" s="17" t="s">
        <v>152</v>
      </c>
      <c r="C370" s="17" t="s">
        <v>422</v>
      </c>
      <c r="D370" s="40">
        <v>509725118.28927672</v>
      </c>
      <c r="E370" s="21">
        <v>0</v>
      </c>
      <c r="F370" s="21">
        <v>20879107.987180002</v>
      </c>
      <c r="G370" s="21">
        <v>4889859.8635409996</v>
      </c>
      <c r="H370" s="21">
        <v>2321427.0440580002</v>
      </c>
      <c r="I370" s="21">
        <v>2568432.8194829999</v>
      </c>
      <c r="J370" s="21">
        <v>926411.70371899998</v>
      </c>
      <c r="K370" s="21">
        <v>14404849.541845001</v>
      </c>
      <c r="L370" s="21">
        <v>335283.47553500003</v>
      </c>
      <c r="M370" s="22">
        <v>176804.00955800002</v>
      </c>
      <c r="N370" s="22">
        <v>158479.46597700001</v>
      </c>
      <c r="O370" s="21">
        <v>18758.620687999999</v>
      </c>
    </row>
    <row r="371" spans="1:15" x14ac:dyDescent="0.25">
      <c r="A371" s="17" t="s">
        <v>323</v>
      </c>
      <c r="B371" s="17" t="s">
        <v>303</v>
      </c>
      <c r="C371" s="17" t="s">
        <v>324</v>
      </c>
      <c r="D371" s="40">
        <v>79580721.668506756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2">
        <v>0</v>
      </c>
      <c r="N371" s="22">
        <v>0</v>
      </c>
      <c r="O371" s="21">
        <v>0</v>
      </c>
    </row>
    <row r="372" spans="1:15" x14ac:dyDescent="0.25">
      <c r="A372" s="17" t="s">
        <v>62</v>
      </c>
      <c r="B372" s="17" t="s">
        <v>30</v>
      </c>
      <c r="C372" s="17" t="s">
        <v>63</v>
      </c>
      <c r="D372" s="40">
        <v>202282063.28761983</v>
      </c>
      <c r="E372" s="21">
        <v>7971080.3578159995</v>
      </c>
      <c r="F372" s="21">
        <v>8278074.5142470002</v>
      </c>
      <c r="G372" s="21">
        <v>1411160.388395</v>
      </c>
      <c r="H372" s="21">
        <v>382402.88638400001</v>
      </c>
      <c r="I372" s="21">
        <v>1028757.5020109999</v>
      </c>
      <c r="J372" s="21">
        <v>795666.82923200005</v>
      </c>
      <c r="K372" s="21">
        <v>5935742.9570310004</v>
      </c>
      <c r="L372" s="21">
        <v>273582.262583</v>
      </c>
      <c r="M372" s="22">
        <v>158493.23777000001</v>
      </c>
      <c r="N372" s="22">
        <v>115089.024813</v>
      </c>
      <c r="O372" s="21">
        <v>18758.620687999999</v>
      </c>
    </row>
    <row r="373" spans="1:15" x14ac:dyDescent="0.25">
      <c r="A373" s="17" t="s">
        <v>182</v>
      </c>
      <c r="B373" s="17" t="s">
        <v>15</v>
      </c>
      <c r="C373" s="17" t="s">
        <v>183</v>
      </c>
      <c r="D373" s="40">
        <v>9740958.4514821805</v>
      </c>
      <c r="E373" s="21">
        <v>140809.682738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2">
        <v>0</v>
      </c>
      <c r="N373" s="22">
        <v>0</v>
      </c>
      <c r="O373" s="21">
        <v>0</v>
      </c>
    </row>
    <row r="374" spans="1:15" x14ac:dyDescent="0.25">
      <c r="A374" s="17" t="s">
        <v>110</v>
      </c>
      <c r="B374" s="17" t="s">
        <v>25</v>
      </c>
      <c r="C374" s="17" t="s">
        <v>111</v>
      </c>
      <c r="D374" s="40">
        <v>220307383.02157274</v>
      </c>
      <c r="E374" s="21">
        <v>88484.325424999988</v>
      </c>
      <c r="F374" s="21">
        <v>7355438.5394250005</v>
      </c>
      <c r="G374" s="21">
        <v>1978537.3752870001</v>
      </c>
      <c r="H374" s="21">
        <v>740582.27281300002</v>
      </c>
      <c r="I374" s="21">
        <v>1237955.1024740001</v>
      </c>
      <c r="J374" s="21">
        <v>890923.83072800003</v>
      </c>
      <c r="K374" s="21">
        <v>7934414.2778150011</v>
      </c>
      <c r="L374" s="21">
        <v>172034.21760899998</v>
      </c>
      <c r="M374" s="22">
        <v>128375.52023999998</v>
      </c>
      <c r="N374" s="22">
        <v>43658.697369000001</v>
      </c>
      <c r="O374" s="21">
        <v>9379.3103460000002</v>
      </c>
    </row>
    <row r="375" spans="1:15" x14ac:dyDescent="0.25">
      <c r="A375" s="17" t="s">
        <v>510</v>
      </c>
      <c r="B375" s="17" t="s">
        <v>20</v>
      </c>
      <c r="C375" s="17" t="s">
        <v>511</v>
      </c>
      <c r="D375" s="40">
        <v>326337289.34107882</v>
      </c>
      <c r="E375" s="21">
        <v>384538.95057099999</v>
      </c>
      <c r="F375" s="21">
        <v>8890483.439057</v>
      </c>
      <c r="G375" s="21">
        <v>2479147.571401</v>
      </c>
      <c r="H375" s="21">
        <v>1061716.6431819999</v>
      </c>
      <c r="I375" s="21">
        <v>1417430.9282190001</v>
      </c>
      <c r="J375" s="21">
        <v>556385.51812100003</v>
      </c>
      <c r="K375" s="21">
        <v>9189215.0034059994</v>
      </c>
      <c r="L375" s="21">
        <v>255248.93171600002</v>
      </c>
      <c r="M375" s="22">
        <v>153090.05921000001</v>
      </c>
      <c r="N375" s="22">
        <v>102158.872506</v>
      </c>
      <c r="O375" s="21">
        <v>18758.620687999999</v>
      </c>
    </row>
    <row r="376" spans="1:15" x14ac:dyDescent="0.25">
      <c r="A376" s="17" t="s">
        <v>652</v>
      </c>
      <c r="B376" s="17" t="s">
        <v>15</v>
      </c>
      <c r="C376" s="17" t="s">
        <v>653</v>
      </c>
      <c r="D376" s="40">
        <v>13328718.403899765</v>
      </c>
      <c r="E376" s="21">
        <v>225410.769871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2">
        <v>0</v>
      </c>
      <c r="N376" s="22">
        <v>0</v>
      </c>
      <c r="O376" s="21">
        <v>0</v>
      </c>
    </row>
    <row r="377" spans="1:15" x14ac:dyDescent="0.25">
      <c r="A377" s="17" t="s">
        <v>528</v>
      </c>
      <c r="B377" s="17" t="s">
        <v>20</v>
      </c>
      <c r="C377" s="17" t="s">
        <v>529</v>
      </c>
      <c r="D377" s="40">
        <v>84478131.201552138</v>
      </c>
      <c r="E377" s="21">
        <v>49179.816266000002</v>
      </c>
      <c r="F377" s="21">
        <v>3927743.0638330001</v>
      </c>
      <c r="G377" s="21">
        <v>678850.40918299998</v>
      </c>
      <c r="H377" s="21">
        <v>308404.30587699998</v>
      </c>
      <c r="I377" s="21">
        <v>370446.103306</v>
      </c>
      <c r="J377" s="21">
        <v>90883.981184000004</v>
      </c>
      <c r="K377" s="21">
        <v>3045272.129867</v>
      </c>
      <c r="L377" s="21">
        <v>177967.84525700001</v>
      </c>
      <c r="M377" s="22">
        <v>130176.57975999999</v>
      </c>
      <c r="N377" s="22">
        <v>47791.265497</v>
      </c>
      <c r="O377" s="21">
        <v>9379.3103460000002</v>
      </c>
    </row>
    <row r="378" spans="1:15" x14ac:dyDescent="0.25">
      <c r="A378" s="17" t="s">
        <v>70</v>
      </c>
      <c r="B378" s="17" t="s">
        <v>25</v>
      </c>
      <c r="C378" s="17" t="s">
        <v>71</v>
      </c>
      <c r="D378" s="40">
        <v>248093227.45602933</v>
      </c>
      <c r="E378" s="21">
        <v>65010.799121000004</v>
      </c>
      <c r="F378" s="21">
        <v>7264168.8301950004</v>
      </c>
      <c r="G378" s="21">
        <v>2399187.3615279999</v>
      </c>
      <c r="H378" s="21">
        <v>999398.46587800002</v>
      </c>
      <c r="I378" s="21">
        <v>1399788.8956500001</v>
      </c>
      <c r="J378" s="21">
        <v>1209667.1674240001</v>
      </c>
      <c r="K378" s="21">
        <v>8588217.8222439997</v>
      </c>
      <c r="L378" s="21">
        <v>153419.95816499999</v>
      </c>
      <c r="M378" s="22">
        <v>122872.282817</v>
      </c>
      <c r="N378" s="22">
        <v>30547.675348000001</v>
      </c>
      <c r="O378" s="21">
        <v>9379.3103460000002</v>
      </c>
    </row>
    <row r="379" spans="1:15" x14ac:dyDescent="0.25">
      <c r="A379" s="17" t="s">
        <v>568</v>
      </c>
      <c r="B379" s="17" t="s">
        <v>15</v>
      </c>
      <c r="C379" s="17" t="s">
        <v>569</v>
      </c>
      <c r="D379" s="40">
        <v>13301829.916277841</v>
      </c>
      <c r="E379" s="21">
        <v>69901.240051000001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2">
        <v>0</v>
      </c>
      <c r="N379" s="22">
        <v>0</v>
      </c>
      <c r="O379" s="21">
        <v>0</v>
      </c>
    </row>
    <row r="380" spans="1:15" x14ac:dyDescent="0.25">
      <c r="A380" s="17" t="s">
        <v>478</v>
      </c>
      <c r="B380" s="17" t="s">
        <v>20</v>
      </c>
      <c r="C380" s="17" t="s">
        <v>479</v>
      </c>
      <c r="D380" s="40">
        <v>108873212.16152115</v>
      </c>
      <c r="E380" s="21">
        <v>49179.816266000002</v>
      </c>
      <c r="F380" s="21">
        <v>7173397.1947450005</v>
      </c>
      <c r="G380" s="21">
        <v>591009.10175999999</v>
      </c>
      <c r="H380" s="21">
        <v>278774.99948</v>
      </c>
      <c r="I380" s="21">
        <v>312234.10227999999</v>
      </c>
      <c r="J380" s="21">
        <v>69396.097804999998</v>
      </c>
      <c r="K380" s="21">
        <v>3033869.039785</v>
      </c>
      <c r="L380" s="21">
        <v>142224.780103</v>
      </c>
      <c r="M380" s="22">
        <v>119570.340364</v>
      </c>
      <c r="N380" s="22">
        <v>22654.439739000001</v>
      </c>
      <c r="O380" s="21">
        <v>9379.3103460000002</v>
      </c>
    </row>
    <row r="381" spans="1:15" x14ac:dyDescent="0.25">
      <c r="A381" s="17" t="s">
        <v>114</v>
      </c>
      <c r="B381" s="17" t="s">
        <v>25</v>
      </c>
      <c r="C381" s="17" t="s">
        <v>115</v>
      </c>
      <c r="D381" s="40">
        <v>213497930.80751258</v>
      </c>
      <c r="E381" s="21">
        <v>168488.08333200001</v>
      </c>
      <c r="F381" s="21">
        <v>11606798.10878</v>
      </c>
      <c r="G381" s="21">
        <v>1703502.7434970001</v>
      </c>
      <c r="H381" s="21">
        <v>633293.27301300003</v>
      </c>
      <c r="I381" s="21">
        <v>1070209.4704839999</v>
      </c>
      <c r="J381" s="21">
        <v>1195032.457404</v>
      </c>
      <c r="K381" s="21">
        <v>7510101.2167619998</v>
      </c>
      <c r="L381" s="21">
        <v>155590.219812</v>
      </c>
      <c r="M381" s="22">
        <v>123472.63599099999</v>
      </c>
      <c r="N381" s="22">
        <v>32117.583821</v>
      </c>
      <c r="O381" s="21">
        <v>9379.3103460000002</v>
      </c>
    </row>
    <row r="382" spans="1:15" x14ac:dyDescent="0.25">
      <c r="A382" s="17" t="s">
        <v>696</v>
      </c>
      <c r="B382" s="17" t="s">
        <v>15</v>
      </c>
      <c r="C382" s="17" t="s">
        <v>697</v>
      </c>
      <c r="D382" s="40">
        <v>11104469.352977332</v>
      </c>
      <c r="E382" s="21">
        <v>158902.93714200001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2">
        <v>0</v>
      </c>
      <c r="N382" s="22">
        <v>0</v>
      </c>
      <c r="O382" s="21">
        <v>0</v>
      </c>
    </row>
    <row r="383" spans="1:15" x14ac:dyDescent="0.25">
      <c r="A383" s="17" t="s">
        <v>405</v>
      </c>
      <c r="B383" s="17" t="s">
        <v>152</v>
      </c>
      <c r="C383" s="17" t="s">
        <v>406</v>
      </c>
      <c r="D383" s="40">
        <v>321900604.03615499</v>
      </c>
      <c r="E383" s="21">
        <v>0</v>
      </c>
      <c r="F383" s="21">
        <v>10366519.432908</v>
      </c>
      <c r="G383" s="21">
        <v>3277427.6913290001</v>
      </c>
      <c r="H383" s="21">
        <v>1423380.3360560001</v>
      </c>
      <c r="I383" s="21">
        <v>1854047.355273</v>
      </c>
      <c r="J383" s="21">
        <v>851462.743518</v>
      </c>
      <c r="K383" s="21">
        <v>11689324.095383</v>
      </c>
      <c r="L383" s="21">
        <v>222577.84901199999</v>
      </c>
      <c r="M383" s="22">
        <v>143384.34957399999</v>
      </c>
      <c r="N383" s="22">
        <v>79193.499437999999</v>
      </c>
      <c r="O383" s="21">
        <v>18758.620687999999</v>
      </c>
    </row>
    <row r="384" spans="1:15" x14ac:dyDescent="0.25">
      <c r="A384" s="17" t="s">
        <v>580</v>
      </c>
      <c r="B384" s="17" t="s">
        <v>15</v>
      </c>
      <c r="C384" s="17" t="s">
        <v>581</v>
      </c>
      <c r="D384" s="40">
        <v>13407479.587004589</v>
      </c>
      <c r="E384" s="21">
        <v>146579.458782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2">
        <v>0</v>
      </c>
      <c r="N384" s="22">
        <v>0</v>
      </c>
      <c r="O384" s="21">
        <v>0</v>
      </c>
    </row>
    <row r="385" spans="1:15" x14ac:dyDescent="0.25">
      <c r="A385" s="17" t="s">
        <v>778</v>
      </c>
      <c r="B385" s="17" t="s">
        <v>15</v>
      </c>
      <c r="C385" s="17" t="s">
        <v>779</v>
      </c>
      <c r="D385" s="40">
        <v>13269667.31210296</v>
      </c>
      <c r="E385" s="21">
        <v>86332.216665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2">
        <v>0</v>
      </c>
      <c r="N385" s="22">
        <v>0</v>
      </c>
      <c r="O385" s="21">
        <v>0</v>
      </c>
    </row>
    <row r="386" spans="1:15" x14ac:dyDescent="0.25">
      <c r="A386" s="17" t="s">
        <v>576</v>
      </c>
      <c r="B386" s="17" t="s">
        <v>15</v>
      </c>
      <c r="C386" s="17" t="s">
        <v>577</v>
      </c>
      <c r="D386" s="40">
        <v>17413107.224164031</v>
      </c>
      <c r="E386" s="21">
        <v>79192.290940000006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2">
        <v>0</v>
      </c>
      <c r="N386" s="22">
        <v>0</v>
      </c>
      <c r="O386" s="21">
        <v>0</v>
      </c>
    </row>
    <row r="387" spans="1:15" x14ac:dyDescent="0.25">
      <c r="A387" s="17" t="s">
        <v>518</v>
      </c>
      <c r="B387" s="17" t="s">
        <v>15</v>
      </c>
      <c r="C387" s="17" t="s">
        <v>519</v>
      </c>
      <c r="D387" s="40">
        <v>13445860.836213998</v>
      </c>
      <c r="E387" s="21">
        <v>67162.907879999999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2">
        <v>0</v>
      </c>
      <c r="N387" s="22">
        <v>0</v>
      </c>
      <c r="O387" s="21">
        <v>0</v>
      </c>
    </row>
    <row r="388" spans="1:15" x14ac:dyDescent="0.25">
      <c r="A388" s="17" t="s">
        <v>712</v>
      </c>
      <c r="B388" s="17" t="s">
        <v>15</v>
      </c>
      <c r="C388" s="17" t="s">
        <v>713</v>
      </c>
      <c r="D388" s="40">
        <v>12939823.136866029</v>
      </c>
      <c r="E388" s="21">
        <v>106870.691534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2">
        <v>0</v>
      </c>
      <c r="N388" s="22">
        <v>0</v>
      </c>
      <c r="O388" s="21">
        <v>0</v>
      </c>
    </row>
    <row r="389" spans="1:15" x14ac:dyDescent="0.25">
      <c r="A389" s="17" t="s">
        <v>305</v>
      </c>
      <c r="B389" s="17" t="s">
        <v>20</v>
      </c>
      <c r="C389" s="17" t="s">
        <v>306</v>
      </c>
      <c r="D389" s="40">
        <v>119932211.15953815</v>
      </c>
      <c r="E389" s="21">
        <v>398407.65875800001</v>
      </c>
      <c r="F389" s="21">
        <v>4366603.5721000005</v>
      </c>
      <c r="G389" s="21">
        <v>1040300.718831</v>
      </c>
      <c r="H389" s="21">
        <v>471325.35395999998</v>
      </c>
      <c r="I389" s="21">
        <v>568975.36487100006</v>
      </c>
      <c r="J389" s="21">
        <v>283237.39337300003</v>
      </c>
      <c r="K389" s="21">
        <v>3783995.9507539999</v>
      </c>
      <c r="L389" s="21">
        <v>144015.54934</v>
      </c>
      <c r="M389" s="22">
        <v>120070.63467499999</v>
      </c>
      <c r="N389" s="22">
        <v>23944.914665</v>
      </c>
      <c r="O389" s="21">
        <v>9379.3103460000002</v>
      </c>
    </row>
    <row r="390" spans="1:15" x14ac:dyDescent="0.25">
      <c r="A390" s="11" t="s">
        <v>784</v>
      </c>
      <c r="B390" s="11" t="s">
        <v>789</v>
      </c>
      <c r="C390" s="11" t="s">
        <v>786</v>
      </c>
      <c r="D390" s="40">
        <v>1990067968.1616931</v>
      </c>
      <c r="E390" s="11">
        <v>0</v>
      </c>
      <c r="F390" s="11">
        <v>0</v>
      </c>
      <c r="G390" s="11">
        <v>0</v>
      </c>
      <c r="H390" s="21">
        <v>0</v>
      </c>
      <c r="I390" s="21">
        <v>0</v>
      </c>
      <c r="J390" s="21">
        <v>0</v>
      </c>
      <c r="K390" s="11">
        <v>0</v>
      </c>
      <c r="L390" s="21">
        <v>0</v>
      </c>
      <c r="M390" s="12">
        <v>0</v>
      </c>
      <c r="N390" s="22">
        <v>0</v>
      </c>
      <c r="O390" s="21">
        <v>0</v>
      </c>
    </row>
  </sheetData>
  <sortState ref="A16:N397">
    <sortCondition ref="C16:C397"/>
  </sortState>
  <pageMargins left="0.7" right="0.7" top="0.75" bottom="0.75" header="0.3" footer="0.3"/>
  <pageSetup paperSize="8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0"/>
  <sheetViews>
    <sheetView topLeftCell="C1" zoomScaleNormal="100" workbookViewId="0">
      <selection activeCell="D4" sqref="D4"/>
    </sheetView>
  </sheetViews>
  <sheetFormatPr defaultRowHeight="15" x14ac:dyDescent="0.25"/>
  <cols>
    <col min="1" max="2" width="8.88671875" style="11" hidden="1" customWidth="1"/>
    <col min="3" max="3" width="22.21875" style="11" bestFit="1" customWidth="1"/>
    <col min="4" max="4" width="20.109375" style="41" bestFit="1" customWidth="1"/>
    <col min="5" max="5" width="16.5546875" style="11" customWidth="1"/>
    <col min="6" max="6" width="23.109375" style="11" customWidth="1"/>
    <col min="7" max="7" width="13.44140625" style="11" bestFit="1" customWidth="1"/>
    <col min="8" max="8" width="22.109375" style="12" bestFit="1" customWidth="1"/>
    <col min="9" max="9" width="15.5546875" style="12" customWidth="1"/>
    <col min="10" max="10" width="20.6640625" style="11" bestFit="1" customWidth="1"/>
    <col min="11" max="11" width="15.44140625" style="11" bestFit="1" customWidth="1"/>
    <col min="12" max="12" width="15.44140625" style="11" customWidth="1"/>
    <col min="13" max="13" width="21.33203125" style="11" customWidth="1"/>
    <col min="14" max="14" width="23.21875" style="11" customWidth="1"/>
    <col min="15" max="15" width="17.5546875" style="11" customWidth="1"/>
    <col min="16" max="16384" width="8.88671875" style="11"/>
  </cols>
  <sheetData>
    <row r="1" spans="1:15" ht="18.75" x14ac:dyDescent="0.3">
      <c r="A1" s="18"/>
      <c r="B1" s="18"/>
      <c r="C1" s="19" t="s">
        <v>790</v>
      </c>
      <c r="D1" s="35"/>
      <c r="E1" s="18"/>
      <c r="F1" s="18"/>
      <c r="G1" s="18"/>
      <c r="H1" s="20"/>
      <c r="I1" s="20"/>
      <c r="J1" s="18"/>
      <c r="K1" s="18"/>
      <c r="L1" s="18"/>
      <c r="M1" s="18"/>
      <c r="N1" s="18"/>
      <c r="O1" s="18"/>
    </row>
    <row r="2" spans="1:15" x14ac:dyDescent="0.25">
      <c r="A2" s="18"/>
      <c r="B2" s="18"/>
      <c r="C2" s="18"/>
      <c r="D2" s="35"/>
      <c r="E2" s="18"/>
      <c r="F2" s="18"/>
      <c r="G2" s="18"/>
      <c r="H2" s="20"/>
      <c r="I2" s="20"/>
      <c r="J2" s="18"/>
      <c r="K2" s="18"/>
      <c r="L2" s="18"/>
      <c r="M2" s="18"/>
      <c r="N2" s="18"/>
      <c r="O2" s="18"/>
    </row>
    <row r="3" spans="1:15" s="29" customFormat="1" ht="15.75" thickBot="1" x14ac:dyDescent="0.3">
      <c r="A3" s="26"/>
      <c r="B3" s="26"/>
      <c r="C3" s="27"/>
      <c r="D3" s="36"/>
      <c r="E3" s="27">
        <f>COLUMN([1]Sheet1!$V$1)</f>
        <v>22</v>
      </c>
      <c r="F3" s="27">
        <f>E3+3</f>
        <v>25</v>
      </c>
      <c r="G3" s="27"/>
      <c r="H3" s="28">
        <f>F3+1</f>
        <v>26</v>
      </c>
      <c r="I3" s="28">
        <f>H3+1</f>
        <v>27</v>
      </c>
      <c r="J3" s="28">
        <f>I3+1</f>
        <v>28</v>
      </c>
      <c r="K3" s="28">
        <f>J3+3</f>
        <v>31</v>
      </c>
      <c r="L3" s="28"/>
      <c r="M3" s="28">
        <f>COLUMN([1]Sheet1!$AH$1)</f>
        <v>34</v>
      </c>
      <c r="N3" s="28">
        <f>M3+1</f>
        <v>35</v>
      </c>
      <c r="O3" s="28">
        <f>N3+1</f>
        <v>36</v>
      </c>
    </row>
    <row r="4" spans="1:15" ht="30" x14ac:dyDescent="0.25">
      <c r="A4" s="18"/>
      <c r="B4" s="18"/>
      <c r="C4" s="37"/>
      <c r="D4" s="37" t="s">
        <v>8</v>
      </c>
      <c r="E4" s="13" t="s">
        <v>0</v>
      </c>
      <c r="F4" s="13" t="s">
        <v>1</v>
      </c>
      <c r="G4" s="13" t="s">
        <v>788</v>
      </c>
      <c r="H4" s="14" t="s">
        <v>799</v>
      </c>
      <c r="I4" s="14" t="s">
        <v>2</v>
      </c>
      <c r="J4" s="13" t="s">
        <v>3</v>
      </c>
      <c r="K4" s="13" t="s">
        <v>4</v>
      </c>
      <c r="L4" s="13" t="s">
        <v>794</v>
      </c>
      <c r="M4" s="30" t="s">
        <v>5</v>
      </c>
      <c r="N4" s="14" t="s">
        <v>6</v>
      </c>
      <c r="O4" s="13" t="s">
        <v>7</v>
      </c>
    </row>
    <row r="5" spans="1:15" ht="15.75" thickBot="1" x14ac:dyDescent="0.3">
      <c r="A5" s="18"/>
      <c r="B5" s="18"/>
      <c r="C5" s="45"/>
      <c r="D5" s="45" t="s">
        <v>787</v>
      </c>
      <c r="E5" s="44" t="s">
        <v>787</v>
      </c>
      <c r="F5" s="44" t="s">
        <v>787</v>
      </c>
      <c r="G5" s="44" t="s">
        <v>787</v>
      </c>
      <c r="H5" s="44" t="s">
        <v>787</v>
      </c>
      <c r="I5" s="44" t="s">
        <v>787</v>
      </c>
      <c r="J5" s="44" t="s">
        <v>787</v>
      </c>
      <c r="K5" s="44" t="s">
        <v>787</v>
      </c>
      <c r="L5" s="44" t="s">
        <v>787</v>
      </c>
      <c r="M5" s="46" t="s">
        <v>787</v>
      </c>
      <c r="N5" s="46" t="s">
        <v>787</v>
      </c>
      <c r="O5" s="44" t="s">
        <v>787</v>
      </c>
    </row>
    <row r="6" spans="1:15" x14ac:dyDescent="0.25">
      <c r="A6" s="18" t="s">
        <v>793</v>
      </c>
      <c r="B6" s="18" t="s">
        <v>793</v>
      </c>
      <c r="C6" s="18" t="s">
        <v>13</v>
      </c>
      <c r="D6" s="40">
        <v>42690138251.757065</v>
      </c>
      <c r="E6" s="21">
        <f t="shared" ref="E6:J6" si="0">SUM(E8:E390)</f>
        <v>78795886.631952077</v>
      </c>
      <c r="F6" s="21">
        <f t="shared" si="0"/>
        <v>1480040827.5903556</v>
      </c>
      <c r="G6" s="21">
        <f t="shared" si="0"/>
        <v>368250000.00000101</v>
      </c>
      <c r="H6" s="22">
        <f t="shared" si="0"/>
        <v>132129999.99999803</v>
      </c>
      <c r="I6" s="22">
        <f t="shared" si="0"/>
        <v>236120000.00000301</v>
      </c>
      <c r="J6" s="22">
        <f t="shared" si="0"/>
        <v>129600000.00000098</v>
      </c>
      <c r="K6" s="22">
        <f t="shared" ref="K6:O6" si="1">SUM(K8:K390)</f>
        <v>1212908597.7054634</v>
      </c>
      <c r="L6" s="22">
        <f t="shared" ref="L6" si="2">SUM(L8:L390)</f>
        <v>31755792.107200008</v>
      </c>
      <c r="M6" s="22">
        <f t="shared" si="1"/>
        <v>21404748.107205</v>
      </c>
      <c r="N6" s="22">
        <f t="shared" si="1"/>
        <v>10351043.999994997</v>
      </c>
      <c r="O6" s="22">
        <f t="shared" si="1"/>
        <v>1842000.0000139982</v>
      </c>
    </row>
    <row r="7" spans="1:15" x14ac:dyDescent="0.25">
      <c r="A7" s="18"/>
      <c r="B7" s="18"/>
      <c r="C7" s="18"/>
      <c r="D7" s="39"/>
      <c r="E7" s="21"/>
      <c r="F7" s="21"/>
      <c r="G7" s="21"/>
      <c r="H7" s="22"/>
      <c r="I7" s="22"/>
      <c r="J7" s="22"/>
      <c r="K7" s="22"/>
      <c r="L7" s="22"/>
      <c r="M7" s="22"/>
      <c r="N7" s="22"/>
      <c r="O7" s="22"/>
    </row>
    <row r="8" spans="1:15" x14ac:dyDescent="0.25">
      <c r="A8" s="17" t="s">
        <v>98</v>
      </c>
      <c r="B8" s="17" t="s">
        <v>15</v>
      </c>
      <c r="C8" s="17" t="s">
        <v>99</v>
      </c>
      <c r="D8" s="40">
        <v>8474959.396630669</v>
      </c>
      <c r="E8" s="21">
        <v>56285.866089999996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2">
        <v>0</v>
      </c>
      <c r="N8" s="22">
        <v>0</v>
      </c>
      <c r="O8" s="21">
        <v>0</v>
      </c>
    </row>
    <row r="9" spans="1:15" x14ac:dyDescent="0.25">
      <c r="A9" s="17" t="s">
        <v>530</v>
      </c>
      <c r="B9" s="17" t="s">
        <v>15</v>
      </c>
      <c r="C9" s="17" t="s">
        <v>531</v>
      </c>
      <c r="D9" s="40">
        <v>10923924.675329549</v>
      </c>
      <c r="E9" s="21">
        <v>76852.575393000006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2">
        <v>0</v>
      </c>
      <c r="N9" s="22">
        <v>0</v>
      </c>
      <c r="O9" s="21">
        <v>0</v>
      </c>
    </row>
    <row r="10" spans="1:15" x14ac:dyDescent="0.25">
      <c r="A10" s="17" t="s">
        <v>443</v>
      </c>
      <c r="B10" s="17" t="s">
        <v>15</v>
      </c>
      <c r="C10" s="17" t="s">
        <v>444</v>
      </c>
      <c r="D10" s="40">
        <v>11696662.450517477</v>
      </c>
      <c r="E10" s="21">
        <v>76852.575393000006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2">
        <v>0</v>
      </c>
      <c r="N10" s="22">
        <v>0</v>
      </c>
      <c r="O10" s="21">
        <v>0</v>
      </c>
    </row>
    <row r="11" spans="1:15" x14ac:dyDescent="0.25">
      <c r="A11" s="17" t="s">
        <v>668</v>
      </c>
      <c r="B11" s="17" t="s">
        <v>15</v>
      </c>
      <c r="C11" s="17" t="s">
        <v>669</v>
      </c>
      <c r="D11" s="40">
        <v>17942746.443470847</v>
      </c>
      <c r="E11" s="21">
        <v>97420.269644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2">
        <v>0</v>
      </c>
      <c r="N11" s="22">
        <v>0</v>
      </c>
      <c r="O11" s="21">
        <v>0</v>
      </c>
    </row>
    <row r="12" spans="1:15" x14ac:dyDescent="0.25">
      <c r="A12" s="17" t="s">
        <v>594</v>
      </c>
      <c r="B12" s="17" t="s">
        <v>15</v>
      </c>
      <c r="C12" s="17" t="s">
        <v>595</v>
      </c>
      <c r="D12" s="40">
        <v>13561959.056185286</v>
      </c>
      <c r="E12" s="21">
        <v>49247.424220000001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2">
        <v>0</v>
      </c>
      <c r="N12" s="22">
        <v>0</v>
      </c>
      <c r="O12" s="21">
        <v>0</v>
      </c>
    </row>
    <row r="13" spans="1:15" x14ac:dyDescent="0.25">
      <c r="A13" s="17" t="s">
        <v>654</v>
      </c>
      <c r="B13" s="17" t="s">
        <v>15</v>
      </c>
      <c r="C13" s="17" t="s">
        <v>655</v>
      </c>
      <c r="D13" s="40">
        <v>13785774.126502832</v>
      </c>
      <c r="E13" s="21">
        <v>49247.424220000001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2">
        <v>0</v>
      </c>
      <c r="N13" s="22">
        <v>0</v>
      </c>
      <c r="O13" s="21">
        <v>0</v>
      </c>
    </row>
    <row r="14" spans="1:15" x14ac:dyDescent="0.25">
      <c r="A14" s="17" t="s">
        <v>500</v>
      </c>
      <c r="B14" s="17" t="s">
        <v>303</v>
      </c>
      <c r="C14" s="17" t="s">
        <v>501</v>
      </c>
      <c r="D14" s="40">
        <v>41626720.732028104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</row>
    <row r="15" spans="1:15" x14ac:dyDescent="0.25">
      <c r="A15" s="17" t="s">
        <v>772</v>
      </c>
      <c r="B15" s="17" t="s">
        <v>15</v>
      </c>
      <c r="C15" s="17" t="s">
        <v>773</v>
      </c>
      <c r="D15" s="40">
        <v>23874735.847248495</v>
      </c>
      <c r="E15" s="21">
        <v>53249.269912000003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2">
        <v>0</v>
      </c>
      <c r="N15" s="22">
        <v>0</v>
      </c>
      <c r="O15" s="21">
        <v>0</v>
      </c>
    </row>
    <row r="16" spans="1:15" x14ac:dyDescent="0.25">
      <c r="A16" s="17" t="s">
        <v>538</v>
      </c>
      <c r="B16" s="17" t="s">
        <v>15</v>
      </c>
      <c r="C16" s="17" t="s">
        <v>539</v>
      </c>
      <c r="D16" s="40">
        <v>9389404.1788532119</v>
      </c>
      <c r="E16" s="21">
        <v>49247.424220000001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2">
        <v>0</v>
      </c>
      <c r="N16" s="22">
        <v>0</v>
      </c>
      <c r="O16" s="21">
        <v>0</v>
      </c>
    </row>
    <row r="17" spans="1:15" x14ac:dyDescent="0.25">
      <c r="A17" s="17" t="s">
        <v>262</v>
      </c>
      <c r="B17" s="17" t="s">
        <v>123</v>
      </c>
      <c r="C17" s="17" t="s">
        <v>263</v>
      </c>
      <c r="D17" s="40">
        <v>140289844.79664284</v>
      </c>
      <c r="E17" s="21">
        <v>416241.19940599997</v>
      </c>
      <c r="F17" s="21">
        <v>4552232.6756570004</v>
      </c>
      <c r="G17" s="21">
        <v>1263106.696184</v>
      </c>
      <c r="H17" s="21">
        <v>364808.88442100002</v>
      </c>
      <c r="I17" s="21">
        <v>898297.81176299998</v>
      </c>
      <c r="J17" s="21">
        <v>688920.86132300005</v>
      </c>
      <c r="K17" s="21">
        <v>7056663.9774159994</v>
      </c>
      <c r="L17" s="21">
        <v>152586.34834</v>
      </c>
      <c r="M17" s="22">
        <v>124045.61164999999</v>
      </c>
      <c r="N17" s="22">
        <v>28540.736690000002</v>
      </c>
      <c r="O17" s="21">
        <v>9073.8916270000009</v>
      </c>
    </row>
    <row r="18" spans="1:15" x14ac:dyDescent="0.25">
      <c r="A18" s="17" t="s">
        <v>465</v>
      </c>
      <c r="B18" s="17" t="s">
        <v>123</v>
      </c>
      <c r="C18" s="17" t="s">
        <v>466</v>
      </c>
      <c r="D18" s="40">
        <v>255432970.6928429</v>
      </c>
      <c r="E18" s="21">
        <v>587635.04002299998</v>
      </c>
      <c r="F18" s="21">
        <v>11502711.750817999</v>
      </c>
      <c r="G18" s="21">
        <v>2262069.3972499999</v>
      </c>
      <c r="H18" s="21">
        <v>837981.24521199998</v>
      </c>
      <c r="I18" s="21">
        <v>1424088.1520380001</v>
      </c>
      <c r="J18" s="21">
        <v>718457.57168699999</v>
      </c>
      <c r="K18" s="21">
        <v>7612857.5094830003</v>
      </c>
      <c r="L18" s="21">
        <v>188728.307699</v>
      </c>
      <c r="M18" s="22">
        <v>134747.98570299998</v>
      </c>
      <c r="N18" s="22">
        <v>53980.321995999999</v>
      </c>
      <c r="O18" s="21">
        <v>9073.8916270000009</v>
      </c>
    </row>
    <row r="19" spans="1:15" x14ac:dyDescent="0.25">
      <c r="A19" s="17" t="s">
        <v>137</v>
      </c>
      <c r="B19" s="17" t="s">
        <v>25</v>
      </c>
      <c r="C19" s="17" t="s">
        <v>138</v>
      </c>
      <c r="D19" s="40">
        <v>169412989.06333935</v>
      </c>
      <c r="E19" s="21">
        <v>83708.801792999991</v>
      </c>
      <c r="F19" s="21">
        <v>4471275.7008090001</v>
      </c>
      <c r="G19" s="21">
        <v>1772140.9623119999</v>
      </c>
      <c r="H19" s="21">
        <v>553761.18977499998</v>
      </c>
      <c r="I19" s="21">
        <v>1218379.772537</v>
      </c>
      <c r="J19" s="21">
        <v>749864.561399</v>
      </c>
      <c r="K19" s="21">
        <v>5943536.2346820002</v>
      </c>
      <c r="L19" s="21">
        <v>138657.197763</v>
      </c>
      <c r="M19" s="22">
        <v>119968.51677300001</v>
      </c>
      <c r="N19" s="22">
        <v>18688.680990000001</v>
      </c>
      <c r="O19" s="21">
        <v>9073.8916270000009</v>
      </c>
    </row>
    <row r="20" spans="1:15" x14ac:dyDescent="0.25">
      <c r="A20" s="17" t="s">
        <v>14</v>
      </c>
      <c r="B20" s="17" t="s">
        <v>15</v>
      </c>
      <c r="C20" s="17" t="s">
        <v>16</v>
      </c>
      <c r="D20" s="40">
        <v>9637996.5754358377</v>
      </c>
      <c r="E20" s="21">
        <v>93012.625176000001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2">
        <v>0</v>
      </c>
      <c r="N20" s="22">
        <v>0</v>
      </c>
      <c r="O20" s="21">
        <v>0</v>
      </c>
    </row>
    <row r="21" spans="1:15" x14ac:dyDescent="0.25">
      <c r="A21" s="17" t="s">
        <v>608</v>
      </c>
      <c r="B21" s="17" t="s">
        <v>15</v>
      </c>
      <c r="C21" s="17" t="s">
        <v>609</v>
      </c>
      <c r="D21" s="40">
        <v>26080738.134461254</v>
      </c>
      <c r="E21" s="21">
        <v>196338.64593300002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2">
        <v>0</v>
      </c>
      <c r="N21" s="22">
        <v>0</v>
      </c>
      <c r="O21" s="21">
        <v>0</v>
      </c>
    </row>
    <row r="22" spans="1:15" x14ac:dyDescent="0.25">
      <c r="A22" s="17" t="s">
        <v>692</v>
      </c>
      <c r="B22" s="17" t="s">
        <v>15</v>
      </c>
      <c r="C22" s="17" t="s">
        <v>693</v>
      </c>
      <c r="D22" s="40">
        <v>16113680.225920049</v>
      </c>
      <c r="E22" s="21">
        <v>99868.851576000001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2">
        <v>0</v>
      </c>
      <c r="N22" s="22">
        <v>0</v>
      </c>
      <c r="O22" s="21">
        <v>0</v>
      </c>
    </row>
    <row r="23" spans="1:15" x14ac:dyDescent="0.25">
      <c r="A23" s="17" t="s">
        <v>433</v>
      </c>
      <c r="B23" s="17" t="s">
        <v>15</v>
      </c>
      <c r="C23" s="17" t="s">
        <v>434</v>
      </c>
      <c r="D23" s="40">
        <v>12484200.526662784</v>
      </c>
      <c r="E23" s="21">
        <v>90564.043244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2">
        <v>0</v>
      </c>
      <c r="N23" s="22">
        <v>0</v>
      </c>
      <c r="O23" s="21">
        <v>0</v>
      </c>
    </row>
    <row r="24" spans="1:15" x14ac:dyDescent="0.25">
      <c r="A24" s="17" t="s">
        <v>520</v>
      </c>
      <c r="B24" s="17" t="s">
        <v>20</v>
      </c>
      <c r="C24" s="17" t="s">
        <v>521</v>
      </c>
      <c r="D24" s="40">
        <v>118963864.29421799</v>
      </c>
      <c r="E24" s="21">
        <v>202704.36798799998</v>
      </c>
      <c r="F24" s="21">
        <v>3577135.5938510001</v>
      </c>
      <c r="G24" s="21">
        <v>1208951.924474</v>
      </c>
      <c r="H24" s="21">
        <v>490997.715279</v>
      </c>
      <c r="I24" s="21">
        <v>717954.209195</v>
      </c>
      <c r="J24" s="21">
        <v>224025.43343400001</v>
      </c>
      <c r="K24" s="21">
        <v>3210795.6457820004</v>
      </c>
      <c r="L24" s="21">
        <v>167046.444395</v>
      </c>
      <c r="M24" s="22">
        <v>128326.561271</v>
      </c>
      <c r="N24" s="22">
        <v>38719.883124</v>
      </c>
      <c r="O24" s="21">
        <v>13610.837434999999</v>
      </c>
    </row>
    <row r="25" spans="1:15" x14ac:dyDescent="0.25">
      <c r="A25" s="17" t="s">
        <v>484</v>
      </c>
      <c r="B25" s="17" t="s">
        <v>20</v>
      </c>
      <c r="C25" s="17" t="s">
        <v>485</v>
      </c>
      <c r="D25" s="40">
        <v>131770319.09937935</v>
      </c>
      <c r="E25" s="21">
        <v>195849.126536</v>
      </c>
      <c r="F25" s="21">
        <v>11020472.233261</v>
      </c>
      <c r="G25" s="21">
        <v>999047.78398599999</v>
      </c>
      <c r="H25" s="21">
        <v>388271.87590300001</v>
      </c>
      <c r="I25" s="21">
        <v>610775.90808299999</v>
      </c>
      <c r="J25" s="21">
        <v>359351.13704900001</v>
      </c>
      <c r="K25" s="21">
        <v>3679953.8180180001</v>
      </c>
      <c r="L25" s="21">
        <v>165145.63682099999</v>
      </c>
      <c r="M25" s="22">
        <v>127816.92441199999</v>
      </c>
      <c r="N25" s="22">
        <v>37328.712409</v>
      </c>
      <c r="O25" s="21">
        <v>9073.8916270000009</v>
      </c>
    </row>
    <row r="26" spans="1:15" x14ac:dyDescent="0.25">
      <c r="A26" s="17" t="s">
        <v>504</v>
      </c>
      <c r="B26" s="17" t="s">
        <v>303</v>
      </c>
      <c r="C26" s="17" t="s">
        <v>505</v>
      </c>
      <c r="D26" s="40">
        <v>27593364.548862036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2">
        <v>0</v>
      </c>
      <c r="N26" s="22">
        <v>0</v>
      </c>
      <c r="O26" s="21">
        <v>0</v>
      </c>
    </row>
    <row r="27" spans="1:15" x14ac:dyDescent="0.25">
      <c r="A27" s="17" t="s">
        <v>498</v>
      </c>
      <c r="B27" s="17" t="s">
        <v>303</v>
      </c>
      <c r="C27" s="17" t="s">
        <v>499</v>
      </c>
      <c r="D27" s="40">
        <v>31906173.476334367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2">
        <v>0</v>
      </c>
      <c r="N27" s="22">
        <v>0</v>
      </c>
      <c r="O27" s="21">
        <v>0</v>
      </c>
    </row>
    <row r="28" spans="1:15" x14ac:dyDescent="0.25">
      <c r="A28" s="17" t="s">
        <v>425</v>
      </c>
      <c r="B28" s="17" t="s">
        <v>123</v>
      </c>
      <c r="C28" s="17" t="s">
        <v>426</v>
      </c>
      <c r="D28" s="40">
        <v>152797067.88173759</v>
      </c>
      <c r="E28" s="21">
        <v>393979.39376200002</v>
      </c>
      <c r="F28" s="21">
        <v>5508047.5522949994</v>
      </c>
      <c r="G28" s="21">
        <v>1547507.7474079998</v>
      </c>
      <c r="H28" s="21">
        <v>634140.47826899996</v>
      </c>
      <c r="I28" s="21">
        <v>913367.26913899998</v>
      </c>
      <c r="J28" s="21">
        <v>449495.74048699997</v>
      </c>
      <c r="K28" s="21">
        <v>5099642.2687440002</v>
      </c>
      <c r="L28" s="21">
        <v>183467.87150499999</v>
      </c>
      <c r="M28" s="22">
        <v>133219.075124</v>
      </c>
      <c r="N28" s="22">
        <v>50248.796381</v>
      </c>
      <c r="O28" s="21">
        <v>9073.8916270000009</v>
      </c>
    </row>
    <row r="29" spans="1:15" x14ac:dyDescent="0.25">
      <c r="A29" s="17" t="s">
        <v>24</v>
      </c>
      <c r="B29" s="17" t="s">
        <v>25</v>
      </c>
      <c r="C29" s="17" t="s">
        <v>26</v>
      </c>
      <c r="D29" s="40">
        <v>837050761.96951091</v>
      </c>
      <c r="E29" s="21">
        <v>1067536.4148220001</v>
      </c>
      <c r="F29" s="21">
        <v>40463685.018488996</v>
      </c>
      <c r="G29" s="21">
        <v>8051945.7813549992</v>
      </c>
      <c r="H29" s="21">
        <v>2542189.5719519998</v>
      </c>
      <c r="I29" s="21">
        <v>5509756.2094029998</v>
      </c>
      <c r="J29" s="21">
        <v>5545942.9647479998</v>
      </c>
      <c r="K29" s="21">
        <v>32390187.119701002</v>
      </c>
      <c r="L29" s="21">
        <v>273713.81106400001</v>
      </c>
      <c r="M29" s="22">
        <v>160025.97394500001</v>
      </c>
      <c r="N29" s="22">
        <v>113687.837119</v>
      </c>
      <c r="O29" s="21">
        <v>18147.78325</v>
      </c>
    </row>
    <row r="30" spans="1:15" x14ac:dyDescent="0.25">
      <c r="A30" s="17" t="s">
        <v>750</v>
      </c>
      <c r="B30" s="17" t="s">
        <v>15</v>
      </c>
      <c r="C30" s="17" t="s">
        <v>751</v>
      </c>
      <c r="D30" s="40">
        <v>9551327.2911441922</v>
      </c>
      <c r="E30" s="21">
        <v>56285.866089999996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2">
        <v>0</v>
      </c>
      <c r="N30" s="22">
        <v>0</v>
      </c>
      <c r="O30" s="21">
        <v>0</v>
      </c>
    </row>
    <row r="31" spans="1:15" x14ac:dyDescent="0.25">
      <c r="A31" s="17" t="s">
        <v>131</v>
      </c>
      <c r="B31" s="17" t="s">
        <v>20</v>
      </c>
      <c r="C31" s="17" t="s">
        <v>132</v>
      </c>
      <c r="D31" s="40">
        <v>114927505.55063871</v>
      </c>
      <c r="E31" s="21">
        <v>106724.093028</v>
      </c>
      <c r="F31" s="21">
        <v>4533540.3037689999</v>
      </c>
      <c r="G31" s="21">
        <v>1083247.599737</v>
      </c>
      <c r="H31" s="21">
        <v>331190.38559399999</v>
      </c>
      <c r="I31" s="21">
        <v>752057.21414299996</v>
      </c>
      <c r="J31" s="21">
        <v>579825.75027199998</v>
      </c>
      <c r="K31" s="21">
        <v>6115474.9881299995</v>
      </c>
      <c r="L31" s="21">
        <v>142929.722748</v>
      </c>
      <c r="M31" s="22">
        <v>121191.64523600001</v>
      </c>
      <c r="N31" s="22">
        <v>21738.077512</v>
      </c>
      <c r="O31" s="21">
        <v>9073.8916270000009</v>
      </c>
    </row>
    <row r="32" spans="1:15" x14ac:dyDescent="0.25">
      <c r="A32" s="17" t="s">
        <v>19</v>
      </c>
      <c r="B32" s="17" t="s">
        <v>20</v>
      </c>
      <c r="C32" s="17" t="s">
        <v>21</v>
      </c>
      <c r="D32" s="40">
        <v>121893040.83283392</v>
      </c>
      <c r="E32" s="21">
        <v>517578.60917299998</v>
      </c>
      <c r="F32" s="21">
        <v>5121180.8282820005</v>
      </c>
      <c r="G32" s="21">
        <v>1393159.4130909999</v>
      </c>
      <c r="H32" s="21">
        <v>504084.57212600001</v>
      </c>
      <c r="I32" s="21">
        <v>889074.84096499998</v>
      </c>
      <c r="J32" s="21">
        <v>846459.52038300002</v>
      </c>
      <c r="K32" s="21">
        <v>4409525.2200119998</v>
      </c>
      <c r="L32" s="21">
        <v>134958.60449900001</v>
      </c>
      <c r="M32" s="22">
        <v>118847.31568099999</v>
      </c>
      <c r="N32" s="22">
        <v>16111.288818000001</v>
      </c>
      <c r="O32" s="21">
        <v>9073.8916270000009</v>
      </c>
    </row>
    <row r="33" spans="1:15" x14ac:dyDescent="0.25">
      <c r="A33" s="17" t="s">
        <v>270</v>
      </c>
      <c r="B33" s="17" t="s">
        <v>15</v>
      </c>
      <c r="C33" s="17" t="s">
        <v>271</v>
      </c>
      <c r="D33" s="40">
        <v>9388127.1183101498</v>
      </c>
      <c r="E33" s="21">
        <v>49429.639689999996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2">
        <v>0</v>
      </c>
      <c r="N33" s="22">
        <v>0</v>
      </c>
      <c r="O33" s="21">
        <v>0</v>
      </c>
    </row>
    <row r="34" spans="1:15" x14ac:dyDescent="0.25">
      <c r="A34" s="17" t="s">
        <v>44</v>
      </c>
      <c r="B34" s="17" t="s">
        <v>25</v>
      </c>
      <c r="C34" s="17" t="s">
        <v>45</v>
      </c>
      <c r="D34" s="40">
        <v>197801288.87856877</v>
      </c>
      <c r="E34" s="21">
        <v>149817.559118</v>
      </c>
      <c r="F34" s="21">
        <v>8291125.070017999</v>
      </c>
      <c r="G34" s="21">
        <v>2064511.8292109999</v>
      </c>
      <c r="H34" s="21">
        <v>696883.99652799999</v>
      </c>
      <c r="I34" s="21">
        <v>1367627.832683</v>
      </c>
      <c r="J34" s="21">
        <v>914081.71394299995</v>
      </c>
      <c r="K34" s="21">
        <v>7763456.4636730002</v>
      </c>
      <c r="L34" s="21">
        <v>146038.369989</v>
      </c>
      <c r="M34" s="22">
        <v>122108.991583</v>
      </c>
      <c r="N34" s="22">
        <v>23929.378406</v>
      </c>
      <c r="O34" s="21">
        <v>9073.8916270000009</v>
      </c>
    </row>
    <row r="35" spans="1:15" x14ac:dyDescent="0.25">
      <c r="A35" s="17" t="s">
        <v>118</v>
      </c>
      <c r="B35" s="17" t="s">
        <v>15</v>
      </c>
      <c r="C35" s="17" t="s">
        <v>119</v>
      </c>
      <c r="D35" s="40">
        <v>7892586.853011949</v>
      </c>
      <c r="E35" s="21">
        <v>79301.157325000007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2">
        <v>0</v>
      </c>
      <c r="N35" s="22">
        <v>0</v>
      </c>
      <c r="O35" s="21">
        <v>0</v>
      </c>
    </row>
    <row r="36" spans="1:15" x14ac:dyDescent="0.25">
      <c r="A36" s="17" t="s">
        <v>375</v>
      </c>
      <c r="B36" s="17" t="s">
        <v>20</v>
      </c>
      <c r="C36" s="17" t="s">
        <v>376</v>
      </c>
      <c r="D36" s="40">
        <v>129763117.91733153</v>
      </c>
      <c r="E36" s="21">
        <v>559721.59997500002</v>
      </c>
      <c r="F36" s="21">
        <v>37800.665288000004</v>
      </c>
      <c r="G36" s="21">
        <v>1429547.752696</v>
      </c>
      <c r="H36" s="21">
        <v>559924.341013</v>
      </c>
      <c r="I36" s="21">
        <v>869623.41168300004</v>
      </c>
      <c r="J36" s="21">
        <v>445655.79496600002</v>
      </c>
      <c r="K36" s="21">
        <v>3663355.1261489997</v>
      </c>
      <c r="L36" s="21">
        <v>134053.50107100001</v>
      </c>
      <c r="M36" s="22">
        <v>118541.53356500001</v>
      </c>
      <c r="N36" s="22">
        <v>15511.967506000001</v>
      </c>
      <c r="O36" s="21">
        <v>9073.8916270000009</v>
      </c>
    </row>
    <row r="37" spans="1:15" x14ac:dyDescent="0.25">
      <c r="A37" s="17" t="s">
        <v>367</v>
      </c>
      <c r="B37" s="17" t="s">
        <v>20</v>
      </c>
      <c r="C37" s="17" t="s">
        <v>368</v>
      </c>
      <c r="D37" s="40">
        <v>78744426.022720337</v>
      </c>
      <c r="E37" s="21">
        <v>49247.424220000001</v>
      </c>
      <c r="F37" s="21">
        <v>8548056.6560980007</v>
      </c>
      <c r="G37" s="21">
        <v>562237.571367</v>
      </c>
      <c r="H37" s="21">
        <v>206249.92823699999</v>
      </c>
      <c r="I37" s="21">
        <v>355987.64312999998</v>
      </c>
      <c r="J37" s="21">
        <v>156628.36609200001</v>
      </c>
      <c r="K37" s="21">
        <v>2475364.5186590003</v>
      </c>
      <c r="L37" s="21">
        <v>144900.369679</v>
      </c>
      <c r="M37" s="22">
        <v>121803.209468</v>
      </c>
      <c r="N37" s="22">
        <v>23097.160210999999</v>
      </c>
      <c r="O37" s="21">
        <v>9073.8916270000009</v>
      </c>
    </row>
    <row r="38" spans="1:15" x14ac:dyDescent="0.25">
      <c r="A38" s="17" t="s">
        <v>139</v>
      </c>
      <c r="B38" s="17" t="s">
        <v>25</v>
      </c>
      <c r="C38" s="17" t="s">
        <v>140</v>
      </c>
      <c r="D38" s="40">
        <v>375271401.97771078</v>
      </c>
      <c r="E38" s="21">
        <v>117986.978947</v>
      </c>
      <c r="F38" s="21">
        <v>13211407.426112</v>
      </c>
      <c r="G38" s="21">
        <v>3360256.7565989997</v>
      </c>
      <c r="H38" s="21">
        <v>1100184.0276800001</v>
      </c>
      <c r="I38" s="21">
        <v>2260072.7289189999</v>
      </c>
      <c r="J38" s="21">
        <v>1758828.317451</v>
      </c>
      <c r="K38" s="21">
        <v>15464053.490265999</v>
      </c>
      <c r="L38" s="21">
        <v>187614.11462399998</v>
      </c>
      <c r="M38" s="22">
        <v>134442.203587</v>
      </c>
      <c r="N38" s="22">
        <v>53171.911036999998</v>
      </c>
      <c r="O38" s="21">
        <v>18147.78325</v>
      </c>
    </row>
    <row r="39" spans="1:15" x14ac:dyDescent="0.25">
      <c r="A39" s="17" t="s">
        <v>602</v>
      </c>
      <c r="B39" s="17" t="s">
        <v>15</v>
      </c>
      <c r="C39" s="17" t="s">
        <v>603</v>
      </c>
      <c r="D39" s="40">
        <v>15224160.617456278</v>
      </c>
      <c r="E39" s="21">
        <v>69997.333941000004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0</v>
      </c>
      <c r="N39" s="22">
        <v>0</v>
      </c>
      <c r="O39" s="21">
        <v>0</v>
      </c>
    </row>
    <row r="40" spans="1:15" x14ac:dyDescent="0.25">
      <c r="A40" s="17" t="s">
        <v>730</v>
      </c>
      <c r="B40" s="17" t="s">
        <v>15</v>
      </c>
      <c r="C40" s="17" t="s">
        <v>731</v>
      </c>
      <c r="D40" s="40">
        <v>11748403.219848111</v>
      </c>
      <c r="E40" s="21">
        <v>138554.673198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2">
        <v>0</v>
      </c>
      <c r="N40" s="22">
        <v>0</v>
      </c>
      <c r="O40" s="21">
        <v>0</v>
      </c>
    </row>
    <row r="41" spans="1:15" x14ac:dyDescent="0.25">
      <c r="A41" s="17" t="s">
        <v>403</v>
      </c>
      <c r="B41" s="17" t="s">
        <v>123</v>
      </c>
      <c r="C41" s="17" t="s">
        <v>404</v>
      </c>
      <c r="D41" s="40">
        <v>238237190.24698973</v>
      </c>
      <c r="E41" s="21">
        <v>1539602.524427</v>
      </c>
      <c r="F41" s="21">
        <v>8196104.2906509992</v>
      </c>
      <c r="G41" s="21">
        <v>1861045.7674130001</v>
      </c>
      <c r="H41" s="21">
        <v>539723.08562400006</v>
      </c>
      <c r="I41" s="21">
        <v>1321322.6817890001</v>
      </c>
      <c r="J41" s="21">
        <v>768899.39722699998</v>
      </c>
      <c r="K41" s="21">
        <v>8288165.5848099999</v>
      </c>
      <c r="L41" s="21">
        <v>193100.689862</v>
      </c>
      <c r="M41" s="22">
        <v>136073.041539</v>
      </c>
      <c r="N41" s="22">
        <v>57027.648323000001</v>
      </c>
      <c r="O41" s="21">
        <v>9073.8916270000009</v>
      </c>
    </row>
    <row r="42" spans="1:15" x14ac:dyDescent="0.25">
      <c r="A42" s="17" t="s">
        <v>188</v>
      </c>
      <c r="B42" s="17" t="s">
        <v>15</v>
      </c>
      <c r="C42" s="17" t="s">
        <v>189</v>
      </c>
      <c r="D42" s="40">
        <v>8871796.6899878103</v>
      </c>
      <c r="E42" s="21">
        <v>49247.424220000001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2">
        <v>0</v>
      </c>
      <c r="N42" s="22">
        <v>0</v>
      </c>
      <c r="O42" s="21">
        <v>0</v>
      </c>
    </row>
    <row r="43" spans="1:15" x14ac:dyDescent="0.25">
      <c r="A43" s="17" t="s">
        <v>268</v>
      </c>
      <c r="B43" s="17" t="s">
        <v>20</v>
      </c>
      <c r="C43" s="17" t="s">
        <v>269</v>
      </c>
      <c r="D43" s="40">
        <v>207848442.51493672</v>
      </c>
      <c r="E43" s="21">
        <v>1273208.4325919999</v>
      </c>
      <c r="F43" s="21">
        <v>7238992.409395</v>
      </c>
      <c r="G43" s="21">
        <v>1844294.4600770001</v>
      </c>
      <c r="H43" s="21">
        <v>635496.39371500001</v>
      </c>
      <c r="I43" s="21">
        <v>1208798.0663620001</v>
      </c>
      <c r="J43" s="21">
        <v>565759.50277599995</v>
      </c>
      <c r="K43" s="21">
        <v>5579159.4199950006</v>
      </c>
      <c r="L43" s="21">
        <v>217933.63939500001</v>
      </c>
      <c r="M43" s="22">
        <v>143411.81231800001</v>
      </c>
      <c r="N43" s="22">
        <v>74521.827076999994</v>
      </c>
      <c r="O43" s="21">
        <v>9073.8916270000009</v>
      </c>
    </row>
    <row r="44" spans="1:15" x14ac:dyDescent="0.25">
      <c r="A44" s="17" t="s">
        <v>274</v>
      </c>
      <c r="B44" s="17" t="s">
        <v>20</v>
      </c>
      <c r="C44" s="17" t="s">
        <v>275</v>
      </c>
      <c r="D44" s="40">
        <v>342084080.50077629</v>
      </c>
      <c r="E44" s="21">
        <v>1064108.794096</v>
      </c>
      <c r="F44" s="21">
        <v>18836834.944008999</v>
      </c>
      <c r="G44" s="21">
        <v>3062359.4033749998</v>
      </c>
      <c r="H44" s="21">
        <v>1066783.938781</v>
      </c>
      <c r="I44" s="21">
        <v>1995575.464594</v>
      </c>
      <c r="J44" s="21">
        <v>1406325.8361790001</v>
      </c>
      <c r="K44" s="21">
        <v>9974837.1671429984</v>
      </c>
      <c r="L44" s="21">
        <v>203090.06951499998</v>
      </c>
      <c r="M44" s="22">
        <v>139028.935325</v>
      </c>
      <c r="N44" s="22">
        <v>64061.134189999997</v>
      </c>
      <c r="O44" s="21">
        <v>18147.78325</v>
      </c>
    </row>
    <row r="45" spans="1:15" x14ac:dyDescent="0.25">
      <c r="A45" s="17" t="s">
        <v>690</v>
      </c>
      <c r="B45" s="17" t="s">
        <v>15</v>
      </c>
      <c r="C45" s="17" t="s">
        <v>691</v>
      </c>
      <c r="D45" s="40">
        <v>10952254.611124597</v>
      </c>
      <c r="E45" s="21">
        <v>111131.737496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2">
        <v>0</v>
      </c>
      <c r="N45" s="22">
        <v>0</v>
      </c>
      <c r="O45" s="21">
        <v>0</v>
      </c>
    </row>
    <row r="46" spans="1:15" x14ac:dyDescent="0.25">
      <c r="A46" s="17" t="s">
        <v>288</v>
      </c>
      <c r="B46" s="17" t="s">
        <v>123</v>
      </c>
      <c r="C46" s="17" t="s">
        <v>289</v>
      </c>
      <c r="D46" s="40">
        <v>195883010.71841216</v>
      </c>
      <c r="E46" s="21">
        <v>393979.39376200002</v>
      </c>
      <c r="F46" s="21">
        <v>9454695.3616770003</v>
      </c>
      <c r="G46" s="21">
        <v>2039278.060909</v>
      </c>
      <c r="H46" s="21">
        <v>868067.49006500002</v>
      </c>
      <c r="I46" s="21">
        <v>1171210.570844</v>
      </c>
      <c r="J46" s="21">
        <v>736567.05593799998</v>
      </c>
      <c r="K46" s="21">
        <v>6329576.1654979996</v>
      </c>
      <c r="L46" s="21">
        <v>220993.637067</v>
      </c>
      <c r="M46" s="22">
        <v>144329.158666</v>
      </c>
      <c r="N46" s="22">
        <v>76664.478401</v>
      </c>
      <c r="O46" s="21">
        <v>13610.837434999999</v>
      </c>
    </row>
    <row r="47" spans="1:15" x14ac:dyDescent="0.25">
      <c r="A47" s="17" t="s">
        <v>590</v>
      </c>
      <c r="B47" s="17" t="s">
        <v>15</v>
      </c>
      <c r="C47" s="17" t="s">
        <v>591</v>
      </c>
      <c r="D47" s="40">
        <v>10778004.289723506</v>
      </c>
      <c r="E47" s="21">
        <v>111131.737496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2">
        <v>0</v>
      </c>
      <c r="N47" s="22">
        <v>0</v>
      </c>
      <c r="O47" s="21">
        <v>0</v>
      </c>
    </row>
    <row r="48" spans="1:15" x14ac:dyDescent="0.25">
      <c r="A48" s="17" t="s">
        <v>548</v>
      </c>
      <c r="B48" s="17" t="s">
        <v>15</v>
      </c>
      <c r="C48" s="17" t="s">
        <v>549</v>
      </c>
      <c r="D48" s="40">
        <v>8715304.8247280326</v>
      </c>
      <c r="E48" s="21">
        <v>63141.107540999998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2">
        <v>0</v>
      </c>
      <c r="N48" s="22">
        <v>0</v>
      </c>
      <c r="O48" s="21">
        <v>0</v>
      </c>
    </row>
    <row r="49" spans="1:15" x14ac:dyDescent="0.25">
      <c r="A49" s="17" t="s">
        <v>22</v>
      </c>
      <c r="B49" s="17" t="s">
        <v>15</v>
      </c>
      <c r="C49" s="17" t="s">
        <v>23</v>
      </c>
      <c r="D49" s="40">
        <v>9856985.2915479317</v>
      </c>
      <c r="E49" s="21">
        <v>86450.898373000004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2">
        <v>0</v>
      </c>
      <c r="N49" s="22">
        <v>0</v>
      </c>
      <c r="O49" s="21">
        <v>0</v>
      </c>
    </row>
    <row r="50" spans="1:15" x14ac:dyDescent="0.25">
      <c r="A50" s="17" t="s">
        <v>508</v>
      </c>
      <c r="B50" s="17" t="s">
        <v>152</v>
      </c>
      <c r="C50" s="17" t="s">
        <v>509</v>
      </c>
      <c r="D50" s="40">
        <v>314505932.25242549</v>
      </c>
      <c r="E50" s="21">
        <v>0</v>
      </c>
      <c r="F50" s="21">
        <v>17216127.098161999</v>
      </c>
      <c r="G50" s="21">
        <v>2774686.5710650003</v>
      </c>
      <c r="H50" s="21">
        <v>1130388.9012770001</v>
      </c>
      <c r="I50" s="21">
        <v>1644297.6697879999</v>
      </c>
      <c r="J50" s="21">
        <v>430965.36809</v>
      </c>
      <c r="K50" s="21">
        <v>9288988.7204250004</v>
      </c>
      <c r="L50" s="21">
        <v>288987.43414700002</v>
      </c>
      <c r="M50" s="22">
        <v>164510.77831000002</v>
      </c>
      <c r="N50" s="22">
        <v>124476.655837</v>
      </c>
      <c r="O50" s="21">
        <v>18147.78325</v>
      </c>
    </row>
    <row r="51" spans="1:15" x14ac:dyDescent="0.25">
      <c r="A51" s="17" t="s">
        <v>540</v>
      </c>
      <c r="B51" s="17" t="s">
        <v>303</v>
      </c>
      <c r="C51" s="17" t="s">
        <v>541</v>
      </c>
      <c r="D51" s="40">
        <v>26184474.96686941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2">
        <v>0</v>
      </c>
      <c r="N51" s="22">
        <v>0</v>
      </c>
      <c r="O51" s="21">
        <v>0</v>
      </c>
    </row>
    <row r="52" spans="1:15" x14ac:dyDescent="0.25">
      <c r="A52" s="17" t="s">
        <v>32</v>
      </c>
      <c r="B52" s="17" t="s">
        <v>15</v>
      </c>
      <c r="C52" s="17" t="s">
        <v>33</v>
      </c>
      <c r="D52" s="40">
        <v>14048840.639638836</v>
      </c>
      <c r="E52" s="21">
        <v>106724.093028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2">
        <v>0</v>
      </c>
      <c r="N52" s="22">
        <v>0</v>
      </c>
      <c r="O52" s="21">
        <v>0</v>
      </c>
    </row>
    <row r="53" spans="1:15" x14ac:dyDescent="0.25">
      <c r="A53" s="17" t="s">
        <v>60</v>
      </c>
      <c r="B53" s="17" t="s">
        <v>25</v>
      </c>
      <c r="C53" s="17" t="s">
        <v>61</v>
      </c>
      <c r="D53" s="40">
        <v>123480934.07284194</v>
      </c>
      <c r="E53" s="21">
        <v>456367.01571200002</v>
      </c>
      <c r="F53" s="21">
        <v>4599012.8454539999</v>
      </c>
      <c r="G53" s="21">
        <v>1281073.800912</v>
      </c>
      <c r="H53" s="21">
        <v>477568.27636100003</v>
      </c>
      <c r="I53" s="21">
        <v>803505.52455099998</v>
      </c>
      <c r="J53" s="21">
        <v>513077.70901499997</v>
      </c>
      <c r="K53" s="21">
        <v>4233162.0417180005</v>
      </c>
      <c r="L53" s="21">
        <v>151845.278119</v>
      </c>
      <c r="M53" s="22">
        <v>123841.756906</v>
      </c>
      <c r="N53" s="22">
        <v>28003.521213</v>
      </c>
      <c r="O53" s="21">
        <v>9073.8916270000009</v>
      </c>
    </row>
    <row r="54" spans="1:15" x14ac:dyDescent="0.25">
      <c r="A54" s="17" t="s">
        <v>106</v>
      </c>
      <c r="B54" s="17" t="s">
        <v>25</v>
      </c>
      <c r="C54" s="17" t="s">
        <v>107</v>
      </c>
      <c r="D54" s="40">
        <v>141886899.19917274</v>
      </c>
      <c r="E54" s="21">
        <v>102836.50135999999</v>
      </c>
      <c r="F54" s="21">
        <v>1649110.989791</v>
      </c>
      <c r="G54" s="21">
        <v>1386751.091089</v>
      </c>
      <c r="H54" s="21">
        <v>481016.27066799998</v>
      </c>
      <c r="I54" s="21">
        <v>905734.82042100001</v>
      </c>
      <c r="J54" s="21">
        <v>494498.396136</v>
      </c>
      <c r="K54" s="21">
        <v>5379184.2450529998</v>
      </c>
      <c r="L54" s="21">
        <v>204055.208583</v>
      </c>
      <c r="M54" s="22">
        <v>139334.71744000001</v>
      </c>
      <c r="N54" s="22">
        <v>64720.491142999999</v>
      </c>
      <c r="O54" s="21">
        <v>9073.8916270000009</v>
      </c>
    </row>
    <row r="55" spans="1:15" x14ac:dyDescent="0.25">
      <c r="A55" s="17" t="s">
        <v>746</v>
      </c>
      <c r="B55" s="17" t="s">
        <v>15</v>
      </c>
      <c r="C55" s="17" t="s">
        <v>747</v>
      </c>
      <c r="D55" s="40">
        <v>19185571.713774577</v>
      </c>
      <c r="E55" s="21">
        <v>563610.17659100005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  <c r="N55" s="22">
        <v>0</v>
      </c>
      <c r="O55" s="21">
        <v>0</v>
      </c>
    </row>
    <row r="56" spans="1:15" x14ac:dyDescent="0.25">
      <c r="A56" s="17" t="s">
        <v>393</v>
      </c>
      <c r="B56" s="17" t="s">
        <v>152</v>
      </c>
      <c r="C56" s="17" t="s">
        <v>394</v>
      </c>
      <c r="D56" s="40">
        <v>353624893.67251343</v>
      </c>
      <c r="E56" s="21">
        <v>0</v>
      </c>
      <c r="F56" s="21">
        <v>10978037.762297001</v>
      </c>
      <c r="G56" s="21">
        <v>3637520.2847469999</v>
      </c>
      <c r="H56" s="21">
        <v>1351036.1459329999</v>
      </c>
      <c r="I56" s="21">
        <v>2286484.1388139999</v>
      </c>
      <c r="J56" s="21">
        <v>773541.966655</v>
      </c>
      <c r="K56" s="21">
        <v>11087395.686039999</v>
      </c>
      <c r="L56" s="21">
        <v>293026.027152</v>
      </c>
      <c r="M56" s="22">
        <v>165733.90677300002</v>
      </c>
      <c r="N56" s="22">
        <v>127292.120379</v>
      </c>
      <c r="O56" s="21">
        <v>18147.78325</v>
      </c>
    </row>
    <row r="57" spans="1:15" x14ac:dyDescent="0.25">
      <c r="A57" s="17" t="s">
        <v>488</v>
      </c>
      <c r="B57" s="17" t="s">
        <v>303</v>
      </c>
      <c r="C57" s="17" t="s">
        <v>489</v>
      </c>
      <c r="D57" s="40">
        <v>27813438.851657141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0</v>
      </c>
      <c r="N57" s="22">
        <v>0</v>
      </c>
      <c r="O57" s="21">
        <v>0</v>
      </c>
    </row>
    <row r="58" spans="1:15" x14ac:dyDescent="0.25">
      <c r="A58" s="17" t="s">
        <v>82</v>
      </c>
      <c r="B58" s="17" t="s">
        <v>30</v>
      </c>
      <c r="C58" s="17" t="s">
        <v>83</v>
      </c>
      <c r="D58" s="40">
        <v>235465571.49667004</v>
      </c>
      <c r="E58" s="21">
        <v>2007751.4939100002</v>
      </c>
      <c r="F58" s="21">
        <v>3850284.9759640004</v>
      </c>
      <c r="G58" s="21">
        <v>1696596.415422</v>
      </c>
      <c r="H58" s="21">
        <v>431623.47505800001</v>
      </c>
      <c r="I58" s="21">
        <v>1264972.9403639999</v>
      </c>
      <c r="J58" s="21">
        <v>769758.49092100002</v>
      </c>
      <c r="K58" s="21">
        <v>6785397.181783</v>
      </c>
      <c r="L58" s="21">
        <v>196216.58278400003</v>
      </c>
      <c r="M58" s="22">
        <v>136990.38788600001</v>
      </c>
      <c r="N58" s="22">
        <v>59226.194898000002</v>
      </c>
      <c r="O58" s="21">
        <v>13610.837434999999</v>
      </c>
    </row>
    <row r="59" spans="1:15" x14ac:dyDescent="0.25">
      <c r="A59" s="17" t="s">
        <v>145</v>
      </c>
      <c r="B59" s="17" t="s">
        <v>15</v>
      </c>
      <c r="C59" s="17" t="s">
        <v>146</v>
      </c>
      <c r="D59" s="40">
        <v>10759566.576030858</v>
      </c>
      <c r="E59" s="21">
        <v>72739.430521999995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2">
        <v>0</v>
      </c>
      <c r="N59" s="22">
        <v>0</v>
      </c>
      <c r="O59" s="21">
        <v>0</v>
      </c>
    </row>
    <row r="60" spans="1:15" x14ac:dyDescent="0.25">
      <c r="A60" s="17" t="s">
        <v>166</v>
      </c>
      <c r="B60" s="17" t="s">
        <v>15</v>
      </c>
      <c r="C60" s="17" t="s">
        <v>167</v>
      </c>
      <c r="D60" s="40">
        <v>18128777.069477044</v>
      </c>
      <c r="E60" s="21">
        <v>319252.33719799999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2">
        <v>0</v>
      </c>
      <c r="N60" s="22">
        <v>0</v>
      </c>
      <c r="O60" s="21">
        <v>0</v>
      </c>
    </row>
    <row r="61" spans="1:15" x14ac:dyDescent="0.25">
      <c r="A61" s="17" t="s">
        <v>542</v>
      </c>
      <c r="B61" s="17" t="s">
        <v>15</v>
      </c>
      <c r="C61" s="17" t="s">
        <v>543</v>
      </c>
      <c r="D61" s="40">
        <v>12737070.186052669</v>
      </c>
      <c r="E61" s="21">
        <v>65589.689473000006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2">
        <v>0</v>
      </c>
      <c r="N61" s="22">
        <v>0</v>
      </c>
      <c r="O61" s="21">
        <v>0</v>
      </c>
    </row>
    <row r="62" spans="1:15" x14ac:dyDescent="0.25">
      <c r="A62" s="17" t="s">
        <v>546</v>
      </c>
      <c r="B62" s="17" t="s">
        <v>15</v>
      </c>
      <c r="C62" s="17" t="s">
        <v>547</v>
      </c>
      <c r="D62" s="40">
        <v>10971442.563934416</v>
      </c>
      <c r="E62" s="21">
        <v>83708.801792999991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2">
        <v>0</v>
      </c>
      <c r="N62" s="22">
        <v>0</v>
      </c>
      <c r="O62" s="21">
        <v>0</v>
      </c>
    </row>
    <row r="63" spans="1:15" x14ac:dyDescent="0.25">
      <c r="A63" s="17" t="s">
        <v>516</v>
      </c>
      <c r="B63" s="17" t="s">
        <v>20</v>
      </c>
      <c r="C63" s="17" t="s">
        <v>517</v>
      </c>
      <c r="D63" s="40">
        <v>187664719.44781402</v>
      </c>
      <c r="E63" s="21">
        <v>138554.673198</v>
      </c>
      <c r="F63" s="21">
        <v>10836631.781421</v>
      </c>
      <c r="G63" s="21">
        <v>1406501.593136</v>
      </c>
      <c r="H63" s="21">
        <v>554529.50490499998</v>
      </c>
      <c r="I63" s="21">
        <v>851972.088231</v>
      </c>
      <c r="J63" s="21">
        <v>319872.73243700003</v>
      </c>
      <c r="K63" s="21">
        <v>5140911.8374129999</v>
      </c>
      <c r="L63" s="21">
        <v>176637.85886099999</v>
      </c>
      <c r="M63" s="22">
        <v>131180.52768599999</v>
      </c>
      <c r="N63" s="22">
        <v>45457.331174999999</v>
      </c>
      <c r="O63" s="21">
        <v>9073.8916270000009</v>
      </c>
    </row>
    <row r="64" spans="1:15" x14ac:dyDescent="0.25">
      <c r="A64" s="17" t="s">
        <v>686</v>
      </c>
      <c r="B64" s="17" t="s">
        <v>15</v>
      </c>
      <c r="C64" s="17" t="s">
        <v>687</v>
      </c>
      <c r="D64" s="40">
        <v>17085101.277131174</v>
      </c>
      <c r="E64" s="21">
        <v>102904.46280499999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2">
        <v>0</v>
      </c>
      <c r="N64" s="22">
        <v>0</v>
      </c>
      <c r="O64" s="21">
        <v>0</v>
      </c>
    </row>
    <row r="65" spans="1:15" x14ac:dyDescent="0.25">
      <c r="A65" s="17" t="s">
        <v>606</v>
      </c>
      <c r="B65" s="17" t="s">
        <v>15</v>
      </c>
      <c r="C65" s="17" t="s">
        <v>607</v>
      </c>
      <c r="D65" s="40">
        <v>17358133.341434691</v>
      </c>
      <c r="E65" s="21">
        <v>63141.107540999998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2">
        <v>0</v>
      </c>
      <c r="N65" s="22">
        <v>0</v>
      </c>
      <c r="O65" s="21">
        <v>0</v>
      </c>
    </row>
    <row r="66" spans="1:15" x14ac:dyDescent="0.25">
      <c r="A66" s="17" t="s">
        <v>600</v>
      </c>
      <c r="B66" s="17" t="s">
        <v>15</v>
      </c>
      <c r="C66" s="17" t="s">
        <v>601</v>
      </c>
      <c r="D66" s="40">
        <v>13315189.032190951</v>
      </c>
      <c r="E66" s="21">
        <v>90564.043244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2">
        <v>0</v>
      </c>
      <c r="N66" s="22">
        <v>0</v>
      </c>
      <c r="O66" s="21">
        <v>0</v>
      </c>
    </row>
    <row r="67" spans="1:15" x14ac:dyDescent="0.25">
      <c r="A67" s="17" t="s">
        <v>760</v>
      </c>
      <c r="B67" s="17" t="s">
        <v>15</v>
      </c>
      <c r="C67" s="17" t="s">
        <v>761</v>
      </c>
      <c r="D67" s="40">
        <v>15209276.422739211</v>
      </c>
      <c r="E67" s="21">
        <v>99868.851576000001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2">
        <v>0</v>
      </c>
      <c r="N67" s="22">
        <v>0</v>
      </c>
      <c r="O67" s="21">
        <v>0</v>
      </c>
    </row>
    <row r="68" spans="1:15" x14ac:dyDescent="0.25">
      <c r="A68" s="17" t="s">
        <v>345</v>
      </c>
      <c r="B68" s="17" t="s">
        <v>20</v>
      </c>
      <c r="C68" s="17" t="s">
        <v>346</v>
      </c>
      <c r="D68" s="40">
        <v>245605844.99631038</v>
      </c>
      <c r="E68" s="21">
        <v>212009.17632</v>
      </c>
      <c r="F68" s="21">
        <v>11323350.050790001</v>
      </c>
      <c r="G68" s="21">
        <v>2467323.54733</v>
      </c>
      <c r="H68" s="21">
        <v>1040137.927475</v>
      </c>
      <c r="I68" s="21">
        <v>1427185.6198549999</v>
      </c>
      <c r="J68" s="21">
        <v>550071.44299500005</v>
      </c>
      <c r="K68" s="21">
        <v>6780479.8252119999</v>
      </c>
      <c r="L68" s="21">
        <v>162815.32329999999</v>
      </c>
      <c r="M68" s="22">
        <v>127103.432808</v>
      </c>
      <c r="N68" s="22">
        <v>35711.890491999999</v>
      </c>
      <c r="O68" s="21">
        <v>18147.78325</v>
      </c>
    </row>
    <row r="69" spans="1:15" x14ac:dyDescent="0.25">
      <c r="A69" s="17" t="s">
        <v>399</v>
      </c>
      <c r="B69" s="17" t="s">
        <v>303</v>
      </c>
      <c r="C69" s="17" t="s">
        <v>400</v>
      </c>
      <c r="D69" s="40">
        <v>40225104.286520004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2">
        <v>0</v>
      </c>
      <c r="N69" s="22">
        <v>0</v>
      </c>
      <c r="O69" s="21">
        <v>0</v>
      </c>
    </row>
    <row r="70" spans="1:15" x14ac:dyDescent="0.25">
      <c r="A70" s="17" t="s">
        <v>385</v>
      </c>
      <c r="B70" s="17" t="s">
        <v>20</v>
      </c>
      <c r="C70" s="17" t="s">
        <v>386</v>
      </c>
      <c r="D70" s="40">
        <v>235596928.65871829</v>
      </c>
      <c r="E70" s="21">
        <v>504356.66071799997</v>
      </c>
      <c r="F70" s="21">
        <v>9508354.4751919992</v>
      </c>
      <c r="G70" s="21">
        <v>2356450.6523739998</v>
      </c>
      <c r="H70" s="21">
        <v>912953.50211999996</v>
      </c>
      <c r="I70" s="21">
        <v>1443497.150254</v>
      </c>
      <c r="J70" s="21">
        <v>678583.87856600003</v>
      </c>
      <c r="K70" s="21">
        <v>6329990.4058459997</v>
      </c>
      <c r="L70" s="21">
        <v>175826.402026</v>
      </c>
      <c r="M70" s="22">
        <v>130976.672942</v>
      </c>
      <c r="N70" s="22">
        <v>44849.729083999999</v>
      </c>
      <c r="O70" s="21">
        <v>13610.837434999999</v>
      </c>
    </row>
    <row r="71" spans="1:15" x14ac:dyDescent="0.25">
      <c r="A71" s="17" t="s">
        <v>252</v>
      </c>
      <c r="B71" s="17" t="s">
        <v>15</v>
      </c>
      <c r="C71" s="17" t="s">
        <v>253</v>
      </c>
      <c r="D71" s="40">
        <v>9615952.7898405753</v>
      </c>
      <c r="E71" s="21">
        <v>83708.801792999991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2">
        <v>0</v>
      </c>
      <c r="N71" s="22">
        <v>0</v>
      </c>
      <c r="O71" s="21">
        <v>0</v>
      </c>
    </row>
    <row r="72" spans="1:15" x14ac:dyDescent="0.25">
      <c r="A72" s="17" t="s">
        <v>766</v>
      </c>
      <c r="B72" s="17" t="s">
        <v>15</v>
      </c>
      <c r="C72" s="17" t="s">
        <v>767</v>
      </c>
      <c r="D72" s="40">
        <v>13879153.516840497</v>
      </c>
      <c r="E72" s="21">
        <v>111131.737496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2">
        <v>0</v>
      </c>
      <c r="N72" s="22">
        <v>0</v>
      </c>
      <c r="O72" s="21">
        <v>0</v>
      </c>
    </row>
    <row r="73" spans="1:15" x14ac:dyDescent="0.25">
      <c r="A73" s="17" t="s">
        <v>552</v>
      </c>
      <c r="B73" s="17" t="s">
        <v>15</v>
      </c>
      <c r="C73" s="17" t="s">
        <v>553</v>
      </c>
      <c r="D73" s="40">
        <v>9928326.3886781745</v>
      </c>
      <c r="E73" s="21">
        <v>69997.333941000004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2">
        <v>0</v>
      </c>
      <c r="N73" s="22">
        <v>0</v>
      </c>
      <c r="O73" s="21">
        <v>0</v>
      </c>
    </row>
    <row r="74" spans="1:15" x14ac:dyDescent="0.25">
      <c r="A74" s="17" t="s">
        <v>756</v>
      </c>
      <c r="B74" s="17" t="s">
        <v>15</v>
      </c>
      <c r="C74" s="17" t="s">
        <v>757</v>
      </c>
      <c r="D74" s="40">
        <v>14588302.485230174</v>
      </c>
      <c r="E74" s="21">
        <v>69997.333941000004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2">
        <v>0</v>
      </c>
      <c r="N74" s="22">
        <v>0</v>
      </c>
      <c r="O74" s="21">
        <v>0</v>
      </c>
    </row>
    <row r="75" spans="1:15" x14ac:dyDescent="0.25">
      <c r="A75" s="17" t="s">
        <v>532</v>
      </c>
      <c r="B75" s="17" t="s">
        <v>15</v>
      </c>
      <c r="C75" s="17" t="s">
        <v>533</v>
      </c>
      <c r="D75" s="40">
        <v>5533122.0858169235</v>
      </c>
      <c r="E75" s="21">
        <v>69997.333941000004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2">
        <v>0</v>
      </c>
      <c r="N75" s="22">
        <v>0</v>
      </c>
      <c r="O75" s="21">
        <v>0</v>
      </c>
    </row>
    <row r="76" spans="1:15" x14ac:dyDescent="0.25">
      <c r="A76" s="17" t="s">
        <v>29</v>
      </c>
      <c r="B76" s="17" t="s">
        <v>30</v>
      </c>
      <c r="C76" s="17" t="s">
        <v>31</v>
      </c>
      <c r="D76" s="40">
        <v>31781358.796197817</v>
      </c>
      <c r="E76" s="21">
        <v>393979.39376200002</v>
      </c>
      <c r="F76" s="21">
        <v>13591.309298</v>
      </c>
      <c r="G76" s="21">
        <v>69005.224447999994</v>
      </c>
      <c r="H76" s="21">
        <v>21002.830913999998</v>
      </c>
      <c r="I76" s="21">
        <v>48002.393534000003</v>
      </c>
      <c r="J76" s="21">
        <v>18868.438189</v>
      </c>
      <c r="K76" s="21">
        <v>568654.02639800007</v>
      </c>
      <c r="L76" s="21">
        <v>127253.99408799999</v>
      </c>
      <c r="M76" s="22">
        <v>116604.91349899999</v>
      </c>
      <c r="N76" s="22">
        <v>10649.080588999999</v>
      </c>
      <c r="O76" s="21">
        <v>9073.8916270000009</v>
      </c>
    </row>
    <row r="77" spans="1:15" x14ac:dyDescent="0.25">
      <c r="A77" s="17" t="s">
        <v>307</v>
      </c>
      <c r="B77" s="17" t="s">
        <v>303</v>
      </c>
      <c r="C77" s="17" t="s">
        <v>308</v>
      </c>
      <c r="D77" s="40">
        <v>25960653.307028435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2">
        <v>0</v>
      </c>
      <c r="N77" s="22">
        <v>0</v>
      </c>
      <c r="O77" s="21">
        <v>0</v>
      </c>
    </row>
    <row r="78" spans="1:15" x14ac:dyDescent="0.25">
      <c r="A78" s="17" t="s">
        <v>708</v>
      </c>
      <c r="B78" s="17" t="s">
        <v>15</v>
      </c>
      <c r="C78" s="17" t="s">
        <v>709</v>
      </c>
      <c r="D78" s="40">
        <v>22305939.514568951</v>
      </c>
      <c r="E78" s="21">
        <v>193400.544604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2">
        <v>0</v>
      </c>
      <c r="N78" s="22">
        <v>0</v>
      </c>
      <c r="O78" s="21">
        <v>0</v>
      </c>
    </row>
    <row r="79" spans="1:15" x14ac:dyDescent="0.25">
      <c r="A79" s="17" t="s">
        <v>27</v>
      </c>
      <c r="B79" s="17" t="s">
        <v>15</v>
      </c>
      <c r="C79" s="17" t="s">
        <v>28</v>
      </c>
      <c r="D79" s="40">
        <v>7725198.9405302918</v>
      </c>
      <c r="E79" s="21">
        <v>49429.639689999996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2">
        <v>0</v>
      </c>
      <c r="N79" s="22">
        <v>0</v>
      </c>
      <c r="O79" s="21">
        <v>0</v>
      </c>
    </row>
    <row r="80" spans="1:15" x14ac:dyDescent="0.25">
      <c r="A80" s="17" t="s">
        <v>710</v>
      </c>
      <c r="B80" s="17" t="s">
        <v>15</v>
      </c>
      <c r="C80" s="17" t="s">
        <v>711</v>
      </c>
      <c r="D80" s="40">
        <v>9179550.9808441512</v>
      </c>
      <c r="E80" s="21">
        <v>69997.333941000004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2">
        <v>0</v>
      </c>
      <c r="N80" s="22">
        <v>0</v>
      </c>
      <c r="O80" s="21">
        <v>0</v>
      </c>
    </row>
    <row r="81" spans="1:15" x14ac:dyDescent="0.25">
      <c r="A81" s="17" t="s">
        <v>347</v>
      </c>
      <c r="B81" s="17" t="s">
        <v>20</v>
      </c>
      <c r="C81" s="17" t="s">
        <v>348</v>
      </c>
      <c r="D81" s="40">
        <v>427377877.19909412</v>
      </c>
      <c r="E81" s="21">
        <v>739900.19612400001</v>
      </c>
      <c r="F81" s="21">
        <v>2409820.9609110001</v>
      </c>
      <c r="G81" s="21">
        <v>4422057.9672079999</v>
      </c>
      <c r="H81" s="21">
        <v>1673833.825128</v>
      </c>
      <c r="I81" s="21">
        <v>2748224.1420800001</v>
      </c>
      <c r="J81" s="21">
        <v>885347.62748599995</v>
      </c>
      <c r="K81" s="21">
        <v>11224712.439713001</v>
      </c>
      <c r="L81" s="21">
        <v>269658.65650300001</v>
      </c>
      <c r="M81" s="22">
        <v>158802.84548100003</v>
      </c>
      <c r="N81" s="22">
        <v>110855.81102199999</v>
      </c>
      <c r="O81" s="21">
        <v>18147.78325</v>
      </c>
    </row>
    <row r="82" spans="1:15" x14ac:dyDescent="0.25">
      <c r="A82" s="17" t="s">
        <v>758</v>
      </c>
      <c r="B82" s="17" t="s">
        <v>15</v>
      </c>
      <c r="C82" s="17" t="s">
        <v>759</v>
      </c>
      <c r="D82" s="40">
        <v>10900220.904615127</v>
      </c>
      <c r="E82" s="21">
        <v>49429.639689999996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2">
        <v>0</v>
      </c>
      <c r="N82" s="22">
        <v>0</v>
      </c>
      <c r="O82" s="21">
        <v>0</v>
      </c>
    </row>
    <row r="83" spans="1:15" x14ac:dyDescent="0.25">
      <c r="A83" s="17" t="s">
        <v>248</v>
      </c>
      <c r="B83" s="17" t="s">
        <v>25</v>
      </c>
      <c r="C83" s="17" t="s">
        <v>249</v>
      </c>
      <c r="D83" s="40">
        <v>235647328.93935785</v>
      </c>
      <c r="E83" s="21">
        <v>106234.57363100001</v>
      </c>
      <c r="F83" s="21">
        <v>1538952.5531319999</v>
      </c>
      <c r="G83" s="21">
        <v>2382971.9491699999</v>
      </c>
      <c r="H83" s="21">
        <v>856986.23505100003</v>
      </c>
      <c r="I83" s="21">
        <v>1525985.7141189999</v>
      </c>
      <c r="J83" s="21">
        <v>1074897.1265139999</v>
      </c>
      <c r="K83" s="21">
        <v>7861138.7096189996</v>
      </c>
      <c r="L83" s="21">
        <v>172216.827127</v>
      </c>
      <c r="M83" s="22">
        <v>129855.47185</v>
      </c>
      <c r="N83" s="22">
        <v>42361.355277000002</v>
      </c>
      <c r="O83" s="21">
        <v>9073.8916270000009</v>
      </c>
    </row>
    <row r="84" spans="1:15" x14ac:dyDescent="0.25">
      <c r="A84" s="17" t="s">
        <v>640</v>
      </c>
      <c r="B84" s="17" t="s">
        <v>15</v>
      </c>
      <c r="C84" s="17" t="s">
        <v>641</v>
      </c>
      <c r="D84" s="40">
        <v>6406126.195680541</v>
      </c>
      <c r="E84" s="21">
        <v>83708.801792999991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2">
        <v>0</v>
      </c>
      <c r="N84" s="22">
        <v>0</v>
      </c>
      <c r="O84" s="21">
        <v>0</v>
      </c>
    </row>
    <row r="85" spans="1:15" x14ac:dyDescent="0.25">
      <c r="A85" s="17" t="s">
        <v>240</v>
      </c>
      <c r="B85" s="17" t="s">
        <v>15</v>
      </c>
      <c r="C85" s="17" t="s">
        <v>241</v>
      </c>
      <c r="D85" s="40">
        <v>12836926.991659142</v>
      </c>
      <c r="E85" s="21">
        <v>139925.72148800001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2">
        <v>0</v>
      </c>
      <c r="N85" s="22">
        <v>0</v>
      </c>
      <c r="O85" s="21">
        <v>0</v>
      </c>
    </row>
    <row r="86" spans="1:15" x14ac:dyDescent="0.25">
      <c r="A86" s="17" t="s">
        <v>369</v>
      </c>
      <c r="B86" s="17" t="s">
        <v>123</v>
      </c>
      <c r="C86" s="17" t="s">
        <v>370</v>
      </c>
      <c r="D86" s="40">
        <v>265045141.02748716</v>
      </c>
      <c r="E86" s="21">
        <v>930421.73630800005</v>
      </c>
      <c r="F86" s="21">
        <v>16398741.796808999</v>
      </c>
      <c r="G86" s="21">
        <v>2139846.4446459999</v>
      </c>
      <c r="H86" s="21">
        <v>761160.81900799996</v>
      </c>
      <c r="I86" s="21">
        <v>1378685.625638</v>
      </c>
      <c r="J86" s="21">
        <v>1035255.335985</v>
      </c>
      <c r="K86" s="21">
        <v>9043572.0486910008</v>
      </c>
      <c r="L86" s="21">
        <v>221657.07499300002</v>
      </c>
      <c r="M86" s="22">
        <v>144533.01340900001</v>
      </c>
      <c r="N86" s="22">
        <v>77124.061583999995</v>
      </c>
      <c r="O86" s="21">
        <v>9073.8916270000009</v>
      </c>
    </row>
    <row r="87" spans="1:15" x14ac:dyDescent="0.25">
      <c r="A87" s="17" t="s">
        <v>151</v>
      </c>
      <c r="B87" s="17" t="s">
        <v>152</v>
      </c>
      <c r="C87" s="17" t="s">
        <v>153</v>
      </c>
      <c r="D87" s="40">
        <v>338839527.58224905</v>
      </c>
      <c r="E87" s="21">
        <v>0</v>
      </c>
      <c r="F87" s="21">
        <v>17751279.794429</v>
      </c>
      <c r="G87" s="21">
        <v>4079165.0327460002</v>
      </c>
      <c r="H87" s="21">
        <v>1612476.1566709999</v>
      </c>
      <c r="I87" s="21">
        <v>2466688.876075</v>
      </c>
      <c r="J87" s="21">
        <v>1031985.3588479999</v>
      </c>
      <c r="K87" s="21">
        <v>9997678.1027530003</v>
      </c>
      <c r="L87" s="21">
        <v>286797.34659700003</v>
      </c>
      <c r="M87" s="22">
        <v>163899.21407799999</v>
      </c>
      <c r="N87" s="22">
        <v>122898.13251900001</v>
      </c>
      <c r="O87" s="21">
        <v>18147.78325</v>
      </c>
    </row>
    <row r="88" spans="1:15" x14ac:dyDescent="0.25">
      <c r="A88" s="17" t="s">
        <v>678</v>
      </c>
      <c r="B88" s="17" t="s">
        <v>15</v>
      </c>
      <c r="C88" s="17" t="s">
        <v>679</v>
      </c>
      <c r="D88" s="40">
        <v>16832981.367176831</v>
      </c>
      <c r="E88" s="21">
        <v>49247.424220000001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2">
        <v>0</v>
      </c>
      <c r="N88" s="22">
        <v>0</v>
      </c>
      <c r="O88" s="21">
        <v>0</v>
      </c>
    </row>
    <row r="89" spans="1:15" x14ac:dyDescent="0.25">
      <c r="A89" s="17" t="s">
        <v>373</v>
      </c>
      <c r="B89" s="17" t="s">
        <v>20</v>
      </c>
      <c r="C89" s="17" t="s">
        <v>374</v>
      </c>
      <c r="D89" s="40">
        <v>77495737.794679791</v>
      </c>
      <c r="E89" s="21">
        <v>83708.801792999991</v>
      </c>
      <c r="F89" s="21">
        <v>2886995.036361</v>
      </c>
      <c r="G89" s="21">
        <v>763375.68287400005</v>
      </c>
      <c r="H89" s="21">
        <v>270306.12342800002</v>
      </c>
      <c r="I89" s="21">
        <v>493069.55944600003</v>
      </c>
      <c r="J89" s="21">
        <v>366039.41862999997</v>
      </c>
      <c r="K89" s="21">
        <v>2896695.1819169996</v>
      </c>
      <c r="L89" s="21">
        <v>125484.15602400001</v>
      </c>
      <c r="M89" s="22">
        <v>115993.34926700001</v>
      </c>
      <c r="N89" s="22">
        <v>9490.8067570000003</v>
      </c>
      <c r="O89" s="21">
        <v>9073.8916270000009</v>
      </c>
    </row>
    <row r="90" spans="1:15" x14ac:dyDescent="0.25">
      <c r="A90" s="17" t="s">
        <v>742</v>
      </c>
      <c r="B90" s="17" t="s">
        <v>15</v>
      </c>
      <c r="C90" s="17" t="s">
        <v>743</v>
      </c>
      <c r="D90" s="40">
        <v>12693394.344564062</v>
      </c>
      <c r="E90" s="21">
        <v>104275.511096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2">
        <v>0</v>
      </c>
      <c r="N90" s="22">
        <v>0</v>
      </c>
      <c r="O90" s="21">
        <v>0</v>
      </c>
    </row>
    <row r="91" spans="1:15" x14ac:dyDescent="0.25">
      <c r="A91" s="17" t="s">
        <v>734</v>
      </c>
      <c r="B91" s="17" t="s">
        <v>15</v>
      </c>
      <c r="C91" s="17" t="s">
        <v>735</v>
      </c>
      <c r="D91" s="40">
        <v>8698986.6262940615</v>
      </c>
      <c r="E91" s="21">
        <v>53543.769509000005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2">
        <v>0</v>
      </c>
      <c r="N91" s="22">
        <v>0</v>
      </c>
      <c r="O91" s="21">
        <v>0</v>
      </c>
    </row>
    <row r="92" spans="1:15" x14ac:dyDescent="0.25">
      <c r="A92" s="17" t="s">
        <v>90</v>
      </c>
      <c r="B92" s="17" t="s">
        <v>20</v>
      </c>
      <c r="C92" s="17" t="s">
        <v>91</v>
      </c>
      <c r="D92" s="40">
        <v>167448960.18169028</v>
      </c>
      <c r="E92" s="21">
        <v>227678.721758</v>
      </c>
      <c r="F92" s="21">
        <v>6823088.7063859999</v>
      </c>
      <c r="G92" s="21">
        <v>1742664.314732</v>
      </c>
      <c r="H92" s="21">
        <v>612662.02370400005</v>
      </c>
      <c r="I92" s="21">
        <v>1130002.2910279999</v>
      </c>
      <c r="J92" s="21">
        <v>886714.94926400005</v>
      </c>
      <c r="K92" s="21">
        <v>6146326.542111</v>
      </c>
      <c r="L92" s="21">
        <v>162258.50039100001</v>
      </c>
      <c r="M92" s="22">
        <v>126899.578064</v>
      </c>
      <c r="N92" s="22">
        <v>35358.922327</v>
      </c>
      <c r="O92" s="21">
        <v>9073.8916270000009</v>
      </c>
    </row>
    <row r="93" spans="1:15" x14ac:dyDescent="0.25">
      <c r="A93" s="17" t="s">
        <v>168</v>
      </c>
      <c r="B93" s="17" t="s">
        <v>152</v>
      </c>
      <c r="C93" s="17" t="s">
        <v>169</v>
      </c>
      <c r="D93" s="40">
        <v>442885862.16194671</v>
      </c>
      <c r="E93" s="21">
        <v>0</v>
      </c>
      <c r="F93" s="21">
        <v>15179168.773435999</v>
      </c>
      <c r="G93" s="21">
        <v>5649236.3233679999</v>
      </c>
      <c r="H93" s="21">
        <v>2080574.0898269999</v>
      </c>
      <c r="I93" s="21">
        <v>3568662.2335410002</v>
      </c>
      <c r="J93" s="21">
        <v>1376042.2187650001</v>
      </c>
      <c r="K93" s="21">
        <v>15077096.537345</v>
      </c>
      <c r="L93" s="21">
        <v>315692.69637300004</v>
      </c>
      <c r="M93" s="22">
        <v>172461.11332100001</v>
      </c>
      <c r="N93" s="22">
        <v>143231.583052</v>
      </c>
      <c r="O93" s="21">
        <v>18147.78325</v>
      </c>
    </row>
    <row r="94" spans="1:15" x14ac:dyDescent="0.25">
      <c r="A94" s="17" t="s">
        <v>162</v>
      </c>
      <c r="B94" s="17" t="s">
        <v>15</v>
      </c>
      <c r="C94" s="17" t="s">
        <v>163</v>
      </c>
      <c r="D94" s="40">
        <v>8565979.3416190092</v>
      </c>
      <c r="E94" s="21">
        <v>138554.673198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2">
        <v>0</v>
      </c>
      <c r="N94" s="22">
        <v>0</v>
      </c>
      <c r="O94" s="21">
        <v>0</v>
      </c>
    </row>
    <row r="95" spans="1:15" x14ac:dyDescent="0.25">
      <c r="A95" s="17" t="s">
        <v>383</v>
      </c>
      <c r="B95" s="17" t="s">
        <v>303</v>
      </c>
      <c r="C95" s="17" t="s">
        <v>384</v>
      </c>
      <c r="D95" s="40">
        <v>35942332.110777706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2">
        <v>0</v>
      </c>
      <c r="N95" s="22">
        <v>0</v>
      </c>
      <c r="O95" s="21">
        <v>0</v>
      </c>
    </row>
    <row r="96" spans="1:15" x14ac:dyDescent="0.25">
      <c r="A96" s="17" t="s">
        <v>337</v>
      </c>
      <c r="B96" s="17" t="s">
        <v>152</v>
      </c>
      <c r="C96" s="17" t="s">
        <v>338</v>
      </c>
      <c r="D96" s="40">
        <v>489488853.11794233</v>
      </c>
      <c r="E96" s="21">
        <v>0</v>
      </c>
      <c r="F96" s="21">
        <v>10408432.726072</v>
      </c>
      <c r="G96" s="21">
        <v>5945775.895335</v>
      </c>
      <c r="H96" s="21">
        <v>2428047.65625</v>
      </c>
      <c r="I96" s="21">
        <v>3517728.239085</v>
      </c>
      <c r="J96" s="21">
        <v>1013061.956733</v>
      </c>
      <c r="K96" s="21">
        <v>13309114.171853</v>
      </c>
      <c r="L96" s="21">
        <v>446506.31466800004</v>
      </c>
      <c r="M96" s="22">
        <v>211193.51465700002</v>
      </c>
      <c r="N96" s="22">
        <v>235312.80001100001</v>
      </c>
      <c r="O96" s="21">
        <v>18147.78325</v>
      </c>
    </row>
    <row r="97" spans="1:15" x14ac:dyDescent="0.25">
      <c r="A97" s="17" t="s">
        <v>471</v>
      </c>
      <c r="B97" s="17" t="s">
        <v>303</v>
      </c>
      <c r="C97" s="17" t="s">
        <v>472</v>
      </c>
      <c r="D97" s="40">
        <v>71543040.673253104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2">
        <v>0</v>
      </c>
      <c r="N97" s="22">
        <v>0</v>
      </c>
      <c r="O97" s="21">
        <v>0</v>
      </c>
    </row>
    <row r="98" spans="1:15" x14ac:dyDescent="0.25">
      <c r="A98" s="17" t="s">
        <v>232</v>
      </c>
      <c r="B98" s="17" t="s">
        <v>25</v>
      </c>
      <c r="C98" s="17" t="s">
        <v>233</v>
      </c>
      <c r="D98" s="40">
        <v>213231212.46533033</v>
      </c>
      <c r="E98" s="21">
        <v>133657.509334</v>
      </c>
      <c r="F98" s="21">
        <v>11328837.700376999</v>
      </c>
      <c r="G98" s="21">
        <v>2191533.4090920002</v>
      </c>
      <c r="H98" s="21">
        <v>706061.64825500001</v>
      </c>
      <c r="I98" s="21">
        <v>1485471.7608370001</v>
      </c>
      <c r="J98" s="21">
        <v>821760.38844500005</v>
      </c>
      <c r="K98" s="21">
        <v>7836419.1896470003</v>
      </c>
      <c r="L98" s="21">
        <v>217689.35644300003</v>
      </c>
      <c r="M98" s="22">
        <v>143411.81231800001</v>
      </c>
      <c r="N98" s="22">
        <v>74277.544125</v>
      </c>
      <c r="O98" s="21">
        <v>9073.8916270000009</v>
      </c>
    </row>
    <row r="99" spans="1:15" x14ac:dyDescent="0.25">
      <c r="A99" s="17" t="s">
        <v>266</v>
      </c>
      <c r="B99" s="17" t="s">
        <v>152</v>
      </c>
      <c r="C99" s="17" t="s">
        <v>267</v>
      </c>
      <c r="D99" s="40">
        <v>260035009.97578323</v>
      </c>
      <c r="E99" s="21">
        <v>0</v>
      </c>
      <c r="F99" s="21">
        <v>1838486.2359740001</v>
      </c>
      <c r="G99" s="21">
        <v>3287972.6970020002</v>
      </c>
      <c r="H99" s="21">
        <v>1384071.4791649999</v>
      </c>
      <c r="I99" s="21">
        <v>1903901.217837</v>
      </c>
      <c r="J99" s="21">
        <v>448865.537664</v>
      </c>
      <c r="K99" s="21">
        <v>6513634.5683750007</v>
      </c>
      <c r="L99" s="21">
        <v>262135.18810999999</v>
      </c>
      <c r="M99" s="22">
        <v>156560.443298</v>
      </c>
      <c r="N99" s="22">
        <v>105574.744812</v>
      </c>
      <c r="O99" s="21">
        <v>18147.78325</v>
      </c>
    </row>
    <row r="100" spans="1:15" x14ac:dyDescent="0.25">
      <c r="A100" s="17" t="s">
        <v>785</v>
      </c>
      <c r="B100" s="17" t="s">
        <v>303</v>
      </c>
      <c r="C100" s="17" t="s">
        <v>475</v>
      </c>
      <c r="D100" s="40">
        <v>51818192.946701899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2">
        <v>0</v>
      </c>
      <c r="N100" s="22">
        <v>0</v>
      </c>
      <c r="O100" s="21">
        <v>0</v>
      </c>
    </row>
    <row r="101" spans="1:15" x14ac:dyDescent="0.25">
      <c r="A101" s="17" t="s">
        <v>256</v>
      </c>
      <c r="B101" s="17" t="s">
        <v>15</v>
      </c>
      <c r="C101" s="17" t="s">
        <v>257</v>
      </c>
      <c r="D101" s="40">
        <v>12665392.479832364</v>
      </c>
      <c r="E101" s="21">
        <v>163235.51231999998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2">
        <v>0</v>
      </c>
      <c r="N101" s="22">
        <v>0</v>
      </c>
      <c r="O101" s="21">
        <v>0</v>
      </c>
    </row>
    <row r="102" spans="1:15" x14ac:dyDescent="0.25">
      <c r="A102" s="17" t="s">
        <v>184</v>
      </c>
      <c r="B102" s="17" t="s">
        <v>25</v>
      </c>
      <c r="C102" s="17" t="s">
        <v>185</v>
      </c>
      <c r="D102" s="40">
        <v>212268643.18130365</v>
      </c>
      <c r="E102" s="21">
        <v>138554.673198</v>
      </c>
      <c r="F102" s="21">
        <v>10060862.727601999</v>
      </c>
      <c r="G102" s="21">
        <v>2447118.7995330002</v>
      </c>
      <c r="H102" s="21">
        <v>910743.90319600003</v>
      </c>
      <c r="I102" s="21">
        <v>1536374.896337</v>
      </c>
      <c r="J102" s="21">
        <v>622985.23207000003</v>
      </c>
      <c r="K102" s="21">
        <v>6587746.9761549998</v>
      </c>
      <c r="L102" s="21">
        <v>157016.69594899999</v>
      </c>
      <c r="M102" s="22">
        <v>125370.667485</v>
      </c>
      <c r="N102" s="22">
        <v>31646.028463999999</v>
      </c>
      <c r="O102" s="21">
        <v>13610.837434999999</v>
      </c>
    </row>
    <row r="103" spans="1:15" x14ac:dyDescent="0.25">
      <c r="A103" s="17" t="s">
        <v>78</v>
      </c>
      <c r="B103" s="17" t="s">
        <v>20</v>
      </c>
      <c r="C103" s="17" t="s">
        <v>79</v>
      </c>
      <c r="D103" s="40">
        <v>377738128.01034659</v>
      </c>
      <c r="E103" s="21">
        <v>426495.49807700003</v>
      </c>
      <c r="F103" s="21">
        <v>10787256.554726001</v>
      </c>
      <c r="G103" s="21">
        <v>4127569.9212480001</v>
      </c>
      <c r="H103" s="21">
        <v>1350824.388083</v>
      </c>
      <c r="I103" s="21">
        <v>2776745.5331649999</v>
      </c>
      <c r="J103" s="21">
        <v>1430881.158392</v>
      </c>
      <c r="K103" s="21">
        <v>12425928.678610001</v>
      </c>
      <c r="L103" s="21">
        <v>181138.59308299999</v>
      </c>
      <c r="M103" s="22">
        <v>132505.58352099999</v>
      </c>
      <c r="N103" s="22">
        <v>48633.009561999999</v>
      </c>
      <c r="O103" s="21">
        <v>18147.78325</v>
      </c>
    </row>
    <row r="104" spans="1:15" x14ac:dyDescent="0.25">
      <c r="A104" s="17" t="s">
        <v>359</v>
      </c>
      <c r="B104" s="17" t="s">
        <v>303</v>
      </c>
      <c r="C104" s="17" t="s">
        <v>360</v>
      </c>
      <c r="D104" s="40">
        <v>27201882.237098485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2">
        <v>0</v>
      </c>
      <c r="N104" s="22">
        <v>0</v>
      </c>
      <c r="O104" s="21">
        <v>0</v>
      </c>
    </row>
    <row r="105" spans="1:15" x14ac:dyDescent="0.25">
      <c r="A105" s="17" t="s">
        <v>174</v>
      </c>
      <c r="B105" s="17" t="s">
        <v>123</v>
      </c>
      <c r="C105" s="17" t="s">
        <v>175</v>
      </c>
      <c r="D105" s="40">
        <v>242142052.24627191</v>
      </c>
      <c r="E105" s="21">
        <v>1018566.746074</v>
      </c>
      <c r="F105" s="21">
        <v>7198372.4877029993</v>
      </c>
      <c r="G105" s="21">
        <v>2080731.3671440003</v>
      </c>
      <c r="H105" s="21">
        <v>686078.80279500003</v>
      </c>
      <c r="I105" s="21">
        <v>1394652.5643490001</v>
      </c>
      <c r="J105" s="21">
        <v>779670.06794900005</v>
      </c>
      <c r="K105" s="21">
        <v>8932110.5592609998</v>
      </c>
      <c r="L105" s="21">
        <v>169088.513037</v>
      </c>
      <c r="M105" s="22">
        <v>128938.125503</v>
      </c>
      <c r="N105" s="22">
        <v>40150.387534000001</v>
      </c>
      <c r="O105" s="21">
        <v>9073.8916270000009</v>
      </c>
    </row>
    <row r="106" spans="1:15" x14ac:dyDescent="0.25">
      <c r="A106" s="17" t="s">
        <v>560</v>
      </c>
      <c r="B106" s="17" t="s">
        <v>15</v>
      </c>
      <c r="C106" s="17" t="s">
        <v>561</v>
      </c>
      <c r="D106" s="40">
        <v>9458684.7090373039</v>
      </c>
      <c r="E106" s="21">
        <v>65883.204121999996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2">
        <v>0</v>
      </c>
      <c r="N106" s="22">
        <v>0</v>
      </c>
      <c r="O106" s="21">
        <v>0</v>
      </c>
    </row>
    <row r="107" spans="1:15" x14ac:dyDescent="0.25">
      <c r="A107" s="17" t="s">
        <v>780</v>
      </c>
      <c r="B107" s="17" t="s">
        <v>15</v>
      </c>
      <c r="C107" s="17" t="s">
        <v>781</v>
      </c>
      <c r="D107" s="40">
        <v>15130809.243832417</v>
      </c>
      <c r="E107" s="21">
        <v>97420.269644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2">
        <v>0</v>
      </c>
      <c r="N107" s="22">
        <v>0</v>
      </c>
      <c r="O107" s="21">
        <v>0</v>
      </c>
    </row>
    <row r="108" spans="1:15" x14ac:dyDescent="0.25">
      <c r="A108" s="17" t="s">
        <v>524</v>
      </c>
      <c r="B108" s="17" t="s">
        <v>15</v>
      </c>
      <c r="C108" s="17" t="s">
        <v>525</v>
      </c>
      <c r="D108" s="40">
        <v>9893459.5260983482</v>
      </c>
      <c r="E108" s="21">
        <v>69997.333941000004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2">
        <v>0</v>
      </c>
      <c r="N108" s="22">
        <v>0</v>
      </c>
      <c r="O108" s="21">
        <v>0</v>
      </c>
    </row>
    <row r="109" spans="1:15" x14ac:dyDescent="0.25">
      <c r="A109" s="17" t="s">
        <v>736</v>
      </c>
      <c r="B109" s="17" t="s">
        <v>15</v>
      </c>
      <c r="C109" s="17" t="s">
        <v>737</v>
      </c>
      <c r="D109" s="40">
        <v>12479591.171084039</v>
      </c>
      <c r="E109" s="21">
        <v>105646.559385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2">
        <v>0</v>
      </c>
      <c r="N109" s="22">
        <v>0</v>
      </c>
      <c r="O109" s="21">
        <v>0</v>
      </c>
    </row>
    <row r="110" spans="1:15" x14ac:dyDescent="0.25">
      <c r="A110" s="17" t="s">
        <v>672</v>
      </c>
      <c r="B110" s="17" t="s">
        <v>15</v>
      </c>
      <c r="C110" s="17" t="s">
        <v>673</v>
      </c>
      <c r="D110" s="40">
        <v>15813761.952915093</v>
      </c>
      <c r="E110" s="21">
        <v>49247.424220000001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2">
        <v>0</v>
      </c>
      <c r="N110" s="22">
        <v>0</v>
      </c>
      <c r="O110" s="21">
        <v>0</v>
      </c>
    </row>
    <row r="111" spans="1:15" x14ac:dyDescent="0.25">
      <c r="A111" s="17" t="s">
        <v>482</v>
      </c>
      <c r="B111" s="17" t="s">
        <v>15</v>
      </c>
      <c r="C111" s="17" t="s">
        <v>483</v>
      </c>
      <c r="D111" s="40">
        <v>16263265.934623206</v>
      </c>
      <c r="E111" s="21">
        <v>97420.269644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2">
        <v>0</v>
      </c>
      <c r="N111" s="22">
        <v>0</v>
      </c>
      <c r="O111" s="21">
        <v>0</v>
      </c>
    </row>
    <row r="112" spans="1:15" x14ac:dyDescent="0.25">
      <c r="A112" s="17" t="s">
        <v>740</v>
      </c>
      <c r="B112" s="17" t="s">
        <v>15</v>
      </c>
      <c r="C112" s="17" t="s">
        <v>741</v>
      </c>
      <c r="D112" s="40">
        <v>9718766.4642374758</v>
      </c>
      <c r="E112" s="21">
        <v>49247.424220000001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2">
        <v>0</v>
      </c>
      <c r="N112" s="22">
        <v>0</v>
      </c>
      <c r="O112" s="21">
        <v>0</v>
      </c>
    </row>
    <row r="113" spans="1:15" x14ac:dyDescent="0.25">
      <c r="A113" s="17" t="s">
        <v>212</v>
      </c>
      <c r="B113" s="17" t="s">
        <v>20</v>
      </c>
      <c r="C113" s="17" t="s">
        <v>213</v>
      </c>
      <c r="D113" s="40">
        <v>222675148.64098752</v>
      </c>
      <c r="E113" s="21">
        <v>111131.737496</v>
      </c>
      <c r="F113" s="21">
        <v>3764960.3013960002</v>
      </c>
      <c r="G113" s="21">
        <v>2296210.1426499998</v>
      </c>
      <c r="H113" s="21">
        <v>873618.65003100003</v>
      </c>
      <c r="I113" s="21">
        <v>1422591.4926189999</v>
      </c>
      <c r="J113" s="21">
        <v>500674.68498100003</v>
      </c>
      <c r="K113" s="21">
        <v>5889662.5230700001</v>
      </c>
      <c r="L113" s="21">
        <v>292518.88891099999</v>
      </c>
      <c r="M113" s="22">
        <v>165530.05202900001</v>
      </c>
      <c r="N113" s="22">
        <v>126988.836882</v>
      </c>
      <c r="O113" s="21">
        <v>18147.78325</v>
      </c>
    </row>
    <row r="114" spans="1:15" x14ac:dyDescent="0.25">
      <c r="A114" s="17" t="s">
        <v>258</v>
      </c>
      <c r="B114" s="17" t="s">
        <v>15</v>
      </c>
      <c r="C114" s="17" t="s">
        <v>259</v>
      </c>
      <c r="D114" s="40">
        <v>12600969.680920646</v>
      </c>
      <c r="E114" s="21">
        <v>49247.424220000001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2">
        <v>0</v>
      </c>
      <c r="N114" s="22">
        <v>0</v>
      </c>
      <c r="O114" s="21">
        <v>0</v>
      </c>
    </row>
    <row r="115" spans="1:15" x14ac:dyDescent="0.25">
      <c r="A115" s="17" t="s">
        <v>206</v>
      </c>
      <c r="B115" s="17" t="s">
        <v>152</v>
      </c>
      <c r="C115" s="17" t="s">
        <v>207</v>
      </c>
      <c r="D115" s="40">
        <v>349334393.2049349</v>
      </c>
      <c r="E115" s="21">
        <v>0</v>
      </c>
      <c r="F115" s="21">
        <v>19173268.303470999</v>
      </c>
      <c r="G115" s="21">
        <v>4397960.0145159997</v>
      </c>
      <c r="H115" s="21">
        <v>1854109.602043</v>
      </c>
      <c r="I115" s="21">
        <v>2543850.4124730001</v>
      </c>
      <c r="J115" s="21">
        <v>891992.99202999996</v>
      </c>
      <c r="K115" s="21">
        <v>9874918.5115999989</v>
      </c>
      <c r="L115" s="21">
        <v>277084.33791200002</v>
      </c>
      <c r="M115" s="22">
        <v>160943.32029200002</v>
      </c>
      <c r="N115" s="22">
        <v>116141.01762</v>
      </c>
      <c r="O115" s="21">
        <v>18147.78325</v>
      </c>
    </row>
    <row r="116" spans="1:15" x14ac:dyDescent="0.25">
      <c r="A116" s="17" t="s">
        <v>459</v>
      </c>
      <c r="B116" s="17" t="s">
        <v>303</v>
      </c>
      <c r="C116" s="17" t="s">
        <v>460</v>
      </c>
      <c r="D116" s="40">
        <v>36403397.9911789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2">
        <v>0</v>
      </c>
      <c r="N116" s="22">
        <v>0</v>
      </c>
      <c r="O116" s="21">
        <v>0</v>
      </c>
    </row>
    <row r="117" spans="1:15" x14ac:dyDescent="0.25">
      <c r="A117" s="17" t="s">
        <v>17</v>
      </c>
      <c r="B117" s="17" t="s">
        <v>15</v>
      </c>
      <c r="C117" s="17" t="s">
        <v>18</v>
      </c>
      <c r="D117" s="40">
        <v>13077964.156104906</v>
      </c>
      <c r="E117" s="21">
        <v>179689.076753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2">
        <v>0</v>
      </c>
      <c r="N117" s="22">
        <v>0</v>
      </c>
      <c r="O117" s="21">
        <v>0</v>
      </c>
    </row>
    <row r="118" spans="1:15" x14ac:dyDescent="0.25">
      <c r="A118" s="17" t="s">
        <v>646</v>
      </c>
      <c r="B118" s="17" t="s">
        <v>15</v>
      </c>
      <c r="C118" s="17" t="s">
        <v>647</v>
      </c>
      <c r="D118" s="40">
        <v>11837836.122359974</v>
      </c>
      <c r="E118" s="21">
        <v>49247.424220000001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2">
        <v>0</v>
      </c>
      <c r="N118" s="22">
        <v>0</v>
      </c>
      <c r="O118" s="21">
        <v>0</v>
      </c>
    </row>
    <row r="119" spans="1:15" x14ac:dyDescent="0.25">
      <c r="A119" s="17" t="s">
        <v>574</v>
      </c>
      <c r="B119" s="17" t="s">
        <v>15</v>
      </c>
      <c r="C119" s="17" t="s">
        <v>575</v>
      </c>
      <c r="D119" s="40">
        <v>7009866.4223655434</v>
      </c>
      <c r="E119" s="21">
        <v>124843.20534700001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2">
        <v>0</v>
      </c>
      <c r="N119" s="22">
        <v>0</v>
      </c>
      <c r="O119" s="21">
        <v>0</v>
      </c>
    </row>
    <row r="120" spans="1:15" x14ac:dyDescent="0.25">
      <c r="A120" s="17" t="s">
        <v>514</v>
      </c>
      <c r="B120" s="17" t="s">
        <v>15</v>
      </c>
      <c r="C120" s="17" t="s">
        <v>515</v>
      </c>
      <c r="D120" s="40">
        <v>18244154.268356543</v>
      </c>
      <c r="E120" s="21">
        <v>90564.043244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2">
        <v>0</v>
      </c>
      <c r="N120" s="22">
        <v>0</v>
      </c>
      <c r="O120" s="21">
        <v>0</v>
      </c>
    </row>
    <row r="121" spans="1:15" x14ac:dyDescent="0.25">
      <c r="A121" s="17" t="s">
        <v>170</v>
      </c>
      <c r="B121" s="17" t="s">
        <v>123</v>
      </c>
      <c r="C121" s="17" t="s">
        <v>171</v>
      </c>
      <c r="D121" s="40">
        <v>222201935.45882586</v>
      </c>
      <c r="E121" s="21">
        <v>538665.37127600005</v>
      </c>
      <c r="F121" s="21">
        <v>5391796.9655109998</v>
      </c>
      <c r="G121" s="21">
        <v>1964254.6602950001</v>
      </c>
      <c r="H121" s="21">
        <v>686615.40383800003</v>
      </c>
      <c r="I121" s="21">
        <v>1277639.256457</v>
      </c>
      <c r="J121" s="21">
        <v>818479.11735099996</v>
      </c>
      <c r="K121" s="21">
        <v>8352168.1358390003</v>
      </c>
      <c r="L121" s="21">
        <v>196365.08953299999</v>
      </c>
      <c r="M121" s="22">
        <v>137092.31525799999</v>
      </c>
      <c r="N121" s="22">
        <v>59272.774275000003</v>
      </c>
      <c r="O121" s="21">
        <v>9073.8916270000009</v>
      </c>
    </row>
    <row r="122" spans="1:15" x14ac:dyDescent="0.25">
      <c r="A122" s="17" t="s">
        <v>562</v>
      </c>
      <c r="B122" s="17" t="s">
        <v>15</v>
      </c>
      <c r="C122" s="17" t="s">
        <v>563</v>
      </c>
      <c r="D122" s="40">
        <v>14565431.6753501</v>
      </c>
      <c r="E122" s="21">
        <v>111131.737496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2">
        <v>0</v>
      </c>
      <c r="N122" s="22">
        <v>0</v>
      </c>
      <c r="O122" s="21">
        <v>0</v>
      </c>
    </row>
    <row r="123" spans="1:15" x14ac:dyDescent="0.25">
      <c r="A123" s="17" t="s">
        <v>284</v>
      </c>
      <c r="B123" s="17" t="s">
        <v>15</v>
      </c>
      <c r="C123" s="17" t="s">
        <v>285</v>
      </c>
      <c r="D123" s="40">
        <v>9297430.5791878328</v>
      </c>
      <c r="E123" s="21">
        <v>131698.44679800002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2">
        <v>0</v>
      </c>
      <c r="N123" s="22">
        <v>0</v>
      </c>
      <c r="O123" s="21">
        <v>0</v>
      </c>
    </row>
    <row r="124" spans="1:15" x14ac:dyDescent="0.25">
      <c r="A124" s="17" t="s">
        <v>210</v>
      </c>
      <c r="B124" s="17" t="s">
        <v>15</v>
      </c>
      <c r="C124" s="17" t="s">
        <v>211</v>
      </c>
      <c r="D124" s="40">
        <v>11211271.528339092</v>
      </c>
      <c r="E124" s="21">
        <v>97420.269644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2">
        <v>0</v>
      </c>
      <c r="N124" s="22">
        <v>0</v>
      </c>
      <c r="O124" s="21">
        <v>0</v>
      </c>
    </row>
    <row r="125" spans="1:15" x14ac:dyDescent="0.25">
      <c r="A125" s="17" t="s">
        <v>317</v>
      </c>
      <c r="B125" s="17" t="s">
        <v>152</v>
      </c>
      <c r="C125" s="17" t="s">
        <v>318</v>
      </c>
      <c r="D125" s="40">
        <v>848196601.09640038</v>
      </c>
      <c r="E125" s="21">
        <v>0</v>
      </c>
      <c r="F125" s="21">
        <v>48763685.874553002</v>
      </c>
      <c r="G125" s="21">
        <v>9612555.4946959987</v>
      </c>
      <c r="H125" s="21">
        <v>3788759.251158</v>
      </c>
      <c r="I125" s="21">
        <v>5823796.2435379997</v>
      </c>
      <c r="J125" s="21">
        <v>2212145.9331279998</v>
      </c>
      <c r="K125" s="21">
        <v>25741635.760786001</v>
      </c>
      <c r="L125" s="21">
        <v>485142.62075600005</v>
      </c>
      <c r="M125" s="22">
        <v>222711.30768699999</v>
      </c>
      <c r="N125" s="22">
        <v>262431.31306900003</v>
      </c>
      <c r="O125" s="21">
        <v>18147.78325</v>
      </c>
    </row>
    <row r="126" spans="1:15" x14ac:dyDescent="0.25">
      <c r="A126" s="17" t="s">
        <v>469</v>
      </c>
      <c r="B126" s="17" t="s">
        <v>303</v>
      </c>
      <c r="C126" s="17" t="s">
        <v>470</v>
      </c>
      <c r="D126" s="40">
        <v>69083208.895782158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2">
        <v>0</v>
      </c>
      <c r="N126" s="22">
        <v>0</v>
      </c>
      <c r="O126" s="21">
        <v>0</v>
      </c>
    </row>
    <row r="127" spans="1:15" x14ac:dyDescent="0.25">
      <c r="A127" s="17" t="s">
        <v>684</v>
      </c>
      <c r="B127" s="17" t="s">
        <v>15</v>
      </c>
      <c r="C127" s="17" t="s">
        <v>685</v>
      </c>
      <c r="D127" s="40">
        <v>14617176.155820016</v>
      </c>
      <c r="E127" s="21">
        <v>495052.83733399998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2">
        <v>0</v>
      </c>
      <c r="N127" s="22">
        <v>0</v>
      </c>
      <c r="O127" s="21">
        <v>0</v>
      </c>
    </row>
    <row r="128" spans="1:15" x14ac:dyDescent="0.25">
      <c r="A128" s="17" t="s">
        <v>688</v>
      </c>
      <c r="B128" s="17" t="s">
        <v>15</v>
      </c>
      <c r="C128" s="17" t="s">
        <v>689</v>
      </c>
      <c r="D128" s="40">
        <v>10636313.960896241</v>
      </c>
      <c r="E128" s="21">
        <v>56285.866089999996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2">
        <v>0</v>
      </c>
      <c r="N128" s="22">
        <v>0</v>
      </c>
      <c r="O128" s="21">
        <v>0</v>
      </c>
    </row>
    <row r="129" spans="1:15" x14ac:dyDescent="0.25">
      <c r="A129" s="17" t="s">
        <v>502</v>
      </c>
      <c r="B129" s="17" t="s">
        <v>15</v>
      </c>
      <c r="C129" s="17" t="s">
        <v>503</v>
      </c>
      <c r="D129" s="40">
        <v>13579311.902587531</v>
      </c>
      <c r="E129" s="21">
        <v>69997.333941000004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2">
        <v>0</v>
      </c>
      <c r="N129" s="22">
        <v>0</v>
      </c>
      <c r="O129" s="21">
        <v>0</v>
      </c>
    </row>
    <row r="130" spans="1:15" x14ac:dyDescent="0.25">
      <c r="A130" s="17" t="s">
        <v>570</v>
      </c>
      <c r="B130" s="17" t="s">
        <v>15</v>
      </c>
      <c r="C130" s="17" t="s">
        <v>571</v>
      </c>
      <c r="D130" s="40">
        <v>7744936.741426331</v>
      </c>
      <c r="E130" s="21">
        <v>49247.424220000001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2">
        <v>0</v>
      </c>
      <c r="N130" s="22">
        <v>0</v>
      </c>
      <c r="O130" s="21">
        <v>0</v>
      </c>
    </row>
    <row r="131" spans="1:15" x14ac:dyDescent="0.25">
      <c r="A131" s="17" t="s">
        <v>694</v>
      </c>
      <c r="B131" s="17" t="s">
        <v>15</v>
      </c>
      <c r="C131" s="17" t="s">
        <v>695</v>
      </c>
      <c r="D131" s="40">
        <v>9988722.4668029677</v>
      </c>
      <c r="E131" s="21">
        <v>49247.424220000001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2">
        <v>0</v>
      </c>
      <c r="N131" s="22">
        <v>0</v>
      </c>
      <c r="O131" s="21">
        <v>0</v>
      </c>
    </row>
    <row r="132" spans="1:15" x14ac:dyDescent="0.25">
      <c r="A132" s="17" t="s">
        <v>353</v>
      </c>
      <c r="B132" s="17" t="s">
        <v>15</v>
      </c>
      <c r="C132" s="17" t="s">
        <v>354</v>
      </c>
      <c r="D132" s="40">
        <v>9619370.1973316111</v>
      </c>
      <c r="E132" s="21">
        <v>49247.424220000001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2">
        <v>0</v>
      </c>
      <c r="N132" s="22">
        <v>0</v>
      </c>
      <c r="O132" s="21">
        <v>0</v>
      </c>
    </row>
    <row r="133" spans="1:15" x14ac:dyDescent="0.25">
      <c r="A133" s="17" t="s">
        <v>216</v>
      </c>
      <c r="B133" s="17" t="s">
        <v>25</v>
      </c>
      <c r="C133" s="17" t="s">
        <v>217</v>
      </c>
      <c r="D133" s="40">
        <v>170442970.06777328</v>
      </c>
      <c r="E133" s="21">
        <v>83708.801792999991</v>
      </c>
      <c r="F133" s="21">
        <v>9198717.1473280005</v>
      </c>
      <c r="G133" s="21">
        <v>1633034.0838219998</v>
      </c>
      <c r="H133" s="21">
        <v>518071.67700299999</v>
      </c>
      <c r="I133" s="21">
        <v>1114962.4068189999</v>
      </c>
      <c r="J133" s="21">
        <v>754099.79542900005</v>
      </c>
      <c r="K133" s="21">
        <v>5291245.7802760005</v>
      </c>
      <c r="L133" s="21">
        <v>133115.76237099999</v>
      </c>
      <c r="M133" s="22">
        <v>118337.67882099999</v>
      </c>
      <c r="N133" s="22">
        <v>14778.083549999999</v>
      </c>
      <c r="O133" s="21">
        <v>9073.8916270000009</v>
      </c>
    </row>
    <row r="134" spans="1:15" x14ac:dyDescent="0.25">
      <c r="A134" s="17" t="s">
        <v>494</v>
      </c>
      <c r="B134" s="17" t="s">
        <v>15</v>
      </c>
      <c r="C134" s="17" t="s">
        <v>495</v>
      </c>
      <c r="D134" s="40">
        <v>11890892.07458619</v>
      </c>
      <c r="E134" s="21">
        <v>76852.575393000006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2">
        <v>0</v>
      </c>
      <c r="N134" s="22">
        <v>0</v>
      </c>
      <c r="O134" s="21">
        <v>0</v>
      </c>
    </row>
    <row r="135" spans="1:15" x14ac:dyDescent="0.25">
      <c r="A135" s="17" t="s">
        <v>650</v>
      </c>
      <c r="B135" s="17" t="s">
        <v>15</v>
      </c>
      <c r="C135" s="17" t="s">
        <v>651</v>
      </c>
      <c r="D135" s="40">
        <v>15195628.899587762</v>
      </c>
      <c r="E135" s="21">
        <v>371649.62667200004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2">
        <v>0</v>
      </c>
      <c r="N135" s="22">
        <v>0</v>
      </c>
      <c r="O135" s="21">
        <v>0</v>
      </c>
    </row>
    <row r="136" spans="1:15" x14ac:dyDescent="0.25">
      <c r="A136" s="17" t="s">
        <v>327</v>
      </c>
      <c r="B136" s="17" t="s">
        <v>152</v>
      </c>
      <c r="C136" s="17" t="s">
        <v>328</v>
      </c>
      <c r="D136" s="40">
        <v>362922417.15025735</v>
      </c>
      <c r="E136" s="21">
        <v>0</v>
      </c>
      <c r="F136" s="21">
        <v>12507452.407478001</v>
      </c>
      <c r="G136" s="21">
        <v>4185078.7048650002</v>
      </c>
      <c r="H136" s="21">
        <v>1695995.2264759999</v>
      </c>
      <c r="I136" s="21">
        <v>2489083.4783890001</v>
      </c>
      <c r="J136" s="21">
        <v>831879.77428999997</v>
      </c>
      <c r="K136" s="21">
        <v>11082653.961185999</v>
      </c>
      <c r="L136" s="21">
        <v>292172.67858599999</v>
      </c>
      <c r="M136" s="22">
        <v>165428.12465700001</v>
      </c>
      <c r="N136" s="22">
        <v>126744.553929</v>
      </c>
      <c r="O136" s="21">
        <v>18147.78325</v>
      </c>
    </row>
    <row r="137" spans="1:15" x14ac:dyDescent="0.25">
      <c r="A137" s="17" t="s">
        <v>264</v>
      </c>
      <c r="B137" s="17" t="s">
        <v>15</v>
      </c>
      <c r="C137" s="17" t="s">
        <v>265</v>
      </c>
      <c r="D137" s="40">
        <v>9550316.9843664765</v>
      </c>
      <c r="E137" s="21">
        <v>85079.850082999998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2">
        <v>0</v>
      </c>
      <c r="N137" s="22">
        <v>0</v>
      </c>
      <c r="O137" s="21">
        <v>0</v>
      </c>
    </row>
    <row r="138" spans="1:15" x14ac:dyDescent="0.25">
      <c r="A138" s="17" t="s">
        <v>192</v>
      </c>
      <c r="B138" s="17" t="s">
        <v>15</v>
      </c>
      <c r="C138" s="17" t="s">
        <v>193</v>
      </c>
      <c r="D138" s="40">
        <v>11323611.439724645</v>
      </c>
      <c r="E138" s="21">
        <v>97420.269644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2">
        <v>0</v>
      </c>
      <c r="N138" s="22">
        <v>0</v>
      </c>
      <c r="O138" s="21">
        <v>0</v>
      </c>
    </row>
    <row r="139" spans="1:15" x14ac:dyDescent="0.25">
      <c r="A139" s="17" t="s">
        <v>66</v>
      </c>
      <c r="B139" s="17" t="s">
        <v>15</v>
      </c>
      <c r="C139" s="17" t="s">
        <v>67</v>
      </c>
      <c r="D139" s="40">
        <v>12067975.254356239</v>
      </c>
      <c r="E139" s="21">
        <v>69997.333941000004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2">
        <v>0</v>
      </c>
      <c r="N139" s="22">
        <v>0</v>
      </c>
      <c r="O139" s="21">
        <v>0</v>
      </c>
    </row>
    <row r="140" spans="1:15" x14ac:dyDescent="0.25">
      <c r="A140" s="17" t="s">
        <v>784</v>
      </c>
      <c r="B140" s="18" t="s">
        <v>789</v>
      </c>
      <c r="C140" s="17" t="s">
        <v>786</v>
      </c>
      <c r="D140" s="40">
        <v>2028389058.8309145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2">
        <v>0</v>
      </c>
      <c r="N140" s="22">
        <v>0</v>
      </c>
      <c r="O140" s="21">
        <v>0</v>
      </c>
    </row>
    <row r="141" spans="1:15" x14ac:dyDescent="0.25">
      <c r="A141" s="17" t="s">
        <v>321</v>
      </c>
      <c r="B141" s="17" t="s">
        <v>303</v>
      </c>
      <c r="C141" s="17" t="s">
        <v>322</v>
      </c>
      <c r="D141" s="40">
        <v>94982738.638605893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2">
        <v>0</v>
      </c>
      <c r="N141" s="22">
        <v>0</v>
      </c>
      <c r="O141" s="21">
        <v>0</v>
      </c>
    </row>
    <row r="142" spans="1:15" x14ac:dyDescent="0.25">
      <c r="A142" s="17" t="s">
        <v>194</v>
      </c>
      <c r="B142" s="17" t="s">
        <v>30</v>
      </c>
      <c r="C142" s="17" t="s">
        <v>195</v>
      </c>
      <c r="D142" s="40">
        <v>211122913.23736525</v>
      </c>
      <c r="E142" s="21">
        <v>393979.39376200002</v>
      </c>
      <c r="F142" s="21">
        <v>5676320.8057330009</v>
      </c>
      <c r="G142" s="21">
        <v>1760366.789173</v>
      </c>
      <c r="H142" s="21">
        <v>451598.55975800002</v>
      </c>
      <c r="I142" s="21">
        <v>1308768.229415</v>
      </c>
      <c r="J142" s="21">
        <v>983311.414109</v>
      </c>
      <c r="K142" s="21">
        <v>8973102.0364820007</v>
      </c>
      <c r="L142" s="21">
        <v>223038.81099999999</v>
      </c>
      <c r="M142" s="22">
        <v>144940.722897</v>
      </c>
      <c r="N142" s="22">
        <v>78098.088103000002</v>
      </c>
      <c r="O142" s="21">
        <v>9073.8916270000009</v>
      </c>
    </row>
    <row r="143" spans="1:15" x14ac:dyDescent="0.25">
      <c r="A143" s="17" t="s">
        <v>582</v>
      </c>
      <c r="B143" s="17" t="s">
        <v>15</v>
      </c>
      <c r="C143" s="17" t="s">
        <v>583</v>
      </c>
      <c r="D143" s="40">
        <v>14246087.582076604</v>
      </c>
      <c r="E143" s="21">
        <v>346675.27290099999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2">
        <v>0</v>
      </c>
      <c r="N143" s="22">
        <v>0</v>
      </c>
      <c r="O143" s="21">
        <v>0</v>
      </c>
    </row>
    <row r="144" spans="1:15" x14ac:dyDescent="0.25">
      <c r="A144" s="17" t="s">
        <v>204</v>
      </c>
      <c r="B144" s="17" t="s">
        <v>30</v>
      </c>
      <c r="C144" s="17" t="s">
        <v>205</v>
      </c>
      <c r="D144" s="40">
        <v>253053078.00811481</v>
      </c>
      <c r="E144" s="21">
        <v>979391.40505499998</v>
      </c>
      <c r="F144" s="21">
        <v>2050893.2669119998</v>
      </c>
      <c r="G144" s="21">
        <v>1697858.6041870001</v>
      </c>
      <c r="H144" s="21">
        <v>315570.19530899997</v>
      </c>
      <c r="I144" s="21">
        <v>1382288.408878</v>
      </c>
      <c r="J144" s="21">
        <v>1264790.714777</v>
      </c>
      <c r="K144" s="21">
        <v>10503045.457704</v>
      </c>
      <c r="L144" s="21">
        <v>183767.502454</v>
      </c>
      <c r="M144" s="22">
        <v>133321.002496</v>
      </c>
      <c r="N144" s="22">
        <v>50446.499958</v>
      </c>
      <c r="O144" s="21">
        <v>9073.8916270000009</v>
      </c>
    </row>
    <row r="145" spans="1:15" x14ac:dyDescent="0.25">
      <c r="A145" s="17" t="s">
        <v>76</v>
      </c>
      <c r="B145" s="17" t="s">
        <v>20</v>
      </c>
      <c r="C145" s="17" t="s">
        <v>77</v>
      </c>
      <c r="D145" s="40">
        <v>96453015.623405486</v>
      </c>
      <c r="E145" s="21">
        <v>49247.424220000001</v>
      </c>
      <c r="F145" s="21">
        <v>4821350.6573080001</v>
      </c>
      <c r="G145" s="21">
        <v>936316.6784320001</v>
      </c>
      <c r="H145" s="21">
        <v>307517.85362200002</v>
      </c>
      <c r="I145" s="21">
        <v>628798.82481000002</v>
      </c>
      <c r="J145" s="21">
        <v>583798.21155999997</v>
      </c>
      <c r="K145" s="21">
        <v>4636754.8352020001</v>
      </c>
      <c r="L145" s="21">
        <v>131642.44996499998</v>
      </c>
      <c r="M145" s="22">
        <v>117828.04196199999</v>
      </c>
      <c r="N145" s="22">
        <v>13814.408003</v>
      </c>
      <c r="O145" s="21">
        <v>9073.8916270000009</v>
      </c>
    </row>
    <row r="146" spans="1:15" x14ac:dyDescent="0.25">
      <c r="A146" s="17" t="s">
        <v>754</v>
      </c>
      <c r="B146" s="17" t="s">
        <v>15</v>
      </c>
      <c r="C146" s="17" t="s">
        <v>755</v>
      </c>
      <c r="D146" s="40">
        <v>8267450.4840859622</v>
      </c>
      <c r="E146" s="21">
        <v>69997.333941000004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2">
        <v>0</v>
      </c>
      <c r="N146" s="22">
        <v>0</v>
      </c>
      <c r="O146" s="21">
        <v>0</v>
      </c>
    </row>
    <row r="147" spans="1:15" x14ac:dyDescent="0.25">
      <c r="A147" s="17" t="s">
        <v>228</v>
      </c>
      <c r="B147" s="17" t="s">
        <v>30</v>
      </c>
      <c r="C147" s="17" t="s">
        <v>229</v>
      </c>
      <c r="D147" s="40">
        <v>155750118.7017872</v>
      </c>
      <c r="E147" s="21">
        <v>1567025.46013</v>
      </c>
      <c r="F147" s="21">
        <v>4373031.267798</v>
      </c>
      <c r="G147" s="21">
        <v>1189684.1694090001</v>
      </c>
      <c r="H147" s="21">
        <v>286148.049681</v>
      </c>
      <c r="I147" s="21">
        <v>903536.11972800002</v>
      </c>
      <c r="J147" s="21">
        <v>528994.65966600005</v>
      </c>
      <c r="K147" s="21">
        <v>5017698.422766</v>
      </c>
      <c r="L147" s="21">
        <v>281029.77216300002</v>
      </c>
      <c r="M147" s="22">
        <v>162166.44875500002</v>
      </c>
      <c r="N147" s="22">
        <v>118863.323408</v>
      </c>
      <c r="O147" s="21">
        <v>9073.8916270000009</v>
      </c>
    </row>
    <row r="148" spans="1:15" x14ac:dyDescent="0.25">
      <c r="A148" s="17" t="s">
        <v>325</v>
      </c>
      <c r="B148" s="17" t="s">
        <v>152</v>
      </c>
      <c r="C148" s="17" t="s">
        <v>326</v>
      </c>
      <c r="D148" s="40">
        <v>721707892.45165992</v>
      </c>
      <c r="E148" s="21">
        <v>0</v>
      </c>
      <c r="F148" s="21">
        <v>46109816.417860001</v>
      </c>
      <c r="G148" s="21">
        <v>7925754.0099720005</v>
      </c>
      <c r="H148" s="21">
        <v>3248123.722025</v>
      </c>
      <c r="I148" s="21">
        <v>4677630.287947</v>
      </c>
      <c r="J148" s="21">
        <v>1184415.384503</v>
      </c>
      <c r="K148" s="21">
        <v>22049040.151628003</v>
      </c>
      <c r="L148" s="21">
        <v>449863.87309400004</v>
      </c>
      <c r="M148" s="22">
        <v>212212.78837700002</v>
      </c>
      <c r="N148" s="22">
        <v>237651.08471699999</v>
      </c>
      <c r="O148" s="21">
        <v>18147.78325</v>
      </c>
    </row>
    <row r="149" spans="1:15" x14ac:dyDescent="0.25">
      <c r="A149" s="17" t="s">
        <v>447</v>
      </c>
      <c r="B149" s="17" t="s">
        <v>303</v>
      </c>
      <c r="C149" s="17" t="s">
        <v>448</v>
      </c>
      <c r="D149" s="40">
        <v>62450223.379121549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2">
        <v>0</v>
      </c>
      <c r="N149" s="22">
        <v>0</v>
      </c>
      <c r="O149" s="21">
        <v>0</v>
      </c>
    </row>
    <row r="150" spans="1:15" x14ac:dyDescent="0.25">
      <c r="A150" s="17" t="s">
        <v>752</v>
      </c>
      <c r="B150" s="17" t="s">
        <v>15</v>
      </c>
      <c r="C150" s="17" t="s">
        <v>753</v>
      </c>
      <c r="D150" s="40">
        <v>10487285.870142419</v>
      </c>
      <c r="E150" s="21">
        <v>90564.043244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2">
        <v>0</v>
      </c>
      <c r="N150" s="22">
        <v>0</v>
      </c>
      <c r="O150" s="21">
        <v>0</v>
      </c>
    </row>
    <row r="151" spans="1:15" x14ac:dyDescent="0.25">
      <c r="A151" s="17" t="s">
        <v>286</v>
      </c>
      <c r="B151" s="17" t="s">
        <v>123</v>
      </c>
      <c r="C151" s="17" t="s">
        <v>287</v>
      </c>
      <c r="D151" s="40">
        <v>222658772.24830365</v>
      </c>
      <c r="E151" s="21">
        <v>734543.06131700007</v>
      </c>
      <c r="F151" s="21">
        <v>3927426.3685670001</v>
      </c>
      <c r="G151" s="21">
        <v>1511629.971314</v>
      </c>
      <c r="H151" s="21">
        <v>381988.987242</v>
      </c>
      <c r="I151" s="21">
        <v>1129640.984072</v>
      </c>
      <c r="J151" s="21">
        <v>1005321.8312510001</v>
      </c>
      <c r="K151" s="21">
        <v>8243687.7896770006</v>
      </c>
      <c r="L151" s="21">
        <v>185858.22066700002</v>
      </c>
      <c r="M151" s="22">
        <v>133932.56672800001</v>
      </c>
      <c r="N151" s="22">
        <v>51925.653939000003</v>
      </c>
      <c r="O151" s="21">
        <v>9073.8916270000009</v>
      </c>
    </row>
    <row r="152" spans="1:15" x14ac:dyDescent="0.25">
      <c r="A152" s="17" t="s">
        <v>220</v>
      </c>
      <c r="B152" s="17" t="s">
        <v>15</v>
      </c>
      <c r="C152" s="17" t="s">
        <v>221</v>
      </c>
      <c r="D152" s="40">
        <v>11569466.918826442</v>
      </c>
      <c r="E152" s="21">
        <v>165977.608901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2">
        <v>0</v>
      </c>
      <c r="N152" s="22">
        <v>0</v>
      </c>
      <c r="O152" s="21">
        <v>0</v>
      </c>
    </row>
    <row r="153" spans="1:15" x14ac:dyDescent="0.25">
      <c r="A153" s="17" t="s">
        <v>50</v>
      </c>
      <c r="B153" s="17" t="s">
        <v>15</v>
      </c>
      <c r="C153" s="17" t="s">
        <v>51</v>
      </c>
      <c r="D153" s="40">
        <v>19351409.645023357</v>
      </c>
      <c r="E153" s="21">
        <v>79820.225176000007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2">
        <v>0</v>
      </c>
      <c r="N153" s="22">
        <v>0</v>
      </c>
      <c r="O153" s="21">
        <v>0</v>
      </c>
    </row>
    <row r="154" spans="1:15" x14ac:dyDescent="0.25">
      <c r="A154" s="17" t="s">
        <v>363</v>
      </c>
      <c r="B154" s="17" t="s">
        <v>123</v>
      </c>
      <c r="C154" s="17" t="s">
        <v>364</v>
      </c>
      <c r="D154" s="40">
        <v>164950928.20654982</v>
      </c>
      <c r="E154" s="21">
        <v>489695.70252699999</v>
      </c>
      <c r="F154" s="21">
        <v>4739400.4996020002</v>
      </c>
      <c r="G154" s="21">
        <v>1517837.1528990001</v>
      </c>
      <c r="H154" s="21">
        <v>563687.20039400004</v>
      </c>
      <c r="I154" s="21">
        <v>954149.95250500005</v>
      </c>
      <c r="J154" s="21">
        <v>363977.894937</v>
      </c>
      <c r="K154" s="21">
        <v>4473713.9510599999</v>
      </c>
      <c r="L154" s="21">
        <v>161940.237693</v>
      </c>
      <c r="M154" s="22">
        <v>126797.650692</v>
      </c>
      <c r="N154" s="22">
        <v>35142.587001</v>
      </c>
      <c r="O154" s="21">
        <v>9073.8916270000009</v>
      </c>
    </row>
    <row r="155" spans="1:15" x14ac:dyDescent="0.25">
      <c r="A155" s="17" t="s">
        <v>674</v>
      </c>
      <c r="B155" s="17" t="s">
        <v>15</v>
      </c>
      <c r="C155" s="17" t="s">
        <v>675</v>
      </c>
      <c r="D155" s="40">
        <v>9532625.7565109972</v>
      </c>
      <c r="E155" s="21">
        <v>175575.931882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2">
        <v>0</v>
      </c>
      <c r="N155" s="22">
        <v>0</v>
      </c>
      <c r="O155" s="21">
        <v>0</v>
      </c>
    </row>
    <row r="156" spans="1:15" x14ac:dyDescent="0.25">
      <c r="A156" s="17" t="s">
        <v>94</v>
      </c>
      <c r="B156" s="17" t="s">
        <v>20</v>
      </c>
      <c r="C156" s="17" t="s">
        <v>95</v>
      </c>
      <c r="D156" s="40">
        <v>77975990.909846023</v>
      </c>
      <c r="E156" s="21">
        <v>72739.430521999995</v>
      </c>
      <c r="F156" s="21">
        <v>2164670.3255030001</v>
      </c>
      <c r="G156" s="21">
        <v>738330.8813779999</v>
      </c>
      <c r="H156" s="21">
        <v>245307.61036699999</v>
      </c>
      <c r="I156" s="21">
        <v>493023.27101099998</v>
      </c>
      <c r="J156" s="21">
        <v>478384.17769600003</v>
      </c>
      <c r="K156" s="21">
        <v>3630535.565101</v>
      </c>
      <c r="L156" s="21">
        <v>130039.203144</v>
      </c>
      <c r="M156" s="22">
        <v>117420.332474</v>
      </c>
      <c r="N156" s="22">
        <v>12618.87067</v>
      </c>
      <c r="O156" s="21">
        <v>9073.8916270000009</v>
      </c>
    </row>
    <row r="157" spans="1:15" x14ac:dyDescent="0.25">
      <c r="A157" s="17" t="s">
        <v>329</v>
      </c>
      <c r="B157" s="17" t="s">
        <v>15</v>
      </c>
      <c r="C157" s="17" t="s">
        <v>330</v>
      </c>
      <c r="D157" s="40">
        <v>13272101.98386474</v>
      </c>
      <c r="E157" s="21">
        <v>182137.658685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2">
        <v>0</v>
      </c>
      <c r="N157" s="22">
        <v>0</v>
      </c>
      <c r="O157" s="21">
        <v>0</v>
      </c>
    </row>
    <row r="158" spans="1:15" x14ac:dyDescent="0.25">
      <c r="A158" s="17" t="s">
        <v>676</v>
      </c>
      <c r="B158" s="17" t="s">
        <v>15</v>
      </c>
      <c r="C158" s="17" t="s">
        <v>677</v>
      </c>
      <c r="D158" s="40">
        <v>13791797.476318421</v>
      </c>
      <c r="E158" s="21">
        <v>98791.317934000006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2">
        <v>0</v>
      </c>
      <c r="N158" s="22">
        <v>0</v>
      </c>
      <c r="O158" s="21">
        <v>0</v>
      </c>
    </row>
    <row r="159" spans="1:15" x14ac:dyDescent="0.25">
      <c r="A159" s="17" t="s">
        <v>526</v>
      </c>
      <c r="B159" s="17" t="s">
        <v>123</v>
      </c>
      <c r="C159" s="17" t="s">
        <v>527</v>
      </c>
      <c r="D159" s="40">
        <v>165311176.91726413</v>
      </c>
      <c r="E159" s="21">
        <v>393979.39376200002</v>
      </c>
      <c r="F159" s="21">
        <v>8194450.0335499998</v>
      </c>
      <c r="G159" s="21">
        <v>1753270.1765050001</v>
      </c>
      <c r="H159" s="21">
        <v>763847.15026300005</v>
      </c>
      <c r="I159" s="21">
        <v>989423.02624200005</v>
      </c>
      <c r="J159" s="21">
        <v>543012.71961000003</v>
      </c>
      <c r="K159" s="21">
        <v>4717084.9238440003</v>
      </c>
      <c r="L159" s="21">
        <v>188043.13273100002</v>
      </c>
      <c r="M159" s="22">
        <v>134544.13096000001</v>
      </c>
      <c r="N159" s="22">
        <v>53499.001771000003</v>
      </c>
      <c r="O159" s="21">
        <v>9073.8916270000009</v>
      </c>
    </row>
    <row r="160" spans="1:15" x14ac:dyDescent="0.25">
      <c r="A160" s="17" t="s">
        <v>522</v>
      </c>
      <c r="B160" s="17" t="s">
        <v>303</v>
      </c>
      <c r="C160" s="17" t="s">
        <v>523</v>
      </c>
      <c r="D160" s="40">
        <v>29974372.40835081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2">
        <v>0</v>
      </c>
      <c r="N160" s="22">
        <v>0</v>
      </c>
      <c r="O160" s="21">
        <v>0</v>
      </c>
    </row>
    <row r="161" spans="1:15" x14ac:dyDescent="0.25">
      <c r="A161" s="17" t="s">
        <v>315</v>
      </c>
      <c r="B161" s="17" t="s">
        <v>20</v>
      </c>
      <c r="C161" s="17" t="s">
        <v>316</v>
      </c>
      <c r="D161" s="40">
        <v>139665508.19725096</v>
      </c>
      <c r="E161" s="21">
        <v>202704.36798799998</v>
      </c>
      <c r="F161" s="21">
        <v>4025290.500546</v>
      </c>
      <c r="G161" s="21">
        <v>1406588.982784</v>
      </c>
      <c r="H161" s="21">
        <v>540210.90475400002</v>
      </c>
      <c r="I161" s="21">
        <v>866378.07802999998</v>
      </c>
      <c r="J161" s="21">
        <v>275270.63581200002</v>
      </c>
      <c r="K161" s="21">
        <v>3741302.399435</v>
      </c>
      <c r="L161" s="21">
        <v>180424.43539099998</v>
      </c>
      <c r="M161" s="22">
        <v>132301.72877699998</v>
      </c>
      <c r="N161" s="22">
        <v>48122.706614000002</v>
      </c>
      <c r="O161" s="21">
        <v>13610.837434999999</v>
      </c>
    </row>
    <row r="162" spans="1:15" x14ac:dyDescent="0.25">
      <c r="A162" s="17" t="s">
        <v>319</v>
      </c>
      <c r="B162" s="17" t="s">
        <v>152</v>
      </c>
      <c r="C162" s="17" t="s">
        <v>320</v>
      </c>
      <c r="D162" s="40">
        <v>697205600.50988483</v>
      </c>
      <c r="E162" s="21">
        <v>0</v>
      </c>
      <c r="F162" s="21">
        <v>41320574.482308999</v>
      </c>
      <c r="G162" s="21">
        <v>6672961.8940319996</v>
      </c>
      <c r="H162" s="21">
        <v>2605388.7576259999</v>
      </c>
      <c r="I162" s="21">
        <v>4067573.1364059998</v>
      </c>
      <c r="J162" s="21">
        <v>1586565.3496439999</v>
      </c>
      <c r="K162" s="21">
        <v>19358501.545837</v>
      </c>
      <c r="L162" s="21">
        <v>446447.31412500003</v>
      </c>
      <c r="M162" s="22">
        <v>211193.51465700002</v>
      </c>
      <c r="N162" s="22">
        <v>235253.79946800001</v>
      </c>
      <c r="O162" s="21">
        <v>18147.78325</v>
      </c>
    </row>
    <row r="163" spans="1:15" x14ac:dyDescent="0.25">
      <c r="A163" s="17" t="s">
        <v>554</v>
      </c>
      <c r="B163" s="17" t="s">
        <v>15</v>
      </c>
      <c r="C163" s="17" t="s">
        <v>555</v>
      </c>
      <c r="D163" s="40">
        <v>12045351.047464713</v>
      </c>
      <c r="E163" s="21">
        <v>69997.333941000004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2">
        <v>0</v>
      </c>
      <c r="N163" s="22">
        <v>0</v>
      </c>
      <c r="O163" s="21">
        <v>0</v>
      </c>
    </row>
    <row r="164" spans="1:15" x14ac:dyDescent="0.25">
      <c r="A164" s="17" t="s">
        <v>108</v>
      </c>
      <c r="B164" s="17" t="s">
        <v>15</v>
      </c>
      <c r="C164" s="17" t="s">
        <v>109</v>
      </c>
      <c r="D164" s="40">
        <v>8932222.6615156773</v>
      </c>
      <c r="E164" s="21">
        <v>127291.787279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2">
        <v>0</v>
      </c>
      <c r="N164" s="22">
        <v>0</v>
      </c>
      <c r="O164" s="21">
        <v>0</v>
      </c>
    </row>
    <row r="165" spans="1:15" x14ac:dyDescent="0.25">
      <c r="A165" s="17" t="s">
        <v>298</v>
      </c>
      <c r="B165" s="17" t="s">
        <v>123</v>
      </c>
      <c r="C165" s="17" t="s">
        <v>299</v>
      </c>
      <c r="D165" s="40">
        <v>186321343.97677538</v>
      </c>
      <c r="E165" s="21">
        <v>451988.91969900002</v>
      </c>
      <c r="F165" s="21">
        <v>6375938.5068219993</v>
      </c>
      <c r="G165" s="21">
        <v>1639706.0439569999</v>
      </c>
      <c r="H165" s="21">
        <v>615430.39726799994</v>
      </c>
      <c r="I165" s="21">
        <v>1024275.646689</v>
      </c>
      <c r="J165" s="21">
        <v>637429.45067399996</v>
      </c>
      <c r="K165" s="21">
        <v>6275121.2045820002</v>
      </c>
      <c r="L165" s="21">
        <v>168904.265725</v>
      </c>
      <c r="M165" s="22">
        <v>128938.125503</v>
      </c>
      <c r="N165" s="22">
        <v>39966.140222000002</v>
      </c>
      <c r="O165" s="21">
        <v>13610.837434999999</v>
      </c>
    </row>
    <row r="166" spans="1:15" x14ac:dyDescent="0.25">
      <c r="A166" s="17" t="s">
        <v>770</v>
      </c>
      <c r="B166" s="17" t="s">
        <v>15</v>
      </c>
      <c r="C166" s="17" t="s">
        <v>771</v>
      </c>
      <c r="D166" s="40">
        <v>10615188.178598367</v>
      </c>
      <c r="E166" s="21">
        <v>49247.424220000001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2">
        <v>0</v>
      </c>
      <c r="N166" s="22">
        <v>0</v>
      </c>
      <c r="O166" s="21">
        <v>0</v>
      </c>
    </row>
    <row r="167" spans="1:15" x14ac:dyDescent="0.25">
      <c r="A167" s="17" t="s">
        <v>782</v>
      </c>
      <c r="B167" s="17" t="s">
        <v>15</v>
      </c>
      <c r="C167" s="17" t="s">
        <v>783</v>
      </c>
      <c r="D167" s="40">
        <v>15447264.505862299</v>
      </c>
      <c r="E167" s="21">
        <v>104275.511096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2">
        <v>0</v>
      </c>
      <c r="N167" s="22">
        <v>0</v>
      </c>
      <c r="O167" s="21">
        <v>0</v>
      </c>
    </row>
    <row r="168" spans="1:15" x14ac:dyDescent="0.25">
      <c r="A168" s="17" t="s">
        <v>441</v>
      </c>
      <c r="B168" s="17" t="s">
        <v>123</v>
      </c>
      <c r="C168" s="17" t="s">
        <v>442</v>
      </c>
      <c r="D168" s="40">
        <v>172322092.65380231</v>
      </c>
      <c r="E168" s="21">
        <v>510752.91617499996</v>
      </c>
      <c r="F168" s="21">
        <v>6510998.8035530001</v>
      </c>
      <c r="G168" s="21">
        <v>1418613.192245</v>
      </c>
      <c r="H168" s="21">
        <v>435426.24691300001</v>
      </c>
      <c r="I168" s="21">
        <v>983186.94533200003</v>
      </c>
      <c r="J168" s="21">
        <v>538383.70293100004</v>
      </c>
      <c r="K168" s="21">
        <v>6653334.2172580007</v>
      </c>
      <c r="L168" s="21">
        <v>182899.66252700001</v>
      </c>
      <c r="M168" s="22">
        <v>133015.22038000001</v>
      </c>
      <c r="N168" s="22">
        <v>49884.442147000002</v>
      </c>
      <c r="O168" s="21">
        <v>13610.837434999999</v>
      </c>
    </row>
    <row r="169" spans="1:15" x14ac:dyDescent="0.25">
      <c r="A169" s="17" t="s">
        <v>333</v>
      </c>
      <c r="B169" s="17" t="s">
        <v>303</v>
      </c>
      <c r="C169" s="17" t="s">
        <v>334</v>
      </c>
      <c r="D169" s="40">
        <v>41583915.372711666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2">
        <v>0</v>
      </c>
      <c r="N169" s="22">
        <v>0</v>
      </c>
      <c r="O169" s="21">
        <v>0</v>
      </c>
    </row>
    <row r="170" spans="1:15" x14ac:dyDescent="0.25">
      <c r="A170" s="17" t="s">
        <v>610</v>
      </c>
      <c r="B170" s="17" t="s">
        <v>15</v>
      </c>
      <c r="C170" s="17" t="s">
        <v>611</v>
      </c>
      <c r="D170" s="40">
        <v>19123474.98355715</v>
      </c>
      <c r="E170" s="21">
        <v>83708.801792999991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2">
        <v>0</v>
      </c>
      <c r="N170" s="22">
        <v>0</v>
      </c>
      <c r="O170" s="21">
        <v>0</v>
      </c>
    </row>
    <row r="171" spans="1:15" x14ac:dyDescent="0.25">
      <c r="A171" s="17" t="s">
        <v>36</v>
      </c>
      <c r="B171" s="17" t="s">
        <v>15</v>
      </c>
      <c r="C171" s="17" t="s">
        <v>37</v>
      </c>
      <c r="D171" s="40">
        <v>11091923.748326994</v>
      </c>
      <c r="E171" s="21">
        <v>61476.544603000002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2">
        <v>0</v>
      </c>
      <c r="N171" s="22">
        <v>0</v>
      </c>
      <c r="O171" s="21">
        <v>0</v>
      </c>
    </row>
    <row r="172" spans="1:15" x14ac:dyDescent="0.25">
      <c r="A172" s="17" t="s">
        <v>550</v>
      </c>
      <c r="B172" s="17" t="s">
        <v>15</v>
      </c>
      <c r="C172" s="17" t="s">
        <v>551</v>
      </c>
      <c r="D172" s="40">
        <v>19960412.223688569</v>
      </c>
      <c r="E172" s="21">
        <v>124843.20534700001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2">
        <v>0</v>
      </c>
      <c r="N172" s="22">
        <v>0</v>
      </c>
      <c r="O172" s="21">
        <v>0</v>
      </c>
    </row>
    <row r="173" spans="1:15" x14ac:dyDescent="0.25">
      <c r="A173" s="17" t="s">
        <v>415</v>
      </c>
      <c r="B173" s="17" t="s">
        <v>20</v>
      </c>
      <c r="C173" s="17" t="s">
        <v>416</v>
      </c>
      <c r="D173" s="40">
        <v>122377885.27272601</v>
      </c>
      <c r="E173" s="21">
        <v>120435.560879</v>
      </c>
      <c r="F173" s="21">
        <v>1653913.4689270002</v>
      </c>
      <c r="G173" s="21">
        <v>1291979.568155</v>
      </c>
      <c r="H173" s="21">
        <v>537952.52391800005</v>
      </c>
      <c r="I173" s="21">
        <v>754027.04423700005</v>
      </c>
      <c r="J173" s="21">
        <v>309417.53959300002</v>
      </c>
      <c r="K173" s="21">
        <v>2767327.028132</v>
      </c>
      <c r="L173" s="21">
        <v>146751.49258399999</v>
      </c>
      <c r="M173" s="22">
        <v>122312.84632700001</v>
      </c>
      <c r="N173" s="22">
        <v>24438.646257</v>
      </c>
      <c r="O173" s="21">
        <v>9073.8916270000009</v>
      </c>
    </row>
    <row r="174" spans="1:15" x14ac:dyDescent="0.25">
      <c r="A174" s="17" t="s">
        <v>664</v>
      </c>
      <c r="B174" s="17" t="s">
        <v>20</v>
      </c>
      <c r="C174" s="17" t="s">
        <v>665</v>
      </c>
      <c r="D174" s="40">
        <v>4877567.8703859048</v>
      </c>
      <c r="E174" s="21">
        <v>49247.424220000001</v>
      </c>
      <c r="F174" s="21">
        <v>13059.097387</v>
      </c>
      <c r="G174" s="21">
        <v>19746.302299999999</v>
      </c>
      <c r="H174" s="21">
        <v>7289.5699569999997</v>
      </c>
      <c r="I174" s="21">
        <v>12456.732343</v>
      </c>
      <c r="J174" s="21">
        <v>0</v>
      </c>
      <c r="K174" s="21">
        <v>336102.83504199999</v>
      </c>
      <c r="L174" s="21">
        <v>117026.05422400001</v>
      </c>
      <c r="M174" s="22">
        <v>113547.09234</v>
      </c>
      <c r="N174" s="22">
        <v>3478.9618839999998</v>
      </c>
      <c r="O174" s="21">
        <v>9073.8916270000009</v>
      </c>
    </row>
    <row r="175" spans="1:15" x14ac:dyDescent="0.25">
      <c r="A175" s="17" t="s">
        <v>88</v>
      </c>
      <c r="B175" s="17" t="s">
        <v>30</v>
      </c>
      <c r="C175" s="17" t="s">
        <v>89</v>
      </c>
      <c r="D175" s="40">
        <v>216384168.05130914</v>
      </c>
      <c r="E175" s="21">
        <v>856967.23318600003</v>
      </c>
      <c r="F175" s="21">
        <v>7442353.9331640005</v>
      </c>
      <c r="G175" s="21">
        <v>1588506.7550989999</v>
      </c>
      <c r="H175" s="21">
        <v>323405.23574799998</v>
      </c>
      <c r="I175" s="21">
        <v>1265101.519351</v>
      </c>
      <c r="J175" s="21">
        <v>1087154.0820319999</v>
      </c>
      <c r="K175" s="21">
        <v>7318548.3476739991</v>
      </c>
      <c r="L175" s="21">
        <v>194135.18044600001</v>
      </c>
      <c r="M175" s="22">
        <v>136378.82365400001</v>
      </c>
      <c r="N175" s="22">
        <v>57756.356791999999</v>
      </c>
      <c r="O175" s="21">
        <v>9073.8916270000009</v>
      </c>
    </row>
    <row r="176" spans="1:15" x14ac:dyDescent="0.25">
      <c r="A176" s="17" t="s">
        <v>72</v>
      </c>
      <c r="B176" s="17" t="s">
        <v>30</v>
      </c>
      <c r="C176" s="17" t="s">
        <v>73</v>
      </c>
      <c r="D176" s="40">
        <v>154891951.12211612</v>
      </c>
      <c r="E176" s="21">
        <v>2154660.500153</v>
      </c>
      <c r="F176" s="21">
        <v>4019865.7106330004</v>
      </c>
      <c r="G176" s="21">
        <v>1177680.139979</v>
      </c>
      <c r="H176" s="21">
        <v>324886.43201599998</v>
      </c>
      <c r="I176" s="21">
        <v>852793.70796300005</v>
      </c>
      <c r="J176" s="21">
        <v>374786.96511400002</v>
      </c>
      <c r="K176" s="21">
        <v>3855881.6012220001</v>
      </c>
      <c r="L176" s="21">
        <v>186142.32515600001</v>
      </c>
      <c r="M176" s="22">
        <v>134034.49410000001</v>
      </c>
      <c r="N176" s="22">
        <v>52107.831056000003</v>
      </c>
      <c r="O176" s="21">
        <v>9073.8916270000009</v>
      </c>
    </row>
    <row r="177" spans="1:15" x14ac:dyDescent="0.25">
      <c r="A177" s="17" t="s">
        <v>276</v>
      </c>
      <c r="B177" s="17" t="s">
        <v>152</v>
      </c>
      <c r="C177" s="17" t="s">
        <v>277</v>
      </c>
      <c r="D177" s="40">
        <v>861149217.99514174</v>
      </c>
      <c r="E177" s="21">
        <v>0</v>
      </c>
      <c r="F177" s="21">
        <v>38342778.646067001</v>
      </c>
      <c r="G177" s="21">
        <v>9843617.0580640007</v>
      </c>
      <c r="H177" s="21">
        <v>3778843.2186580002</v>
      </c>
      <c r="I177" s="21">
        <v>6064773.8394060005</v>
      </c>
      <c r="J177" s="21">
        <v>2573874.8246780001</v>
      </c>
      <c r="K177" s="21">
        <v>28938140.908251002</v>
      </c>
      <c r="L177" s="21">
        <v>603245.21033599996</v>
      </c>
      <c r="M177" s="22">
        <v>265113.09441299998</v>
      </c>
      <c r="N177" s="22">
        <v>338132.11592299998</v>
      </c>
      <c r="O177" s="21">
        <v>18147.78325</v>
      </c>
    </row>
    <row r="178" spans="1:15" x14ac:dyDescent="0.25">
      <c r="A178" s="17" t="s">
        <v>480</v>
      </c>
      <c r="B178" s="17" t="s">
        <v>303</v>
      </c>
      <c r="C178" s="17" t="s">
        <v>481</v>
      </c>
      <c r="D178" s="40">
        <v>66885838.711058401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2">
        <v>0</v>
      </c>
      <c r="N178" s="22">
        <v>0</v>
      </c>
      <c r="O178" s="21">
        <v>0</v>
      </c>
    </row>
    <row r="179" spans="1:15" x14ac:dyDescent="0.25">
      <c r="A179" s="17" t="s">
        <v>634</v>
      </c>
      <c r="B179" s="17" t="s">
        <v>15</v>
      </c>
      <c r="C179" s="17" t="s">
        <v>635</v>
      </c>
      <c r="D179" s="40">
        <v>12042841.619870288</v>
      </c>
      <c r="E179" s="21">
        <v>111131.737496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2">
        <v>0</v>
      </c>
      <c r="N179" s="22">
        <v>0</v>
      </c>
      <c r="O179" s="21">
        <v>0</v>
      </c>
    </row>
    <row r="180" spans="1:15" x14ac:dyDescent="0.25">
      <c r="A180" s="17" t="s">
        <v>449</v>
      </c>
      <c r="B180" s="17" t="s">
        <v>15</v>
      </c>
      <c r="C180" s="17" t="s">
        <v>450</v>
      </c>
      <c r="D180" s="40">
        <v>16969013.420084659</v>
      </c>
      <c r="E180" s="21">
        <v>124843.20534700001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2">
        <v>0</v>
      </c>
      <c r="N180" s="22">
        <v>0</v>
      </c>
      <c r="O180" s="21">
        <v>0</v>
      </c>
    </row>
    <row r="181" spans="1:15" x14ac:dyDescent="0.25">
      <c r="A181" s="17" t="s">
        <v>68</v>
      </c>
      <c r="B181" s="17" t="s">
        <v>20</v>
      </c>
      <c r="C181" s="17" t="s">
        <v>69</v>
      </c>
      <c r="D181" s="40">
        <v>193185623.49919939</v>
      </c>
      <c r="E181" s="21">
        <v>65100.170077000002</v>
      </c>
      <c r="F181" s="21">
        <v>8009975.7466580011</v>
      </c>
      <c r="G181" s="21">
        <v>1949932.37414</v>
      </c>
      <c r="H181" s="21">
        <v>520478.62093899999</v>
      </c>
      <c r="I181" s="21">
        <v>1429453.7532009999</v>
      </c>
      <c r="J181" s="21">
        <v>1331516.92105</v>
      </c>
      <c r="K181" s="21">
        <v>7566021.0179099999</v>
      </c>
      <c r="L181" s="21">
        <v>399935.60657900001</v>
      </c>
      <c r="M181" s="22">
        <v>197433.31944600001</v>
      </c>
      <c r="N181" s="22">
        <v>202502.28713300001</v>
      </c>
      <c r="O181" s="21">
        <v>9073.8916270000009</v>
      </c>
    </row>
    <row r="182" spans="1:15" x14ac:dyDescent="0.25">
      <c r="A182" s="17" t="s">
        <v>379</v>
      </c>
      <c r="B182" s="17" t="s">
        <v>123</v>
      </c>
      <c r="C182" s="17" t="s">
        <v>380</v>
      </c>
      <c r="D182" s="40">
        <v>120942702.68109599</v>
      </c>
      <c r="E182" s="21">
        <v>393979.39376200002</v>
      </c>
      <c r="F182" s="21">
        <v>3805142.3006879999</v>
      </c>
      <c r="G182" s="21">
        <v>939247.59232700011</v>
      </c>
      <c r="H182" s="21">
        <v>375333.58215500001</v>
      </c>
      <c r="I182" s="21">
        <v>563914.01017200004</v>
      </c>
      <c r="J182" s="21">
        <v>220006.29045500001</v>
      </c>
      <c r="K182" s="21">
        <v>2934938.7778660003</v>
      </c>
      <c r="L182" s="21">
        <v>148397.66623199999</v>
      </c>
      <c r="M182" s="22">
        <v>122822.483186</v>
      </c>
      <c r="N182" s="22">
        <v>25575.183045999998</v>
      </c>
      <c r="O182" s="21">
        <v>9073.8916270000009</v>
      </c>
    </row>
    <row r="183" spans="1:15" x14ac:dyDescent="0.25">
      <c r="A183" s="17" t="s">
        <v>112</v>
      </c>
      <c r="B183" s="17" t="s">
        <v>25</v>
      </c>
      <c r="C183" s="17" t="s">
        <v>113</v>
      </c>
      <c r="D183" s="40">
        <v>274236785.84120625</v>
      </c>
      <c r="E183" s="21">
        <v>128956.35021800001</v>
      </c>
      <c r="F183" s="21">
        <v>2055143.628573</v>
      </c>
      <c r="G183" s="21">
        <v>2770974.7167910002</v>
      </c>
      <c r="H183" s="21">
        <v>941159.42596300005</v>
      </c>
      <c r="I183" s="21">
        <v>1829815.2908280001</v>
      </c>
      <c r="J183" s="21">
        <v>1005739.707675</v>
      </c>
      <c r="K183" s="21">
        <v>10701296.170213001</v>
      </c>
      <c r="L183" s="21">
        <v>209981.15289799997</v>
      </c>
      <c r="M183" s="22">
        <v>141067.48276399999</v>
      </c>
      <c r="N183" s="22">
        <v>68913.670134</v>
      </c>
      <c r="O183" s="21">
        <v>13610.837434999999</v>
      </c>
    </row>
    <row r="184" spans="1:15" x14ac:dyDescent="0.25">
      <c r="A184" s="17" t="s">
        <v>56</v>
      </c>
      <c r="B184" s="17" t="s">
        <v>25</v>
      </c>
      <c r="C184" s="17" t="s">
        <v>57</v>
      </c>
      <c r="D184" s="40">
        <v>141595287.2252568</v>
      </c>
      <c r="E184" s="21">
        <v>56285.866089999996</v>
      </c>
      <c r="F184" s="21">
        <v>7449000.2960870005</v>
      </c>
      <c r="G184" s="21">
        <v>1389793.777764</v>
      </c>
      <c r="H184" s="21">
        <v>428534.69302000001</v>
      </c>
      <c r="I184" s="21">
        <v>961259.08474399999</v>
      </c>
      <c r="J184" s="21">
        <v>937601.00379600003</v>
      </c>
      <c r="K184" s="21">
        <v>5778820.8905069996</v>
      </c>
      <c r="L184" s="21">
        <v>128828.25818400001</v>
      </c>
      <c r="M184" s="22">
        <v>117012.622986</v>
      </c>
      <c r="N184" s="22">
        <v>11815.635198</v>
      </c>
      <c r="O184" s="21">
        <v>9073.8916270000009</v>
      </c>
    </row>
    <row r="185" spans="1:15" x14ac:dyDescent="0.25">
      <c r="A185" s="17" t="s">
        <v>335</v>
      </c>
      <c r="B185" s="17" t="s">
        <v>30</v>
      </c>
      <c r="C185" s="17" t="s">
        <v>336</v>
      </c>
      <c r="D185" s="40">
        <v>282882383.30784231</v>
      </c>
      <c r="E185" s="21">
        <v>2742295.540176</v>
      </c>
      <c r="F185" s="21">
        <v>9066000.4687970001</v>
      </c>
      <c r="G185" s="21">
        <v>1918327.0962120001</v>
      </c>
      <c r="H185" s="21">
        <v>433804.24830500002</v>
      </c>
      <c r="I185" s="21">
        <v>1484522.847907</v>
      </c>
      <c r="J185" s="21">
        <v>1427785.8611300001</v>
      </c>
      <c r="K185" s="21">
        <v>10287468.04703</v>
      </c>
      <c r="L185" s="21">
        <v>250206.21444499999</v>
      </c>
      <c r="M185" s="22">
        <v>152992.985281</v>
      </c>
      <c r="N185" s="22">
        <v>97213.229164000004</v>
      </c>
      <c r="O185" s="21">
        <v>9073.8916270000009</v>
      </c>
    </row>
    <row r="186" spans="1:15" x14ac:dyDescent="0.25">
      <c r="A186" s="17" t="s">
        <v>176</v>
      </c>
      <c r="B186" s="17" t="s">
        <v>152</v>
      </c>
      <c r="C186" s="17" t="s">
        <v>177</v>
      </c>
      <c r="D186" s="40">
        <v>695893118.78148258</v>
      </c>
      <c r="E186" s="21">
        <v>0</v>
      </c>
      <c r="F186" s="21">
        <v>37103514.829640999</v>
      </c>
      <c r="G186" s="21">
        <v>8839623.6074659992</v>
      </c>
      <c r="H186" s="21">
        <v>3410680.5777159999</v>
      </c>
      <c r="I186" s="21">
        <v>5428943.0297499998</v>
      </c>
      <c r="J186" s="21">
        <v>2639486.6938180001</v>
      </c>
      <c r="K186" s="21">
        <v>24729642.123815</v>
      </c>
      <c r="L186" s="21">
        <v>422105.48853199999</v>
      </c>
      <c r="M186" s="22">
        <v>203956.67125000001</v>
      </c>
      <c r="N186" s="22">
        <v>218148.817282</v>
      </c>
      <c r="O186" s="21">
        <v>18147.78325</v>
      </c>
    </row>
    <row r="187" spans="1:15" x14ac:dyDescent="0.25">
      <c r="A187" s="17" t="s">
        <v>377</v>
      </c>
      <c r="B187" s="17" t="s">
        <v>303</v>
      </c>
      <c r="C187" s="17" t="s">
        <v>378</v>
      </c>
      <c r="D187" s="40">
        <v>53715942.81983643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2">
        <v>0</v>
      </c>
      <c r="N187" s="22">
        <v>0</v>
      </c>
      <c r="O187" s="21">
        <v>0</v>
      </c>
    </row>
    <row r="188" spans="1:15" x14ac:dyDescent="0.25">
      <c r="A188" s="17" t="s">
        <v>486</v>
      </c>
      <c r="B188" s="17" t="s">
        <v>15</v>
      </c>
      <c r="C188" s="17" t="s">
        <v>487</v>
      </c>
      <c r="D188" s="40">
        <v>17301220.919844665</v>
      </c>
      <c r="E188" s="21">
        <v>91935.091534000007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2">
        <v>0</v>
      </c>
      <c r="N188" s="22">
        <v>0</v>
      </c>
      <c r="O188" s="21">
        <v>0</v>
      </c>
    </row>
    <row r="189" spans="1:15" x14ac:dyDescent="0.25">
      <c r="A189" s="17" t="s">
        <v>154</v>
      </c>
      <c r="B189" s="17" t="s">
        <v>25</v>
      </c>
      <c r="C189" s="17" t="s">
        <v>155</v>
      </c>
      <c r="D189" s="40">
        <v>506664393.04517823</v>
      </c>
      <c r="E189" s="21">
        <v>861864.39705100004</v>
      </c>
      <c r="F189" s="21">
        <v>11024049.996404</v>
      </c>
      <c r="G189" s="21">
        <v>4841475.5841009999</v>
      </c>
      <c r="H189" s="21">
        <v>1584270.2328280001</v>
      </c>
      <c r="I189" s="21">
        <v>3257205.3512729998</v>
      </c>
      <c r="J189" s="21">
        <v>2593902.7758280002</v>
      </c>
      <c r="K189" s="21">
        <v>16339956.900289001</v>
      </c>
      <c r="L189" s="21">
        <v>234562.57379900001</v>
      </c>
      <c r="M189" s="22">
        <v>148406.25354400001</v>
      </c>
      <c r="N189" s="22">
        <v>86156.320254999999</v>
      </c>
      <c r="O189" s="21">
        <v>18147.78325</v>
      </c>
    </row>
    <row r="190" spans="1:15" x14ac:dyDescent="0.25">
      <c r="A190" s="17" t="s">
        <v>141</v>
      </c>
      <c r="B190" s="17" t="s">
        <v>20</v>
      </c>
      <c r="C190" s="17" t="s">
        <v>142</v>
      </c>
      <c r="D190" s="40">
        <v>251343279.51237768</v>
      </c>
      <c r="E190" s="21">
        <v>531290.077024</v>
      </c>
      <c r="F190" s="21">
        <v>11183223.264291</v>
      </c>
      <c r="G190" s="21">
        <v>2177718.676955</v>
      </c>
      <c r="H190" s="21">
        <v>629421.93686500005</v>
      </c>
      <c r="I190" s="21">
        <v>1548296.74009</v>
      </c>
      <c r="J190" s="21">
        <v>1444154.570077</v>
      </c>
      <c r="K190" s="21">
        <v>9683683.6841369998</v>
      </c>
      <c r="L190" s="21">
        <v>208194.206022</v>
      </c>
      <c r="M190" s="22">
        <v>140557.84590399999</v>
      </c>
      <c r="N190" s="22">
        <v>67636.360117999997</v>
      </c>
      <c r="O190" s="21">
        <v>13610.837434999999</v>
      </c>
    </row>
    <row r="191" spans="1:15" x14ac:dyDescent="0.25">
      <c r="A191" s="17" t="s">
        <v>395</v>
      </c>
      <c r="B191" s="17" t="s">
        <v>152</v>
      </c>
      <c r="C191" s="17" t="s">
        <v>396</v>
      </c>
      <c r="D191" s="40">
        <v>341582612.82839012</v>
      </c>
      <c r="E191" s="21">
        <v>0</v>
      </c>
      <c r="F191" s="21">
        <v>11814069.338442</v>
      </c>
      <c r="G191" s="21">
        <v>4046230.0190510005</v>
      </c>
      <c r="H191" s="21">
        <v>1671012.2349320001</v>
      </c>
      <c r="I191" s="21">
        <v>2375217.7841190002</v>
      </c>
      <c r="J191" s="21">
        <v>797071.04460400005</v>
      </c>
      <c r="K191" s="21">
        <v>10502152.224833</v>
      </c>
      <c r="L191" s="21">
        <v>260523.17267200002</v>
      </c>
      <c r="M191" s="22">
        <v>156050.80643900001</v>
      </c>
      <c r="N191" s="22">
        <v>104472.36623299999</v>
      </c>
      <c r="O191" s="21">
        <v>18147.78325</v>
      </c>
    </row>
    <row r="192" spans="1:15" x14ac:dyDescent="0.25">
      <c r="A192" s="17" t="s">
        <v>467</v>
      </c>
      <c r="B192" s="17" t="s">
        <v>303</v>
      </c>
      <c r="C192" s="17" t="s">
        <v>468</v>
      </c>
      <c r="D192" s="40">
        <v>33256196.866656255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2">
        <v>0</v>
      </c>
      <c r="N192" s="22">
        <v>0</v>
      </c>
      <c r="O192" s="21">
        <v>0</v>
      </c>
    </row>
    <row r="193" spans="1:15" x14ac:dyDescent="0.25">
      <c r="A193" s="17" t="s">
        <v>190</v>
      </c>
      <c r="B193" s="17" t="s">
        <v>15</v>
      </c>
      <c r="C193" s="17" t="s">
        <v>191</v>
      </c>
      <c r="D193" s="40">
        <v>11021078.171559909</v>
      </c>
      <c r="E193" s="21">
        <v>93012.625176000001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2">
        <v>0</v>
      </c>
      <c r="N193" s="22">
        <v>0</v>
      </c>
      <c r="O193" s="21">
        <v>0</v>
      </c>
    </row>
    <row r="194" spans="1:15" x14ac:dyDescent="0.25">
      <c r="A194" s="17" t="s">
        <v>100</v>
      </c>
      <c r="B194" s="17" t="s">
        <v>30</v>
      </c>
      <c r="C194" s="17" t="s">
        <v>101</v>
      </c>
      <c r="D194" s="40">
        <v>235985202.37596169</v>
      </c>
      <c r="E194" s="21">
        <v>489695.70252699999</v>
      </c>
      <c r="F194" s="21">
        <v>8482190.1937850006</v>
      </c>
      <c r="G194" s="21">
        <v>1839057.65258</v>
      </c>
      <c r="H194" s="21">
        <v>493288.24783100002</v>
      </c>
      <c r="I194" s="21">
        <v>1345769.404749</v>
      </c>
      <c r="J194" s="21">
        <v>1375929.2791909999</v>
      </c>
      <c r="K194" s="21">
        <v>9239521.0721250009</v>
      </c>
      <c r="L194" s="21">
        <v>227424.64942799998</v>
      </c>
      <c r="M194" s="22">
        <v>146265.77873299998</v>
      </c>
      <c r="N194" s="22">
        <v>81158.870695000005</v>
      </c>
      <c r="O194" s="21">
        <v>9073.8916270000009</v>
      </c>
    </row>
    <row r="195" spans="1:15" x14ac:dyDescent="0.25">
      <c r="A195" s="17" t="s">
        <v>536</v>
      </c>
      <c r="B195" s="17" t="s">
        <v>15</v>
      </c>
      <c r="C195" s="17" t="s">
        <v>537</v>
      </c>
      <c r="D195" s="40">
        <v>10063380.595577275</v>
      </c>
      <c r="E195" s="21">
        <v>69997.333941000004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2">
        <v>0</v>
      </c>
      <c r="N195" s="22">
        <v>0</v>
      </c>
      <c r="O195" s="21">
        <v>0</v>
      </c>
    </row>
    <row r="196" spans="1:15" x14ac:dyDescent="0.25">
      <c r="A196" s="17" t="s">
        <v>147</v>
      </c>
      <c r="B196" s="17" t="s">
        <v>15</v>
      </c>
      <c r="C196" s="17" t="s">
        <v>148</v>
      </c>
      <c r="D196" s="40">
        <v>12799028.658696257</v>
      </c>
      <c r="E196" s="21">
        <v>109466.18960899999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2">
        <v>0</v>
      </c>
      <c r="N196" s="22">
        <v>0</v>
      </c>
      <c r="O196" s="21">
        <v>0</v>
      </c>
    </row>
    <row r="197" spans="1:15" x14ac:dyDescent="0.25">
      <c r="A197" s="17" t="s">
        <v>178</v>
      </c>
      <c r="B197" s="17" t="s">
        <v>152</v>
      </c>
      <c r="C197" s="17" t="s">
        <v>179</v>
      </c>
      <c r="D197" s="40">
        <v>417859033.80786711</v>
      </c>
      <c r="E197" s="21">
        <v>0</v>
      </c>
      <c r="F197" s="21">
        <v>6392166.7794679999</v>
      </c>
      <c r="G197" s="21">
        <v>5187529.0564859994</v>
      </c>
      <c r="H197" s="21">
        <v>1874029.252752</v>
      </c>
      <c r="I197" s="21">
        <v>3313499.8037339998</v>
      </c>
      <c r="J197" s="21">
        <v>1336627.8132450001</v>
      </c>
      <c r="K197" s="21">
        <v>13901863.644338999</v>
      </c>
      <c r="L197" s="21">
        <v>554258.89168899995</v>
      </c>
      <c r="M197" s="22">
        <v>243198.709447</v>
      </c>
      <c r="N197" s="22">
        <v>311060.18224200001</v>
      </c>
      <c r="O197" s="21">
        <v>18147.78325</v>
      </c>
    </row>
    <row r="198" spans="1:15" x14ac:dyDescent="0.25">
      <c r="A198" s="17" t="s">
        <v>74</v>
      </c>
      <c r="B198" s="17" t="s">
        <v>25</v>
      </c>
      <c r="C198" s="17" t="s">
        <v>75</v>
      </c>
      <c r="D198" s="40">
        <v>413117191.99200368</v>
      </c>
      <c r="E198" s="21">
        <v>514180.53690200002</v>
      </c>
      <c r="F198" s="21">
        <v>16623488.181861</v>
      </c>
      <c r="G198" s="21">
        <v>4103008.0076919999</v>
      </c>
      <c r="H198" s="21">
        <v>1193707.8243730001</v>
      </c>
      <c r="I198" s="21">
        <v>2909300.1833190001</v>
      </c>
      <c r="J198" s="21">
        <v>3176177.8089979999</v>
      </c>
      <c r="K198" s="21">
        <v>14164417.07395</v>
      </c>
      <c r="L198" s="21">
        <v>177890.207711</v>
      </c>
      <c r="M198" s="22">
        <v>131588.23717400001</v>
      </c>
      <c r="N198" s="22">
        <v>46301.970537000001</v>
      </c>
      <c r="O198" s="21">
        <v>18147.78325</v>
      </c>
    </row>
    <row r="199" spans="1:15" x14ac:dyDescent="0.25">
      <c r="A199" s="17" t="s">
        <v>160</v>
      </c>
      <c r="B199" s="17" t="s">
        <v>20</v>
      </c>
      <c r="C199" s="17" t="s">
        <v>161</v>
      </c>
      <c r="D199" s="40">
        <v>135864671.31152651</v>
      </c>
      <c r="E199" s="21">
        <v>165977.608901</v>
      </c>
      <c r="F199" s="21">
        <v>3632626.0192180001</v>
      </c>
      <c r="G199" s="21">
        <v>1150573.467894</v>
      </c>
      <c r="H199" s="21">
        <v>375189.45377600001</v>
      </c>
      <c r="I199" s="21">
        <v>775384.01411800005</v>
      </c>
      <c r="J199" s="21">
        <v>458884.030822</v>
      </c>
      <c r="K199" s="21">
        <v>6220111.4473780002</v>
      </c>
      <c r="L199" s="21">
        <v>162114.621873</v>
      </c>
      <c r="M199" s="22">
        <v>126899.578064</v>
      </c>
      <c r="N199" s="22">
        <v>35215.043809000003</v>
      </c>
      <c r="O199" s="21">
        <v>9073.8916270000009</v>
      </c>
    </row>
    <row r="200" spans="1:15" x14ac:dyDescent="0.25">
      <c r="A200" s="17" t="s">
        <v>604</v>
      </c>
      <c r="B200" s="17" t="s">
        <v>15</v>
      </c>
      <c r="C200" s="17" t="s">
        <v>605</v>
      </c>
      <c r="D200" s="40">
        <v>22246652.967167646</v>
      </c>
      <c r="E200" s="21">
        <v>99868.851576000001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2">
        <v>0</v>
      </c>
      <c r="N200" s="22">
        <v>0</v>
      </c>
      <c r="O200" s="21">
        <v>0</v>
      </c>
    </row>
    <row r="201" spans="1:15" x14ac:dyDescent="0.25">
      <c r="A201" s="17" t="s">
        <v>234</v>
      </c>
      <c r="B201" s="17" t="s">
        <v>15</v>
      </c>
      <c r="C201" s="17" t="s">
        <v>235</v>
      </c>
      <c r="D201" s="40">
        <v>6729043.1916804686</v>
      </c>
      <c r="E201" s="21">
        <v>63141.107540999998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2">
        <v>0</v>
      </c>
      <c r="N201" s="22">
        <v>0</v>
      </c>
      <c r="O201" s="21">
        <v>0</v>
      </c>
    </row>
    <row r="202" spans="1:15" x14ac:dyDescent="0.25">
      <c r="A202" s="17" t="s">
        <v>618</v>
      </c>
      <c r="B202" s="17" t="s">
        <v>15</v>
      </c>
      <c r="C202" s="17" t="s">
        <v>619</v>
      </c>
      <c r="D202" s="40">
        <v>8603993.5787729584</v>
      </c>
      <c r="E202" s="21">
        <v>100162.36622500001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2">
        <v>0</v>
      </c>
      <c r="N202" s="22">
        <v>0</v>
      </c>
      <c r="O202" s="21">
        <v>0</v>
      </c>
    </row>
    <row r="203" spans="1:15" x14ac:dyDescent="0.25">
      <c r="A203" s="17" t="s">
        <v>135</v>
      </c>
      <c r="B203" s="17" t="s">
        <v>25</v>
      </c>
      <c r="C203" s="17" t="s">
        <v>136</v>
      </c>
      <c r="D203" s="40">
        <v>412808212.27939421</v>
      </c>
      <c r="E203" s="21">
        <v>1184544.354975</v>
      </c>
      <c r="F203" s="21">
        <v>15967087.554683</v>
      </c>
      <c r="G203" s="21">
        <v>3482901.4107360002</v>
      </c>
      <c r="H203" s="21">
        <v>859953.06230700004</v>
      </c>
      <c r="I203" s="21">
        <v>2622948.348429</v>
      </c>
      <c r="J203" s="21">
        <v>2446328.3989309999</v>
      </c>
      <c r="K203" s="21">
        <v>15614519.905030001</v>
      </c>
      <c r="L203" s="21">
        <v>194085.49577800001</v>
      </c>
      <c r="M203" s="22">
        <v>136378.82365400001</v>
      </c>
      <c r="N203" s="22">
        <v>57706.672123999997</v>
      </c>
      <c r="O203" s="21">
        <v>13610.837434999999</v>
      </c>
    </row>
    <row r="204" spans="1:15" x14ac:dyDescent="0.25">
      <c r="A204" s="17" t="s">
        <v>260</v>
      </c>
      <c r="B204" s="17" t="s">
        <v>15</v>
      </c>
      <c r="C204" s="17" t="s">
        <v>261</v>
      </c>
      <c r="D204" s="40">
        <v>11724670.636790657</v>
      </c>
      <c r="E204" s="21">
        <v>131698.44679800002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2">
        <v>0</v>
      </c>
      <c r="N204" s="22">
        <v>0</v>
      </c>
      <c r="O204" s="21">
        <v>0</v>
      </c>
    </row>
    <row r="205" spans="1:15" x14ac:dyDescent="0.25">
      <c r="A205" s="17" t="s">
        <v>351</v>
      </c>
      <c r="B205" s="17" t="s">
        <v>20</v>
      </c>
      <c r="C205" s="17" t="s">
        <v>352</v>
      </c>
      <c r="D205" s="40">
        <v>177896955.7584905</v>
      </c>
      <c r="E205" s="21">
        <v>147858.49658199999</v>
      </c>
      <c r="F205" s="21">
        <v>10022050.021553</v>
      </c>
      <c r="G205" s="21">
        <v>1558249.5144770001</v>
      </c>
      <c r="H205" s="21">
        <v>576509.08275900001</v>
      </c>
      <c r="I205" s="21">
        <v>981740.43171799998</v>
      </c>
      <c r="J205" s="21">
        <v>596106.36635200004</v>
      </c>
      <c r="K205" s="21">
        <v>5916571.9835930001</v>
      </c>
      <c r="L205" s="21">
        <v>187428.832215</v>
      </c>
      <c r="M205" s="22">
        <v>134442.203587</v>
      </c>
      <c r="N205" s="22">
        <v>52986.628627999999</v>
      </c>
      <c r="O205" s="21">
        <v>9073.8916270000009</v>
      </c>
    </row>
    <row r="206" spans="1:15" x14ac:dyDescent="0.25">
      <c r="A206" s="17" t="s">
        <v>439</v>
      </c>
      <c r="B206" s="17" t="s">
        <v>15</v>
      </c>
      <c r="C206" s="17" t="s">
        <v>440</v>
      </c>
      <c r="D206" s="40">
        <v>6023541.6092964793</v>
      </c>
      <c r="E206" s="21">
        <v>69997.333941000004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2">
        <v>0</v>
      </c>
      <c r="N206" s="22">
        <v>0</v>
      </c>
      <c r="O206" s="21">
        <v>0</v>
      </c>
    </row>
    <row r="207" spans="1:15" x14ac:dyDescent="0.25">
      <c r="A207" s="17" t="s">
        <v>706</v>
      </c>
      <c r="B207" s="17" t="s">
        <v>15</v>
      </c>
      <c r="C207" s="17" t="s">
        <v>707</v>
      </c>
      <c r="D207" s="40">
        <v>12894420.262329796</v>
      </c>
      <c r="E207" s="21">
        <v>200255.78605600001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2">
        <v>0</v>
      </c>
      <c r="N207" s="22">
        <v>0</v>
      </c>
      <c r="O207" s="21">
        <v>0</v>
      </c>
    </row>
    <row r="208" spans="1:15" x14ac:dyDescent="0.25">
      <c r="A208" s="17" t="s">
        <v>343</v>
      </c>
      <c r="B208" s="17" t="s">
        <v>303</v>
      </c>
      <c r="C208" s="17" t="s">
        <v>344</v>
      </c>
      <c r="D208" s="40">
        <v>58722939.938434191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2">
        <v>0</v>
      </c>
      <c r="N208" s="22">
        <v>0</v>
      </c>
      <c r="O208" s="21">
        <v>0</v>
      </c>
    </row>
    <row r="209" spans="1:15" x14ac:dyDescent="0.25">
      <c r="A209" s="17" t="s">
        <v>272</v>
      </c>
      <c r="B209" s="17" t="s">
        <v>123</v>
      </c>
      <c r="C209" s="17" t="s">
        <v>273</v>
      </c>
      <c r="D209" s="40">
        <v>139179000.27472296</v>
      </c>
      <c r="E209" s="21">
        <v>393979.39376200002</v>
      </c>
      <c r="F209" s="21">
        <v>7327940.9441999998</v>
      </c>
      <c r="G209" s="21">
        <v>1153100.3892870001</v>
      </c>
      <c r="H209" s="21">
        <v>417282.70130999997</v>
      </c>
      <c r="I209" s="21">
        <v>735817.68797700002</v>
      </c>
      <c r="J209" s="21">
        <v>329766.23913300002</v>
      </c>
      <c r="K209" s="21">
        <v>4392456.4181859996</v>
      </c>
      <c r="L209" s="21">
        <v>172096.75584500001</v>
      </c>
      <c r="M209" s="22">
        <v>129855.47185</v>
      </c>
      <c r="N209" s="22">
        <v>42241.283994999998</v>
      </c>
      <c r="O209" s="21">
        <v>9073.8916270000009</v>
      </c>
    </row>
    <row r="210" spans="1:15" x14ac:dyDescent="0.25">
      <c r="A210" s="17" t="s">
        <v>457</v>
      </c>
      <c r="B210" s="17" t="s">
        <v>15</v>
      </c>
      <c r="C210" s="17" t="s">
        <v>458</v>
      </c>
      <c r="D210" s="40">
        <v>9959436.7997231111</v>
      </c>
      <c r="E210" s="21">
        <v>56285.866089999996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2">
        <v>0</v>
      </c>
      <c r="N210" s="22">
        <v>0</v>
      </c>
      <c r="O210" s="21">
        <v>0</v>
      </c>
    </row>
    <row r="211" spans="1:15" x14ac:dyDescent="0.25">
      <c r="A211" s="17" t="s">
        <v>628</v>
      </c>
      <c r="B211" s="17" t="s">
        <v>15</v>
      </c>
      <c r="C211" s="17" t="s">
        <v>629</v>
      </c>
      <c r="D211" s="40">
        <v>11194253.292228106</v>
      </c>
      <c r="E211" s="21">
        <v>56285.866089999996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2">
        <v>0</v>
      </c>
      <c r="N211" s="22">
        <v>0</v>
      </c>
      <c r="O211" s="21">
        <v>0</v>
      </c>
    </row>
    <row r="212" spans="1:15" x14ac:dyDescent="0.25">
      <c r="A212" s="17" t="s">
        <v>748</v>
      </c>
      <c r="B212" s="17" t="s">
        <v>15</v>
      </c>
      <c r="C212" s="17" t="s">
        <v>749</v>
      </c>
      <c r="D212" s="40">
        <v>15622601.158701574</v>
      </c>
      <c r="E212" s="21">
        <v>83708.801792999991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2">
        <v>0</v>
      </c>
      <c r="N212" s="22">
        <v>0</v>
      </c>
      <c r="O212" s="21">
        <v>0</v>
      </c>
    </row>
    <row r="213" spans="1:15" x14ac:dyDescent="0.25">
      <c r="A213" s="17" t="s">
        <v>86</v>
      </c>
      <c r="B213" s="17" t="s">
        <v>20</v>
      </c>
      <c r="C213" s="17" t="s">
        <v>87</v>
      </c>
      <c r="D213" s="40">
        <v>114670743.26889654</v>
      </c>
      <c r="E213" s="21">
        <v>117986.978947</v>
      </c>
      <c r="F213" s="21">
        <v>1584426.2893600001</v>
      </c>
      <c r="G213" s="21">
        <v>1087850.978417</v>
      </c>
      <c r="H213" s="21">
        <v>342167.42470199999</v>
      </c>
      <c r="I213" s="21">
        <v>745683.55371500005</v>
      </c>
      <c r="J213" s="21">
        <v>857457.57611400005</v>
      </c>
      <c r="K213" s="21">
        <v>5389089.1888490003</v>
      </c>
      <c r="L213" s="21">
        <v>133857.86768900001</v>
      </c>
      <c r="M213" s="22">
        <v>118541.53356500001</v>
      </c>
      <c r="N213" s="22">
        <v>15316.334124000001</v>
      </c>
      <c r="O213" s="21">
        <v>9073.8916270000009</v>
      </c>
    </row>
    <row r="214" spans="1:15" x14ac:dyDescent="0.25">
      <c r="A214" s="17" t="s">
        <v>413</v>
      </c>
      <c r="B214" s="17" t="s">
        <v>20</v>
      </c>
      <c r="C214" s="17" t="s">
        <v>414</v>
      </c>
      <c r="D214" s="40">
        <v>175625041.19799462</v>
      </c>
      <c r="E214" s="21">
        <v>344226.69096899999</v>
      </c>
      <c r="F214" s="21">
        <v>3899268.3773539998</v>
      </c>
      <c r="G214" s="21">
        <v>1298686.6693229999</v>
      </c>
      <c r="H214" s="21">
        <v>405289.00278699998</v>
      </c>
      <c r="I214" s="21">
        <v>893397.66653599998</v>
      </c>
      <c r="J214" s="21">
        <v>671436.30938300001</v>
      </c>
      <c r="K214" s="21">
        <v>5867715.9726480003</v>
      </c>
      <c r="L214" s="21">
        <v>148355.22724499999</v>
      </c>
      <c r="M214" s="22">
        <v>122822.483186</v>
      </c>
      <c r="N214" s="22">
        <v>25532.744059000001</v>
      </c>
      <c r="O214" s="21">
        <v>9073.8916270000009</v>
      </c>
    </row>
    <row r="215" spans="1:15" x14ac:dyDescent="0.25">
      <c r="A215" s="17" t="s">
        <v>461</v>
      </c>
      <c r="B215" s="17" t="s">
        <v>15</v>
      </c>
      <c r="C215" s="17" t="s">
        <v>462</v>
      </c>
      <c r="D215" s="40">
        <v>9044952.6575284749</v>
      </c>
      <c r="E215" s="21">
        <v>49247.424220000001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2">
        <v>0</v>
      </c>
      <c r="N215" s="22">
        <v>0</v>
      </c>
      <c r="O215" s="21">
        <v>0</v>
      </c>
    </row>
    <row r="216" spans="1:15" x14ac:dyDescent="0.25">
      <c r="A216" s="17" t="s">
        <v>116</v>
      </c>
      <c r="B216" s="17" t="s">
        <v>15</v>
      </c>
      <c r="C216" s="17" t="s">
        <v>117</v>
      </c>
      <c r="D216" s="40">
        <v>18028910.487504799</v>
      </c>
      <c r="E216" s="21">
        <v>76852.575393000006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2">
        <v>0</v>
      </c>
      <c r="N216" s="22">
        <v>0</v>
      </c>
      <c r="O216" s="21">
        <v>0</v>
      </c>
    </row>
    <row r="217" spans="1:15" x14ac:dyDescent="0.25">
      <c r="A217" s="17" t="s">
        <v>387</v>
      </c>
      <c r="B217" s="17" t="s">
        <v>15</v>
      </c>
      <c r="C217" s="17" t="s">
        <v>388</v>
      </c>
      <c r="D217" s="40">
        <v>13021011.484342648</v>
      </c>
      <c r="E217" s="21">
        <v>76852.575393000006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2">
        <v>0</v>
      </c>
      <c r="N217" s="22">
        <v>0</v>
      </c>
      <c r="O217" s="21">
        <v>0</v>
      </c>
    </row>
    <row r="218" spans="1:15" x14ac:dyDescent="0.25">
      <c r="A218" s="17" t="s">
        <v>42</v>
      </c>
      <c r="B218" s="17" t="s">
        <v>25</v>
      </c>
      <c r="C218" s="17" t="s">
        <v>43</v>
      </c>
      <c r="D218" s="40">
        <v>231745663.69460297</v>
      </c>
      <c r="E218" s="21">
        <v>399072.56237399997</v>
      </c>
      <c r="F218" s="21">
        <v>12312427.124214001</v>
      </c>
      <c r="G218" s="21">
        <v>2132893.759393</v>
      </c>
      <c r="H218" s="21">
        <v>656327.37925400003</v>
      </c>
      <c r="I218" s="21">
        <v>1476566.380139</v>
      </c>
      <c r="J218" s="21">
        <v>1135118.7662450001</v>
      </c>
      <c r="K218" s="21">
        <v>7521692.9404830001</v>
      </c>
      <c r="L218" s="21">
        <v>141298.04045999999</v>
      </c>
      <c r="M218" s="22">
        <v>120682.008376</v>
      </c>
      <c r="N218" s="22">
        <v>20616.032083999999</v>
      </c>
      <c r="O218" s="21">
        <v>9073.8916270000009</v>
      </c>
    </row>
    <row r="219" spans="1:15" x14ac:dyDescent="0.25">
      <c r="A219" s="17" t="s">
        <v>300</v>
      </c>
      <c r="B219" s="17" t="s">
        <v>15</v>
      </c>
      <c r="C219" s="17" t="s">
        <v>301</v>
      </c>
      <c r="D219" s="40">
        <v>13323133.914780611</v>
      </c>
      <c r="E219" s="21">
        <v>124843.20534700001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2">
        <v>0</v>
      </c>
      <c r="N219" s="22">
        <v>0</v>
      </c>
      <c r="O219" s="21">
        <v>0</v>
      </c>
    </row>
    <row r="220" spans="1:15" x14ac:dyDescent="0.25">
      <c r="A220" s="17" t="s">
        <v>122</v>
      </c>
      <c r="B220" s="17" t="s">
        <v>123</v>
      </c>
      <c r="C220" s="17" t="s">
        <v>124</v>
      </c>
      <c r="D220" s="40">
        <v>252129785.98077908</v>
      </c>
      <c r="E220" s="21">
        <v>685573.3925689999</v>
      </c>
      <c r="F220" s="21">
        <v>7242928.4726820001</v>
      </c>
      <c r="G220" s="21">
        <v>1816649.7933680001</v>
      </c>
      <c r="H220" s="21">
        <v>371978.71695500001</v>
      </c>
      <c r="I220" s="21">
        <v>1444671.076413</v>
      </c>
      <c r="J220" s="21">
        <v>953556.353902</v>
      </c>
      <c r="K220" s="21">
        <v>11725907.27445</v>
      </c>
      <c r="L220" s="21">
        <v>238837.168978</v>
      </c>
      <c r="M220" s="22">
        <v>149629.38200700001</v>
      </c>
      <c r="N220" s="22">
        <v>89207.786970999994</v>
      </c>
      <c r="O220" s="21">
        <v>9073.8916270000009</v>
      </c>
    </row>
    <row r="221" spans="1:15" x14ac:dyDescent="0.25">
      <c r="A221" s="17" t="s">
        <v>208</v>
      </c>
      <c r="B221" s="17" t="s">
        <v>152</v>
      </c>
      <c r="C221" s="17" t="s">
        <v>209</v>
      </c>
      <c r="D221" s="40">
        <v>577946832.24631512</v>
      </c>
      <c r="E221" s="21">
        <v>0</v>
      </c>
      <c r="F221" s="21">
        <v>43282628.171186</v>
      </c>
      <c r="G221" s="21">
        <v>6550991.0631990004</v>
      </c>
      <c r="H221" s="21">
        <v>2439869.5093979998</v>
      </c>
      <c r="I221" s="21">
        <v>4111121.5538010001</v>
      </c>
      <c r="J221" s="21">
        <v>1712606.6673320001</v>
      </c>
      <c r="K221" s="21">
        <v>16964933.236082003</v>
      </c>
      <c r="L221" s="21">
        <v>416791.227281</v>
      </c>
      <c r="M221" s="22">
        <v>202427.760671</v>
      </c>
      <c r="N221" s="22">
        <v>214363.46661</v>
      </c>
      <c r="O221" s="21">
        <v>18147.78325</v>
      </c>
    </row>
    <row r="222" spans="1:15" x14ac:dyDescent="0.25">
      <c r="A222" s="17" t="s">
        <v>437</v>
      </c>
      <c r="B222" s="17" t="s">
        <v>15</v>
      </c>
      <c r="C222" s="17" t="s">
        <v>438</v>
      </c>
      <c r="D222" s="40">
        <v>10643146.41629222</v>
      </c>
      <c r="E222" s="21">
        <v>116322.416008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2">
        <v>0</v>
      </c>
      <c r="N222" s="22">
        <v>0</v>
      </c>
      <c r="O222" s="21">
        <v>0</v>
      </c>
    </row>
    <row r="223" spans="1:15" x14ac:dyDescent="0.25">
      <c r="A223" s="17" t="s">
        <v>658</v>
      </c>
      <c r="B223" s="17" t="s">
        <v>15</v>
      </c>
      <c r="C223" s="17" t="s">
        <v>659</v>
      </c>
      <c r="D223" s="40">
        <v>7341353.8355717827</v>
      </c>
      <c r="E223" s="21">
        <v>49247.424220000001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2">
        <v>0</v>
      </c>
      <c r="N223" s="22">
        <v>0</v>
      </c>
      <c r="O223" s="21">
        <v>0</v>
      </c>
    </row>
    <row r="224" spans="1:15" x14ac:dyDescent="0.25">
      <c r="A224" s="17" t="s">
        <v>622</v>
      </c>
      <c r="B224" s="17" t="s">
        <v>15</v>
      </c>
      <c r="C224" s="17" t="s">
        <v>623</v>
      </c>
      <c r="D224" s="40">
        <v>9940281.2309364639</v>
      </c>
      <c r="E224" s="21">
        <v>104275.511096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2">
        <v>0</v>
      </c>
      <c r="N224" s="22">
        <v>0</v>
      </c>
      <c r="O224" s="21">
        <v>0</v>
      </c>
    </row>
    <row r="225" spans="1:15" x14ac:dyDescent="0.25">
      <c r="A225" s="17" t="s">
        <v>64</v>
      </c>
      <c r="B225" s="17" t="s">
        <v>20</v>
      </c>
      <c r="C225" s="17" t="s">
        <v>65</v>
      </c>
      <c r="D225" s="40">
        <v>115217838.08581881</v>
      </c>
      <c r="E225" s="21">
        <v>70516.401792999997</v>
      </c>
      <c r="F225" s="21">
        <v>3849638.5689770002</v>
      </c>
      <c r="G225" s="21">
        <v>1201831.483024</v>
      </c>
      <c r="H225" s="21">
        <v>434726.669933</v>
      </c>
      <c r="I225" s="21">
        <v>767104.81309099996</v>
      </c>
      <c r="J225" s="21">
        <v>626059.44727899996</v>
      </c>
      <c r="K225" s="21">
        <v>4929908.4332190007</v>
      </c>
      <c r="L225" s="21">
        <v>223664.98542499996</v>
      </c>
      <c r="M225" s="22">
        <v>145144.57764099998</v>
      </c>
      <c r="N225" s="22">
        <v>78520.407783999995</v>
      </c>
      <c r="O225" s="21">
        <v>9073.8916270000009</v>
      </c>
    </row>
    <row r="226" spans="1:15" x14ac:dyDescent="0.25">
      <c r="A226" s="17" t="s">
        <v>250</v>
      </c>
      <c r="B226" s="17" t="s">
        <v>15</v>
      </c>
      <c r="C226" s="17" t="s">
        <v>251</v>
      </c>
      <c r="D226" s="40">
        <v>15572495.633203253</v>
      </c>
      <c r="E226" s="21">
        <v>86450.898373000004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2">
        <v>0</v>
      </c>
      <c r="N226" s="22">
        <v>0</v>
      </c>
      <c r="O226" s="21">
        <v>0</v>
      </c>
    </row>
    <row r="227" spans="1:15" x14ac:dyDescent="0.25">
      <c r="A227" s="17" t="s">
        <v>682</v>
      </c>
      <c r="B227" s="17" t="s">
        <v>15</v>
      </c>
      <c r="C227" s="17" t="s">
        <v>683</v>
      </c>
      <c r="D227" s="40">
        <v>12269264.839646181</v>
      </c>
      <c r="E227" s="21">
        <v>76852.575393000006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2">
        <v>0</v>
      </c>
      <c r="N227" s="22">
        <v>0</v>
      </c>
      <c r="O227" s="21">
        <v>0</v>
      </c>
    </row>
    <row r="228" spans="1:15" x14ac:dyDescent="0.25">
      <c r="A228" s="17" t="s">
        <v>129</v>
      </c>
      <c r="B228" s="17" t="s">
        <v>20</v>
      </c>
      <c r="C228" s="17" t="s">
        <v>130</v>
      </c>
      <c r="D228" s="40">
        <v>112521324.98532464</v>
      </c>
      <c r="E228" s="21">
        <v>111131.737496</v>
      </c>
      <c r="F228" s="21">
        <v>1958525.1658109999</v>
      </c>
      <c r="G228" s="21">
        <v>1159888.233859</v>
      </c>
      <c r="H228" s="21">
        <v>411269.22185099998</v>
      </c>
      <c r="I228" s="21">
        <v>748619.01200800005</v>
      </c>
      <c r="J228" s="21">
        <v>406766.18200099998</v>
      </c>
      <c r="K228" s="21">
        <v>3908006.9741199999</v>
      </c>
      <c r="L228" s="21">
        <v>185814.74658199999</v>
      </c>
      <c r="M228" s="22">
        <v>133932.56672800001</v>
      </c>
      <c r="N228" s="22">
        <v>51882.179854000002</v>
      </c>
      <c r="O228" s="21">
        <v>9073.8916270000009</v>
      </c>
    </row>
    <row r="229" spans="1:15" x14ac:dyDescent="0.25">
      <c r="A229" s="17" t="s">
        <v>612</v>
      </c>
      <c r="B229" s="17" t="s">
        <v>15</v>
      </c>
      <c r="C229" s="17" t="s">
        <v>613</v>
      </c>
      <c r="D229" s="40">
        <v>11938940.180573003</v>
      </c>
      <c r="E229" s="21">
        <v>117986.978947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2">
        <v>0</v>
      </c>
      <c r="N229" s="22">
        <v>0</v>
      </c>
      <c r="O229" s="21">
        <v>0</v>
      </c>
    </row>
    <row r="230" spans="1:15" x14ac:dyDescent="0.25">
      <c r="A230" s="17" t="s">
        <v>427</v>
      </c>
      <c r="B230" s="17" t="s">
        <v>20</v>
      </c>
      <c r="C230" s="17" t="s">
        <v>428</v>
      </c>
      <c r="D230" s="40">
        <v>144543533.09341908</v>
      </c>
      <c r="E230" s="21">
        <v>56285.866089999996</v>
      </c>
      <c r="F230" s="21">
        <v>6413029.9054499995</v>
      </c>
      <c r="G230" s="21">
        <v>1574094.2143410002</v>
      </c>
      <c r="H230" s="21">
        <v>665087.05868000002</v>
      </c>
      <c r="I230" s="21">
        <v>909007.15566100006</v>
      </c>
      <c r="J230" s="21">
        <v>377047.26245799998</v>
      </c>
      <c r="K230" s="21">
        <v>3908327.4217680003</v>
      </c>
      <c r="L230" s="21">
        <v>230661.64872900001</v>
      </c>
      <c r="M230" s="22">
        <v>147183.12508</v>
      </c>
      <c r="N230" s="22">
        <v>83478.523648999995</v>
      </c>
      <c r="O230" s="21">
        <v>9073.8916270000009</v>
      </c>
    </row>
    <row r="231" spans="1:15" x14ac:dyDescent="0.25">
      <c r="A231" s="17" t="s">
        <v>280</v>
      </c>
      <c r="B231" s="17" t="s">
        <v>25</v>
      </c>
      <c r="C231" s="17" t="s">
        <v>281</v>
      </c>
      <c r="D231" s="40">
        <v>157119440.05819508</v>
      </c>
      <c r="E231" s="21">
        <v>168719.70548200002</v>
      </c>
      <c r="F231" s="21">
        <v>7474592.564917</v>
      </c>
      <c r="G231" s="21">
        <v>1570613.3924159999</v>
      </c>
      <c r="H231" s="21">
        <v>556203.61146499997</v>
      </c>
      <c r="I231" s="21">
        <v>1014409.7809510001</v>
      </c>
      <c r="J231" s="21">
        <v>644223.89545499999</v>
      </c>
      <c r="K231" s="21">
        <v>4532671.5354599999</v>
      </c>
      <c r="L231" s="21">
        <v>129956.94262</v>
      </c>
      <c r="M231" s="22">
        <v>117318.405102</v>
      </c>
      <c r="N231" s="22">
        <v>12638.537517999999</v>
      </c>
      <c r="O231" s="21">
        <v>9073.8916270000009</v>
      </c>
    </row>
    <row r="232" spans="1:15" x14ac:dyDescent="0.25">
      <c r="A232" s="17" t="s">
        <v>496</v>
      </c>
      <c r="B232" s="17" t="s">
        <v>15</v>
      </c>
      <c r="C232" s="17" t="s">
        <v>497</v>
      </c>
      <c r="D232" s="40">
        <v>7564568.4334073132</v>
      </c>
      <c r="E232" s="21">
        <v>56285.866089999996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2">
        <v>0</v>
      </c>
      <c r="N232" s="22">
        <v>0</v>
      </c>
      <c r="O232" s="21">
        <v>0</v>
      </c>
    </row>
    <row r="233" spans="1:15" x14ac:dyDescent="0.25">
      <c r="A233" s="17" t="s">
        <v>704</v>
      </c>
      <c r="B233" s="17" t="s">
        <v>15</v>
      </c>
      <c r="C233" s="17" t="s">
        <v>705</v>
      </c>
      <c r="D233" s="40">
        <v>11120174.753692025</v>
      </c>
      <c r="E233" s="21">
        <v>49247.424220000001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2">
        <v>0</v>
      </c>
      <c r="N233" s="22">
        <v>0</v>
      </c>
      <c r="O233" s="21">
        <v>0</v>
      </c>
    </row>
    <row r="234" spans="1:15" x14ac:dyDescent="0.25">
      <c r="A234" s="17" t="s">
        <v>341</v>
      </c>
      <c r="B234" s="17" t="s">
        <v>152</v>
      </c>
      <c r="C234" s="17" t="s">
        <v>342</v>
      </c>
      <c r="D234" s="40">
        <v>356386219.55603284</v>
      </c>
      <c r="E234" s="21">
        <v>0</v>
      </c>
      <c r="F234" s="21">
        <v>9830260.9638670012</v>
      </c>
      <c r="G234" s="21">
        <v>3993531.495631</v>
      </c>
      <c r="H234" s="21">
        <v>1609111.313352</v>
      </c>
      <c r="I234" s="21">
        <v>2384420.1822790001</v>
      </c>
      <c r="J234" s="21">
        <v>713029.69575299998</v>
      </c>
      <c r="K234" s="21">
        <v>10757527.524148</v>
      </c>
      <c r="L234" s="21">
        <v>311874.03182799998</v>
      </c>
      <c r="M234" s="22">
        <v>171339.91223000002</v>
      </c>
      <c r="N234" s="22">
        <v>140534.11959799999</v>
      </c>
      <c r="O234" s="21">
        <v>18147.78325</v>
      </c>
    </row>
    <row r="235" spans="1:15" x14ac:dyDescent="0.25">
      <c r="A235" s="17" t="s">
        <v>473</v>
      </c>
      <c r="B235" s="17" t="s">
        <v>303</v>
      </c>
      <c r="C235" s="17" t="s">
        <v>474</v>
      </c>
      <c r="D235" s="40">
        <v>28914367.844163164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2">
        <v>0</v>
      </c>
      <c r="N235" s="22">
        <v>0</v>
      </c>
      <c r="O235" s="21">
        <v>0</v>
      </c>
    </row>
    <row r="236" spans="1:15" x14ac:dyDescent="0.25">
      <c r="A236" s="17" t="s">
        <v>630</v>
      </c>
      <c r="B236" s="17" t="s">
        <v>15</v>
      </c>
      <c r="C236" s="17" t="s">
        <v>631</v>
      </c>
      <c r="D236" s="40">
        <v>27262980.542749554</v>
      </c>
      <c r="E236" s="21">
        <v>179689.076753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2">
        <v>0</v>
      </c>
      <c r="N236" s="22">
        <v>0</v>
      </c>
      <c r="O236" s="21">
        <v>0</v>
      </c>
    </row>
    <row r="237" spans="1:15" x14ac:dyDescent="0.25">
      <c r="A237" s="17" t="s">
        <v>419</v>
      </c>
      <c r="B237" s="17" t="s">
        <v>152</v>
      </c>
      <c r="C237" s="17" t="s">
        <v>420</v>
      </c>
      <c r="D237" s="40">
        <v>395673724.46772945</v>
      </c>
      <c r="E237" s="21">
        <v>0</v>
      </c>
      <c r="F237" s="21">
        <v>13175270.446876001</v>
      </c>
      <c r="G237" s="21">
        <v>4155324.4908579998</v>
      </c>
      <c r="H237" s="21">
        <v>1482144.189246</v>
      </c>
      <c r="I237" s="21">
        <v>2673180.301612</v>
      </c>
      <c r="J237" s="21">
        <v>1508548.9506079999</v>
      </c>
      <c r="K237" s="21">
        <v>15016880.164480999</v>
      </c>
      <c r="L237" s="21">
        <v>249451.68795799999</v>
      </c>
      <c r="M237" s="22">
        <v>152789.13053600001</v>
      </c>
      <c r="N237" s="22">
        <v>96662.557421999998</v>
      </c>
      <c r="O237" s="21">
        <v>18147.78325</v>
      </c>
    </row>
    <row r="238" spans="1:15" x14ac:dyDescent="0.25">
      <c r="A238" s="17" t="s">
        <v>198</v>
      </c>
      <c r="B238" s="17" t="s">
        <v>20</v>
      </c>
      <c r="C238" s="17" t="s">
        <v>199</v>
      </c>
      <c r="D238" s="40">
        <v>251751244.82636443</v>
      </c>
      <c r="E238" s="21">
        <v>344226.69096899999</v>
      </c>
      <c r="F238" s="21">
        <v>9813538.1951160002</v>
      </c>
      <c r="G238" s="21">
        <v>2293710.9109189999</v>
      </c>
      <c r="H238" s="21">
        <v>796854.76649800001</v>
      </c>
      <c r="I238" s="21">
        <v>1496856.144421</v>
      </c>
      <c r="J238" s="21">
        <v>781763.96765400004</v>
      </c>
      <c r="K238" s="21">
        <v>6472002.808549</v>
      </c>
      <c r="L238" s="21">
        <v>182032.31044100001</v>
      </c>
      <c r="M238" s="22">
        <v>132811.36563700001</v>
      </c>
      <c r="N238" s="22">
        <v>49220.944803999999</v>
      </c>
      <c r="O238" s="21">
        <v>13610.837434999999</v>
      </c>
    </row>
    <row r="239" spans="1:15" x14ac:dyDescent="0.25">
      <c r="A239" s="17" t="s">
        <v>226</v>
      </c>
      <c r="B239" s="17" t="s">
        <v>15</v>
      </c>
      <c r="C239" s="17" t="s">
        <v>227</v>
      </c>
      <c r="D239" s="40">
        <v>18708076.75784431</v>
      </c>
      <c r="E239" s="21">
        <v>330515.22311700002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2">
        <v>0</v>
      </c>
      <c r="N239" s="22">
        <v>0</v>
      </c>
      <c r="O239" s="21">
        <v>0</v>
      </c>
    </row>
    <row r="240" spans="1:15" x14ac:dyDescent="0.25">
      <c r="A240" s="17" t="s">
        <v>120</v>
      </c>
      <c r="B240" s="17" t="s">
        <v>20</v>
      </c>
      <c r="C240" s="17" t="s">
        <v>121</v>
      </c>
      <c r="D240" s="40">
        <v>244344949.28926498</v>
      </c>
      <c r="E240" s="21">
        <v>549438.73779699998</v>
      </c>
      <c r="F240" s="21">
        <v>7357630.6161489999</v>
      </c>
      <c r="G240" s="21">
        <v>2131473.2472999999</v>
      </c>
      <c r="H240" s="21">
        <v>606503.30718500004</v>
      </c>
      <c r="I240" s="21">
        <v>1524969.9401149999</v>
      </c>
      <c r="J240" s="21">
        <v>1641841.7418879999</v>
      </c>
      <c r="K240" s="21">
        <v>8931928.8629480004</v>
      </c>
      <c r="L240" s="21">
        <v>190005.49888299999</v>
      </c>
      <c r="M240" s="22">
        <v>135155.69519100001</v>
      </c>
      <c r="N240" s="22">
        <v>54849.803692000001</v>
      </c>
      <c r="O240" s="21">
        <v>9073.8916270000009</v>
      </c>
    </row>
    <row r="241" spans="1:15" x14ac:dyDescent="0.25">
      <c r="A241" s="17" t="s">
        <v>218</v>
      </c>
      <c r="B241" s="17" t="s">
        <v>152</v>
      </c>
      <c r="C241" s="17" t="s">
        <v>219</v>
      </c>
      <c r="D241" s="40">
        <v>468461394.22757858</v>
      </c>
      <c r="E241" s="21">
        <v>0</v>
      </c>
      <c r="F241" s="21">
        <v>11947761.389589999</v>
      </c>
      <c r="G241" s="21">
        <v>5543486.2736090003</v>
      </c>
      <c r="H241" s="21">
        <v>2073436.4090090001</v>
      </c>
      <c r="I241" s="21">
        <v>3470049.8646</v>
      </c>
      <c r="J241" s="21">
        <v>1604215.546293</v>
      </c>
      <c r="K241" s="21">
        <v>15657533.036419</v>
      </c>
      <c r="L241" s="21">
        <v>335933.823126</v>
      </c>
      <c r="M241" s="22">
        <v>178474.82826499999</v>
      </c>
      <c r="N241" s="22">
        <v>157458.99486100001</v>
      </c>
      <c r="O241" s="21">
        <v>18147.78325</v>
      </c>
    </row>
    <row r="242" spans="1:15" x14ac:dyDescent="0.25">
      <c r="A242" s="17" t="s">
        <v>435</v>
      </c>
      <c r="B242" s="17" t="s">
        <v>303</v>
      </c>
      <c r="C242" s="17" t="s">
        <v>436</v>
      </c>
      <c r="D242" s="40">
        <v>40167498.638577633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2">
        <v>0</v>
      </c>
      <c r="N242" s="22">
        <v>0</v>
      </c>
      <c r="O242" s="21">
        <v>0</v>
      </c>
    </row>
    <row r="243" spans="1:15" x14ac:dyDescent="0.25">
      <c r="A243" s="17" t="s">
        <v>588</v>
      </c>
      <c r="B243" s="17" t="s">
        <v>15</v>
      </c>
      <c r="C243" s="17" t="s">
        <v>589</v>
      </c>
      <c r="D243" s="40">
        <v>14299474.094351133</v>
      </c>
      <c r="E243" s="21">
        <v>76852.575393000006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2">
        <v>0</v>
      </c>
      <c r="N243" s="22">
        <v>0</v>
      </c>
      <c r="O243" s="21">
        <v>0</v>
      </c>
    </row>
    <row r="244" spans="1:15" x14ac:dyDescent="0.25">
      <c r="A244" s="17" t="s">
        <v>238</v>
      </c>
      <c r="B244" s="17" t="s">
        <v>15</v>
      </c>
      <c r="C244" s="17" t="s">
        <v>239</v>
      </c>
      <c r="D244" s="40">
        <v>5860803.5908125238</v>
      </c>
      <c r="E244" s="21">
        <v>49247.424220000001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2">
        <v>0</v>
      </c>
      <c r="N244" s="22">
        <v>0</v>
      </c>
      <c r="O244" s="21">
        <v>0</v>
      </c>
    </row>
    <row r="245" spans="1:15" x14ac:dyDescent="0.25">
      <c r="A245" s="17" t="s">
        <v>156</v>
      </c>
      <c r="B245" s="17" t="s">
        <v>25</v>
      </c>
      <c r="C245" s="17" t="s">
        <v>157</v>
      </c>
      <c r="D245" s="40">
        <v>179242794.566315</v>
      </c>
      <c r="E245" s="21">
        <v>80672.205614999999</v>
      </c>
      <c r="F245" s="21">
        <v>5744446.025684</v>
      </c>
      <c r="G245" s="21">
        <v>1657980.3368480001</v>
      </c>
      <c r="H245" s="21">
        <v>553772.27657300001</v>
      </c>
      <c r="I245" s="21">
        <v>1104208.0602750001</v>
      </c>
      <c r="J245" s="21">
        <v>769833.03104000003</v>
      </c>
      <c r="K245" s="21">
        <v>7457613.7950449996</v>
      </c>
      <c r="L245" s="21">
        <v>150157.70058100001</v>
      </c>
      <c r="M245" s="22">
        <v>123332.120047</v>
      </c>
      <c r="N245" s="22">
        <v>26825.580534000001</v>
      </c>
      <c r="O245" s="21">
        <v>9073.8916270000009</v>
      </c>
    </row>
    <row r="246" spans="1:15" x14ac:dyDescent="0.25">
      <c r="A246" s="17" t="s">
        <v>254</v>
      </c>
      <c r="B246" s="17" t="s">
        <v>15</v>
      </c>
      <c r="C246" s="17" t="s">
        <v>255</v>
      </c>
      <c r="D246" s="40">
        <v>22952346.70378799</v>
      </c>
      <c r="E246" s="21">
        <v>942635.09751400002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2">
        <v>0</v>
      </c>
      <c r="N246" s="22">
        <v>0</v>
      </c>
      <c r="O246" s="21">
        <v>0</v>
      </c>
    </row>
    <row r="247" spans="1:15" x14ac:dyDescent="0.25">
      <c r="A247" s="17" t="s">
        <v>401</v>
      </c>
      <c r="B247" s="17" t="s">
        <v>152</v>
      </c>
      <c r="C247" s="17" t="s">
        <v>402</v>
      </c>
      <c r="D247" s="40">
        <v>409178545.22192341</v>
      </c>
      <c r="E247" s="21">
        <v>0</v>
      </c>
      <c r="F247" s="21">
        <v>21179696.731932998</v>
      </c>
      <c r="G247" s="21">
        <v>3683301.2369280001</v>
      </c>
      <c r="H247" s="21">
        <v>1428793.4066029999</v>
      </c>
      <c r="I247" s="21">
        <v>2254507.830325</v>
      </c>
      <c r="J247" s="21">
        <v>700327.75831299997</v>
      </c>
      <c r="K247" s="21">
        <v>12328175.597116999</v>
      </c>
      <c r="L247" s="21">
        <v>276050.88242400001</v>
      </c>
      <c r="M247" s="22">
        <v>160637.538176</v>
      </c>
      <c r="N247" s="22">
        <v>115413.34424799999</v>
      </c>
      <c r="O247" s="21">
        <v>18147.78325</v>
      </c>
    </row>
    <row r="248" spans="1:15" x14ac:dyDescent="0.25">
      <c r="A248" s="17" t="s">
        <v>34</v>
      </c>
      <c r="B248" s="17" t="s">
        <v>15</v>
      </c>
      <c r="C248" s="17" t="s">
        <v>35</v>
      </c>
      <c r="D248" s="40">
        <v>12938492.12773934</v>
      </c>
      <c r="E248" s="21">
        <v>97420.269644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2">
        <v>0</v>
      </c>
      <c r="N248" s="22">
        <v>0</v>
      </c>
      <c r="O248" s="21">
        <v>0</v>
      </c>
    </row>
    <row r="249" spans="1:15" x14ac:dyDescent="0.25">
      <c r="A249" s="17" t="s">
        <v>294</v>
      </c>
      <c r="B249" s="17" t="s">
        <v>20</v>
      </c>
      <c r="C249" s="17" t="s">
        <v>295</v>
      </c>
      <c r="D249" s="40">
        <v>133388592.88798727</v>
      </c>
      <c r="E249" s="21">
        <v>207112.01245500002</v>
      </c>
      <c r="F249" s="21">
        <v>5610055.1844880003</v>
      </c>
      <c r="G249" s="21">
        <v>1171570.2401630001</v>
      </c>
      <c r="H249" s="21">
        <v>390740.90590900002</v>
      </c>
      <c r="I249" s="21">
        <v>780829.33425399999</v>
      </c>
      <c r="J249" s="21">
        <v>596478.31401600002</v>
      </c>
      <c r="K249" s="21">
        <v>5393534.484379</v>
      </c>
      <c r="L249" s="21">
        <v>141617.33825599999</v>
      </c>
      <c r="M249" s="22">
        <v>120783.93574799999</v>
      </c>
      <c r="N249" s="22">
        <v>20833.402507999999</v>
      </c>
      <c r="O249" s="21">
        <v>9073.8916270000009</v>
      </c>
    </row>
    <row r="250" spans="1:15" x14ac:dyDescent="0.25">
      <c r="A250" s="17" t="s">
        <v>149</v>
      </c>
      <c r="B250" s="17" t="s">
        <v>20</v>
      </c>
      <c r="C250" s="17" t="s">
        <v>150</v>
      </c>
      <c r="D250" s="40">
        <v>183046899.57624629</v>
      </c>
      <c r="E250" s="21">
        <v>545491.06427199999</v>
      </c>
      <c r="F250" s="21">
        <v>2606727.8437660001</v>
      </c>
      <c r="G250" s="21">
        <v>1904991.1940630001</v>
      </c>
      <c r="H250" s="21">
        <v>641647.34947500005</v>
      </c>
      <c r="I250" s="21">
        <v>1263343.8445880001</v>
      </c>
      <c r="J250" s="21">
        <v>789498.06969200005</v>
      </c>
      <c r="K250" s="21">
        <v>6019856.6923740003</v>
      </c>
      <c r="L250" s="21">
        <v>145892.42127599998</v>
      </c>
      <c r="M250" s="22">
        <v>122108.991583</v>
      </c>
      <c r="N250" s="22">
        <v>23783.429692999998</v>
      </c>
      <c r="O250" s="21">
        <v>18147.78325</v>
      </c>
    </row>
    <row r="251" spans="1:15" x14ac:dyDescent="0.25">
      <c r="A251" s="17" t="s">
        <v>389</v>
      </c>
      <c r="B251" s="17" t="s">
        <v>20</v>
      </c>
      <c r="C251" s="17" t="s">
        <v>390</v>
      </c>
      <c r="D251" s="40">
        <v>97562381.755443186</v>
      </c>
      <c r="E251" s="21">
        <v>152266.14104999998</v>
      </c>
      <c r="F251" s="21">
        <v>34258.522627999999</v>
      </c>
      <c r="G251" s="21">
        <v>1081873.6410709999</v>
      </c>
      <c r="H251" s="21">
        <v>454631.90780400002</v>
      </c>
      <c r="I251" s="21">
        <v>627241.73326699995</v>
      </c>
      <c r="J251" s="21">
        <v>187120.54525299999</v>
      </c>
      <c r="K251" s="21">
        <v>2692027.1084169997</v>
      </c>
      <c r="L251" s="21">
        <v>133578.93868699999</v>
      </c>
      <c r="M251" s="22">
        <v>118439.60619399999</v>
      </c>
      <c r="N251" s="22">
        <v>15139.332493</v>
      </c>
      <c r="O251" s="21">
        <v>9073.8916270000009</v>
      </c>
    </row>
    <row r="252" spans="1:15" x14ac:dyDescent="0.25">
      <c r="A252" s="17" t="s">
        <v>158</v>
      </c>
      <c r="B252" s="17" t="s">
        <v>20</v>
      </c>
      <c r="C252" s="17" t="s">
        <v>159</v>
      </c>
      <c r="D252" s="40">
        <v>142016307.96831554</v>
      </c>
      <c r="E252" s="21">
        <v>549898.70874000003</v>
      </c>
      <c r="F252" s="21">
        <v>6919400.2044040002</v>
      </c>
      <c r="G252" s="21">
        <v>1357468.1176740001</v>
      </c>
      <c r="H252" s="21">
        <v>481445.32976599998</v>
      </c>
      <c r="I252" s="21">
        <v>876022.78790800006</v>
      </c>
      <c r="J252" s="21">
        <v>538821.15554800001</v>
      </c>
      <c r="K252" s="21">
        <v>4950244.9612419996</v>
      </c>
      <c r="L252" s="21">
        <v>177208.138033</v>
      </c>
      <c r="M252" s="22">
        <v>131384.38242899999</v>
      </c>
      <c r="N252" s="22">
        <v>45823.755603999998</v>
      </c>
      <c r="O252" s="21">
        <v>9073.8916270000009</v>
      </c>
    </row>
    <row r="253" spans="1:15" x14ac:dyDescent="0.25">
      <c r="A253" s="17" t="s">
        <v>80</v>
      </c>
      <c r="B253" s="17" t="s">
        <v>15</v>
      </c>
      <c r="C253" s="17" t="s">
        <v>81</v>
      </c>
      <c r="D253" s="40">
        <v>18222962.046993662</v>
      </c>
      <c r="E253" s="21">
        <v>161599.51288699999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2">
        <v>0</v>
      </c>
      <c r="N253" s="22">
        <v>0</v>
      </c>
      <c r="O253" s="21">
        <v>0</v>
      </c>
    </row>
    <row r="254" spans="1:15" x14ac:dyDescent="0.25">
      <c r="A254" s="17" t="s">
        <v>311</v>
      </c>
      <c r="B254" s="17" t="s">
        <v>15</v>
      </c>
      <c r="C254" s="17" t="s">
        <v>312</v>
      </c>
      <c r="D254" s="40">
        <v>5108539.4625002453</v>
      </c>
      <c r="E254" s="21">
        <v>49247.424220000001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2">
        <v>0</v>
      </c>
      <c r="N254" s="22">
        <v>0</v>
      </c>
      <c r="O254" s="21">
        <v>0</v>
      </c>
    </row>
    <row r="255" spans="1:15" x14ac:dyDescent="0.25">
      <c r="A255" s="17" t="s">
        <v>429</v>
      </c>
      <c r="B255" s="17" t="s">
        <v>20</v>
      </c>
      <c r="C255" s="17" t="s">
        <v>430</v>
      </c>
      <c r="D255" s="40">
        <v>121042329.67331111</v>
      </c>
      <c r="E255" s="21">
        <v>344226.69096899999</v>
      </c>
      <c r="F255" s="21">
        <v>4897037.8961070003</v>
      </c>
      <c r="G255" s="21">
        <v>866803.28951999999</v>
      </c>
      <c r="H255" s="21">
        <v>306510.063646</v>
      </c>
      <c r="I255" s="21">
        <v>560293.225874</v>
      </c>
      <c r="J255" s="21">
        <v>337353.51972500002</v>
      </c>
      <c r="K255" s="21">
        <v>4054628.6481530005</v>
      </c>
      <c r="L255" s="21">
        <v>160448.78137700001</v>
      </c>
      <c r="M255" s="22">
        <v>126389.94120500001</v>
      </c>
      <c r="N255" s="22">
        <v>34058.840171999997</v>
      </c>
      <c r="O255" s="21">
        <v>9073.8916270000009</v>
      </c>
    </row>
    <row r="256" spans="1:15" x14ac:dyDescent="0.25">
      <c r="A256" s="17" t="s">
        <v>133</v>
      </c>
      <c r="B256" s="17" t="s">
        <v>123</v>
      </c>
      <c r="C256" s="17" t="s">
        <v>134</v>
      </c>
      <c r="D256" s="40">
        <v>176256876.80494121</v>
      </c>
      <c r="E256" s="21">
        <v>421138.36326999997</v>
      </c>
      <c r="F256" s="21">
        <v>3522913.8862490002</v>
      </c>
      <c r="G256" s="21">
        <v>1721849.4613310001</v>
      </c>
      <c r="H256" s="21">
        <v>623917.34145299997</v>
      </c>
      <c r="I256" s="21">
        <v>1097932.1198780001</v>
      </c>
      <c r="J256" s="21">
        <v>479239.50673700002</v>
      </c>
      <c r="K256" s="21">
        <v>5771819.9980389997</v>
      </c>
      <c r="L256" s="21">
        <v>162415.28791800002</v>
      </c>
      <c r="M256" s="22">
        <v>127001.50543600001</v>
      </c>
      <c r="N256" s="22">
        <v>35413.782482000002</v>
      </c>
      <c r="O256" s="21">
        <v>9073.8916270000009</v>
      </c>
    </row>
    <row r="257" spans="1:15" x14ac:dyDescent="0.25">
      <c r="A257" s="17" t="s">
        <v>224</v>
      </c>
      <c r="B257" s="17" t="s">
        <v>20</v>
      </c>
      <c r="C257" s="17" t="s">
        <v>225</v>
      </c>
      <c r="D257" s="40">
        <v>109737379.57086268</v>
      </c>
      <c r="E257" s="21">
        <v>111131.737496</v>
      </c>
      <c r="F257" s="21">
        <v>2125433.3166499999</v>
      </c>
      <c r="G257" s="21">
        <v>1087796.97994</v>
      </c>
      <c r="H257" s="21">
        <v>379216.17895899998</v>
      </c>
      <c r="I257" s="21">
        <v>708580.80098099995</v>
      </c>
      <c r="J257" s="21">
        <v>567389.59729599999</v>
      </c>
      <c r="K257" s="21">
        <v>4487199.4399889996</v>
      </c>
      <c r="L257" s="21">
        <v>137657.90048399998</v>
      </c>
      <c r="M257" s="22">
        <v>119662.73465699999</v>
      </c>
      <c r="N257" s="22">
        <v>17995.165827000001</v>
      </c>
      <c r="O257" s="21">
        <v>9073.8916270000009</v>
      </c>
    </row>
    <row r="258" spans="1:15" x14ac:dyDescent="0.25">
      <c r="A258" s="17" t="s">
        <v>558</v>
      </c>
      <c r="B258" s="17" t="s">
        <v>15</v>
      </c>
      <c r="C258" s="17" t="s">
        <v>559</v>
      </c>
      <c r="D258" s="40">
        <v>9373099.09623098</v>
      </c>
      <c r="E258" s="21">
        <v>97420.269644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2">
        <v>0</v>
      </c>
      <c r="N258" s="22">
        <v>0</v>
      </c>
      <c r="O258" s="21">
        <v>0</v>
      </c>
    </row>
    <row r="259" spans="1:15" x14ac:dyDescent="0.25">
      <c r="A259" s="17" t="s">
        <v>566</v>
      </c>
      <c r="B259" s="17" t="s">
        <v>15</v>
      </c>
      <c r="C259" s="17" t="s">
        <v>567</v>
      </c>
      <c r="D259" s="40">
        <v>17954355.561078623</v>
      </c>
      <c r="E259" s="21">
        <v>56285.866089999996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2">
        <v>0</v>
      </c>
      <c r="N259" s="22">
        <v>0</v>
      </c>
      <c r="O259" s="21">
        <v>0</v>
      </c>
    </row>
    <row r="260" spans="1:15" x14ac:dyDescent="0.25">
      <c r="A260" s="17" t="s">
        <v>738</v>
      </c>
      <c r="B260" s="17" t="s">
        <v>15</v>
      </c>
      <c r="C260" s="17" t="s">
        <v>739</v>
      </c>
      <c r="D260" s="40">
        <v>6363506.1051831059</v>
      </c>
      <c r="E260" s="21">
        <v>49247.424220000001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2">
        <v>0</v>
      </c>
      <c r="N260" s="22">
        <v>0</v>
      </c>
      <c r="O260" s="21">
        <v>0</v>
      </c>
    </row>
    <row r="261" spans="1:15" x14ac:dyDescent="0.25">
      <c r="A261" s="17" t="s">
        <v>230</v>
      </c>
      <c r="B261" s="17" t="s">
        <v>123</v>
      </c>
      <c r="C261" s="17" t="s">
        <v>231</v>
      </c>
      <c r="D261" s="40">
        <v>149872783.64064094</v>
      </c>
      <c r="E261" s="21">
        <v>587635.04002299998</v>
      </c>
      <c r="F261" s="21">
        <v>9888414.544112999</v>
      </c>
      <c r="G261" s="21">
        <v>1114083.4056160001</v>
      </c>
      <c r="H261" s="21">
        <v>463923.753554</v>
      </c>
      <c r="I261" s="21">
        <v>650159.65206200001</v>
      </c>
      <c r="J261" s="21">
        <v>297351.82841999998</v>
      </c>
      <c r="K261" s="21">
        <v>3435246.046319</v>
      </c>
      <c r="L261" s="21">
        <v>181856.891164</v>
      </c>
      <c r="M261" s="22">
        <v>132709.438265</v>
      </c>
      <c r="N261" s="22">
        <v>49147.452899000004</v>
      </c>
      <c r="O261" s="21">
        <v>9073.8916270000009</v>
      </c>
    </row>
    <row r="262" spans="1:15" x14ac:dyDescent="0.25">
      <c r="A262" s="17" t="s">
        <v>222</v>
      </c>
      <c r="B262" s="17" t="s">
        <v>15</v>
      </c>
      <c r="C262" s="17" t="s">
        <v>223</v>
      </c>
      <c r="D262" s="40">
        <v>6630927.2679414451</v>
      </c>
      <c r="E262" s="21">
        <v>76960.919725999993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2">
        <v>0</v>
      </c>
      <c r="N262" s="22">
        <v>0</v>
      </c>
      <c r="O262" s="21">
        <v>0</v>
      </c>
    </row>
    <row r="263" spans="1:15" x14ac:dyDescent="0.25">
      <c r="A263" s="17" t="s">
        <v>38</v>
      </c>
      <c r="B263" s="17" t="s">
        <v>25</v>
      </c>
      <c r="C263" s="17" t="s">
        <v>39</v>
      </c>
      <c r="D263" s="40">
        <v>165413570.34129456</v>
      </c>
      <c r="E263" s="21">
        <v>133069.495088</v>
      </c>
      <c r="F263" s="21">
        <v>8764552.7088639997</v>
      </c>
      <c r="G263" s="21">
        <v>1602702.1940009999</v>
      </c>
      <c r="H263" s="21">
        <v>512261.08595500002</v>
      </c>
      <c r="I263" s="21">
        <v>1090441.1080459999</v>
      </c>
      <c r="J263" s="21">
        <v>724528.45026299998</v>
      </c>
      <c r="K263" s="21">
        <v>6780794.207626</v>
      </c>
      <c r="L263" s="21">
        <v>161108.078913</v>
      </c>
      <c r="M263" s="22">
        <v>126593.795948</v>
      </c>
      <c r="N263" s="22">
        <v>34514.282964999999</v>
      </c>
      <c r="O263" s="21">
        <v>9073.8916270000009</v>
      </c>
    </row>
    <row r="264" spans="1:15" x14ac:dyDescent="0.25">
      <c r="A264" s="17" t="s">
        <v>596</v>
      </c>
      <c r="B264" s="17" t="s">
        <v>15</v>
      </c>
      <c r="C264" s="17" t="s">
        <v>597</v>
      </c>
      <c r="D264" s="40">
        <v>9924761.4962935355</v>
      </c>
      <c r="E264" s="21">
        <v>49247.424220000001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2">
        <v>0</v>
      </c>
      <c r="N264" s="22">
        <v>0</v>
      </c>
      <c r="O264" s="21">
        <v>0</v>
      </c>
    </row>
    <row r="265" spans="1:15" x14ac:dyDescent="0.25">
      <c r="A265" s="17" t="s">
        <v>455</v>
      </c>
      <c r="B265" s="17" t="s">
        <v>15</v>
      </c>
      <c r="C265" s="17" t="s">
        <v>456</v>
      </c>
      <c r="D265" s="40">
        <v>8904829.5346733853</v>
      </c>
      <c r="E265" s="21">
        <v>83708.801792999991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2">
        <v>0</v>
      </c>
      <c r="N265" s="22">
        <v>0</v>
      </c>
      <c r="O265" s="21">
        <v>0</v>
      </c>
    </row>
    <row r="266" spans="1:15" x14ac:dyDescent="0.25">
      <c r="A266" s="17" t="s">
        <v>417</v>
      </c>
      <c r="B266" s="17" t="s">
        <v>15</v>
      </c>
      <c r="C266" s="17" t="s">
        <v>418</v>
      </c>
      <c r="D266" s="40">
        <v>11151450.127502954</v>
      </c>
      <c r="E266" s="21">
        <v>104275.511096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2">
        <v>0</v>
      </c>
      <c r="N266" s="22">
        <v>0</v>
      </c>
      <c r="O266" s="21">
        <v>0</v>
      </c>
    </row>
    <row r="267" spans="1:15" x14ac:dyDescent="0.25">
      <c r="A267" s="17" t="s">
        <v>102</v>
      </c>
      <c r="B267" s="17" t="s">
        <v>25</v>
      </c>
      <c r="C267" s="17" t="s">
        <v>103</v>
      </c>
      <c r="D267" s="40">
        <v>188426540.87645963</v>
      </c>
      <c r="E267" s="21">
        <v>91935.091534000007</v>
      </c>
      <c r="F267" s="21">
        <v>7238723.1604549997</v>
      </c>
      <c r="G267" s="21">
        <v>1911806.0160150002</v>
      </c>
      <c r="H267" s="21">
        <v>588266.632476</v>
      </c>
      <c r="I267" s="21">
        <v>1323539.3835390001</v>
      </c>
      <c r="J267" s="21">
        <v>695127.26738800004</v>
      </c>
      <c r="K267" s="21">
        <v>6452643.8710759999</v>
      </c>
      <c r="L267" s="21">
        <v>147398.36895400001</v>
      </c>
      <c r="M267" s="22">
        <v>122516.70107000001</v>
      </c>
      <c r="N267" s="22">
        <v>24881.667883999999</v>
      </c>
      <c r="O267" s="21">
        <v>9073.8916270000009</v>
      </c>
    </row>
    <row r="268" spans="1:15" x14ac:dyDescent="0.25">
      <c r="A268" s="17" t="s">
        <v>728</v>
      </c>
      <c r="B268" s="17" t="s">
        <v>15</v>
      </c>
      <c r="C268" s="17" t="s">
        <v>729</v>
      </c>
      <c r="D268" s="40">
        <v>12246435.86659001</v>
      </c>
      <c r="E268" s="21">
        <v>69997.333941000004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2">
        <v>0</v>
      </c>
      <c r="N268" s="22">
        <v>0</v>
      </c>
      <c r="O268" s="21">
        <v>0</v>
      </c>
    </row>
    <row r="269" spans="1:15" x14ac:dyDescent="0.25">
      <c r="A269" s="17" t="s">
        <v>722</v>
      </c>
      <c r="B269" s="17" t="s">
        <v>15</v>
      </c>
      <c r="C269" s="17" t="s">
        <v>723</v>
      </c>
      <c r="D269" s="40">
        <v>9084625.1156914774</v>
      </c>
      <c r="E269" s="21">
        <v>83708.801792999991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2">
        <v>0</v>
      </c>
      <c r="N269" s="22">
        <v>0</v>
      </c>
      <c r="O269" s="21">
        <v>0</v>
      </c>
    </row>
    <row r="270" spans="1:15" x14ac:dyDescent="0.25">
      <c r="A270" s="17" t="s">
        <v>492</v>
      </c>
      <c r="B270" s="17" t="s">
        <v>15</v>
      </c>
      <c r="C270" s="17" t="s">
        <v>493</v>
      </c>
      <c r="D270" s="40">
        <v>10755108.60283757</v>
      </c>
      <c r="E270" s="21">
        <v>49247.424220000001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2">
        <v>0</v>
      </c>
      <c r="N270" s="22">
        <v>0</v>
      </c>
      <c r="O270" s="21">
        <v>0</v>
      </c>
    </row>
    <row r="271" spans="1:15" x14ac:dyDescent="0.25">
      <c r="A271" s="17" t="s">
        <v>463</v>
      </c>
      <c r="B271" s="17" t="s">
        <v>15</v>
      </c>
      <c r="C271" s="17" t="s">
        <v>464</v>
      </c>
      <c r="D271" s="40">
        <v>10602900.983488835</v>
      </c>
      <c r="E271" s="21">
        <v>97420.269644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2">
        <v>0</v>
      </c>
      <c r="N271" s="22">
        <v>0</v>
      </c>
      <c r="O271" s="21">
        <v>0</v>
      </c>
    </row>
    <row r="272" spans="1:15" x14ac:dyDescent="0.25">
      <c r="A272" s="17" t="s">
        <v>620</v>
      </c>
      <c r="B272" s="17" t="s">
        <v>20</v>
      </c>
      <c r="C272" s="17" t="s">
        <v>621</v>
      </c>
      <c r="D272" s="40">
        <v>29964959.704155881</v>
      </c>
      <c r="E272" s="21">
        <v>49247.424220000001</v>
      </c>
      <c r="F272" s="21">
        <v>70196.446228000001</v>
      </c>
      <c r="G272" s="21">
        <v>217155.35930100002</v>
      </c>
      <c r="H272" s="21">
        <v>83629.937789000003</v>
      </c>
      <c r="I272" s="21">
        <v>133525.421512</v>
      </c>
      <c r="J272" s="21">
        <v>20775.611131000001</v>
      </c>
      <c r="K272" s="21">
        <v>932827.48036399996</v>
      </c>
      <c r="L272" s="21">
        <v>120574.07054299999</v>
      </c>
      <c r="M272" s="22">
        <v>114566.36605899999</v>
      </c>
      <c r="N272" s="22">
        <v>6007.7044839999999</v>
      </c>
      <c r="O272" s="21">
        <v>9073.8916270000009</v>
      </c>
    </row>
    <row r="273" spans="1:15" x14ac:dyDescent="0.25">
      <c r="A273" s="17" t="s">
        <v>656</v>
      </c>
      <c r="B273" s="17" t="s">
        <v>15</v>
      </c>
      <c r="C273" s="17" t="s">
        <v>657</v>
      </c>
      <c r="D273" s="40">
        <v>7861530.6815771926</v>
      </c>
      <c r="E273" s="21">
        <v>83708.801792999991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2">
        <v>0</v>
      </c>
      <c r="N273" s="22">
        <v>0</v>
      </c>
      <c r="O273" s="21">
        <v>0</v>
      </c>
    </row>
    <row r="274" spans="1:15" x14ac:dyDescent="0.25">
      <c r="A274" s="17" t="s">
        <v>214</v>
      </c>
      <c r="B274" s="17" t="s">
        <v>25</v>
      </c>
      <c r="C274" s="17" t="s">
        <v>215</v>
      </c>
      <c r="D274" s="40">
        <v>204535619.55643603</v>
      </c>
      <c r="E274" s="21">
        <v>70584.363237999991</v>
      </c>
      <c r="F274" s="21">
        <v>7810105.0301470002</v>
      </c>
      <c r="G274" s="21">
        <v>1846729.8720979998</v>
      </c>
      <c r="H274" s="21">
        <v>550363.08606100001</v>
      </c>
      <c r="I274" s="21">
        <v>1296366.7860369999</v>
      </c>
      <c r="J274" s="21">
        <v>1065242.2987850001</v>
      </c>
      <c r="K274" s="21">
        <v>6854214.7232029997</v>
      </c>
      <c r="L274" s="21">
        <v>155369.487203</v>
      </c>
      <c r="M274" s="22">
        <v>124861.03062599999</v>
      </c>
      <c r="N274" s="22">
        <v>30508.456577000001</v>
      </c>
      <c r="O274" s="21">
        <v>9073.8916270000009</v>
      </c>
    </row>
    <row r="275" spans="1:15" x14ac:dyDescent="0.25">
      <c r="A275" s="17" t="s">
        <v>54</v>
      </c>
      <c r="B275" s="17" t="s">
        <v>25</v>
      </c>
      <c r="C275" s="17" t="s">
        <v>55</v>
      </c>
      <c r="D275" s="40">
        <v>246826512.23137867</v>
      </c>
      <c r="E275" s="21">
        <v>76852.575393000006</v>
      </c>
      <c r="F275" s="21">
        <v>14816720.937662</v>
      </c>
      <c r="G275" s="21">
        <v>2634806.0601989999</v>
      </c>
      <c r="H275" s="21">
        <v>816754.46097000001</v>
      </c>
      <c r="I275" s="21">
        <v>1818051.599229</v>
      </c>
      <c r="J275" s="21">
        <v>1199267.6914349999</v>
      </c>
      <c r="K275" s="21">
        <v>9465266.0628619995</v>
      </c>
      <c r="L275" s="21">
        <v>165617.093914</v>
      </c>
      <c r="M275" s="22">
        <v>127918.851784</v>
      </c>
      <c r="N275" s="22">
        <v>37698.242129999999</v>
      </c>
      <c r="O275" s="21">
        <v>9073.8916270000009</v>
      </c>
    </row>
    <row r="276" spans="1:15" x14ac:dyDescent="0.25">
      <c r="A276" s="17" t="s">
        <v>180</v>
      </c>
      <c r="B276" s="17" t="s">
        <v>15</v>
      </c>
      <c r="C276" s="17" t="s">
        <v>181</v>
      </c>
      <c r="D276" s="40">
        <v>14622696.246773422</v>
      </c>
      <c r="E276" s="21">
        <v>64512.155830999996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2">
        <v>0</v>
      </c>
      <c r="N276" s="22">
        <v>0</v>
      </c>
      <c r="O276" s="21">
        <v>0</v>
      </c>
    </row>
    <row r="277" spans="1:15" x14ac:dyDescent="0.25">
      <c r="A277" s="17" t="s">
        <v>702</v>
      </c>
      <c r="B277" s="17" t="s">
        <v>15</v>
      </c>
      <c r="C277" s="17" t="s">
        <v>703</v>
      </c>
      <c r="D277" s="40">
        <v>14446187.816665664</v>
      </c>
      <c r="E277" s="21">
        <v>117986.978947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2">
        <v>0</v>
      </c>
      <c r="N277" s="22">
        <v>0</v>
      </c>
      <c r="O277" s="21">
        <v>0</v>
      </c>
    </row>
    <row r="278" spans="1:15" x14ac:dyDescent="0.25">
      <c r="A278" s="17" t="s">
        <v>92</v>
      </c>
      <c r="B278" s="17" t="s">
        <v>25</v>
      </c>
      <c r="C278" s="17" t="s">
        <v>93</v>
      </c>
      <c r="D278" s="40">
        <v>206047426.96920887</v>
      </c>
      <c r="E278" s="21">
        <v>86450.898373000004</v>
      </c>
      <c r="F278" s="21">
        <v>4665609.5276520001</v>
      </c>
      <c r="G278" s="21">
        <v>2489349.2869299999</v>
      </c>
      <c r="H278" s="21">
        <v>989115.37249800004</v>
      </c>
      <c r="I278" s="21">
        <v>1500233.9144319999</v>
      </c>
      <c r="J278" s="21">
        <v>858727.01692700002</v>
      </c>
      <c r="K278" s="21">
        <v>5924906.3864280004</v>
      </c>
      <c r="L278" s="21">
        <v>148833.93002</v>
      </c>
      <c r="M278" s="22">
        <v>122924.41055900001</v>
      </c>
      <c r="N278" s="22">
        <v>25909.519461</v>
      </c>
      <c r="O278" s="21">
        <v>9073.8916270000009</v>
      </c>
    </row>
    <row r="279" spans="1:15" x14ac:dyDescent="0.25">
      <c r="A279" s="17" t="s">
        <v>586</v>
      </c>
      <c r="B279" s="17" t="s">
        <v>15</v>
      </c>
      <c r="C279" s="17" t="s">
        <v>587</v>
      </c>
      <c r="D279" s="40">
        <v>10501171.905909935</v>
      </c>
      <c r="E279" s="21">
        <v>111131.737496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2">
        <v>0</v>
      </c>
      <c r="N279" s="22">
        <v>0</v>
      </c>
      <c r="O279" s="21">
        <v>0</v>
      </c>
    </row>
    <row r="280" spans="1:15" x14ac:dyDescent="0.25">
      <c r="A280" s="17" t="s">
        <v>453</v>
      </c>
      <c r="B280" s="17" t="s">
        <v>15</v>
      </c>
      <c r="C280" s="17" t="s">
        <v>454</v>
      </c>
      <c r="D280" s="40">
        <v>14064165.83326881</v>
      </c>
      <c r="E280" s="21">
        <v>90564.043244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2">
        <v>0</v>
      </c>
      <c r="N280" s="22">
        <v>0</v>
      </c>
      <c r="O280" s="21">
        <v>0</v>
      </c>
    </row>
    <row r="281" spans="1:15" x14ac:dyDescent="0.25">
      <c r="A281" s="17" t="s">
        <v>52</v>
      </c>
      <c r="B281" s="17" t="s">
        <v>25</v>
      </c>
      <c r="C281" s="17" t="s">
        <v>53</v>
      </c>
      <c r="D281" s="40">
        <v>400572624.84511441</v>
      </c>
      <c r="E281" s="21">
        <v>509283.37303700001</v>
      </c>
      <c r="F281" s="21">
        <v>15204289.594707001</v>
      </c>
      <c r="G281" s="21">
        <v>3880946.4065159997</v>
      </c>
      <c r="H281" s="21">
        <v>1219419.218573</v>
      </c>
      <c r="I281" s="21">
        <v>2661527.1879429999</v>
      </c>
      <c r="J281" s="21">
        <v>1861425.638336</v>
      </c>
      <c r="K281" s="21">
        <v>12616526.918083999</v>
      </c>
      <c r="L281" s="21">
        <v>196870.70483599999</v>
      </c>
      <c r="M281" s="22">
        <v>137194.24262999999</v>
      </c>
      <c r="N281" s="22">
        <v>59676.462205999997</v>
      </c>
      <c r="O281" s="21">
        <v>18147.78325</v>
      </c>
    </row>
    <row r="282" spans="1:15" x14ac:dyDescent="0.25">
      <c r="A282" s="17" t="s">
        <v>423</v>
      </c>
      <c r="B282" s="17" t="s">
        <v>15</v>
      </c>
      <c r="C282" s="17" t="s">
        <v>424</v>
      </c>
      <c r="D282" s="40">
        <v>15624030.242766606</v>
      </c>
      <c r="E282" s="21">
        <v>111131.737496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2">
        <v>0</v>
      </c>
      <c r="N282" s="22">
        <v>0</v>
      </c>
      <c r="O282" s="21">
        <v>0</v>
      </c>
    </row>
    <row r="283" spans="1:15" x14ac:dyDescent="0.25">
      <c r="A283" s="17" t="s">
        <v>361</v>
      </c>
      <c r="B283" s="17" t="s">
        <v>20</v>
      </c>
      <c r="C283" s="17" t="s">
        <v>362</v>
      </c>
      <c r="D283" s="40">
        <v>212505611.50433341</v>
      </c>
      <c r="E283" s="21">
        <v>309947.52886600001</v>
      </c>
      <c r="F283" s="21">
        <v>4972900.0943339998</v>
      </c>
      <c r="G283" s="21">
        <v>2274334.0610659998</v>
      </c>
      <c r="H283" s="21">
        <v>903043.01301899995</v>
      </c>
      <c r="I283" s="21">
        <v>1371291.0480470001</v>
      </c>
      <c r="J283" s="21">
        <v>420614.079654</v>
      </c>
      <c r="K283" s="21">
        <v>5699661.2218730003</v>
      </c>
      <c r="L283" s="21">
        <v>199607.264322</v>
      </c>
      <c r="M283" s="22">
        <v>138009.66160600001</v>
      </c>
      <c r="N283" s="22">
        <v>61597.602716000001</v>
      </c>
      <c r="O283" s="21">
        <v>13610.837434999999</v>
      </c>
    </row>
    <row r="284" spans="1:15" x14ac:dyDescent="0.25">
      <c r="A284" s="17" t="s">
        <v>512</v>
      </c>
      <c r="B284" s="17" t="s">
        <v>303</v>
      </c>
      <c r="C284" s="17" t="s">
        <v>513</v>
      </c>
      <c r="D284" s="40">
        <v>20365371.637089778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2">
        <v>0</v>
      </c>
      <c r="N284" s="22">
        <v>0</v>
      </c>
      <c r="O284" s="21">
        <v>0</v>
      </c>
    </row>
    <row r="285" spans="1:15" x14ac:dyDescent="0.25">
      <c r="A285" s="17" t="s">
        <v>409</v>
      </c>
      <c r="B285" s="17" t="s">
        <v>20</v>
      </c>
      <c r="C285" s="17" t="s">
        <v>410</v>
      </c>
      <c r="D285" s="40">
        <v>96810925.514885768</v>
      </c>
      <c r="E285" s="21">
        <v>193400.544604</v>
      </c>
      <c r="F285" s="21">
        <v>3199183.4193500001</v>
      </c>
      <c r="G285" s="21">
        <v>713751.63112200005</v>
      </c>
      <c r="H285" s="21">
        <v>206633.53146299999</v>
      </c>
      <c r="I285" s="21">
        <v>507118.099659</v>
      </c>
      <c r="J285" s="21">
        <v>244463.73170400001</v>
      </c>
      <c r="K285" s="21">
        <v>4126693.87873</v>
      </c>
      <c r="L285" s="21">
        <v>150814.92792299998</v>
      </c>
      <c r="M285" s="22">
        <v>123535.97478999999</v>
      </c>
      <c r="N285" s="22">
        <v>27278.953132999999</v>
      </c>
      <c r="O285" s="21">
        <v>9073.8916270000009</v>
      </c>
    </row>
    <row r="286" spans="1:15" x14ac:dyDescent="0.25">
      <c r="A286" s="17" t="s">
        <v>309</v>
      </c>
      <c r="B286" s="17" t="s">
        <v>25</v>
      </c>
      <c r="C286" s="17" t="s">
        <v>310</v>
      </c>
      <c r="D286" s="40">
        <v>137988433.38780311</v>
      </c>
      <c r="E286" s="21">
        <v>172832.85035299999</v>
      </c>
      <c r="F286" s="21">
        <v>5499966.9411319997</v>
      </c>
      <c r="G286" s="21">
        <v>1470383.6773709999</v>
      </c>
      <c r="H286" s="21">
        <v>614097.76409800001</v>
      </c>
      <c r="I286" s="21">
        <v>856285.91327300004</v>
      </c>
      <c r="J286" s="21">
        <v>419855.12571599998</v>
      </c>
      <c r="K286" s="21">
        <v>4582643.5568319997</v>
      </c>
      <c r="L286" s="21">
        <v>142495.529156</v>
      </c>
      <c r="M286" s="22">
        <v>121089.71786400001</v>
      </c>
      <c r="N286" s="22">
        <v>21405.811291999999</v>
      </c>
      <c r="O286" s="21">
        <v>9073.8916270000009</v>
      </c>
    </row>
    <row r="287" spans="1:15" x14ac:dyDescent="0.25">
      <c r="A287" s="17" t="s">
        <v>292</v>
      </c>
      <c r="B287" s="17" t="s">
        <v>152</v>
      </c>
      <c r="C287" s="17" t="s">
        <v>293</v>
      </c>
      <c r="D287" s="40">
        <v>307171320.29115766</v>
      </c>
      <c r="E287" s="21">
        <v>0</v>
      </c>
      <c r="F287" s="21">
        <v>124386.72399299999</v>
      </c>
      <c r="G287" s="21">
        <v>4064271.7125859996</v>
      </c>
      <c r="H287" s="21">
        <v>1607083.5379230001</v>
      </c>
      <c r="I287" s="21">
        <v>2457188.1746629998</v>
      </c>
      <c r="J287" s="21">
        <v>819834.39224099996</v>
      </c>
      <c r="K287" s="21">
        <v>10285133.516247001</v>
      </c>
      <c r="L287" s="21">
        <v>379851.81460899999</v>
      </c>
      <c r="M287" s="22">
        <v>191419.604502</v>
      </c>
      <c r="N287" s="22">
        <v>188432.21010699999</v>
      </c>
      <c r="O287" s="21">
        <v>18147.78325</v>
      </c>
    </row>
    <row r="288" spans="1:15" x14ac:dyDescent="0.25">
      <c r="A288" s="17" t="s">
        <v>544</v>
      </c>
      <c r="B288" s="17" t="s">
        <v>15</v>
      </c>
      <c r="C288" s="17" t="s">
        <v>545</v>
      </c>
      <c r="D288" s="40">
        <v>7529718.2702384368</v>
      </c>
      <c r="E288" s="21">
        <v>56285.866089999996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2">
        <v>0</v>
      </c>
      <c r="N288" s="22">
        <v>0</v>
      </c>
      <c r="O288" s="21">
        <v>0</v>
      </c>
    </row>
    <row r="289" spans="1:15" x14ac:dyDescent="0.25">
      <c r="A289" s="17" t="s">
        <v>762</v>
      </c>
      <c r="B289" s="17" t="s">
        <v>15</v>
      </c>
      <c r="C289" s="17" t="s">
        <v>763</v>
      </c>
      <c r="D289" s="40">
        <v>16422966.852193078</v>
      </c>
      <c r="E289" s="21">
        <v>49429.639689999996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2">
        <v>0</v>
      </c>
      <c r="N289" s="22">
        <v>0</v>
      </c>
      <c r="O289" s="21">
        <v>0</v>
      </c>
    </row>
    <row r="290" spans="1:15" x14ac:dyDescent="0.25">
      <c r="A290" s="17" t="s">
        <v>666</v>
      </c>
      <c r="B290" s="17" t="s">
        <v>15</v>
      </c>
      <c r="C290" s="17" t="s">
        <v>667</v>
      </c>
      <c r="D290" s="40">
        <v>10838475.175877284</v>
      </c>
      <c r="E290" s="21">
        <v>63141.107540999998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2">
        <v>0</v>
      </c>
      <c r="N290" s="22">
        <v>0</v>
      </c>
      <c r="O290" s="21">
        <v>0</v>
      </c>
    </row>
    <row r="291" spans="1:15" x14ac:dyDescent="0.25">
      <c r="A291" s="17" t="s">
        <v>534</v>
      </c>
      <c r="B291" s="17" t="s">
        <v>20</v>
      </c>
      <c r="C291" s="17" t="s">
        <v>535</v>
      </c>
      <c r="D291" s="40">
        <v>183281742.05013719</v>
      </c>
      <c r="E291" s="21">
        <v>111131.737496</v>
      </c>
      <c r="F291" s="21">
        <v>16428195.74498</v>
      </c>
      <c r="G291" s="21">
        <v>1573896.5863299998</v>
      </c>
      <c r="H291" s="21">
        <v>653969.21723099996</v>
      </c>
      <c r="I291" s="21">
        <v>919927.369099</v>
      </c>
      <c r="J291" s="21">
        <v>309219.51887299999</v>
      </c>
      <c r="K291" s="21">
        <v>4645033.0362419998</v>
      </c>
      <c r="L291" s="21">
        <v>162760.46314599999</v>
      </c>
      <c r="M291" s="22">
        <v>127103.432808</v>
      </c>
      <c r="N291" s="22">
        <v>35657.030337999997</v>
      </c>
      <c r="O291" s="21">
        <v>18147.78325</v>
      </c>
    </row>
    <row r="292" spans="1:15" x14ac:dyDescent="0.25">
      <c r="A292" s="17" t="s">
        <v>626</v>
      </c>
      <c r="B292" s="17" t="s">
        <v>15</v>
      </c>
      <c r="C292" s="17" t="s">
        <v>627</v>
      </c>
      <c r="D292" s="40">
        <v>10076759.638585087</v>
      </c>
      <c r="E292" s="21">
        <v>83708.801792999991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2">
        <v>0</v>
      </c>
      <c r="N292" s="22">
        <v>0</v>
      </c>
      <c r="O292" s="21">
        <v>0</v>
      </c>
    </row>
    <row r="293" spans="1:15" x14ac:dyDescent="0.25">
      <c r="A293" s="17" t="s">
        <v>490</v>
      </c>
      <c r="B293" s="17" t="s">
        <v>15</v>
      </c>
      <c r="C293" s="17" t="s">
        <v>491</v>
      </c>
      <c r="D293" s="40">
        <v>10469662.278000208</v>
      </c>
      <c r="E293" s="21">
        <v>76852.575393000006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2">
        <v>0</v>
      </c>
      <c r="N293" s="22">
        <v>0</v>
      </c>
      <c r="O293" s="21">
        <v>0</v>
      </c>
    </row>
    <row r="294" spans="1:15" x14ac:dyDescent="0.25">
      <c r="A294" s="17" t="s">
        <v>662</v>
      </c>
      <c r="B294" s="17" t="s">
        <v>15</v>
      </c>
      <c r="C294" s="17" t="s">
        <v>663</v>
      </c>
      <c r="D294" s="40">
        <v>15358908.360014208</v>
      </c>
      <c r="E294" s="21">
        <v>104275.511096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2">
        <v>0</v>
      </c>
      <c r="N294" s="22">
        <v>0</v>
      </c>
      <c r="O294" s="21">
        <v>0</v>
      </c>
    </row>
    <row r="295" spans="1:15" x14ac:dyDescent="0.25">
      <c r="A295" s="17" t="s">
        <v>125</v>
      </c>
      <c r="B295" s="17" t="s">
        <v>15</v>
      </c>
      <c r="C295" s="17" t="s">
        <v>126</v>
      </c>
      <c r="D295" s="40">
        <v>11578057.392600005</v>
      </c>
      <c r="E295" s="21">
        <v>65589.689473000006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2">
        <v>0</v>
      </c>
      <c r="N295" s="22">
        <v>0</v>
      </c>
      <c r="O295" s="21">
        <v>0</v>
      </c>
    </row>
    <row r="296" spans="1:15" x14ac:dyDescent="0.25">
      <c r="A296" s="17" t="s">
        <v>732</v>
      </c>
      <c r="B296" s="17" t="s">
        <v>15</v>
      </c>
      <c r="C296" s="17" t="s">
        <v>733</v>
      </c>
      <c r="D296" s="40">
        <v>15896559.639484581</v>
      </c>
      <c r="E296" s="21">
        <v>193400.544604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2">
        <v>0</v>
      </c>
      <c r="N296" s="22">
        <v>0</v>
      </c>
      <c r="O296" s="21">
        <v>0</v>
      </c>
    </row>
    <row r="297" spans="1:15" x14ac:dyDescent="0.25">
      <c r="A297" s="17" t="s">
        <v>698</v>
      </c>
      <c r="B297" s="17" t="s">
        <v>15</v>
      </c>
      <c r="C297" s="17" t="s">
        <v>699</v>
      </c>
      <c r="D297" s="40">
        <v>10662005.902210962</v>
      </c>
      <c r="E297" s="21">
        <v>64512.155830999996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2">
        <v>0</v>
      </c>
      <c r="N297" s="22">
        <v>0</v>
      </c>
      <c r="O297" s="21">
        <v>0</v>
      </c>
    </row>
    <row r="298" spans="1:15" x14ac:dyDescent="0.25">
      <c r="A298" s="17" t="s">
        <v>726</v>
      </c>
      <c r="B298" s="17" t="s">
        <v>15</v>
      </c>
      <c r="C298" s="17" t="s">
        <v>727</v>
      </c>
      <c r="D298" s="40">
        <v>13378168.645904865</v>
      </c>
      <c r="E298" s="21">
        <v>49247.424220000001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2">
        <v>0</v>
      </c>
      <c r="N298" s="22">
        <v>0</v>
      </c>
      <c r="O298" s="21">
        <v>0</v>
      </c>
    </row>
    <row r="299" spans="1:15" x14ac:dyDescent="0.25">
      <c r="A299" s="17" t="s">
        <v>680</v>
      </c>
      <c r="B299" s="17" t="s">
        <v>15</v>
      </c>
      <c r="C299" s="17" t="s">
        <v>681</v>
      </c>
      <c r="D299" s="40">
        <v>11910706.126393845</v>
      </c>
      <c r="E299" s="21">
        <v>56285.866089999996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2">
        <v>0</v>
      </c>
      <c r="N299" s="22">
        <v>0</v>
      </c>
      <c r="O299" s="21">
        <v>0</v>
      </c>
    </row>
    <row r="300" spans="1:15" x14ac:dyDescent="0.25">
      <c r="A300" s="17" t="s">
        <v>616</v>
      </c>
      <c r="B300" s="17" t="s">
        <v>15</v>
      </c>
      <c r="C300" s="17" t="s">
        <v>617</v>
      </c>
      <c r="D300" s="40">
        <v>18055514.278464571</v>
      </c>
      <c r="E300" s="21">
        <v>54620.318203000003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2">
        <v>0</v>
      </c>
      <c r="N300" s="22">
        <v>0</v>
      </c>
      <c r="O300" s="21">
        <v>0</v>
      </c>
    </row>
    <row r="301" spans="1:15" x14ac:dyDescent="0.25">
      <c r="A301" s="17" t="s">
        <v>642</v>
      </c>
      <c r="B301" s="17" t="s">
        <v>15</v>
      </c>
      <c r="C301" s="17" t="s">
        <v>643</v>
      </c>
      <c r="D301" s="40">
        <v>8659286.6335896757</v>
      </c>
      <c r="E301" s="21">
        <v>49247.424220000001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2">
        <v>0</v>
      </c>
      <c r="N301" s="22">
        <v>0</v>
      </c>
      <c r="O301" s="21">
        <v>0</v>
      </c>
    </row>
    <row r="302" spans="1:15" x14ac:dyDescent="0.25">
      <c r="A302" s="17" t="s">
        <v>96</v>
      </c>
      <c r="B302" s="17" t="s">
        <v>25</v>
      </c>
      <c r="C302" s="17" t="s">
        <v>97</v>
      </c>
      <c r="D302" s="40">
        <v>128777313.25975901</v>
      </c>
      <c r="E302" s="21">
        <v>89192.994953000001</v>
      </c>
      <c r="F302" s="21">
        <v>7113790.6049550008</v>
      </c>
      <c r="G302" s="21">
        <v>1316898.928941</v>
      </c>
      <c r="H302" s="21">
        <v>416434.56123200001</v>
      </c>
      <c r="I302" s="21">
        <v>900464.36770900001</v>
      </c>
      <c r="J302" s="21">
        <v>478735.04330600001</v>
      </c>
      <c r="K302" s="21">
        <v>4982019.3898820002</v>
      </c>
      <c r="L302" s="21">
        <v>129795.46744800001</v>
      </c>
      <c r="M302" s="22">
        <v>117318.405102</v>
      </c>
      <c r="N302" s="22">
        <v>12477.062346000001</v>
      </c>
      <c r="O302" s="21">
        <v>9073.8916270000009</v>
      </c>
    </row>
    <row r="303" spans="1:15" x14ac:dyDescent="0.25">
      <c r="A303" s="17" t="s">
        <v>339</v>
      </c>
      <c r="B303" s="17" t="s">
        <v>303</v>
      </c>
      <c r="C303" s="17" t="s">
        <v>340</v>
      </c>
      <c r="D303" s="40">
        <v>48492937.134420164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2">
        <v>0</v>
      </c>
      <c r="N303" s="22">
        <v>0</v>
      </c>
      <c r="O303" s="21">
        <v>0</v>
      </c>
    </row>
    <row r="304" spans="1:15" x14ac:dyDescent="0.25">
      <c r="A304" s="17" t="s">
        <v>331</v>
      </c>
      <c r="B304" s="17" t="s">
        <v>20</v>
      </c>
      <c r="C304" s="17" t="s">
        <v>332</v>
      </c>
      <c r="D304" s="40">
        <v>169480336.20642972</v>
      </c>
      <c r="E304" s="21">
        <v>538635.82282100001</v>
      </c>
      <c r="F304" s="21">
        <v>5720564.5876620002</v>
      </c>
      <c r="G304" s="21">
        <v>1591030.281921</v>
      </c>
      <c r="H304" s="21">
        <v>499581.11460999999</v>
      </c>
      <c r="I304" s="21">
        <v>1091449.1673109999</v>
      </c>
      <c r="J304" s="21">
        <v>485425.58367899997</v>
      </c>
      <c r="K304" s="21">
        <v>5489850.7781649996</v>
      </c>
      <c r="L304" s="21">
        <v>146203.43829399999</v>
      </c>
      <c r="M304" s="22">
        <v>122210.918955</v>
      </c>
      <c r="N304" s="22">
        <v>23992.519338999999</v>
      </c>
      <c r="O304" s="21">
        <v>9073.8916270000009</v>
      </c>
    </row>
    <row r="305" spans="1:15" x14ac:dyDescent="0.25">
      <c r="A305" s="17" t="s">
        <v>143</v>
      </c>
      <c r="B305" s="17" t="s">
        <v>20</v>
      </c>
      <c r="C305" s="17" t="s">
        <v>144</v>
      </c>
      <c r="D305" s="40">
        <v>120129026.10829177</v>
      </c>
      <c r="E305" s="21">
        <v>227678.721758</v>
      </c>
      <c r="F305" s="21">
        <v>5235638.86668</v>
      </c>
      <c r="G305" s="21">
        <v>1336062.36684</v>
      </c>
      <c r="H305" s="21">
        <v>525383.42055699998</v>
      </c>
      <c r="I305" s="21">
        <v>810678.94628300006</v>
      </c>
      <c r="J305" s="21">
        <v>453468.95470599999</v>
      </c>
      <c r="K305" s="21">
        <v>4035662.9500099998</v>
      </c>
      <c r="L305" s="21">
        <v>154591.15348000001</v>
      </c>
      <c r="M305" s="22">
        <v>124657.175881</v>
      </c>
      <c r="N305" s="22">
        <v>29933.977599000002</v>
      </c>
      <c r="O305" s="21">
        <v>9073.8916270000009</v>
      </c>
    </row>
    <row r="306" spans="1:15" x14ac:dyDescent="0.25">
      <c r="A306" s="17" t="s">
        <v>196</v>
      </c>
      <c r="B306" s="17" t="s">
        <v>30</v>
      </c>
      <c r="C306" s="17" t="s">
        <v>197</v>
      </c>
      <c r="D306" s="40">
        <v>276691937.87662148</v>
      </c>
      <c r="E306" s="21">
        <v>1518056.776331</v>
      </c>
      <c r="F306" s="21">
        <v>11346609.178033</v>
      </c>
      <c r="G306" s="21">
        <v>1939372.5059439999</v>
      </c>
      <c r="H306" s="21">
        <v>394117.94470599998</v>
      </c>
      <c r="I306" s="21">
        <v>1545254.5612379999</v>
      </c>
      <c r="J306" s="21">
        <v>1224952.4093899999</v>
      </c>
      <c r="K306" s="21">
        <v>10231337.296393</v>
      </c>
      <c r="L306" s="21">
        <v>362584.77245400002</v>
      </c>
      <c r="M306" s="22">
        <v>186323.23590500001</v>
      </c>
      <c r="N306" s="22">
        <v>176261.53654900001</v>
      </c>
      <c r="O306" s="21">
        <v>13610.837434999999</v>
      </c>
    </row>
    <row r="307" spans="1:15" x14ac:dyDescent="0.25">
      <c r="A307" s="17" t="s">
        <v>556</v>
      </c>
      <c r="B307" s="17" t="s">
        <v>15</v>
      </c>
      <c r="C307" s="17" t="s">
        <v>557</v>
      </c>
      <c r="D307" s="40">
        <v>11129118.728827512</v>
      </c>
      <c r="E307" s="21">
        <v>49247.424220000001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2">
        <v>0</v>
      </c>
      <c r="N307" s="22">
        <v>0</v>
      </c>
      <c r="O307" s="21">
        <v>0</v>
      </c>
    </row>
    <row r="308" spans="1:15" x14ac:dyDescent="0.25">
      <c r="A308" s="17" t="s">
        <v>506</v>
      </c>
      <c r="B308" s="17" t="s">
        <v>15</v>
      </c>
      <c r="C308" s="17" t="s">
        <v>507</v>
      </c>
      <c r="D308" s="40">
        <v>16539308.575289611</v>
      </c>
      <c r="E308" s="21">
        <v>76852.575393000006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2">
        <v>0</v>
      </c>
      <c r="N308" s="22">
        <v>0</v>
      </c>
      <c r="O308" s="21">
        <v>0</v>
      </c>
    </row>
    <row r="309" spans="1:15" x14ac:dyDescent="0.25">
      <c r="A309" s="17" t="s">
        <v>598</v>
      </c>
      <c r="B309" s="17" t="s">
        <v>15</v>
      </c>
      <c r="C309" s="17" t="s">
        <v>599</v>
      </c>
      <c r="D309" s="40">
        <v>11110800.242861364</v>
      </c>
      <c r="E309" s="21">
        <v>49247.424220000001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2">
        <v>0</v>
      </c>
      <c r="N309" s="22">
        <v>0</v>
      </c>
      <c r="O309" s="21">
        <v>0</v>
      </c>
    </row>
    <row r="310" spans="1:15" x14ac:dyDescent="0.25">
      <c r="A310" s="17" t="s">
        <v>127</v>
      </c>
      <c r="B310" s="17" t="s">
        <v>25</v>
      </c>
      <c r="C310" s="17" t="s">
        <v>128</v>
      </c>
      <c r="D310" s="40">
        <v>132459908.41753048</v>
      </c>
      <c r="E310" s="21">
        <v>49429.639689999996</v>
      </c>
      <c r="F310" s="21">
        <v>3271444.8058869997</v>
      </c>
      <c r="G310" s="21">
        <v>1480929.6686189999</v>
      </c>
      <c r="H310" s="21">
        <v>533641.97669499996</v>
      </c>
      <c r="I310" s="21">
        <v>947287.69192400004</v>
      </c>
      <c r="J310" s="21">
        <v>568524.26355100004</v>
      </c>
      <c r="K310" s="21">
        <v>5217979.3811179996</v>
      </c>
      <c r="L310" s="21">
        <v>144167.580235</v>
      </c>
      <c r="M310" s="22">
        <v>121599.354723</v>
      </c>
      <c r="N310" s="22">
        <v>22568.225512000001</v>
      </c>
      <c r="O310" s="21">
        <v>9073.8916270000009</v>
      </c>
    </row>
    <row r="311" spans="1:15" x14ac:dyDescent="0.25">
      <c r="A311" s="17" t="s">
        <v>714</v>
      </c>
      <c r="B311" s="17" t="s">
        <v>15</v>
      </c>
      <c r="C311" s="17" t="s">
        <v>715</v>
      </c>
      <c r="D311" s="40">
        <v>12669360.292536233</v>
      </c>
      <c r="E311" s="21">
        <v>49429.639689999996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2">
        <v>0</v>
      </c>
      <c r="N311" s="22">
        <v>0</v>
      </c>
      <c r="O311" s="21">
        <v>0</v>
      </c>
    </row>
    <row r="312" spans="1:15" x14ac:dyDescent="0.25">
      <c r="A312" s="17" t="s">
        <v>202</v>
      </c>
      <c r="B312" s="17" t="s">
        <v>152</v>
      </c>
      <c r="C312" s="17" t="s">
        <v>203</v>
      </c>
      <c r="D312" s="40">
        <v>447029091.87539929</v>
      </c>
      <c r="E312" s="21">
        <v>0</v>
      </c>
      <c r="F312" s="21">
        <v>21670885.371822</v>
      </c>
      <c r="G312" s="21">
        <v>5728106.2297050003</v>
      </c>
      <c r="H312" s="21">
        <v>2243404.78944</v>
      </c>
      <c r="I312" s="21">
        <v>3484701.4402649999</v>
      </c>
      <c r="J312" s="21">
        <v>1326202.73762</v>
      </c>
      <c r="K312" s="21">
        <v>15821880.692284999</v>
      </c>
      <c r="L312" s="21">
        <v>298914.70796500001</v>
      </c>
      <c r="M312" s="22">
        <v>167466.67209599999</v>
      </c>
      <c r="N312" s="22">
        <v>131448.03586900001</v>
      </c>
      <c r="O312" s="21">
        <v>18147.78325</v>
      </c>
    </row>
    <row r="313" spans="1:15" x14ac:dyDescent="0.25">
      <c r="A313" s="17" t="s">
        <v>411</v>
      </c>
      <c r="B313" s="17" t="s">
        <v>303</v>
      </c>
      <c r="C313" s="17" t="s">
        <v>412</v>
      </c>
      <c r="D313" s="40">
        <v>39001367.493810788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2">
        <v>0</v>
      </c>
      <c r="N313" s="22">
        <v>0</v>
      </c>
      <c r="O313" s="21">
        <v>0</v>
      </c>
    </row>
    <row r="314" spans="1:15" x14ac:dyDescent="0.25">
      <c r="A314" s="17" t="s">
        <v>349</v>
      </c>
      <c r="B314" s="17" t="s">
        <v>15</v>
      </c>
      <c r="C314" s="17" t="s">
        <v>350</v>
      </c>
      <c r="D314" s="40">
        <v>9525428.0806956105</v>
      </c>
      <c r="E314" s="21">
        <v>56285.866089999996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2">
        <v>0</v>
      </c>
      <c r="N314" s="22">
        <v>0</v>
      </c>
      <c r="O314" s="21">
        <v>0</v>
      </c>
    </row>
    <row r="315" spans="1:15" x14ac:dyDescent="0.25">
      <c r="A315" s="17" t="s">
        <v>365</v>
      </c>
      <c r="B315" s="17" t="s">
        <v>15</v>
      </c>
      <c r="C315" s="17" t="s">
        <v>366</v>
      </c>
      <c r="D315" s="40">
        <v>9668437.8105530646</v>
      </c>
      <c r="E315" s="21">
        <v>69997.333941000004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2">
        <v>0</v>
      </c>
      <c r="N315" s="22">
        <v>0</v>
      </c>
      <c r="O315" s="21">
        <v>0</v>
      </c>
    </row>
    <row r="316" spans="1:15" x14ac:dyDescent="0.25">
      <c r="A316" s="17" t="s">
        <v>200</v>
      </c>
      <c r="B316" s="17" t="s">
        <v>25</v>
      </c>
      <c r="C316" s="17" t="s">
        <v>201</v>
      </c>
      <c r="D316" s="40">
        <v>202293658.64570084</v>
      </c>
      <c r="E316" s="21">
        <v>108683.15556300001</v>
      </c>
      <c r="F316" s="21">
        <v>6185092.3442550004</v>
      </c>
      <c r="G316" s="21">
        <v>2141619.7154489998</v>
      </c>
      <c r="H316" s="21">
        <v>879147.63639899995</v>
      </c>
      <c r="I316" s="21">
        <v>1262472.0790500001</v>
      </c>
      <c r="J316" s="21">
        <v>666857.73904699995</v>
      </c>
      <c r="K316" s="21">
        <v>5552979.7241670005</v>
      </c>
      <c r="L316" s="21">
        <v>152692.41610100001</v>
      </c>
      <c r="M316" s="22">
        <v>124147.53902200001</v>
      </c>
      <c r="N316" s="22">
        <v>28544.877079000002</v>
      </c>
      <c r="O316" s="21">
        <v>9073.8916270000009</v>
      </c>
    </row>
    <row r="317" spans="1:15" x14ac:dyDescent="0.25">
      <c r="A317" s="17" t="s">
        <v>290</v>
      </c>
      <c r="B317" s="17" t="s">
        <v>20</v>
      </c>
      <c r="C317" s="17" t="s">
        <v>291</v>
      </c>
      <c r="D317" s="40">
        <v>135352303.7924386</v>
      </c>
      <c r="E317" s="21">
        <v>102317.433508</v>
      </c>
      <c r="F317" s="21">
        <v>1365650.5257299999</v>
      </c>
      <c r="G317" s="21">
        <v>1261931.3260570001</v>
      </c>
      <c r="H317" s="21">
        <v>430359.58003800001</v>
      </c>
      <c r="I317" s="21">
        <v>831571.74601899995</v>
      </c>
      <c r="J317" s="21">
        <v>667999.93460699997</v>
      </c>
      <c r="K317" s="21">
        <v>4890788.3964879997</v>
      </c>
      <c r="L317" s="21">
        <v>133493.02561499999</v>
      </c>
      <c r="M317" s="22">
        <v>118439.60619399999</v>
      </c>
      <c r="N317" s="22">
        <v>15053.419421000001</v>
      </c>
      <c r="O317" s="21">
        <v>9073.8916270000009</v>
      </c>
    </row>
    <row r="318" spans="1:15" x14ac:dyDescent="0.25">
      <c r="A318" s="17" t="s">
        <v>58</v>
      </c>
      <c r="B318" s="17" t="s">
        <v>20</v>
      </c>
      <c r="C318" s="17" t="s">
        <v>59</v>
      </c>
      <c r="D318" s="40">
        <v>189054439.06646249</v>
      </c>
      <c r="E318" s="21">
        <v>617084.99970599997</v>
      </c>
      <c r="F318" s="21">
        <v>12862549.851973999</v>
      </c>
      <c r="G318" s="21">
        <v>1938299.091852</v>
      </c>
      <c r="H318" s="21">
        <v>627935.19719800004</v>
      </c>
      <c r="I318" s="21">
        <v>1310363.8946539999</v>
      </c>
      <c r="J318" s="21">
        <v>958371.34441400005</v>
      </c>
      <c r="K318" s="21">
        <v>7215639.6156820003</v>
      </c>
      <c r="L318" s="21">
        <v>148951.38385099999</v>
      </c>
      <c r="M318" s="22">
        <v>123026.33793099999</v>
      </c>
      <c r="N318" s="22">
        <v>25925.04592</v>
      </c>
      <c r="O318" s="21">
        <v>9073.8916270000009</v>
      </c>
    </row>
    <row r="319" spans="1:15" x14ac:dyDescent="0.25">
      <c r="A319" s="17" t="s">
        <v>744</v>
      </c>
      <c r="B319" s="17" t="s">
        <v>15</v>
      </c>
      <c r="C319" s="17" t="s">
        <v>745</v>
      </c>
      <c r="D319" s="40">
        <v>13040987.491967741</v>
      </c>
      <c r="E319" s="21">
        <v>97420.269644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2">
        <v>0</v>
      </c>
      <c r="N319" s="22">
        <v>0</v>
      </c>
      <c r="O319" s="21">
        <v>0</v>
      </c>
    </row>
    <row r="320" spans="1:15" x14ac:dyDescent="0.25">
      <c r="A320" s="17" t="s">
        <v>720</v>
      </c>
      <c r="B320" s="17" t="s">
        <v>15</v>
      </c>
      <c r="C320" s="17" t="s">
        <v>721</v>
      </c>
      <c r="D320" s="40">
        <v>14117417.96468251</v>
      </c>
      <c r="E320" s="21">
        <v>69997.333941000004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2">
        <v>0</v>
      </c>
      <c r="N320" s="22">
        <v>0</v>
      </c>
      <c r="O320" s="21">
        <v>0</v>
      </c>
    </row>
    <row r="321" spans="1:15" x14ac:dyDescent="0.25">
      <c r="A321" s="17" t="s">
        <v>236</v>
      </c>
      <c r="B321" s="17" t="s">
        <v>152</v>
      </c>
      <c r="C321" s="17" t="s">
        <v>237</v>
      </c>
      <c r="D321" s="40">
        <v>441117873.02848774</v>
      </c>
      <c r="E321" s="21">
        <v>0</v>
      </c>
      <c r="F321" s="21">
        <v>15142272.239799</v>
      </c>
      <c r="G321" s="21">
        <v>5206582.270029</v>
      </c>
      <c r="H321" s="21">
        <v>1997906.4861399999</v>
      </c>
      <c r="I321" s="21">
        <v>3208675.7838889998</v>
      </c>
      <c r="J321" s="21">
        <v>1315034.519597</v>
      </c>
      <c r="K321" s="21">
        <v>13725375.809198</v>
      </c>
      <c r="L321" s="21">
        <v>327954.97135599999</v>
      </c>
      <c r="M321" s="22">
        <v>176028.57133800001</v>
      </c>
      <c r="N321" s="22">
        <v>151926.40001799999</v>
      </c>
      <c r="O321" s="21">
        <v>18147.78325</v>
      </c>
    </row>
    <row r="322" spans="1:15" x14ac:dyDescent="0.25">
      <c r="A322" s="17" t="s">
        <v>614</v>
      </c>
      <c r="B322" s="17" t="s">
        <v>15</v>
      </c>
      <c r="C322" s="17" t="s">
        <v>615</v>
      </c>
      <c r="D322" s="40">
        <v>12832446.794800149</v>
      </c>
      <c r="E322" s="21">
        <v>69997.333941000004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2">
        <v>0</v>
      </c>
      <c r="N322" s="22">
        <v>0</v>
      </c>
      <c r="O322" s="21">
        <v>0</v>
      </c>
    </row>
    <row r="323" spans="1:15" x14ac:dyDescent="0.25">
      <c r="A323" s="17" t="s">
        <v>48</v>
      </c>
      <c r="B323" s="17" t="s">
        <v>25</v>
      </c>
      <c r="C323" s="17" t="s">
        <v>49</v>
      </c>
      <c r="D323" s="40">
        <v>217650958.00516537</v>
      </c>
      <c r="E323" s="21">
        <v>138554.673198</v>
      </c>
      <c r="F323" s="21">
        <v>15527572.710255001</v>
      </c>
      <c r="G323" s="21">
        <v>2263258.367265</v>
      </c>
      <c r="H323" s="21">
        <v>720824.82902099995</v>
      </c>
      <c r="I323" s="21">
        <v>1542433.5382439999</v>
      </c>
      <c r="J323" s="21">
        <v>1080596.810356</v>
      </c>
      <c r="K323" s="21">
        <v>8192812.9561379999</v>
      </c>
      <c r="L323" s="21">
        <v>148647.612513</v>
      </c>
      <c r="M323" s="22">
        <v>122924.41055900001</v>
      </c>
      <c r="N323" s="22">
        <v>25723.201954</v>
      </c>
      <c r="O323" s="21">
        <v>9073.8916270000009</v>
      </c>
    </row>
    <row r="324" spans="1:15" x14ac:dyDescent="0.25">
      <c r="A324" s="17" t="s">
        <v>407</v>
      </c>
      <c r="B324" s="17" t="s">
        <v>152</v>
      </c>
      <c r="C324" s="17" t="s">
        <v>408</v>
      </c>
      <c r="D324" s="40">
        <v>786727168.67115486</v>
      </c>
      <c r="E324" s="21">
        <v>0</v>
      </c>
      <c r="F324" s="21">
        <v>71411000.953281</v>
      </c>
      <c r="G324" s="21">
        <v>6875503.1648110002</v>
      </c>
      <c r="H324" s="21">
        <v>2945445.2559099998</v>
      </c>
      <c r="I324" s="21">
        <v>3930057.9089009999</v>
      </c>
      <c r="J324" s="21">
        <v>862053.46385199996</v>
      </c>
      <c r="K324" s="21">
        <v>17489645.491926</v>
      </c>
      <c r="L324" s="21">
        <v>480018.81740100001</v>
      </c>
      <c r="M324" s="22">
        <v>221182.397108</v>
      </c>
      <c r="N324" s="22">
        <v>258836.420293</v>
      </c>
      <c r="O324" s="21">
        <v>18147.78325</v>
      </c>
    </row>
    <row r="325" spans="1:15" x14ac:dyDescent="0.25">
      <c r="A325" s="17" t="s">
        <v>186</v>
      </c>
      <c r="B325" s="17" t="s">
        <v>15</v>
      </c>
      <c r="C325" s="17" t="s">
        <v>187</v>
      </c>
      <c r="D325" s="40">
        <v>10424988.999005273</v>
      </c>
      <c r="E325" s="21">
        <v>49247.424220000001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2">
        <v>0</v>
      </c>
      <c r="N325" s="22">
        <v>0</v>
      </c>
      <c r="O325" s="21">
        <v>0</v>
      </c>
    </row>
    <row r="326" spans="1:15" x14ac:dyDescent="0.25">
      <c r="A326" s="17" t="s">
        <v>397</v>
      </c>
      <c r="B326" s="17" t="s">
        <v>123</v>
      </c>
      <c r="C326" s="17" t="s">
        <v>398</v>
      </c>
      <c r="D326" s="40">
        <v>147497764.9629299</v>
      </c>
      <c r="E326" s="21">
        <v>393979.39376200002</v>
      </c>
      <c r="F326" s="21">
        <v>19347415.793497</v>
      </c>
      <c r="G326" s="21">
        <v>1224698.272381</v>
      </c>
      <c r="H326" s="21">
        <v>499332.770326</v>
      </c>
      <c r="I326" s="21">
        <v>725365.50205500005</v>
      </c>
      <c r="J326" s="21">
        <v>379438.569708</v>
      </c>
      <c r="K326" s="21">
        <v>4448259.163187</v>
      </c>
      <c r="L326" s="21">
        <v>163861.19995499999</v>
      </c>
      <c r="M326" s="22">
        <v>127409.21492299999</v>
      </c>
      <c r="N326" s="22">
        <v>36451.985031999997</v>
      </c>
      <c r="O326" s="21">
        <v>9073.8916270000009</v>
      </c>
    </row>
    <row r="327" spans="1:15" x14ac:dyDescent="0.25">
      <c r="A327" s="17" t="s">
        <v>592</v>
      </c>
      <c r="B327" s="17" t="s">
        <v>15</v>
      </c>
      <c r="C327" s="17" t="s">
        <v>593</v>
      </c>
      <c r="D327" s="40">
        <v>16094491.801585665</v>
      </c>
      <c r="E327" s="21">
        <v>90564.043244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2">
        <v>0</v>
      </c>
      <c r="N327" s="22">
        <v>0</v>
      </c>
      <c r="O327" s="21">
        <v>0</v>
      </c>
    </row>
    <row r="328" spans="1:15" x14ac:dyDescent="0.25">
      <c r="A328" s="17" t="s">
        <v>278</v>
      </c>
      <c r="B328" s="17" t="s">
        <v>20</v>
      </c>
      <c r="C328" s="17" t="s">
        <v>279</v>
      </c>
      <c r="D328" s="40">
        <v>136820697.93652681</v>
      </c>
      <c r="E328" s="21">
        <v>103981.996447</v>
      </c>
      <c r="F328" s="21">
        <v>8572049.1462099999</v>
      </c>
      <c r="G328" s="21">
        <v>1173840.4785</v>
      </c>
      <c r="H328" s="21">
        <v>417023.270227</v>
      </c>
      <c r="I328" s="21">
        <v>756817.20827299997</v>
      </c>
      <c r="J328" s="21">
        <v>392327.98684099998</v>
      </c>
      <c r="K328" s="21">
        <v>4513847.9610270001</v>
      </c>
      <c r="L328" s="21">
        <v>144151.018679</v>
      </c>
      <c r="M328" s="22">
        <v>121599.354723</v>
      </c>
      <c r="N328" s="22">
        <v>22551.663956</v>
      </c>
      <c r="O328" s="21">
        <v>13610.837434999999</v>
      </c>
    </row>
    <row r="329" spans="1:15" x14ac:dyDescent="0.25">
      <c r="A329" s="17" t="s">
        <v>84</v>
      </c>
      <c r="B329" s="17" t="s">
        <v>25</v>
      </c>
      <c r="C329" s="17" t="s">
        <v>85</v>
      </c>
      <c r="D329" s="40">
        <v>160929933.58018622</v>
      </c>
      <c r="E329" s="21">
        <v>86450.898373000004</v>
      </c>
      <c r="F329" s="21">
        <v>5991820.8459099997</v>
      </c>
      <c r="G329" s="21">
        <v>1712774.3822520003</v>
      </c>
      <c r="H329" s="21">
        <v>577394.91795200005</v>
      </c>
      <c r="I329" s="21">
        <v>1135379.4643000001</v>
      </c>
      <c r="J329" s="21">
        <v>809361.12906399998</v>
      </c>
      <c r="K329" s="21">
        <v>6121378.8325469997</v>
      </c>
      <c r="L329" s="21">
        <v>144134.457123</v>
      </c>
      <c r="M329" s="22">
        <v>121599.354723</v>
      </c>
      <c r="N329" s="22">
        <v>22535.1024</v>
      </c>
      <c r="O329" s="21">
        <v>9073.8916270000009</v>
      </c>
    </row>
    <row r="330" spans="1:15" x14ac:dyDescent="0.25">
      <c r="A330" s="17" t="s">
        <v>40</v>
      </c>
      <c r="B330" s="17" t="s">
        <v>15</v>
      </c>
      <c r="C330" s="17" t="s">
        <v>41</v>
      </c>
      <c r="D330" s="40">
        <v>7059128.6072667781</v>
      </c>
      <c r="E330" s="21">
        <v>159905.401495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2">
        <v>0</v>
      </c>
      <c r="N330" s="22">
        <v>0</v>
      </c>
      <c r="O330" s="21">
        <v>0</v>
      </c>
    </row>
    <row r="331" spans="1:15" x14ac:dyDescent="0.25">
      <c r="A331" s="17" t="s">
        <v>445</v>
      </c>
      <c r="B331" s="17" t="s">
        <v>15</v>
      </c>
      <c r="C331" s="17" t="s">
        <v>446</v>
      </c>
      <c r="D331" s="40">
        <v>10673962.29959571</v>
      </c>
      <c r="E331" s="21">
        <v>49247.424220000001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2">
        <v>0</v>
      </c>
      <c r="N331" s="22">
        <v>0</v>
      </c>
      <c r="O331" s="21">
        <v>0</v>
      </c>
    </row>
    <row r="332" spans="1:15" x14ac:dyDescent="0.25">
      <c r="A332" s="17" t="s">
        <v>718</v>
      </c>
      <c r="B332" s="17" t="s">
        <v>15</v>
      </c>
      <c r="C332" s="17" t="s">
        <v>719</v>
      </c>
      <c r="D332" s="40">
        <v>12966106.619488321</v>
      </c>
      <c r="E332" s="21">
        <v>120435.560879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2">
        <v>0</v>
      </c>
      <c r="N332" s="22">
        <v>0</v>
      </c>
      <c r="O332" s="21">
        <v>0</v>
      </c>
    </row>
    <row r="333" spans="1:15" x14ac:dyDescent="0.25">
      <c r="A333" s="17" t="s">
        <v>670</v>
      </c>
      <c r="B333" s="17" t="s">
        <v>15</v>
      </c>
      <c r="C333" s="17" t="s">
        <v>671</v>
      </c>
      <c r="D333" s="40">
        <v>15302237.990546407</v>
      </c>
      <c r="E333" s="21">
        <v>111131.737496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2">
        <v>0</v>
      </c>
      <c r="N333" s="22">
        <v>0</v>
      </c>
      <c r="O333" s="21">
        <v>0</v>
      </c>
    </row>
    <row r="334" spans="1:15" x14ac:dyDescent="0.25">
      <c r="A334" s="17" t="s">
        <v>357</v>
      </c>
      <c r="B334" s="17" t="s">
        <v>20</v>
      </c>
      <c r="C334" s="17" t="s">
        <v>358</v>
      </c>
      <c r="D334" s="40">
        <v>119751827.64568608</v>
      </c>
      <c r="E334" s="21">
        <v>86157.383724999992</v>
      </c>
      <c r="F334" s="21">
        <v>7337909.4409220004</v>
      </c>
      <c r="G334" s="21">
        <v>1109277.429032</v>
      </c>
      <c r="H334" s="21">
        <v>347503.50077799999</v>
      </c>
      <c r="I334" s="21">
        <v>761773.92825400003</v>
      </c>
      <c r="J334" s="21">
        <v>437449.60550800001</v>
      </c>
      <c r="K334" s="21">
        <v>4153409.7191519998</v>
      </c>
      <c r="L334" s="21">
        <v>136799.376433</v>
      </c>
      <c r="M334" s="22">
        <v>119356.95254100001</v>
      </c>
      <c r="N334" s="22">
        <v>17442.423891999999</v>
      </c>
      <c r="O334" s="21">
        <v>9073.8916270000009</v>
      </c>
    </row>
    <row r="335" spans="1:15" x14ac:dyDescent="0.25">
      <c r="A335" s="17" t="s">
        <v>246</v>
      </c>
      <c r="B335" s="17" t="s">
        <v>15</v>
      </c>
      <c r="C335" s="17" t="s">
        <v>247</v>
      </c>
      <c r="D335" s="40">
        <v>15560657.305935657</v>
      </c>
      <c r="E335" s="21">
        <v>83708.801792999991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2">
        <v>0</v>
      </c>
      <c r="N335" s="22">
        <v>0</v>
      </c>
      <c r="O335" s="21">
        <v>0</v>
      </c>
    </row>
    <row r="336" spans="1:15" x14ac:dyDescent="0.25">
      <c r="A336" s="17" t="s">
        <v>776</v>
      </c>
      <c r="B336" s="17" t="s">
        <v>15</v>
      </c>
      <c r="C336" s="17" t="s">
        <v>777</v>
      </c>
      <c r="D336" s="40">
        <v>14236202.593756974</v>
      </c>
      <c r="E336" s="21">
        <v>86450.898373000004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2">
        <v>0</v>
      </c>
      <c r="N336" s="22">
        <v>0</v>
      </c>
      <c r="O336" s="21">
        <v>0</v>
      </c>
    </row>
    <row r="337" spans="1:15" x14ac:dyDescent="0.25">
      <c r="A337" s="17" t="s">
        <v>768</v>
      </c>
      <c r="B337" s="17" t="s">
        <v>15</v>
      </c>
      <c r="C337" s="17" t="s">
        <v>769</v>
      </c>
      <c r="D337" s="40">
        <v>9212473.4389496427</v>
      </c>
      <c r="E337" s="21">
        <v>49247.424220000001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2">
        <v>0</v>
      </c>
      <c r="N337" s="22">
        <v>0</v>
      </c>
      <c r="O337" s="21">
        <v>0</v>
      </c>
    </row>
    <row r="338" spans="1:15" x14ac:dyDescent="0.25">
      <c r="A338" s="17" t="s">
        <v>451</v>
      </c>
      <c r="B338" s="17" t="s">
        <v>15</v>
      </c>
      <c r="C338" s="17" t="s">
        <v>452</v>
      </c>
      <c r="D338" s="40">
        <v>18249025.602600493</v>
      </c>
      <c r="E338" s="21">
        <v>124843.20534700001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2">
        <v>0</v>
      </c>
      <c r="N338" s="22">
        <v>0</v>
      </c>
      <c r="O338" s="21">
        <v>0</v>
      </c>
    </row>
    <row r="339" spans="1:15" x14ac:dyDescent="0.25">
      <c r="A339" s="17" t="s">
        <v>644</v>
      </c>
      <c r="B339" s="17" t="s">
        <v>15</v>
      </c>
      <c r="C339" s="17" t="s">
        <v>645</v>
      </c>
      <c r="D339" s="40">
        <v>10187971.163025051</v>
      </c>
      <c r="E339" s="21">
        <v>56285.866089999996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2">
        <v>0</v>
      </c>
      <c r="N339" s="22">
        <v>0</v>
      </c>
      <c r="O339" s="21">
        <v>0</v>
      </c>
    </row>
    <row r="340" spans="1:15" x14ac:dyDescent="0.25">
      <c r="A340" s="17" t="s">
        <v>242</v>
      </c>
      <c r="B340" s="17" t="s">
        <v>20</v>
      </c>
      <c r="C340" s="17" t="s">
        <v>243</v>
      </c>
      <c r="D340" s="40">
        <v>109909674.94224434</v>
      </c>
      <c r="E340" s="21">
        <v>85666.879379999998</v>
      </c>
      <c r="F340" s="21">
        <v>4859357.7118619997</v>
      </c>
      <c r="G340" s="21">
        <v>966630.80155500001</v>
      </c>
      <c r="H340" s="21">
        <v>323001.676286</v>
      </c>
      <c r="I340" s="21">
        <v>643629.12526899995</v>
      </c>
      <c r="J340" s="21">
        <v>331424.94501299999</v>
      </c>
      <c r="K340" s="21">
        <v>4111023.8592130002</v>
      </c>
      <c r="L340" s="21">
        <v>178274.71663400001</v>
      </c>
      <c r="M340" s="22">
        <v>131690.16454500001</v>
      </c>
      <c r="N340" s="22">
        <v>46584.552088999997</v>
      </c>
      <c r="O340" s="21">
        <v>18147.78325</v>
      </c>
    </row>
    <row r="341" spans="1:15" x14ac:dyDescent="0.25">
      <c r="A341" s="17" t="s">
        <v>700</v>
      </c>
      <c r="B341" s="17" t="s">
        <v>15</v>
      </c>
      <c r="C341" s="17" t="s">
        <v>701</v>
      </c>
      <c r="D341" s="40">
        <v>15406371.330284227</v>
      </c>
      <c r="E341" s="21">
        <v>56285.866089999996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2">
        <v>0</v>
      </c>
      <c r="N341" s="22">
        <v>0</v>
      </c>
      <c r="O341" s="21">
        <v>0</v>
      </c>
    </row>
    <row r="342" spans="1:15" x14ac:dyDescent="0.25">
      <c r="A342" s="17" t="s">
        <v>104</v>
      </c>
      <c r="B342" s="17" t="s">
        <v>20</v>
      </c>
      <c r="C342" s="17" t="s">
        <v>105</v>
      </c>
      <c r="D342" s="40">
        <v>106751796.48628691</v>
      </c>
      <c r="E342" s="21">
        <v>65589.689473000006</v>
      </c>
      <c r="F342" s="21">
        <v>36299.366728000001</v>
      </c>
      <c r="G342" s="21">
        <v>1334077.5627830001</v>
      </c>
      <c r="H342" s="21">
        <v>518893.208766</v>
      </c>
      <c r="I342" s="21">
        <v>815184.35401699995</v>
      </c>
      <c r="J342" s="21">
        <v>496998.12537700002</v>
      </c>
      <c r="K342" s="21">
        <v>3144625.6417570002</v>
      </c>
      <c r="L342" s="21">
        <v>145429.79221799999</v>
      </c>
      <c r="M342" s="22">
        <v>121905.136839</v>
      </c>
      <c r="N342" s="22">
        <v>23524.655379</v>
      </c>
      <c r="O342" s="21">
        <v>9073.8916270000009</v>
      </c>
    </row>
    <row r="343" spans="1:15" x14ac:dyDescent="0.25">
      <c r="A343" s="17" t="s">
        <v>660</v>
      </c>
      <c r="B343" s="17" t="s">
        <v>15</v>
      </c>
      <c r="C343" s="17" t="s">
        <v>661</v>
      </c>
      <c r="D343" s="40">
        <v>8666078.3381117415</v>
      </c>
      <c r="E343" s="21">
        <v>104275.511096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2">
        <v>0</v>
      </c>
      <c r="N343" s="22">
        <v>0</v>
      </c>
      <c r="O343" s="21">
        <v>0</v>
      </c>
    </row>
    <row r="344" spans="1:15" x14ac:dyDescent="0.25">
      <c r="A344" s="17" t="s">
        <v>296</v>
      </c>
      <c r="B344" s="17" t="s">
        <v>30</v>
      </c>
      <c r="C344" s="17" t="s">
        <v>297</v>
      </c>
      <c r="D344" s="40">
        <v>271218094.05950755</v>
      </c>
      <c r="E344" s="21">
        <v>1713934.4663720001</v>
      </c>
      <c r="F344" s="21">
        <v>1978650.7382779999</v>
      </c>
      <c r="G344" s="21">
        <v>1704483.260188</v>
      </c>
      <c r="H344" s="21">
        <v>263202.81168500002</v>
      </c>
      <c r="I344" s="21">
        <v>1441280.448503</v>
      </c>
      <c r="J344" s="21">
        <v>1298420.355309</v>
      </c>
      <c r="K344" s="21">
        <v>10670303.722818</v>
      </c>
      <c r="L344" s="21">
        <v>237610.150303</v>
      </c>
      <c r="M344" s="22">
        <v>149323.59989100002</v>
      </c>
      <c r="N344" s="22">
        <v>88286.550411999997</v>
      </c>
      <c r="O344" s="21">
        <v>13610.837434999999</v>
      </c>
    </row>
    <row r="345" spans="1:15" x14ac:dyDescent="0.25">
      <c r="A345" s="17" t="s">
        <v>172</v>
      </c>
      <c r="B345" s="17" t="s">
        <v>25</v>
      </c>
      <c r="C345" s="17" t="s">
        <v>173</v>
      </c>
      <c r="D345" s="40">
        <v>140692844.04009327</v>
      </c>
      <c r="E345" s="21">
        <v>93012.625176000001</v>
      </c>
      <c r="F345" s="21">
        <v>5473531.3050009999</v>
      </c>
      <c r="G345" s="21">
        <v>1521647.9081890001</v>
      </c>
      <c r="H345" s="21">
        <v>591232.35105099995</v>
      </c>
      <c r="I345" s="21">
        <v>930415.55713800003</v>
      </c>
      <c r="J345" s="21">
        <v>417153.611102</v>
      </c>
      <c r="K345" s="21">
        <v>4802878.397868</v>
      </c>
      <c r="L345" s="21">
        <v>136444.88532999999</v>
      </c>
      <c r="M345" s="22">
        <v>119255.025169</v>
      </c>
      <c r="N345" s="22">
        <v>17189.860161000001</v>
      </c>
      <c r="O345" s="21">
        <v>9073.8916270000009</v>
      </c>
    </row>
    <row r="346" spans="1:15" x14ac:dyDescent="0.25">
      <c r="A346" s="17" t="s">
        <v>648</v>
      </c>
      <c r="B346" s="17" t="s">
        <v>15</v>
      </c>
      <c r="C346" s="17" t="s">
        <v>649</v>
      </c>
      <c r="D346" s="40">
        <v>11475906.40643171</v>
      </c>
      <c r="E346" s="21">
        <v>86450.898373000004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2">
        <v>0</v>
      </c>
      <c r="N346" s="22">
        <v>0</v>
      </c>
      <c r="O346" s="21">
        <v>0</v>
      </c>
    </row>
    <row r="347" spans="1:15" x14ac:dyDescent="0.25">
      <c r="A347" s="17" t="s">
        <v>371</v>
      </c>
      <c r="B347" s="17" t="s">
        <v>303</v>
      </c>
      <c r="C347" s="17" t="s">
        <v>372</v>
      </c>
      <c r="D347" s="40">
        <v>47246825.677327879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2">
        <v>0</v>
      </c>
      <c r="N347" s="22">
        <v>0</v>
      </c>
      <c r="O347" s="21">
        <v>0</v>
      </c>
    </row>
    <row r="348" spans="1:15" x14ac:dyDescent="0.25">
      <c r="A348" s="17" t="s">
        <v>764</v>
      </c>
      <c r="B348" s="17" t="s">
        <v>15</v>
      </c>
      <c r="C348" s="17" t="s">
        <v>765</v>
      </c>
      <c r="D348" s="40">
        <v>11382160.851044713</v>
      </c>
      <c r="E348" s="21">
        <v>83708.801792999991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2">
        <v>0</v>
      </c>
      <c r="N348" s="22">
        <v>0</v>
      </c>
      <c r="O348" s="21">
        <v>0</v>
      </c>
    </row>
    <row r="349" spans="1:15" x14ac:dyDescent="0.25">
      <c r="A349" s="17" t="s">
        <v>774</v>
      </c>
      <c r="B349" s="17" t="s">
        <v>15</v>
      </c>
      <c r="C349" s="17" t="s">
        <v>775</v>
      </c>
      <c r="D349" s="40">
        <v>12919492.557976598</v>
      </c>
      <c r="E349" s="21">
        <v>83708.801792999991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2">
        <v>0</v>
      </c>
      <c r="N349" s="22">
        <v>0</v>
      </c>
      <c r="O349" s="21">
        <v>0</v>
      </c>
    </row>
    <row r="350" spans="1:15" x14ac:dyDescent="0.25">
      <c r="A350" s="17" t="s">
        <v>164</v>
      </c>
      <c r="B350" s="17" t="s">
        <v>25</v>
      </c>
      <c r="C350" s="17" t="s">
        <v>165</v>
      </c>
      <c r="D350" s="40">
        <v>225182670.02435896</v>
      </c>
      <c r="E350" s="21">
        <v>104079.506347</v>
      </c>
      <c r="F350" s="21">
        <v>9479338.449422</v>
      </c>
      <c r="G350" s="21">
        <v>2329170.935732</v>
      </c>
      <c r="H350" s="21">
        <v>706954.13552699995</v>
      </c>
      <c r="I350" s="21">
        <v>1622216.800205</v>
      </c>
      <c r="J350" s="21">
        <v>847571.59872300003</v>
      </c>
      <c r="K350" s="21">
        <v>7633527.2018579999</v>
      </c>
      <c r="L350" s="21">
        <v>174829.17494199998</v>
      </c>
      <c r="M350" s="22">
        <v>130670.89082599999</v>
      </c>
      <c r="N350" s="22">
        <v>44158.284116000003</v>
      </c>
      <c r="O350" s="21">
        <v>13610.837434999999</v>
      </c>
    </row>
    <row r="351" spans="1:15" x14ac:dyDescent="0.25">
      <c r="A351" s="17" t="s">
        <v>244</v>
      </c>
      <c r="B351" s="17" t="s">
        <v>25</v>
      </c>
      <c r="C351" s="17" t="s">
        <v>245</v>
      </c>
      <c r="D351" s="40">
        <v>218521767.08696344</v>
      </c>
      <c r="E351" s="21">
        <v>119064.51258800001</v>
      </c>
      <c r="F351" s="21">
        <v>7128186.5180869997</v>
      </c>
      <c r="G351" s="21">
        <v>2153264.770184</v>
      </c>
      <c r="H351" s="21">
        <v>744589.38141999999</v>
      </c>
      <c r="I351" s="21">
        <v>1408675.388764</v>
      </c>
      <c r="J351" s="21">
        <v>987299.68693800003</v>
      </c>
      <c r="K351" s="21">
        <v>7721716.9037590008</v>
      </c>
      <c r="L351" s="21">
        <v>152372.083208</v>
      </c>
      <c r="M351" s="22">
        <v>124045.61164999999</v>
      </c>
      <c r="N351" s="22">
        <v>28326.471558000001</v>
      </c>
      <c r="O351" s="21">
        <v>9073.8916270000009</v>
      </c>
    </row>
    <row r="352" spans="1:15" x14ac:dyDescent="0.25">
      <c r="A352" s="17" t="s">
        <v>381</v>
      </c>
      <c r="B352" s="17" t="s">
        <v>123</v>
      </c>
      <c r="C352" s="17" t="s">
        <v>382</v>
      </c>
      <c r="D352" s="40">
        <v>199190981.26153246</v>
      </c>
      <c r="E352" s="21">
        <v>489695.70252699999</v>
      </c>
      <c r="F352" s="21">
        <v>7929650.5115379998</v>
      </c>
      <c r="G352" s="21">
        <v>1525118.9334559999</v>
      </c>
      <c r="H352" s="21">
        <v>454027.67729100003</v>
      </c>
      <c r="I352" s="21">
        <v>1071091.2561649999</v>
      </c>
      <c r="J352" s="21">
        <v>695705.51800799998</v>
      </c>
      <c r="K352" s="21">
        <v>8063617.9902480002</v>
      </c>
      <c r="L352" s="21">
        <v>171319.45722000001</v>
      </c>
      <c r="M352" s="22">
        <v>129651.61710600001</v>
      </c>
      <c r="N352" s="22">
        <v>41667.840113999999</v>
      </c>
      <c r="O352" s="21">
        <v>9073.8916270000009</v>
      </c>
    </row>
    <row r="353" spans="1:15" x14ac:dyDescent="0.25">
      <c r="A353" s="17" t="s">
        <v>282</v>
      </c>
      <c r="B353" s="17" t="s">
        <v>30</v>
      </c>
      <c r="C353" s="17" t="s">
        <v>283</v>
      </c>
      <c r="D353" s="40">
        <v>173879846.88249078</v>
      </c>
      <c r="E353" s="21">
        <v>714955.390808</v>
      </c>
      <c r="F353" s="21">
        <v>10385452.276719</v>
      </c>
      <c r="G353" s="21">
        <v>1806701.5275910001</v>
      </c>
      <c r="H353" s="21">
        <v>530219.48202500003</v>
      </c>
      <c r="I353" s="21">
        <v>1276482.045566</v>
      </c>
      <c r="J353" s="21">
        <v>836678.95326099999</v>
      </c>
      <c r="K353" s="21">
        <v>7449547.1293210005</v>
      </c>
      <c r="L353" s="21">
        <v>266052.18689499999</v>
      </c>
      <c r="M353" s="22">
        <v>157681.64438899999</v>
      </c>
      <c r="N353" s="22">
        <v>108370.542506</v>
      </c>
      <c r="O353" s="21">
        <v>13610.837434999999</v>
      </c>
    </row>
    <row r="354" spans="1:15" x14ac:dyDescent="0.25">
      <c r="A354" s="17" t="s">
        <v>391</v>
      </c>
      <c r="B354" s="17" t="s">
        <v>20</v>
      </c>
      <c r="C354" s="17" t="s">
        <v>392</v>
      </c>
      <c r="D354" s="40">
        <v>131516417.77055374</v>
      </c>
      <c r="E354" s="21">
        <v>111131.737496</v>
      </c>
      <c r="F354" s="21">
        <v>5274813.0158580001</v>
      </c>
      <c r="G354" s="21">
        <v>1313478.26</v>
      </c>
      <c r="H354" s="21">
        <v>503059.04327199998</v>
      </c>
      <c r="I354" s="21">
        <v>810419.21672799997</v>
      </c>
      <c r="J354" s="21">
        <v>496587.77825799998</v>
      </c>
      <c r="K354" s="21">
        <v>4350648.1877159998</v>
      </c>
      <c r="L354" s="21">
        <v>160640.76220900001</v>
      </c>
      <c r="M354" s="22">
        <v>126491.86857600001</v>
      </c>
      <c r="N354" s="22">
        <v>34148.893633</v>
      </c>
      <c r="O354" s="21">
        <v>9073.8916270000009</v>
      </c>
    </row>
    <row r="355" spans="1:15" x14ac:dyDescent="0.25">
      <c r="A355" s="17" t="s">
        <v>638</v>
      </c>
      <c r="B355" s="17" t="s">
        <v>15</v>
      </c>
      <c r="C355" s="17" t="s">
        <v>639</v>
      </c>
      <c r="D355" s="40">
        <v>14352568.047763716</v>
      </c>
      <c r="E355" s="21">
        <v>65589.689473000006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2">
        <v>0</v>
      </c>
      <c r="N355" s="22">
        <v>0</v>
      </c>
      <c r="O355" s="21">
        <v>0</v>
      </c>
    </row>
    <row r="356" spans="1:15" x14ac:dyDescent="0.25">
      <c r="A356" s="17" t="s">
        <v>431</v>
      </c>
      <c r="B356" s="17" t="s">
        <v>152</v>
      </c>
      <c r="C356" s="17" t="s">
        <v>432</v>
      </c>
      <c r="D356" s="40">
        <v>337350863.62201625</v>
      </c>
      <c r="E356" s="21">
        <v>0</v>
      </c>
      <c r="F356" s="21">
        <v>12924296.910282001</v>
      </c>
      <c r="G356" s="21">
        <v>3619049.425299</v>
      </c>
      <c r="H356" s="21">
        <v>1420589.1757769999</v>
      </c>
      <c r="I356" s="21">
        <v>2198460.2495220001</v>
      </c>
      <c r="J356" s="21">
        <v>847649.90349399997</v>
      </c>
      <c r="K356" s="21">
        <v>10020022.891201001</v>
      </c>
      <c r="L356" s="21">
        <v>224040.17847300001</v>
      </c>
      <c r="M356" s="22">
        <v>145246.50501300002</v>
      </c>
      <c r="N356" s="22">
        <v>78793.673460000005</v>
      </c>
      <c r="O356" s="21">
        <v>18147.78325</v>
      </c>
    </row>
    <row r="357" spans="1:15" x14ac:dyDescent="0.25">
      <c r="A357" s="17" t="s">
        <v>355</v>
      </c>
      <c r="B357" s="17" t="s">
        <v>15</v>
      </c>
      <c r="C357" s="17" t="s">
        <v>356</v>
      </c>
      <c r="D357" s="40">
        <v>15059790.256642055</v>
      </c>
      <c r="E357" s="21">
        <v>275669.35171199997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2">
        <v>0</v>
      </c>
      <c r="N357" s="22">
        <v>0</v>
      </c>
      <c r="O357" s="21">
        <v>0</v>
      </c>
    </row>
    <row r="358" spans="1:15" x14ac:dyDescent="0.25">
      <c r="A358" s="17" t="s">
        <v>46</v>
      </c>
      <c r="B358" s="17" t="s">
        <v>15</v>
      </c>
      <c r="C358" s="17" t="s">
        <v>47</v>
      </c>
      <c r="D358" s="40">
        <v>12178321.353593186</v>
      </c>
      <c r="E358" s="21">
        <v>97420.269644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2">
        <v>0</v>
      </c>
      <c r="N358" s="22">
        <v>0</v>
      </c>
      <c r="O358" s="21">
        <v>0</v>
      </c>
    </row>
    <row r="359" spans="1:15" x14ac:dyDescent="0.25">
      <c r="A359" s="17" t="s">
        <v>624</v>
      </c>
      <c r="B359" s="17" t="s">
        <v>15</v>
      </c>
      <c r="C359" s="17" t="s">
        <v>625</v>
      </c>
      <c r="D359" s="40">
        <v>13218748.273590287</v>
      </c>
      <c r="E359" s="21">
        <v>49247.424220000001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2">
        <v>0</v>
      </c>
      <c r="N359" s="22">
        <v>0</v>
      </c>
      <c r="O359" s="21">
        <v>0</v>
      </c>
    </row>
    <row r="360" spans="1:15" x14ac:dyDescent="0.25">
      <c r="A360" s="17" t="s">
        <v>636</v>
      </c>
      <c r="B360" s="17" t="s">
        <v>15</v>
      </c>
      <c r="C360" s="17" t="s">
        <v>637</v>
      </c>
      <c r="D360" s="40">
        <v>19615868.498911396</v>
      </c>
      <c r="E360" s="21">
        <v>104275.511096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2">
        <v>0</v>
      </c>
      <c r="N360" s="22">
        <v>0</v>
      </c>
      <c r="O360" s="21">
        <v>0</v>
      </c>
    </row>
    <row r="361" spans="1:15" x14ac:dyDescent="0.25">
      <c r="A361" s="17" t="s">
        <v>724</v>
      </c>
      <c r="B361" s="17" t="s">
        <v>15</v>
      </c>
      <c r="C361" s="17" t="s">
        <v>725</v>
      </c>
      <c r="D361" s="40">
        <v>8043512.5332799423</v>
      </c>
      <c r="E361" s="21">
        <v>56285.866089999996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2">
        <v>0</v>
      </c>
      <c r="N361" s="22">
        <v>0</v>
      </c>
      <c r="O361" s="21">
        <v>0</v>
      </c>
    </row>
    <row r="362" spans="1:15" x14ac:dyDescent="0.25">
      <c r="A362" s="17" t="s">
        <v>572</v>
      </c>
      <c r="B362" s="17" t="s">
        <v>15</v>
      </c>
      <c r="C362" s="17" t="s">
        <v>573</v>
      </c>
      <c r="D362" s="40">
        <v>13721147.220693765</v>
      </c>
      <c r="E362" s="21">
        <v>106234.57363100001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2">
        <v>0</v>
      </c>
      <c r="N362" s="22">
        <v>0</v>
      </c>
      <c r="O362" s="21">
        <v>0</v>
      </c>
    </row>
    <row r="363" spans="1:15" x14ac:dyDescent="0.25">
      <c r="A363" s="17" t="s">
        <v>476</v>
      </c>
      <c r="B363" s="17" t="s">
        <v>20</v>
      </c>
      <c r="C363" s="17" t="s">
        <v>477</v>
      </c>
      <c r="D363" s="40">
        <v>111796922.57763918</v>
      </c>
      <c r="E363" s="21">
        <v>126214.25363699999</v>
      </c>
      <c r="F363" s="21">
        <v>3409007.965326</v>
      </c>
      <c r="G363" s="21">
        <v>796226.72279999999</v>
      </c>
      <c r="H363" s="21">
        <v>303424.607648</v>
      </c>
      <c r="I363" s="21">
        <v>492802.11515199998</v>
      </c>
      <c r="J363" s="21">
        <v>149394.209902</v>
      </c>
      <c r="K363" s="21">
        <v>3138359.8853390003</v>
      </c>
      <c r="L363" s="21">
        <v>170611.51011199999</v>
      </c>
      <c r="M363" s="22">
        <v>129447.76236299999</v>
      </c>
      <c r="N363" s="22">
        <v>41163.747749000002</v>
      </c>
      <c r="O363" s="21">
        <v>9073.8916270000009</v>
      </c>
    </row>
    <row r="364" spans="1:15" x14ac:dyDescent="0.25">
      <c r="A364" s="17" t="s">
        <v>564</v>
      </c>
      <c r="B364" s="17" t="s">
        <v>15</v>
      </c>
      <c r="C364" s="17" t="s">
        <v>565</v>
      </c>
      <c r="D364" s="40">
        <v>8019920.3760430142</v>
      </c>
      <c r="E364" s="21">
        <v>49247.424220000001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2">
        <v>0</v>
      </c>
      <c r="N364" s="22">
        <v>0</v>
      </c>
      <c r="O364" s="21">
        <v>0</v>
      </c>
    </row>
    <row r="365" spans="1:15" x14ac:dyDescent="0.25">
      <c r="A365" s="17" t="s">
        <v>578</v>
      </c>
      <c r="B365" s="17" t="s">
        <v>15</v>
      </c>
      <c r="C365" s="17" t="s">
        <v>579</v>
      </c>
      <c r="D365" s="40">
        <v>11667893.786103494</v>
      </c>
      <c r="E365" s="21">
        <v>96049.221353000001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2">
        <v>0</v>
      </c>
      <c r="N365" s="22">
        <v>0</v>
      </c>
      <c r="O365" s="21">
        <v>0</v>
      </c>
    </row>
    <row r="366" spans="1:15" x14ac:dyDescent="0.25">
      <c r="A366" s="17" t="s">
        <v>313</v>
      </c>
      <c r="B366" s="17" t="s">
        <v>15</v>
      </c>
      <c r="C366" s="17" t="s">
        <v>314</v>
      </c>
      <c r="D366" s="40">
        <v>12181543.376567425</v>
      </c>
      <c r="E366" s="21">
        <v>49247.424220000001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2">
        <v>0</v>
      </c>
      <c r="N366" s="22">
        <v>0</v>
      </c>
      <c r="O366" s="21">
        <v>0</v>
      </c>
    </row>
    <row r="367" spans="1:15" x14ac:dyDescent="0.25">
      <c r="A367" s="17" t="s">
        <v>584</v>
      </c>
      <c r="B367" s="17" t="s">
        <v>15</v>
      </c>
      <c r="C367" s="17" t="s">
        <v>585</v>
      </c>
      <c r="D367" s="40">
        <v>11970469.086341066</v>
      </c>
      <c r="E367" s="21">
        <v>63141.107540999998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2">
        <v>0</v>
      </c>
      <c r="N367" s="22">
        <v>0</v>
      </c>
      <c r="O367" s="21">
        <v>0</v>
      </c>
    </row>
    <row r="368" spans="1:15" x14ac:dyDescent="0.25">
      <c r="A368" s="17" t="s">
        <v>302</v>
      </c>
      <c r="B368" s="17" t="s">
        <v>303</v>
      </c>
      <c r="C368" s="17" t="s">
        <v>304</v>
      </c>
      <c r="D368" s="40">
        <v>93465485.061176807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2">
        <v>0</v>
      </c>
      <c r="N368" s="22">
        <v>0</v>
      </c>
      <c r="O368" s="21">
        <v>0</v>
      </c>
    </row>
    <row r="369" spans="1:15" x14ac:dyDescent="0.25">
      <c r="A369" s="17" t="s">
        <v>716</v>
      </c>
      <c r="B369" s="17" t="s">
        <v>15</v>
      </c>
      <c r="C369" s="17" t="s">
        <v>717</v>
      </c>
      <c r="D369" s="40">
        <v>8831751.1554213613</v>
      </c>
      <c r="E369" s="21">
        <v>131698.44679800002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2">
        <v>0</v>
      </c>
      <c r="N369" s="22">
        <v>0</v>
      </c>
      <c r="O369" s="21">
        <v>0</v>
      </c>
    </row>
    <row r="370" spans="1:15" x14ac:dyDescent="0.25">
      <c r="A370" s="17" t="s">
        <v>632</v>
      </c>
      <c r="B370" s="17" t="s">
        <v>15</v>
      </c>
      <c r="C370" s="17" t="s">
        <v>633</v>
      </c>
      <c r="D370" s="40">
        <v>4358199.1143161235</v>
      </c>
      <c r="E370" s="21">
        <v>49247.424220000001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2">
        <v>0</v>
      </c>
      <c r="N370" s="22">
        <v>0</v>
      </c>
      <c r="O370" s="21">
        <v>0</v>
      </c>
    </row>
    <row r="371" spans="1:15" x14ac:dyDescent="0.25">
      <c r="A371" s="17" t="s">
        <v>421</v>
      </c>
      <c r="B371" s="17" t="s">
        <v>152</v>
      </c>
      <c r="C371" s="17" t="s">
        <v>422</v>
      </c>
      <c r="D371" s="40">
        <v>506574028.77732897</v>
      </c>
      <c r="E371" s="21">
        <v>0</v>
      </c>
      <c r="F371" s="21">
        <v>21300062.532076001</v>
      </c>
      <c r="G371" s="21">
        <v>5782911.4706060002</v>
      </c>
      <c r="H371" s="21">
        <v>2532866.6831660001</v>
      </c>
      <c r="I371" s="21">
        <v>3250044.7874400001</v>
      </c>
      <c r="J371" s="21">
        <v>926411.70371899998</v>
      </c>
      <c r="K371" s="21">
        <v>13228537.656709999</v>
      </c>
      <c r="L371" s="21">
        <v>341544.610033</v>
      </c>
      <c r="M371" s="22">
        <v>180105.66621600001</v>
      </c>
      <c r="N371" s="22">
        <v>161438.94381699999</v>
      </c>
      <c r="O371" s="21">
        <v>18147.78325</v>
      </c>
    </row>
    <row r="372" spans="1:15" x14ac:dyDescent="0.25">
      <c r="A372" s="17" t="s">
        <v>323</v>
      </c>
      <c r="B372" s="17" t="s">
        <v>303</v>
      </c>
      <c r="C372" s="17" t="s">
        <v>324</v>
      </c>
      <c r="D372" s="40">
        <v>77502742.621323362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2">
        <v>0</v>
      </c>
      <c r="N372" s="22">
        <v>0</v>
      </c>
      <c r="O372" s="21">
        <v>0</v>
      </c>
    </row>
    <row r="373" spans="1:15" x14ac:dyDescent="0.25">
      <c r="A373" s="17" t="s">
        <v>62</v>
      </c>
      <c r="B373" s="17" t="s">
        <v>30</v>
      </c>
      <c r="C373" s="17" t="s">
        <v>63</v>
      </c>
      <c r="D373" s="40">
        <v>196984304.9040947</v>
      </c>
      <c r="E373" s="21">
        <v>7982038.276788</v>
      </c>
      <c r="F373" s="21">
        <v>8444973.0758090001</v>
      </c>
      <c r="G373" s="21">
        <v>1719002.4858229998</v>
      </c>
      <c r="H373" s="21">
        <v>417232.81071699999</v>
      </c>
      <c r="I373" s="21">
        <v>1301769.6751059999</v>
      </c>
      <c r="J373" s="21">
        <v>795666.82923200005</v>
      </c>
      <c r="K373" s="21">
        <v>5451025.2953030001</v>
      </c>
      <c r="L373" s="21">
        <v>278691.17786399997</v>
      </c>
      <c r="M373" s="22">
        <v>161452.95715099998</v>
      </c>
      <c r="N373" s="22">
        <v>117238.220713</v>
      </c>
      <c r="O373" s="21">
        <v>18147.78325</v>
      </c>
    </row>
    <row r="374" spans="1:15" x14ac:dyDescent="0.25">
      <c r="A374" s="17" t="s">
        <v>182</v>
      </c>
      <c r="B374" s="17" t="s">
        <v>15</v>
      </c>
      <c r="C374" s="17" t="s">
        <v>183</v>
      </c>
      <c r="D374" s="40">
        <v>9405624.6054494642</v>
      </c>
      <c r="E374" s="21">
        <v>141003.25513100001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2">
        <v>0</v>
      </c>
      <c r="N374" s="22">
        <v>0</v>
      </c>
      <c r="O374" s="21">
        <v>0</v>
      </c>
    </row>
    <row r="375" spans="1:15" x14ac:dyDescent="0.25">
      <c r="A375" s="17" t="s">
        <v>110</v>
      </c>
      <c r="B375" s="17" t="s">
        <v>25</v>
      </c>
      <c r="C375" s="17" t="s">
        <v>111</v>
      </c>
      <c r="D375" s="40">
        <v>216761383.0303261</v>
      </c>
      <c r="E375" s="21">
        <v>88605.965656999993</v>
      </c>
      <c r="F375" s="21">
        <v>7503735.357698</v>
      </c>
      <c r="G375" s="21">
        <v>2374520.0406200001</v>
      </c>
      <c r="H375" s="21">
        <v>808035.80269799998</v>
      </c>
      <c r="I375" s="21">
        <v>1566484.237922</v>
      </c>
      <c r="J375" s="21">
        <v>890923.83072800003</v>
      </c>
      <c r="K375" s="21">
        <v>7286483.4688559994</v>
      </c>
      <c r="L375" s="21">
        <v>175246.80697699997</v>
      </c>
      <c r="M375" s="22">
        <v>130772.81819699999</v>
      </c>
      <c r="N375" s="22">
        <v>44473.98878</v>
      </c>
      <c r="O375" s="21">
        <v>9073.8916270000009</v>
      </c>
    </row>
    <row r="376" spans="1:15" x14ac:dyDescent="0.25">
      <c r="A376" s="17" t="s">
        <v>510</v>
      </c>
      <c r="B376" s="17" t="s">
        <v>20</v>
      </c>
      <c r="C376" s="17" t="s">
        <v>511</v>
      </c>
      <c r="D376" s="40">
        <v>324308476.17421371</v>
      </c>
      <c r="E376" s="21">
        <v>385067.579875</v>
      </c>
      <c r="F376" s="21">
        <v>9069729.0951579995</v>
      </c>
      <c r="G376" s="21">
        <v>2952009.1004949999</v>
      </c>
      <c r="H376" s="21">
        <v>1158419.6537039999</v>
      </c>
      <c r="I376" s="21">
        <v>1793589.446791</v>
      </c>
      <c r="J376" s="21">
        <v>556385.51812100003</v>
      </c>
      <c r="K376" s="21">
        <v>8438816.1330699995</v>
      </c>
      <c r="L376" s="21">
        <v>260015.48717500002</v>
      </c>
      <c r="M376" s="22">
        <v>155948.879067</v>
      </c>
      <c r="N376" s="22">
        <v>104066.608108</v>
      </c>
      <c r="O376" s="21">
        <v>18147.78325</v>
      </c>
    </row>
    <row r="377" spans="1:15" x14ac:dyDescent="0.25">
      <c r="A377" s="17" t="s">
        <v>652</v>
      </c>
      <c r="B377" s="17" t="s">
        <v>15</v>
      </c>
      <c r="C377" s="17" t="s">
        <v>653</v>
      </c>
      <c r="D377" s="40">
        <v>12981223.272389233</v>
      </c>
      <c r="E377" s="21">
        <v>225720.64417099999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2">
        <v>0</v>
      </c>
      <c r="N377" s="22">
        <v>0</v>
      </c>
      <c r="O377" s="21">
        <v>0</v>
      </c>
    </row>
    <row r="378" spans="1:15" x14ac:dyDescent="0.25">
      <c r="A378" s="17" t="s">
        <v>528</v>
      </c>
      <c r="B378" s="17" t="s">
        <v>20</v>
      </c>
      <c r="C378" s="17" t="s">
        <v>529</v>
      </c>
      <c r="D378" s="40">
        <v>83804599.803091109</v>
      </c>
      <c r="E378" s="21">
        <v>49247.424220000001</v>
      </c>
      <c r="F378" s="21">
        <v>4006932.332595</v>
      </c>
      <c r="G378" s="21">
        <v>805249.58279799996</v>
      </c>
      <c r="H378" s="21">
        <v>336494.309954</v>
      </c>
      <c r="I378" s="21">
        <v>468755.27284400002</v>
      </c>
      <c r="J378" s="21">
        <v>90883.981184000004</v>
      </c>
      <c r="K378" s="21">
        <v>2796592.6980250003</v>
      </c>
      <c r="L378" s="21">
        <v>181291.240219</v>
      </c>
      <c r="M378" s="22">
        <v>132607.51089199999</v>
      </c>
      <c r="N378" s="22">
        <v>48683.729327000001</v>
      </c>
      <c r="O378" s="21">
        <v>9073.8916270000009</v>
      </c>
    </row>
    <row r="379" spans="1:15" x14ac:dyDescent="0.25">
      <c r="A379" s="17" t="s">
        <v>70</v>
      </c>
      <c r="B379" s="17" t="s">
        <v>25</v>
      </c>
      <c r="C379" s="17" t="s">
        <v>71</v>
      </c>
      <c r="D379" s="40">
        <v>243354700.73209208</v>
      </c>
      <c r="E379" s="21">
        <v>65100.170077000002</v>
      </c>
      <c r="F379" s="21">
        <v>7410625.5124369999</v>
      </c>
      <c r="G379" s="21">
        <v>2861690.9906369997</v>
      </c>
      <c r="H379" s="21">
        <v>1090425.427717</v>
      </c>
      <c r="I379" s="21">
        <v>1771265.5629199999</v>
      </c>
      <c r="J379" s="21">
        <v>1209667.1674240001</v>
      </c>
      <c r="K379" s="21">
        <v>7886896.8770250008</v>
      </c>
      <c r="L379" s="21">
        <v>156284.94160300001</v>
      </c>
      <c r="M379" s="22">
        <v>125166.812741</v>
      </c>
      <c r="N379" s="22">
        <v>31118.128862000001</v>
      </c>
      <c r="O379" s="21">
        <v>9073.8916270000009</v>
      </c>
    </row>
    <row r="380" spans="1:15" x14ac:dyDescent="0.25">
      <c r="A380" s="17" t="s">
        <v>568</v>
      </c>
      <c r="B380" s="17" t="s">
        <v>15</v>
      </c>
      <c r="C380" s="17" t="s">
        <v>569</v>
      </c>
      <c r="D380" s="40">
        <v>12877652.649728419</v>
      </c>
      <c r="E380" s="21">
        <v>69997.333941000004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2">
        <v>0</v>
      </c>
      <c r="N380" s="22">
        <v>0</v>
      </c>
      <c r="O380" s="21">
        <v>0</v>
      </c>
    </row>
    <row r="381" spans="1:15" x14ac:dyDescent="0.25">
      <c r="A381" s="17" t="s">
        <v>478</v>
      </c>
      <c r="B381" s="17" t="s">
        <v>20</v>
      </c>
      <c r="C381" s="17" t="s">
        <v>479</v>
      </c>
      <c r="D381" s="40">
        <v>107584553.8698312</v>
      </c>
      <c r="E381" s="21">
        <v>49247.424220000001</v>
      </c>
      <c r="F381" s="21">
        <v>7318023.7828789996</v>
      </c>
      <c r="G381" s="21">
        <v>699261.25674699992</v>
      </c>
      <c r="H381" s="21">
        <v>304166.31446199998</v>
      </c>
      <c r="I381" s="21">
        <v>395094.942285</v>
      </c>
      <c r="J381" s="21">
        <v>69396.097804999998</v>
      </c>
      <c r="K381" s="21">
        <v>2786120.7936760001</v>
      </c>
      <c r="L381" s="21">
        <v>144880.702831</v>
      </c>
      <c r="M381" s="22">
        <v>121803.209468</v>
      </c>
      <c r="N381" s="22">
        <v>23077.493363000001</v>
      </c>
      <c r="O381" s="21">
        <v>9073.8916270000009</v>
      </c>
    </row>
    <row r="382" spans="1:15" x14ac:dyDescent="0.25">
      <c r="A382" s="17" t="s">
        <v>114</v>
      </c>
      <c r="B382" s="17" t="s">
        <v>25</v>
      </c>
      <c r="C382" s="17" t="s">
        <v>115</v>
      </c>
      <c r="D382" s="40">
        <v>210230647.89348641</v>
      </c>
      <c r="E382" s="21">
        <v>168719.70548200002</v>
      </c>
      <c r="F382" s="21">
        <v>11840808.796333</v>
      </c>
      <c r="G382" s="21">
        <v>2045196.9203840001</v>
      </c>
      <c r="H382" s="21">
        <v>690974.73297400004</v>
      </c>
      <c r="I382" s="21">
        <v>1354222.18741</v>
      </c>
      <c r="J382" s="21">
        <v>1195032.457404</v>
      </c>
      <c r="K382" s="21">
        <v>6896820.16206</v>
      </c>
      <c r="L382" s="21">
        <v>158495.73109800002</v>
      </c>
      <c r="M382" s="22">
        <v>125778.37697300001</v>
      </c>
      <c r="N382" s="22">
        <v>32717.354125000002</v>
      </c>
      <c r="O382" s="21">
        <v>9073.8916270000009</v>
      </c>
    </row>
    <row r="383" spans="1:15" x14ac:dyDescent="0.25">
      <c r="A383" s="17" t="s">
        <v>696</v>
      </c>
      <c r="B383" s="17" t="s">
        <v>15</v>
      </c>
      <c r="C383" s="17" t="s">
        <v>697</v>
      </c>
      <c r="D383" s="40">
        <v>10789002.408083882</v>
      </c>
      <c r="E383" s="21">
        <v>159121.38250100001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2">
        <v>0</v>
      </c>
      <c r="N383" s="22">
        <v>0</v>
      </c>
      <c r="O383" s="21">
        <v>0</v>
      </c>
    </row>
    <row r="384" spans="1:15" x14ac:dyDescent="0.25">
      <c r="A384" s="17" t="s">
        <v>405</v>
      </c>
      <c r="B384" s="17" t="s">
        <v>152</v>
      </c>
      <c r="C384" s="17" t="s">
        <v>406</v>
      </c>
      <c r="D384" s="40">
        <v>320312308.16528308</v>
      </c>
      <c r="E384" s="21">
        <v>0</v>
      </c>
      <c r="F384" s="21">
        <v>10575524.217629001</v>
      </c>
      <c r="G384" s="21">
        <v>3899099.6653829999</v>
      </c>
      <c r="H384" s="21">
        <v>1553024.308861</v>
      </c>
      <c r="I384" s="21">
        <v>2346075.3565219999</v>
      </c>
      <c r="J384" s="21">
        <v>851462.743518</v>
      </c>
      <c r="K384" s="21">
        <v>10734764.256167</v>
      </c>
      <c r="L384" s="21">
        <v>226734.29897100001</v>
      </c>
      <c r="M384" s="22">
        <v>146061.923988</v>
      </c>
      <c r="N384" s="22">
        <v>80672.374983000002</v>
      </c>
      <c r="O384" s="21">
        <v>18147.78325</v>
      </c>
    </row>
    <row r="385" spans="1:15" x14ac:dyDescent="0.25">
      <c r="A385" s="17" t="s">
        <v>580</v>
      </c>
      <c r="B385" s="17" t="s">
        <v>15</v>
      </c>
      <c r="C385" s="17" t="s">
        <v>581</v>
      </c>
      <c r="D385" s="40">
        <v>13019909.632674634</v>
      </c>
      <c r="E385" s="21">
        <v>146780.96294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2">
        <v>0</v>
      </c>
      <c r="N385" s="22">
        <v>0</v>
      </c>
      <c r="O385" s="21">
        <v>0</v>
      </c>
    </row>
    <row r="386" spans="1:15" x14ac:dyDescent="0.25">
      <c r="A386" s="17" t="s">
        <v>778</v>
      </c>
      <c r="B386" s="17" t="s">
        <v>15</v>
      </c>
      <c r="C386" s="17" t="s">
        <v>779</v>
      </c>
      <c r="D386" s="40">
        <v>13165394.013951428</v>
      </c>
      <c r="E386" s="21">
        <v>86450.898373000004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2">
        <v>0</v>
      </c>
      <c r="N386" s="22">
        <v>0</v>
      </c>
      <c r="O386" s="21">
        <v>0</v>
      </c>
    </row>
    <row r="387" spans="1:15" x14ac:dyDescent="0.25">
      <c r="A387" s="17" t="s">
        <v>576</v>
      </c>
      <c r="B387" s="17" t="s">
        <v>15</v>
      </c>
      <c r="C387" s="17" t="s">
        <v>577</v>
      </c>
      <c r="D387" s="40">
        <v>17116895.495076615</v>
      </c>
      <c r="E387" s="21">
        <v>79301.157325000007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2">
        <v>0</v>
      </c>
      <c r="N387" s="22">
        <v>0</v>
      </c>
      <c r="O387" s="21">
        <v>0</v>
      </c>
    </row>
    <row r="388" spans="1:15" x14ac:dyDescent="0.25">
      <c r="A388" s="17" t="s">
        <v>518</v>
      </c>
      <c r="B388" s="17" t="s">
        <v>15</v>
      </c>
      <c r="C388" s="17" t="s">
        <v>519</v>
      </c>
      <c r="D388" s="40">
        <v>12996497.979343157</v>
      </c>
      <c r="E388" s="21">
        <v>67255.237359999999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2">
        <v>0</v>
      </c>
      <c r="N388" s="22">
        <v>0</v>
      </c>
      <c r="O388" s="21">
        <v>0</v>
      </c>
    </row>
    <row r="389" spans="1:15" x14ac:dyDescent="0.25">
      <c r="A389" s="17" t="s">
        <v>712</v>
      </c>
      <c r="B389" s="17" t="s">
        <v>15</v>
      </c>
      <c r="C389" s="17" t="s">
        <v>713</v>
      </c>
      <c r="D389" s="40">
        <v>12649470.902479777</v>
      </c>
      <c r="E389" s="21">
        <v>107017.607676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2">
        <v>0</v>
      </c>
      <c r="N389" s="22">
        <v>0</v>
      </c>
      <c r="O389" s="21">
        <v>0</v>
      </c>
    </row>
    <row r="390" spans="1:15" x14ac:dyDescent="0.25">
      <c r="A390" s="17" t="s">
        <v>305</v>
      </c>
      <c r="B390" s="17" t="s">
        <v>20</v>
      </c>
      <c r="C390" s="17" t="s">
        <v>306</v>
      </c>
      <c r="D390" s="40">
        <v>117952064.55158287</v>
      </c>
      <c r="E390" s="21">
        <v>398955.35350500001</v>
      </c>
      <c r="F390" s="21">
        <v>4454640.9356000004</v>
      </c>
      <c r="G390" s="21">
        <v>1234224.8200349999</v>
      </c>
      <c r="H390" s="21">
        <v>514254.49231</v>
      </c>
      <c r="I390" s="21">
        <v>719970.32772499998</v>
      </c>
      <c r="J390" s="21">
        <v>283237.39337300003</v>
      </c>
      <c r="K390" s="21">
        <v>3474991.7228899999</v>
      </c>
      <c r="L390" s="21">
        <v>146704.91320800001</v>
      </c>
      <c r="M390" s="22">
        <v>122312.84632700001</v>
      </c>
      <c r="N390" s="22">
        <v>24392.066880999999</v>
      </c>
      <c r="O390" s="21">
        <v>9073.8916270000009</v>
      </c>
    </row>
  </sheetData>
  <sortState ref="A8:O390">
    <sortCondition ref="C8:C390"/>
  </sortState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0"/>
  <sheetViews>
    <sheetView topLeftCell="C1" zoomScaleNormal="100" workbookViewId="0">
      <selection activeCell="D4" sqref="D4"/>
    </sheetView>
  </sheetViews>
  <sheetFormatPr defaultRowHeight="15" x14ac:dyDescent="0.25"/>
  <cols>
    <col min="1" max="2" width="8.88671875" style="11" hidden="1" customWidth="1"/>
    <col min="3" max="3" width="22.21875" style="11" bestFit="1" customWidth="1"/>
    <col min="4" max="4" width="20.109375" style="41" bestFit="1" customWidth="1"/>
    <col min="5" max="5" width="16.5546875" style="11" customWidth="1"/>
    <col min="6" max="6" width="23.109375" style="11" customWidth="1"/>
    <col min="7" max="7" width="13.44140625" style="11" bestFit="1" customWidth="1"/>
    <col min="8" max="8" width="21.88671875" style="12" customWidth="1"/>
    <col min="9" max="9" width="15.5546875" style="12" customWidth="1"/>
    <col min="10" max="10" width="20.6640625" style="11" bestFit="1" customWidth="1"/>
    <col min="11" max="11" width="15.44140625" style="11" bestFit="1" customWidth="1"/>
    <col min="12" max="12" width="15.44140625" style="11" customWidth="1"/>
    <col min="13" max="13" width="21.33203125" style="11" customWidth="1"/>
    <col min="14" max="14" width="23.21875" style="11" customWidth="1"/>
    <col min="15" max="15" width="17.5546875" style="11" customWidth="1"/>
    <col min="16" max="16384" width="8.88671875" style="11"/>
  </cols>
  <sheetData>
    <row r="1" spans="1:15" ht="18.75" x14ac:dyDescent="0.3">
      <c r="A1" s="18"/>
      <c r="B1" s="18"/>
      <c r="C1" s="19" t="s">
        <v>791</v>
      </c>
      <c r="D1" s="35"/>
      <c r="E1" s="18"/>
      <c r="F1" s="18"/>
      <c r="G1" s="18"/>
      <c r="H1" s="20"/>
      <c r="I1" s="20"/>
      <c r="J1" s="18"/>
      <c r="K1" s="18"/>
      <c r="L1" s="18"/>
      <c r="M1" s="18"/>
      <c r="N1" s="18"/>
      <c r="O1" s="18"/>
    </row>
    <row r="2" spans="1:15" x14ac:dyDescent="0.25">
      <c r="A2" s="18"/>
      <c r="B2" s="18"/>
      <c r="C2" s="18"/>
      <c r="D2" s="35"/>
      <c r="E2" s="18"/>
      <c r="F2" s="18"/>
      <c r="G2" s="18"/>
      <c r="H2" s="20"/>
      <c r="I2" s="20"/>
      <c r="J2" s="18"/>
      <c r="K2" s="18"/>
      <c r="L2" s="18"/>
      <c r="M2" s="18"/>
      <c r="N2" s="18"/>
      <c r="O2" s="18"/>
    </row>
    <row r="3" spans="1:15" s="29" customFormat="1" ht="15.75" thickBot="1" x14ac:dyDescent="0.3">
      <c r="A3" s="26"/>
      <c r="B3" s="26"/>
      <c r="C3" s="36"/>
      <c r="D3" s="36"/>
      <c r="E3" s="27">
        <f>COLUMN([1]Sheet1!$AM$1)</f>
        <v>39</v>
      </c>
      <c r="F3" s="27">
        <f>E3+3</f>
        <v>42</v>
      </c>
      <c r="G3" s="27"/>
      <c r="H3" s="28">
        <f>F3+1</f>
        <v>43</v>
      </c>
      <c r="I3" s="28">
        <f>H3+1</f>
        <v>44</v>
      </c>
      <c r="J3" s="28">
        <f>I3+1</f>
        <v>45</v>
      </c>
      <c r="K3" s="28">
        <f>J3+3</f>
        <v>48</v>
      </c>
      <c r="L3" s="28"/>
      <c r="M3" s="28">
        <f>K3+3</f>
        <v>51</v>
      </c>
      <c r="N3" s="28">
        <f>M3+1</f>
        <v>52</v>
      </c>
      <c r="O3" s="28">
        <f>N3+1</f>
        <v>53</v>
      </c>
    </row>
    <row r="4" spans="1:15" ht="32.25" customHeight="1" x14ac:dyDescent="0.25">
      <c r="A4" s="18"/>
      <c r="B4" s="18"/>
      <c r="C4" s="37"/>
      <c r="D4" s="37" t="s">
        <v>8</v>
      </c>
      <c r="E4" s="13" t="s">
        <v>0</v>
      </c>
      <c r="F4" s="13" t="s">
        <v>1</v>
      </c>
      <c r="G4" s="13" t="s">
        <v>788</v>
      </c>
      <c r="H4" s="14" t="s">
        <v>799</v>
      </c>
      <c r="I4" s="14" t="s">
        <v>2</v>
      </c>
      <c r="J4" s="13" t="s">
        <v>3</v>
      </c>
      <c r="K4" s="13" t="s">
        <v>4</v>
      </c>
      <c r="L4" s="15" t="s">
        <v>798</v>
      </c>
      <c r="M4" s="15" t="s">
        <v>5</v>
      </c>
      <c r="N4" s="13" t="s">
        <v>6</v>
      </c>
      <c r="O4" s="13" t="s">
        <v>7</v>
      </c>
    </row>
    <row r="5" spans="1:15" ht="15.75" thickBot="1" x14ac:dyDescent="0.3">
      <c r="A5" s="18"/>
      <c r="B5" s="18"/>
      <c r="C5" s="38"/>
      <c r="D5" s="38" t="s">
        <v>787</v>
      </c>
      <c r="E5" s="23" t="s">
        <v>787</v>
      </c>
      <c r="F5" s="23" t="s">
        <v>787</v>
      </c>
      <c r="G5" s="23" t="s">
        <v>787</v>
      </c>
      <c r="H5" s="23" t="s">
        <v>787</v>
      </c>
      <c r="I5" s="23" t="s">
        <v>787</v>
      </c>
      <c r="J5" s="23" t="s">
        <v>787</v>
      </c>
      <c r="K5" s="23" t="s">
        <v>787</v>
      </c>
      <c r="L5" s="23" t="s">
        <v>787</v>
      </c>
      <c r="M5" s="23" t="s">
        <v>787</v>
      </c>
      <c r="N5" s="23" t="s">
        <v>787</v>
      </c>
      <c r="O5" s="23" t="s">
        <v>787</v>
      </c>
    </row>
    <row r="6" spans="1:15" x14ac:dyDescent="0.25">
      <c r="A6" s="18" t="s">
        <v>793</v>
      </c>
      <c r="B6" s="18" t="s">
        <v>793</v>
      </c>
      <c r="C6" s="18" t="s">
        <v>13</v>
      </c>
      <c r="D6" s="40">
        <v>43170302401.63633</v>
      </c>
      <c r="E6" s="21">
        <f t="shared" ref="E6:J6" si="0">SUM(E8:E390)</f>
        <v>78948689.761745945</v>
      </c>
      <c r="F6" s="21">
        <f t="shared" si="0"/>
        <v>1510731868.3800871</v>
      </c>
      <c r="G6" s="21">
        <f t="shared" si="0"/>
        <v>376219999.99999809</v>
      </c>
      <c r="H6" s="22">
        <f t="shared" si="0"/>
        <v>118449999.99999897</v>
      </c>
      <c r="I6" s="22">
        <f t="shared" si="0"/>
        <v>257769999.99999908</v>
      </c>
      <c r="J6" s="22">
        <f t="shared" si="0"/>
        <v>129600000.00000098</v>
      </c>
      <c r="K6" s="22">
        <f t="shared" ref="K6:O6" si="1">SUM(K8:K390)</f>
        <v>1114489403.0908804</v>
      </c>
      <c r="L6" s="22">
        <f t="shared" ref="L6" si="2">SUM(L8:L390)</f>
        <v>32367040.402340997</v>
      </c>
      <c r="M6" s="22">
        <f t="shared" si="1"/>
        <v>21816755.402341999</v>
      </c>
      <c r="N6" s="22">
        <f t="shared" si="1"/>
        <v>10550284.999999003</v>
      </c>
      <c r="O6" s="22">
        <f t="shared" si="1"/>
        <v>1777000.0000399984</v>
      </c>
    </row>
    <row r="7" spans="1:15" x14ac:dyDescent="0.25">
      <c r="A7" s="18"/>
      <c r="B7" s="18"/>
      <c r="C7" s="18"/>
      <c r="D7" s="39"/>
      <c r="E7" s="21"/>
      <c r="F7" s="21"/>
      <c r="G7" s="21"/>
      <c r="H7" s="22"/>
      <c r="I7" s="22"/>
      <c r="J7" s="22"/>
      <c r="K7" s="22"/>
      <c r="L7" s="22"/>
      <c r="M7" s="22"/>
      <c r="N7" s="22"/>
      <c r="O7" s="22"/>
    </row>
    <row r="8" spans="1:15" x14ac:dyDescent="0.25">
      <c r="A8" s="17" t="s">
        <v>98</v>
      </c>
      <c r="B8" s="17" t="s">
        <v>15</v>
      </c>
      <c r="C8" s="17" t="s">
        <v>99</v>
      </c>
      <c r="D8" s="40">
        <v>8114864.977687397</v>
      </c>
      <c r="E8" s="21">
        <v>56395.017175000001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</row>
    <row r="9" spans="1:15" x14ac:dyDescent="0.25">
      <c r="A9" s="17" t="s">
        <v>530</v>
      </c>
      <c r="B9" s="17" t="s">
        <v>15</v>
      </c>
      <c r="C9" s="17" t="s">
        <v>531</v>
      </c>
      <c r="D9" s="40">
        <v>10240628.963760713</v>
      </c>
      <c r="E9" s="21">
        <v>77001.610000999994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</row>
    <row r="10" spans="1:15" x14ac:dyDescent="0.25">
      <c r="A10" s="17" t="s">
        <v>443</v>
      </c>
      <c r="B10" s="17" t="s">
        <v>15</v>
      </c>
      <c r="C10" s="17" t="s">
        <v>444</v>
      </c>
      <c r="D10" s="40">
        <v>10883513.433919663</v>
      </c>
      <c r="E10" s="21">
        <v>77001.610000999994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25">
      <c r="A11" s="17" t="s">
        <v>668</v>
      </c>
      <c r="B11" s="17" t="s">
        <v>15</v>
      </c>
      <c r="C11" s="17" t="s">
        <v>669</v>
      </c>
      <c r="D11" s="40">
        <v>16313870.832704488</v>
      </c>
      <c r="E11" s="21">
        <v>97609.189683999997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1:15" x14ac:dyDescent="0.25">
      <c r="A12" s="17" t="s">
        <v>594</v>
      </c>
      <c r="B12" s="17" t="s">
        <v>15</v>
      </c>
      <c r="C12" s="17" t="s">
        <v>595</v>
      </c>
      <c r="D12" s="40">
        <v>12281691.445468172</v>
      </c>
      <c r="E12" s="21">
        <v>49342.926166000005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x14ac:dyDescent="0.25">
      <c r="A13" s="17" t="s">
        <v>654</v>
      </c>
      <c r="B13" s="17" t="s">
        <v>15</v>
      </c>
      <c r="C13" s="17" t="s">
        <v>655</v>
      </c>
      <c r="D13" s="40">
        <v>12284572.433007959</v>
      </c>
      <c r="E13" s="21">
        <v>49342.926166000005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x14ac:dyDescent="0.25">
      <c r="A14" s="17" t="s">
        <v>500</v>
      </c>
      <c r="B14" s="17" t="s">
        <v>303</v>
      </c>
      <c r="C14" s="17" t="s">
        <v>501</v>
      </c>
      <c r="D14" s="40">
        <v>41990543.328823492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x14ac:dyDescent="0.25">
      <c r="A15" s="17" t="s">
        <v>772</v>
      </c>
      <c r="B15" s="17" t="s">
        <v>15</v>
      </c>
      <c r="C15" s="17" t="s">
        <v>773</v>
      </c>
      <c r="D15" s="40">
        <v>20977945.098030504</v>
      </c>
      <c r="E15" s="21">
        <v>53352.532347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x14ac:dyDescent="0.25">
      <c r="A16" s="17" t="s">
        <v>538</v>
      </c>
      <c r="B16" s="17" t="s">
        <v>15</v>
      </c>
      <c r="C16" s="17" t="s">
        <v>539</v>
      </c>
      <c r="D16" s="40">
        <v>8797153.9178510588</v>
      </c>
      <c r="E16" s="21">
        <v>49342.926166000005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 x14ac:dyDescent="0.25">
      <c r="A17" s="17" t="s">
        <v>262</v>
      </c>
      <c r="B17" s="17" t="s">
        <v>123</v>
      </c>
      <c r="C17" s="17" t="s">
        <v>263</v>
      </c>
      <c r="D17" s="40">
        <v>141706363.56673834</v>
      </c>
      <c r="E17" s="21">
        <v>417048.38567900006</v>
      </c>
      <c r="F17" s="21">
        <v>4646630.5842329999</v>
      </c>
      <c r="G17" s="21">
        <v>1307701.952387</v>
      </c>
      <c r="H17" s="21">
        <v>327038.616209</v>
      </c>
      <c r="I17" s="21">
        <v>980663.33617799997</v>
      </c>
      <c r="J17" s="21">
        <v>688920.86132300005</v>
      </c>
      <c r="K17" s="21">
        <v>6484064.2063889997</v>
      </c>
      <c r="L17" s="21">
        <v>155523.39213200001</v>
      </c>
      <c r="M17" s="21">
        <v>126433.292023</v>
      </c>
      <c r="N17" s="21">
        <v>29090.100108999999</v>
      </c>
      <c r="O17" s="21">
        <v>8753.6945830000004</v>
      </c>
    </row>
    <row r="18" spans="1:15" x14ac:dyDescent="0.25">
      <c r="A18" s="17" t="s">
        <v>465</v>
      </c>
      <c r="B18" s="17" t="s">
        <v>123</v>
      </c>
      <c r="C18" s="17" t="s">
        <v>466</v>
      </c>
      <c r="D18" s="40">
        <v>257643502.82490572</v>
      </c>
      <c r="E18" s="21">
        <v>588774.59790100006</v>
      </c>
      <c r="F18" s="21">
        <v>11741239.086655</v>
      </c>
      <c r="G18" s="21">
        <v>2305885.104305</v>
      </c>
      <c r="H18" s="21">
        <v>751221.36150200001</v>
      </c>
      <c r="I18" s="21">
        <v>1554663.7428029999</v>
      </c>
      <c r="J18" s="21">
        <v>718457.57168699999</v>
      </c>
      <c r="K18" s="21">
        <v>6995126.4568579998</v>
      </c>
      <c r="L18" s="21">
        <v>192361.02636499997</v>
      </c>
      <c r="M18" s="21">
        <v>137341.66972399998</v>
      </c>
      <c r="N18" s="21">
        <v>55019.356640999998</v>
      </c>
      <c r="O18" s="21">
        <v>8753.6945830000004</v>
      </c>
    </row>
    <row r="19" spans="1:15" x14ac:dyDescent="0.25">
      <c r="A19" s="17" t="s">
        <v>137</v>
      </c>
      <c r="B19" s="17" t="s">
        <v>25</v>
      </c>
      <c r="C19" s="17" t="s">
        <v>138</v>
      </c>
      <c r="D19" s="40">
        <v>171713290.94399661</v>
      </c>
      <c r="E19" s="21">
        <v>83871.132180999994</v>
      </c>
      <c r="F19" s="21">
        <v>4563994.8355490007</v>
      </c>
      <c r="G19" s="21">
        <v>1826521.6834209999</v>
      </c>
      <c r="H19" s="21">
        <v>496427.85838799999</v>
      </c>
      <c r="I19" s="21">
        <v>1330093.825033</v>
      </c>
      <c r="J19" s="21">
        <v>749864.561399</v>
      </c>
      <c r="K19" s="21">
        <v>5461259.1278280001</v>
      </c>
      <c r="L19" s="21">
        <v>141326.12769699999</v>
      </c>
      <c r="M19" s="21">
        <v>122277.719564</v>
      </c>
      <c r="N19" s="21">
        <v>19048.408133000001</v>
      </c>
      <c r="O19" s="21">
        <v>8753.6945830000004</v>
      </c>
    </row>
    <row r="20" spans="1:15" x14ac:dyDescent="0.25">
      <c r="A20" s="17" t="s">
        <v>14</v>
      </c>
      <c r="B20" s="17" t="s">
        <v>15</v>
      </c>
      <c r="C20" s="17" t="s">
        <v>16</v>
      </c>
      <c r="D20" s="40">
        <v>9298638.6143821217</v>
      </c>
      <c r="E20" s="21">
        <v>93192.997793000002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x14ac:dyDescent="0.25">
      <c r="A21" s="17" t="s">
        <v>608</v>
      </c>
      <c r="B21" s="17" t="s">
        <v>15</v>
      </c>
      <c r="C21" s="17" t="s">
        <v>609</v>
      </c>
      <c r="D21" s="40">
        <v>24679764.290103778</v>
      </c>
      <c r="E21" s="21">
        <v>196719.391183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x14ac:dyDescent="0.25">
      <c r="A22" s="17" t="s">
        <v>692</v>
      </c>
      <c r="B22" s="17" t="s">
        <v>15</v>
      </c>
      <c r="C22" s="17" t="s">
        <v>693</v>
      </c>
      <c r="D22" s="40">
        <v>14195355.751053676</v>
      </c>
      <c r="E22" s="21">
        <v>100062.519974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15" x14ac:dyDescent="0.25">
      <c r="A23" s="17" t="s">
        <v>433</v>
      </c>
      <c r="B23" s="17" t="s">
        <v>15</v>
      </c>
      <c r="C23" s="17" t="s">
        <v>434</v>
      </c>
      <c r="D23" s="40">
        <v>11605907.242629787</v>
      </c>
      <c r="E23" s="21">
        <v>90739.667503000004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x14ac:dyDescent="0.25">
      <c r="A24" s="17" t="s">
        <v>520</v>
      </c>
      <c r="B24" s="17" t="s">
        <v>20</v>
      </c>
      <c r="C24" s="17" t="s">
        <v>521</v>
      </c>
      <c r="D24" s="40">
        <v>120290061.59443301</v>
      </c>
      <c r="E24" s="21">
        <v>203097.457819</v>
      </c>
      <c r="F24" s="21">
        <v>3651313.2870430001</v>
      </c>
      <c r="G24" s="21">
        <v>1223946.4710610001</v>
      </c>
      <c r="H24" s="21">
        <v>440162.56243699999</v>
      </c>
      <c r="I24" s="21">
        <v>783783.90862400003</v>
      </c>
      <c r="J24" s="21">
        <v>224025.43343400001</v>
      </c>
      <c r="K24" s="21">
        <v>2950261.651606</v>
      </c>
      <c r="L24" s="21">
        <v>170261.82189300001</v>
      </c>
      <c r="M24" s="21">
        <v>130796.64310300001</v>
      </c>
      <c r="N24" s="21">
        <v>39465.178789999998</v>
      </c>
      <c r="O24" s="21">
        <v>13130.541869000001</v>
      </c>
    </row>
    <row r="25" spans="1:15" x14ac:dyDescent="0.25">
      <c r="A25" s="17" t="s">
        <v>484</v>
      </c>
      <c r="B25" s="17" t="s">
        <v>20</v>
      </c>
      <c r="C25" s="17" t="s">
        <v>485</v>
      </c>
      <c r="D25" s="40">
        <v>131147241.63795599</v>
      </c>
      <c r="E25" s="21">
        <v>196228.922498</v>
      </c>
      <c r="F25" s="21">
        <v>11248999.552593999</v>
      </c>
      <c r="G25" s="21">
        <v>1014850.738722</v>
      </c>
      <c r="H25" s="21">
        <v>348072.38099400001</v>
      </c>
      <c r="I25" s="21">
        <v>666778.35772800003</v>
      </c>
      <c r="J25" s="21">
        <v>359351.13704900001</v>
      </c>
      <c r="K25" s="21">
        <v>3381350.8633730002</v>
      </c>
      <c r="L25" s="21">
        <v>168324.42681599999</v>
      </c>
      <c r="M25" s="21">
        <v>130277.19654599999</v>
      </c>
      <c r="N25" s="21">
        <v>38047.23027</v>
      </c>
      <c r="O25" s="21">
        <v>8753.6945830000004</v>
      </c>
    </row>
    <row r="26" spans="1:15" x14ac:dyDescent="0.25">
      <c r="A26" s="17" t="s">
        <v>504</v>
      </c>
      <c r="B26" s="17" t="s">
        <v>303</v>
      </c>
      <c r="C26" s="17" t="s">
        <v>505</v>
      </c>
      <c r="D26" s="40">
        <v>27842461.666788522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1:15" x14ac:dyDescent="0.25">
      <c r="A27" s="17" t="s">
        <v>498</v>
      </c>
      <c r="B27" s="17" t="s">
        <v>303</v>
      </c>
      <c r="C27" s="17" t="s">
        <v>499</v>
      </c>
      <c r="D27" s="40">
        <v>32174007.477787912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15" x14ac:dyDescent="0.25">
      <c r="A28" s="17" t="s">
        <v>425</v>
      </c>
      <c r="B28" s="17" t="s">
        <v>123</v>
      </c>
      <c r="C28" s="17" t="s">
        <v>426</v>
      </c>
      <c r="D28" s="40">
        <v>155802402.71125609</v>
      </c>
      <c r="E28" s="21">
        <v>394743.40933399997</v>
      </c>
      <c r="F28" s="21">
        <v>5622265.8285389999</v>
      </c>
      <c r="G28" s="21">
        <v>1565599.647774</v>
      </c>
      <c r="H28" s="21">
        <v>568485.12564099999</v>
      </c>
      <c r="I28" s="21">
        <v>997114.52213299996</v>
      </c>
      <c r="J28" s="21">
        <v>449495.74048699997</v>
      </c>
      <c r="K28" s="21">
        <v>4685841.3559119999</v>
      </c>
      <c r="L28" s="21">
        <v>186999.33519400001</v>
      </c>
      <c r="M28" s="21">
        <v>135783.330052</v>
      </c>
      <c r="N28" s="21">
        <v>51216.005142000002</v>
      </c>
      <c r="O28" s="21">
        <v>8753.6945830000004</v>
      </c>
    </row>
    <row r="29" spans="1:15" x14ac:dyDescent="0.25">
      <c r="A29" s="17" t="s">
        <v>24</v>
      </c>
      <c r="B29" s="17" t="s">
        <v>25</v>
      </c>
      <c r="C29" s="17" t="s">
        <v>26</v>
      </c>
      <c r="D29" s="40">
        <v>844835986.7344327</v>
      </c>
      <c r="E29" s="21">
        <v>1069606.6105180001</v>
      </c>
      <c r="F29" s="21">
        <v>41302764.984565005</v>
      </c>
      <c r="G29" s="21">
        <v>8293934.9296030002</v>
      </c>
      <c r="H29" s="21">
        <v>2278985.505167</v>
      </c>
      <c r="I29" s="21">
        <v>6014949.4244360002</v>
      </c>
      <c r="J29" s="21">
        <v>5545942.9647479998</v>
      </c>
      <c r="K29" s="21">
        <v>29761946.099918</v>
      </c>
      <c r="L29" s="21">
        <v>278982.36465499998</v>
      </c>
      <c r="M29" s="21">
        <v>163106.21896</v>
      </c>
      <c r="N29" s="21">
        <v>115876.145695</v>
      </c>
      <c r="O29" s="21">
        <v>17507.389160999999</v>
      </c>
    </row>
    <row r="30" spans="1:15" x14ac:dyDescent="0.25">
      <c r="A30" s="17" t="s">
        <v>750</v>
      </c>
      <c r="B30" s="17" t="s">
        <v>15</v>
      </c>
      <c r="C30" s="17" t="s">
        <v>751</v>
      </c>
      <c r="D30" s="40">
        <v>8842255.0880148672</v>
      </c>
      <c r="E30" s="21">
        <v>56395.017175000001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15" x14ac:dyDescent="0.25">
      <c r="A31" s="17" t="s">
        <v>131</v>
      </c>
      <c r="B31" s="17" t="s">
        <v>20</v>
      </c>
      <c r="C31" s="17" t="s">
        <v>132</v>
      </c>
      <c r="D31" s="40">
        <v>117944769.58813207</v>
      </c>
      <c r="E31" s="21">
        <v>106931.05529600001</v>
      </c>
      <c r="F31" s="21">
        <v>4627550.5957770003</v>
      </c>
      <c r="G31" s="21">
        <v>1117914.629216</v>
      </c>
      <c r="H31" s="21">
        <v>296900.78841699997</v>
      </c>
      <c r="I31" s="21">
        <v>821013.840799</v>
      </c>
      <c r="J31" s="21">
        <v>579825.75027199998</v>
      </c>
      <c r="K31" s="21">
        <v>5619246.2334190002</v>
      </c>
      <c r="L31" s="21">
        <v>145680.891951</v>
      </c>
      <c r="M31" s="21">
        <v>123524.391302</v>
      </c>
      <c r="N31" s="21">
        <v>22156.500649000001</v>
      </c>
      <c r="O31" s="21">
        <v>8753.6945830000004</v>
      </c>
    </row>
    <row r="32" spans="1:15" x14ac:dyDescent="0.25">
      <c r="A32" s="17" t="s">
        <v>19</v>
      </c>
      <c r="B32" s="17" t="s">
        <v>20</v>
      </c>
      <c r="C32" s="17" t="s">
        <v>21</v>
      </c>
      <c r="D32" s="40">
        <v>123872696.43697046</v>
      </c>
      <c r="E32" s="21">
        <v>518582.31171099999</v>
      </c>
      <c r="F32" s="21">
        <v>5227376.7971790005</v>
      </c>
      <c r="G32" s="21">
        <v>1422489.1844850001</v>
      </c>
      <c r="H32" s="21">
        <v>451894.47943900002</v>
      </c>
      <c r="I32" s="21">
        <v>970594.70504599996</v>
      </c>
      <c r="J32" s="21">
        <v>846459.52038300002</v>
      </c>
      <c r="K32" s="21">
        <v>4051722.5615039999</v>
      </c>
      <c r="L32" s="21">
        <v>137556.34243399999</v>
      </c>
      <c r="M32" s="21">
        <v>121134.93713899999</v>
      </c>
      <c r="N32" s="21">
        <v>16421.405295</v>
      </c>
      <c r="O32" s="21">
        <v>8753.6945830000004</v>
      </c>
    </row>
    <row r="33" spans="1:15" x14ac:dyDescent="0.25">
      <c r="A33" s="17" t="s">
        <v>270</v>
      </c>
      <c r="B33" s="17" t="s">
        <v>15</v>
      </c>
      <c r="C33" s="17" t="s">
        <v>271</v>
      </c>
      <c r="D33" s="40">
        <v>8761820.467977399</v>
      </c>
      <c r="E33" s="21">
        <v>49525.494994000001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5">
      <c r="A34" s="17" t="s">
        <v>44</v>
      </c>
      <c r="B34" s="17" t="s">
        <v>25</v>
      </c>
      <c r="C34" s="17" t="s">
        <v>45</v>
      </c>
      <c r="D34" s="40">
        <v>200367121.35750902</v>
      </c>
      <c r="E34" s="21">
        <v>150108.08941000002</v>
      </c>
      <c r="F34" s="21">
        <v>8463054.9607159998</v>
      </c>
      <c r="G34" s="21">
        <v>2117759.0706910002</v>
      </c>
      <c r="H34" s="21">
        <v>624732.53151300002</v>
      </c>
      <c r="I34" s="21">
        <v>1493026.5391780001</v>
      </c>
      <c r="J34" s="21">
        <v>914081.71394299995</v>
      </c>
      <c r="K34" s="21">
        <v>7133505.3412020002</v>
      </c>
      <c r="L34" s="21">
        <v>148849.375676</v>
      </c>
      <c r="M34" s="21">
        <v>124459.395104</v>
      </c>
      <c r="N34" s="21">
        <v>24389.980572</v>
      </c>
      <c r="O34" s="21">
        <v>8753.6945830000004</v>
      </c>
    </row>
    <row r="35" spans="1:15" x14ac:dyDescent="0.25">
      <c r="A35" s="17" t="s">
        <v>118</v>
      </c>
      <c r="B35" s="17" t="s">
        <v>15</v>
      </c>
      <c r="C35" s="17" t="s">
        <v>119</v>
      </c>
      <c r="D35" s="40">
        <v>7344794.6980758179</v>
      </c>
      <c r="E35" s="21">
        <v>79454.940288999991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5">
      <c r="A36" s="17" t="s">
        <v>375</v>
      </c>
      <c r="B36" s="17" t="s">
        <v>20</v>
      </c>
      <c r="C36" s="17" t="s">
        <v>376</v>
      </c>
      <c r="D36" s="40">
        <v>132087170.20031826</v>
      </c>
      <c r="E36" s="21">
        <v>560807.02734899998</v>
      </c>
      <c r="F36" s="21">
        <v>38584.523233</v>
      </c>
      <c r="G36" s="21">
        <v>1451312.672736</v>
      </c>
      <c r="H36" s="21">
        <v>501952.91147300001</v>
      </c>
      <c r="I36" s="21">
        <v>949359.76126299996</v>
      </c>
      <c r="J36" s="21">
        <v>445655.79496600002</v>
      </c>
      <c r="K36" s="21">
        <v>3366099.041243</v>
      </c>
      <c r="L36" s="21">
        <v>136633.81721200002</v>
      </c>
      <c r="M36" s="21">
        <v>120823.26920400001</v>
      </c>
      <c r="N36" s="21">
        <v>15810.548008</v>
      </c>
      <c r="O36" s="21">
        <v>8753.6945830000004</v>
      </c>
    </row>
    <row r="37" spans="1:15" x14ac:dyDescent="0.25">
      <c r="A37" s="17" t="s">
        <v>367</v>
      </c>
      <c r="B37" s="17" t="s">
        <v>20</v>
      </c>
      <c r="C37" s="17" t="s">
        <v>368</v>
      </c>
      <c r="D37" s="40">
        <v>78215726.448766798</v>
      </c>
      <c r="E37" s="21">
        <v>49342.926166000005</v>
      </c>
      <c r="F37" s="21">
        <v>8725314.4388660006</v>
      </c>
      <c r="G37" s="21">
        <v>573524.35322399996</v>
      </c>
      <c r="H37" s="21">
        <v>184895.96609199999</v>
      </c>
      <c r="I37" s="21">
        <v>388628.387132</v>
      </c>
      <c r="J37" s="21">
        <v>156628.36609200001</v>
      </c>
      <c r="K37" s="21">
        <v>2274505.7047589999</v>
      </c>
      <c r="L37" s="21">
        <v>147689.47068100001</v>
      </c>
      <c r="M37" s="21">
        <v>124147.72717</v>
      </c>
      <c r="N37" s="21">
        <v>23541.743511000001</v>
      </c>
      <c r="O37" s="21">
        <v>8753.6945830000004</v>
      </c>
    </row>
    <row r="38" spans="1:15" x14ac:dyDescent="0.25">
      <c r="A38" s="17" t="s">
        <v>139</v>
      </c>
      <c r="B38" s="17" t="s">
        <v>25</v>
      </c>
      <c r="C38" s="17" t="s">
        <v>140</v>
      </c>
      <c r="D38" s="40">
        <v>379989095.98599976</v>
      </c>
      <c r="E38" s="21">
        <v>118215.782511</v>
      </c>
      <c r="F38" s="21">
        <v>13485367.330896001</v>
      </c>
      <c r="G38" s="21">
        <v>3453577.4388560001</v>
      </c>
      <c r="H38" s="21">
        <v>986277.13674900006</v>
      </c>
      <c r="I38" s="21">
        <v>2467300.3021069998</v>
      </c>
      <c r="J38" s="21">
        <v>1758828.317451</v>
      </c>
      <c r="K38" s="21">
        <v>14209251.856517</v>
      </c>
      <c r="L38" s="21">
        <v>191225.386857</v>
      </c>
      <c r="M38" s="21">
        <v>137030.001789</v>
      </c>
      <c r="N38" s="21">
        <v>54195.385068000003</v>
      </c>
      <c r="O38" s="21">
        <v>17507.389160999999</v>
      </c>
    </row>
    <row r="39" spans="1:15" x14ac:dyDescent="0.25">
      <c r="A39" s="17" t="s">
        <v>602</v>
      </c>
      <c r="B39" s="17" t="s">
        <v>15</v>
      </c>
      <c r="C39" s="17" t="s">
        <v>603</v>
      </c>
      <c r="D39" s="40">
        <v>14036079.726290887</v>
      </c>
      <c r="E39" s="21">
        <v>70133.074678000004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x14ac:dyDescent="0.25">
      <c r="A40" s="17" t="s">
        <v>730</v>
      </c>
      <c r="B40" s="17" t="s">
        <v>15</v>
      </c>
      <c r="C40" s="17" t="s">
        <v>731</v>
      </c>
      <c r="D40" s="40">
        <v>10745673.270508777</v>
      </c>
      <c r="E40" s="21">
        <v>138823.36219499999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1:15" x14ac:dyDescent="0.25">
      <c r="A41" s="17" t="s">
        <v>403</v>
      </c>
      <c r="B41" s="17" t="s">
        <v>123</v>
      </c>
      <c r="C41" s="17" t="s">
        <v>404</v>
      </c>
      <c r="D41" s="40">
        <v>239844331.70818156</v>
      </c>
      <c r="E41" s="21">
        <v>1542588.163583</v>
      </c>
      <c r="F41" s="21">
        <v>8366063.771776</v>
      </c>
      <c r="G41" s="21">
        <v>1926318.819069</v>
      </c>
      <c r="H41" s="21">
        <v>483843.18089900003</v>
      </c>
      <c r="I41" s="21">
        <v>1442475.6381699999</v>
      </c>
      <c r="J41" s="21">
        <v>768899.39722699998</v>
      </c>
      <c r="K41" s="21">
        <v>7615637.9242500011</v>
      </c>
      <c r="L41" s="21">
        <v>196817.56988599998</v>
      </c>
      <c r="M41" s="21">
        <v>138692.23077199998</v>
      </c>
      <c r="N41" s="21">
        <v>58125.339114000002</v>
      </c>
      <c r="O41" s="21">
        <v>8753.6945830000004</v>
      </c>
    </row>
    <row r="42" spans="1:15" x14ac:dyDescent="0.25">
      <c r="A42" s="17" t="s">
        <v>188</v>
      </c>
      <c r="B42" s="17" t="s">
        <v>15</v>
      </c>
      <c r="C42" s="17" t="s">
        <v>189</v>
      </c>
      <c r="D42" s="40">
        <v>8155923.7590959286</v>
      </c>
      <c r="E42" s="21">
        <v>49342.926166000005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5">
      <c r="A43" s="17" t="s">
        <v>268</v>
      </c>
      <c r="B43" s="17" t="s">
        <v>20</v>
      </c>
      <c r="C43" s="17" t="s">
        <v>269</v>
      </c>
      <c r="D43" s="40">
        <v>211296839.56987068</v>
      </c>
      <c r="E43" s="21">
        <v>1275677.4730680001</v>
      </c>
      <c r="F43" s="21">
        <v>7389104.6273630001</v>
      </c>
      <c r="G43" s="21">
        <v>1889334.2230380001</v>
      </c>
      <c r="H43" s="21">
        <v>569700.657198</v>
      </c>
      <c r="I43" s="21">
        <v>1319633.5658400001</v>
      </c>
      <c r="J43" s="21">
        <v>565759.50277599995</v>
      </c>
      <c r="K43" s="21">
        <v>5126448.9867590005</v>
      </c>
      <c r="L43" s="21">
        <v>222128.513955</v>
      </c>
      <c r="M43" s="21">
        <v>146172.26119600001</v>
      </c>
      <c r="N43" s="21">
        <v>75956.252758999995</v>
      </c>
      <c r="O43" s="21">
        <v>8753.6945830000004</v>
      </c>
    </row>
    <row r="44" spans="1:15" x14ac:dyDescent="0.25">
      <c r="A44" s="17" t="s">
        <v>274</v>
      </c>
      <c r="B44" s="17" t="s">
        <v>20</v>
      </c>
      <c r="C44" s="17" t="s">
        <v>275</v>
      </c>
      <c r="D44" s="40">
        <v>346110912.798527</v>
      </c>
      <c r="E44" s="21">
        <v>1066172.3428559999</v>
      </c>
      <c r="F44" s="21">
        <v>19227447.188508999</v>
      </c>
      <c r="G44" s="21">
        <v>3134886.2134689996</v>
      </c>
      <c r="H44" s="21">
        <v>956335.10594599997</v>
      </c>
      <c r="I44" s="21">
        <v>2178551.1075229999</v>
      </c>
      <c r="J44" s="21">
        <v>1406325.8361790001</v>
      </c>
      <c r="K44" s="21">
        <v>9165447.7026289999</v>
      </c>
      <c r="L44" s="21">
        <v>206999.22911000001</v>
      </c>
      <c r="M44" s="21">
        <v>141705.020804</v>
      </c>
      <c r="N44" s="21">
        <v>65294.208306</v>
      </c>
      <c r="O44" s="21">
        <v>17507.389160999999</v>
      </c>
    </row>
    <row r="45" spans="1:15" x14ac:dyDescent="0.25">
      <c r="A45" s="17" t="s">
        <v>690</v>
      </c>
      <c r="B45" s="17" t="s">
        <v>15</v>
      </c>
      <c r="C45" s="17" t="s">
        <v>691</v>
      </c>
      <c r="D45" s="40">
        <v>10201498.662817772</v>
      </c>
      <c r="E45" s="21">
        <v>111347.24718800001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5">
      <c r="A46" s="17" t="s">
        <v>288</v>
      </c>
      <c r="B46" s="17" t="s">
        <v>123</v>
      </c>
      <c r="C46" s="17" t="s">
        <v>289</v>
      </c>
      <c r="D46" s="40">
        <v>196959770.76004887</v>
      </c>
      <c r="E46" s="21">
        <v>394743.40933399997</v>
      </c>
      <c r="F46" s="21">
        <v>9650753.7646550015</v>
      </c>
      <c r="G46" s="21">
        <v>2056792.2929420001</v>
      </c>
      <c r="H46" s="21">
        <v>778192.64510900003</v>
      </c>
      <c r="I46" s="21">
        <v>1278599.6478329999</v>
      </c>
      <c r="J46" s="21">
        <v>736567.05593799998</v>
      </c>
      <c r="K46" s="21">
        <v>5815974.5720739998</v>
      </c>
      <c r="L46" s="21">
        <v>225247.41168299998</v>
      </c>
      <c r="M46" s="21">
        <v>147107.264998</v>
      </c>
      <c r="N46" s="21">
        <v>78140.146685</v>
      </c>
      <c r="O46" s="21">
        <v>13130.541869000001</v>
      </c>
    </row>
    <row r="47" spans="1:15" x14ac:dyDescent="0.25">
      <c r="A47" s="17" t="s">
        <v>590</v>
      </c>
      <c r="B47" s="17" t="s">
        <v>15</v>
      </c>
      <c r="C47" s="17" t="s">
        <v>591</v>
      </c>
      <c r="D47" s="40">
        <v>10112749.51593359</v>
      </c>
      <c r="E47" s="21">
        <v>111347.24718800001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x14ac:dyDescent="0.25">
      <c r="A48" s="17" t="s">
        <v>548</v>
      </c>
      <c r="B48" s="17" t="s">
        <v>15</v>
      </c>
      <c r="C48" s="17" t="s">
        <v>549</v>
      </c>
      <c r="D48" s="40">
        <v>8110597.5852174284</v>
      </c>
      <c r="E48" s="21">
        <v>63263.552497000004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5">
      <c r="A49" s="17" t="s">
        <v>22</v>
      </c>
      <c r="B49" s="17" t="s">
        <v>15</v>
      </c>
      <c r="C49" s="17" t="s">
        <v>23</v>
      </c>
      <c r="D49" s="40">
        <v>9395505.9919777103</v>
      </c>
      <c r="E49" s="21">
        <v>86618.546310000005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</row>
    <row r="50" spans="1:15" x14ac:dyDescent="0.25">
      <c r="A50" s="17" t="s">
        <v>508</v>
      </c>
      <c r="B50" s="17" t="s">
        <v>152</v>
      </c>
      <c r="C50" s="17" t="s">
        <v>509</v>
      </c>
      <c r="D50" s="40">
        <v>321151590.06499076</v>
      </c>
      <c r="E50" s="21">
        <v>0</v>
      </c>
      <c r="F50" s="21">
        <v>17573131.343694001</v>
      </c>
      <c r="G50" s="21">
        <v>2808419.1847870001</v>
      </c>
      <c r="H50" s="21">
        <v>1013354.766943</v>
      </c>
      <c r="I50" s="21">
        <v>1795064.417844</v>
      </c>
      <c r="J50" s="21">
        <v>430965.36809</v>
      </c>
      <c r="K50" s="21">
        <v>8535251.1425260007</v>
      </c>
      <c r="L50" s="21">
        <v>294549.98053900001</v>
      </c>
      <c r="M50" s="21">
        <v>167677.34866399999</v>
      </c>
      <c r="N50" s="21">
        <v>126872.63187500001</v>
      </c>
      <c r="O50" s="21">
        <v>17507.389160999999</v>
      </c>
    </row>
    <row r="51" spans="1:15" x14ac:dyDescent="0.25">
      <c r="A51" s="17" t="s">
        <v>540</v>
      </c>
      <c r="B51" s="17" t="s">
        <v>303</v>
      </c>
      <c r="C51" s="17" t="s">
        <v>541</v>
      </c>
      <c r="D51" s="40">
        <v>26499308.698849592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1:15" x14ac:dyDescent="0.25">
      <c r="A52" s="17" t="s">
        <v>32</v>
      </c>
      <c r="B52" s="17" t="s">
        <v>15</v>
      </c>
      <c r="C52" s="17" t="s">
        <v>33</v>
      </c>
      <c r="D52" s="40">
        <v>13473957.24202192</v>
      </c>
      <c r="E52" s="21">
        <v>106931.05529600001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1:15" x14ac:dyDescent="0.25">
      <c r="A53" s="17" t="s">
        <v>60</v>
      </c>
      <c r="B53" s="17" t="s">
        <v>25</v>
      </c>
      <c r="C53" s="17" t="s">
        <v>61</v>
      </c>
      <c r="D53" s="40">
        <v>124406668.92450424</v>
      </c>
      <c r="E53" s="21">
        <v>457252.01506200002</v>
      </c>
      <c r="F53" s="21">
        <v>4694380.8165269997</v>
      </c>
      <c r="G53" s="21">
        <v>1305303.0134330001</v>
      </c>
      <c r="H53" s="21">
        <v>428123.53239200002</v>
      </c>
      <c r="I53" s="21">
        <v>877179.48104099999</v>
      </c>
      <c r="J53" s="21">
        <v>513077.70901499997</v>
      </c>
      <c r="K53" s="21">
        <v>3889670.0427279999</v>
      </c>
      <c r="L53" s="21">
        <v>154768.05749399998</v>
      </c>
      <c r="M53" s="21">
        <v>126225.51339899999</v>
      </c>
      <c r="N53" s="21">
        <v>28542.544095000001</v>
      </c>
      <c r="O53" s="21">
        <v>8753.6945830000004</v>
      </c>
    </row>
    <row r="54" spans="1:15" x14ac:dyDescent="0.25">
      <c r="A54" s="17" t="s">
        <v>106</v>
      </c>
      <c r="B54" s="17" t="s">
        <v>25</v>
      </c>
      <c r="C54" s="17" t="s">
        <v>107</v>
      </c>
      <c r="D54" s="40">
        <v>143586383.78501394</v>
      </c>
      <c r="E54" s="21">
        <v>103035.924704</v>
      </c>
      <c r="F54" s="21">
        <v>1683307.9738949998</v>
      </c>
      <c r="G54" s="21">
        <v>1419996.7897939999</v>
      </c>
      <c r="H54" s="21">
        <v>431214.54068400001</v>
      </c>
      <c r="I54" s="21">
        <v>988782.24910999998</v>
      </c>
      <c r="J54" s="21">
        <v>494498.396136</v>
      </c>
      <c r="K54" s="21">
        <v>4942700.4225430004</v>
      </c>
      <c r="L54" s="21">
        <v>207982.94556199998</v>
      </c>
      <c r="M54" s="21">
        <v>142016.688738</v>
      </c>
      <c r="N54" s="21">
        <v>65966.256823999996</v>
      </c>
      <c r="O54" s="21">
        <v>8753.6945830000004</v>
      </c>
    </row>
    <row r="55" spans="1:15" x14ac:dyDescent="0.25">
      <c r="A55" s="17" t="s">
        <v>746</v>
      </c>
      <c r="B55" s="17" t="s">
        <v>15</v>
      </c>
      <c r="C55" s="17" t="s">
        <v>747</v>
      </c>
      <c r="D55" s="40">
        <v>16789227.636948988</v>
      </c>
      <c r="E55" s="21">
        <v>564703.144799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</row>
    <row r="56" spans="1:15" x14ac:dyDescent="0.25">
      <c r="A56" s="17" t="s">
        <v>393</v>
      </c>
      <c r="B56" s="17" t="s">
        <v>152</v>
      </c>
      <c r="C56" s="17" t="s">
        <v>394</v>
      </c>
      <c r="D56" s="40">
        <v>362038347.67313105</v>
      </c>
      <c r="E56" s="21">
        <v>0</v>
      </c>
      <c r="F56" s="21">
        <v>11205685.134229999</v>
      </c>
      <c r="G56" s="21">
        <v>3707290.823725</v>
      </c>
      <c r="H56" s="21">
        <v>1211157.431967</v>
      </c>
      <c r="I56" s="21">
        <v>2496133.391758</v>
      </c>
      <c r="J56" s="21">
        <v>773541.966655</v>
      </c>
      <c r="K56" s="21">
        <v>10187729.745955</v>
      </c>
      <c r="L56" s="21">
        <v>298666.30999500002</v>
      </c>
      <c r="M56" s="21">
        <v>168924.02040099999</v>
      </c>
      <c r="N56" s="21">
        <v>129742.289594</v>
      </c>
      <c r="O56" s="21">
        <v>17507.389160999999</v>
      </c>
    </row>
    <row r="57" spans="1:15" x14ac:dyDescent="0.25">
      <c r="A57" s="17" t="s">
        <v>488</v>
      </c>
      <c r="B57" s="17" t="s">
        <v>303</v>
      </c>
      <c r="C57" s="17" t="s">
        <v>489</v>
      </c>
      <c r="D57" s="40">
        <v>28024652.666472066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1:15" x14ac:dyDescent="0.25">
      <c r="A58" s="17" t="s">
        <v>82</v>
      </c>
      <c r="B58" s="17" t="s">
        <v>30</v>
      </c>
      <c r="C58" s="17" t="s">
        <v>83</v>
      </c>
      <c r="D58" s="40">
        <v>235514848.3165262</v>
      </c>
      <c r="E58" s="21">
        <v>2011644.9802999999</v>
      </c>
      <c r="F58" s="21">
        <v>3930126.8634620002</v>
      </c>
      <c r="G58" s="21">
        <v>1767894.7498679999</v>
      </c>
      <c r="H58" s="21">
        <v>386935.59843000001</v>
      </c>
      <c r="I58" s="21">
        <v>1380959.1514379999</v>
      </c>
      <c r="J58" s="21">
        <v>769758.49092100002</v>
      </c>
      <c r="K58" s="21">
        <v>6234808.8464080002</v>
      </c>
      <c r="L58" s="21">
        <v>199993.438761</v>
      </c>
      <c r="M58" s="21">
        <v>139627.23457500001</v>
      </c>
      <c r="N58" s="21">
        <v>60366.204186000003</v>
      </c>
      <c r="O58" s="21">
        <v>13130.541869000001</v>
      </c>
    </row>
    <row r="59" spans="1:15" x14ac:dyDescent="0.25">
      <c r="A59" s="17" t="s">
        <v>145</v>
      </c>
      <c r="B59" s="17" t="s">
        <v>15</v>
      </c>
      <c r="C59" s="17" t="s">
        <v>146</v>
      </c>
      <c r="D59" s="40">
        <v>10110369.146341322</v>
      </c>
      <c r="E59" s="21">
        <v>72880.488807000002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</row>
    <row r="60" spans="1:15" x14ac:dyDescent="0.25">
      <c r="A60" s="17" t="s">
        <v>166</v>
      </c>
      <c r="B60" s="17" t="s">
        <v>15</v>
      </c>
      <c r="C60" s="17" t="s">
        <v>167</v>
      </c>
      <c r="D60" s="40">
        <v>16686322.318006568</v>
      </c>
      <c r="E60" s="21">
        <v>319871.44002799998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1:15" x14ac:dyDescent="0.25">
      <c r="A61" s="17" t="s">
        <v>542</v>
      </c>
      <c r="B61" s="17" t="s">
        <v>15</v>
      </c>
      <c r="C61" s="17" t="s">
        <v>543</v>
      </c>
      <c r="D61" s="40">
        <v>11813251.771046752</v>
      </c>
      <c r="E61" s="21">
        <v>65716.882786000002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</row>
    <row r="62" spans="1:15" x14ac:dyDescent="0.25">
      <c r="A62" s="17" t="s">
        <v>546</v>
      </c>
      <c r="B62" s="17" t="s">
        <v>15</v>
      </c>
      <c r="C62" s="17" t="s">
        <v>547</v>
      </c>
      <c r="D62" s="40">
        <v>10520986.324141765</v>
      </c>
      <c r="E62" s="21">
        <v>83871.132180999994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1:15" x14ac:dyDescent="0.25">
      <c r="A63" s="17" t="s">
        <v>516</v>
      </c>
      <c r="B63" s="17" t="s">
        <v>20</v>
      </c>
      <c r="C63" s="17" t="s">
        <v>517</v>
      </c>
      <c r="D63" s="40">
        <v>185779067.61303693</v>
      </c>
      <c r="E63" s="21">
        <v>138823.36219499999</v>
      </c>
      <c r="F63" s="21">
        <v>11061346.871591</v>
      </c>
      <c r="G63" s="21">
        <v>1427206.6026870001</v>
      </c>
      <c r="H63" s="21">
        <v>497116.62647399999</v>
      </c>
      <c r="I63" s="21">
        <v>930089.97621300002</v>
      </c>
      <c r="J63" s="21">
        <v>319872.73243700003</v>
      </c>
      <c r="K63" s="21">
        <v>4723762.18279</v>
      </c>
      <c r="L63" s="21">
        <v>180037.855736</v>
      </c>
      <c r="M63" s="21">
        <v>133705.54382299999</v>
      </c>
      <c r="N63" s="21">
        <v>46332.311912999998</v>
      </c>
      <c r="O63" s="21">
        <v>8753.6945830000004</v>
      </c>
    </row>
    <row r="64" spans="1:15" x14ac:dyDescent="0.25">
      <c r="A64" s="17" t="s">
        <v>686</v>
      </c>
      <c r="B64" s="17" t="s">
        <v>15</v>
      </c>
      <c r="C64" s="17" t="s">
        <v>687</v>
      </c>
      <c r="D64" s="40">
        <v>15429161.5371179</v>
      </c>
      <c r="E64" s="21">
        <v>103104.017943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1:15" x14ac:dyDescent="0.25">
      <c r="A65" s="17" t="s">
        <v>606</v>
      </c>
      <c r="B65" s="17" t="s">
        <v>15</v>
      </c>
      <c r="C65" s="17" t="s">
        <v>607</v>
      </c>
      <c r="D65" s="40">
        <v>16405932.317366332</v>
      </c>
      <c r="E65" s="21">
        <v>63263.552497000004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5">
      <c r="A66" s="17" t="s">
        <v>600</v>
      </c>
      <c r="B66" s="17" t="s">
        <v>15</v>
      </c>
      <c r="C66" s="17" t="s">
        <v>601</v>
      </c>
      <c r="D66" s="40">
        <v>12438286.010230135</v>
      </c>
      <c r="E66" s="21">
        <v>90739.667503000004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x14ac:dyDescent="0.25">
      <c r="A67" s="17" t="s">
        <v>760</v>
      </c>
      <c r="B67" s="17" t="s">
        <v>15</v>
      </c>
      <c r="C67" s="17" t="s">
        <v>761</v>
      </c>
      <c r="D67" s="40">
        <v>13769283.941306964</v>
      </c>
      <c r="E67" s="21">
        <v>100062.519974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</row>
    <row r="68" spans="1:15" x14ac:dyDescent="0.25">
      <c r="A68" s="17" t="s">
        <v>345</v>
      </c>
      <c r="B68" s="17" t="s">
        <v>20</v>
      </c>
      <c r="C68" s="17" t="s">
        <v>346</v>
      </c>
      <c r="D68" s="40">
        <v>245475287.69631973</v>
      </c>
      <c r="E68" s="21">
        <v>212420.31028899999</v>
      </c>
      <c r="F68" s="21">
        <v>11558158.031628</v>
      </c>
      <c r="G68" s="21">
        <v>2490493.0928849997</v>
      </c>
      <c r="H68" s="21">
        <v>932447.87337799999</v>
      </c>
      <c r="I68" s="21">
        <v>1558045.2195069999</v>
      </c>
      <c r="J68" s="21">
        <v>550071.44299500005</v>
      </c>
      <c r="K68" s="21">
        <v>6230290.4995200001</v>
      </c>
      <c r="L68" s="21">
        <v>165949.25848800002</v>
      </c>
      <c r="M68" s="21">
        <v>129549.971365</v>
      </c>
      <c r="N68" s="21">
        <v>36399.287123000002</v>
      </c>
      <c r="O68" s="21">
        <v>17507.389160999999</v>
      </c>
    </row>
    <row r="69" spans="1:15" x14ac:dyDescent="0.25">
      <c r="A69" s="17" t="s">
        <v>399</v>
      </c>
      <c r="B69" s="17" t="s">
        <v>303</v>
      </c>
      <c r="C69" s="17" t="s">
        <v>400</v>
      </c>
      <c r="D69" s="40">
        <v>40312910.783216767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1:15" x14ac:dyDescent="0.25">
      <c r="A70" s="17" t="s">
        <v>385</v>
      </c>
      <c r="B70" s="17" t="s">
        <v>20</v>
      </c>
      <c r="C70" s="17" t="s">
        <v>386</v>
      </c>
      <c r="D70" s="40">
        <v>237940502.5840843</v>
      </c>
      <c r="E70" s="21">
        <v>505334.72289400001</v>
      </c>
      <c r="F70" s="21">
        <v>9705525.586693</v>
      </c>
      <c r="G70" s="21">
        <v>2394283.7759179999</v>
      </c>
      <c r="H70" s="21">
        <v>818431.41093000001</v>
      </c>
      <c r="I70" s="21">
        <v>1575852.3649879999</v>
      </c>
      <c r="J70" s="21">
        <v>678583.87856600003</v>
      </c>
      <c r="K70" s="21">
        <v>5816355.1996649997</v>
      </c>
      <c r="L70" s="21">
        <v>179210.77965799998</v>
      </c>
      <c r="M70" s="21">
        <v>133497.765201</v>
      </c>
      <c r="N70" s="21">
        <v>45713.014456999997</v>
      </c>
      <c r="O70" s="21">
        <v>13130.541869000001</v>
      </c>
    </row>
    <row r="71" spans="1:15" x14ac:dyDescent="0.25">
      <c r="A71" s="17" t="s">
        <v>252</v>
      </c>
      <c r="B71" s="17" t="s">
        <v>15</v>
      </c>
      <c r="C71" s="17" t="s">
        <v>253</v>
      </c>
      <c r="D71" s="40">
        <v>9181955.7769384403</v>
      </c>
      <c r="E71" s="21">
        <v>83871.132180999994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1:15" x14ac:dyDescent="0.25">
      <c r="A72" s="17" t="s">
        <v>766</v>
      </c>
      <c r="B72" s="17" t="s">
        <v>15</v>
      </c>
      <c r="C72" s="17" t="s">
        <v>767</v>
      </c>
      <c r="D72" s="40">
        <v>12585112.65827967</v>
      </c>
      <c r="E72" s="21">
        <v>111347.24718800001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5">
      <c r="A73" s="17" t="s">
        <v>552</v>
      </c>
      <c r="B73" s="17" t="s">
        <v>15</v>
      </c>
      <c r="C73" s="17" t="s">
        <v>553</v>
      </c>
      <c r="D73" s="40">
        <v>9533013.678798398</v>
      </c>
      <c r="E73" s="21">
        <v>70133.074678000004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1:15" x14ac:dyDescent="0.25">
      <c r="A74" s="17" t="s">
        <v>756</v>
      </c>
      <c r="B74" s="17" t="s">
        <v>15</v>
      </c>
      <c r="C74" s="17" t="s">
        <v>757</v>
      </c>
      <c r="D74" s="40">
        <v>12899187.885042841</v>
      </c>
      <c r="E74" s="21">
        <v>70133.074678000004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1:15" x14ac:dyDescent="0.25">
      <c r="A75" s="17" t="s">
        <v>532</v>
      </c>
      <c r="B75" s="17" t="s">
        <v>15</v>
      </c>
      <c r="C75" s="17" t="s">
        <v>533</v>
      </c>
      <c r="D75" s="40">
        <v>5176184.340777888</v>
      </c>
      <c r="E75" s="21">
        <v>70133.074678000004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1:15" x14ac:dyDescent="0.25">
      <c r="A76" s="17" t="s">
        <v>29</v>
      </c>
      <c r="B76" s="17" t="s">
        <v>30</v>
      </c>
      <c r="C76" s="17" t="s">
        <v>31</v>
      </c>
      <c r="D76" s="40">
        <v>30726609.490788821</v>
      </c>
      <c r="E76" s="21">
        <v>394743.40933399997</v>
      </c>
      <c r="F76" s="21">
        <v>13873.147083</v>
      </c>
      <c r="G76" s="21">
        <v>71232.080415000004</v>
      </c>
      <c r="H76" s="21">
        <v>18828.315460000002</v>
      </c>
      <c r="I76" s="21">
        <v>52403.764954999999</v>
      </c>
      <c r="J76" s="21">
        <v>18868.438189</v>
      </c>
      <c r="K76" s="21">
        <v>522511.66134300001</v>
      </c>
      <c r="L76" s="21">
        <v>129703.43060200001</v>
      </c>
      <c r="M76" s="21">
        <v>118849.37228700001</v>
      </c>
      <c r="N76" s="21">
        <v>10854.058315</v>
      </c>
      <c r="O76" s="21">
        <v>8753.6945830000004</v>
      </c>
    </row>
    <row r="77" spans="1:15" x14ac:dyDescent="0.25">
      <c r="A77" s="17" t="s">
        <v>307</v>
      </c>
      <c r="B77" s="17" t="s">
        <v>303</v>
      </c>
      <c r="C77" s="17" t="s">
        <v>308</v>
      </c>
      <c r="D77" s="40">
        <v>25917763.962416895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1:15" x14ac:dyDescent="0.25">
      <c r="A78" s="17" t="s">
        <v>708</v>
      </c>
      <c r="B78" s="17" t="s">
        <v>15</v>
      </c>
      <c r="C78" s="17" t="s">
        <v>709</v>
      </c>
      <c r="D78" s="40">
        <v>20310568.63246122</v>
      </c>
      <c r="E78" s="21">
        <v>193775.59220800002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5">
      <c r="A79" s="17" t="s">
        <v>27</v>
      </c>
      <c r="B79" s="17" t="s">
        <v>15</v>
      </c>
      <c r="C79" s="17" t="s">
        <v>28</v>
      </c>
      <c r="D79" s="40">
        <v>7346806.4145836169</v>
      </c>
      <c r="E79" s="21">
        <v>49525.494994000001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1:15" x14ac:dyDescent="0.25">
      <c r="A80" s="17" t="s">
        <v>710</v>
      </c>
      <c r="B80" s="17" t="s">
        <v>15</v>
      </c>
      <c r="C80" s="17" t="s">
        <v>711</v>
      </c>
      <c r="D80" s="40">
        <v>8006018.6062302282</v>
      </c>
      <c r="E80" s="21">
        <v>70133.074678000004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5">
      <c r="A81" s="17" t="s">
        <v>347</v>
      </c>
      <c r="B81" s="17" t="s">
        <v>20</v>
      </c>
      <c r="C81" s="17" t="s">
        <v>348</v>
      </c>
      <c r="D81" s="40">
        <v>432210292.34484369</v>
      </c>
      <c r="E81" s="21">
        <v>741335.03074000007</v>
      </c>
      <c r="F81" s="21">
        <v>2459792.4968500002</v>
      </c>
      <c r="G81" s="21">
        <v>4500745.0911229998</v>
      </c>
      <c r="H81" s="21">
        <v>1500534.4477890001</v>
      </c>
      <c r="I81" s="21">
        <v>3000210.6433339999</v>
      </c>
      <c r="J81" s="21">
        <v>885347.62748599995</v>
      </c>
      <c r="K81" s="21">
        <v>10313904.189043999</v>
      </c>
      <c r="L81" s="21">
        <v>274849.15486000001</v>
      </c>
      <c r="M81" s="21">
        <v>161859.54722399998</v>
      </c>
      <c r="N81" s="21">
        <v>112989.607636</v>
      </c>
      <c r="O81" s="21">
        <v>17507.389160999999</v>
      </c>
    </row>
    <row r="82" spans="1:15" x14ac:dyDescent="0.25">
      <c r="A82" s="17" t="s">
        <v>758</v>
      </c>
      <c r="B82" s="17" t="s">
        <v>15</v>
      </c>
      <c r="C82" s="17" t="s">
        <v>759</v>
      </c>
      <c r="D82" s="40">
        <v>9831116.4995523896</v>
      </c>
      <c r="E82" s="21">
        <v>49525.494994000001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1:15" x14ac:dyDescent="0.25">
      <c r="A83" s="17" t="s">
        <v>248</v>
      </c>
      <c r="B83" s="17" t="s">
        <v>25</v>
      </c>
      <c r="C83" s="17" t="s">
        <v>249</v>
      </c>
      <c r="D83" s="40">
        <v>238516551.29975709</v>
      </c>
      <c r="E83" s="21">
        <v>106440.58661</v>
      </c>
      <c r="F83" s="21">
        <v>1570865.223851</v>
      </c>
      <c r="G83" s="21">
        <v>2434163.0413520001</v>
      </c>
      <c r="H83" s="21">
        <v>768258.68116100004</v>
      </c>
      <c r="I83" s="21">
        <v>1665904.3601909999</v>
      </c>
      <c r="J83" s="21">
        <v>1074897.1265139999</v>
      </c>
      <c r="K83" s="21">
        <v>7223261.3444020003</v>
      </c>
      <c r="L83" s="21">
        <v>175531.72621699999</v>
      </c>
      <c r="M83" s="21">
        <v>132354.982774</v>
      </c>
      <c r="N83" s="21">
        <v>43176.743442999999</v>
      </c>
      <c r="O83" s="21">
        <v>8753.6945830000004</v>
      </c>
    </row>
    <row r="84" spans="1:15" x14ac:dyDescent="0.25">
      <c r="A84" s="17" t="s">
        <v>640</v>
      </c>
      <c r="B84" s="17" t="s">
        <v>15</v>
      </c>
      <c r="C84" s="17" t="s">
        <v>641</v>
      </c>
      <c r="D84" s="40">
        <v>5996060.3560306178</v>
      </c>
      <c r="E84" s="21">
        <v>83871.132180999994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1:15" x14ac:dyDescent="0.25">
      <c r="A85" s="17" t="s">
        <v>240</v>
      </c>
      <c r="B85" s="17" t="s">
        <v>15</v>
      </c>
      <c r="C85" s="17" t="s">
        <v>241</v>
      </c>
      <c r="D85" s="40">
        <v>11992029.926458176</v>
      </c>
      <c r="E85" s="21">
        <v>140197.06925900001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5">
      <c r="A86" s="17" t="s">
        <v>369</v>
      </c>
      <c r="B86" s="17" t="s">
        <v>123</v>
      </c>
      <c r="C86" s="17" t="s">
        <v>370</v>
      </c>
      <c r="D86" s="40">
        <v>266907328.60220122</v>
      </c>
      <c r="E86" s="21">
        <v>932226.03548399999</v>
      </c>
      <c r="F86" s="21">
        <v>16738796.235851999</v>
      </c>
      <c r="G86" s="21">
        <v>2187452.720406</v>
      </c>
      <c r="H86" s="21">
        <v>682354.49187499995</v>
      </c>
      <c r="I86" s="21">
        <v>1505098.228531</v>
      </c>
      <c r="J86" s="21">
        <v>1035255.335985</v>
      </c>
      <c r="K86" s="21">
        <v>8309748.3465969991</v>
      </c>
      <c r="L86" s="21">
        <v>225923.61972800002</v>
      </c>
      <c r="M86" s="21">
        <v>147315.04362100002</v>
      </c>
      <c r="N86" s="21">
        <v>78608.576107000001</v>
      </c>
      <c r="O86" s="21">
        <v>8753.6945830000004</v>
      </c>
    </row>
    <row r="87" spans="1:15" x14ac:dyDescent="0.25">
      <c r="A87" s="17" t="s">
        <v>151</v>
      </c>
      <c r="B87" s="17" t="s">
        <v>152</v>
      </c>
      <c r="C87" s="17" t="s">
        <v>153</v>
      </c>
      <c r="D87" s="40">
        <v>348675401.25408387</v>
      </c>
      <c r="E87" s="21">
        <v>0</v>
      </c>
      <c r="F87" s="21">
        <v>18119381.296823002</v>
      </c>
      <c r="G87" s="21">
        <v>4138390.629948</v>
      </c>
      <c r="H87" s="21">
        <v>1445529.4085949999</v>
      </c>
      <c r="I87" s="21">
        <v>2692861.221353</v>
      </c>
      <c r="J87" s="21">
        <v>1031985.3588479999</v>
      </c>
      <c r="K87" s="21">
        <v>9186435.2533320002</v>
      </c>
      <c r="L87" s="21">
        <v>292317.73731</v>
      </c>
      <c r="M87" s="21">
        <v>167054.012796</v>
      </c>
      <c r="N87" s="21">
        <v>125263.724514</v>
      </c>
      <c r="O87" s="21">
        <v>17507.389160999999</v>
      </c>
    </row>
    <row r="88" spans="1:15" x14ac:dyDescent="0.25">
      <c r="A88" s="17" t="s">
        <v>678</v>
      </c>
      <c r="B88" s="17" t="s">
        <v>15</v>
      </c>
      <c r="C88" s="17" t="s">
        <v>679</v>
      </c>
      <c r="D88" s="40">
        <v>15424666.883224325</v>
      </c>
      <c r="E88" s="21">
        <v>49342.926166000005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</row>
    <row r="89" spans="1:15" x14ac:dyDescent="0.25">
      <c r="A89" s="17" t="s">
        <v>373</v>
      </c>
      <c r="B89" s="17" t="s">
        <v>20</v>
      </c>
      <c r="C89" s="17" t="s">
        <v>374</v>
      </c>
      <c r="D89" s="40">
        <v>78734600.17121914</v>
      </c>
      <c r="E89" s="21">
        <v>83871.132180999994</v>
      </c>
      <c r="F89" s="21">
        <v>2946861.5486679999</v>
      </c>
      <c r="G89" s="21">
        <v>780599.57729799999</v>
      </c>
      <c r="H89" s="21">
        <v>242320.14167899999</v>
      </c>
      <c r="I89" s="21">
        <v>538279.435619</v>
      </c>
      <c r="J89" s="21">
        <v>366039.41862999997</v>
      </c>
      <c r="K89" s="21">
        <v>2661648.2811139999</v>
      </c>
      <c r="L89" s="21">
        <v>127899.52598800001</v>
      </c>
      <c r="M89" s="21">
        <v>118226.03641900001</v>
      </c>
      <c r="N89" s="21">
        <v>9673.4895689999994</v>
      </c>
      <c r="O89" s="21">
        <v>8753.6945830000004</v>
      </c>
    </row>
    <row r="90" spans="1:15" x14ac:dyDescent="0.25">
      <c r="A90" s="17" t="s">
        <v>742</v>
      </c>
      <c r="B90" s="17" t="s">
        <v>15</v>
      </c>
      <c r="C90" s="17" t="s">
        <v>743</v>
      </c>
      <c r="D90" s="40">
        <v>11340590.389153365</v>
      </c>
      <c r="E90" s="21">
        <v>104477.725007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1:15" x14ac:dyDescent="0.25">
      <c r="A91" s="17" t="s">
        <v>734</v>
      </c>
      <c r="B91" s="17" t="s">
        <v>15</v>
      </c>
      <c r="C91" s="17" t="s">
        <v>735</v>
      </c>
      <c r="D91" s="40">
        <v>8113107.710527705</v>
      </c>
      <c r="E91" s="21">
        <v>53647.603046000004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1:15" x14ac:dyDescent="0.25">
      <c r="A92" s="17" t="s">
        <v>90</v>
      </c>
      <c r="B92" s="17" t="s">
        <v>20</v>
      </c>
      <c r="C92" s="17" t="s">
        <v>91</v>
      </c>
      <c r="D92" s="40">
        <v>169580059.60380968</v>
      </c>
      <c r="E92" s="21">
        <v>228120.24253699998</v>
      </c>
      <c r="F92" s="21">
        <v>6964576.4882749999</v>
      </c>
      <c r="G92" s="21">
        <v>1782843.3833440002</v>
      </c>
      <c r="H92" s="21">
        <v>549230.42993800004</v>
      </c>
      <c r="I92" s="21">
        <v>1233612.953406</v>
      </c>
      <c r="J92" s="21">
        <v>886714.94926400005</v>
      </c>
      <c r="K92" s="21">
        <v>5647594.395881</v>
      </c>
      <c r="L92" s="21">
        <v>165381.71762899999</v>
      </c>
      <c r="M92" s="21">
        <v>129342.19274199998</v>
      </c>
      <c r="N92" s="21">
        <v>36039.524887</v>
      </c>
      <c r="O92" s="21">
        <v>8753.6945830000004</v>
      </c>
    </row>
    <row r="93" spans="1:15" x14ac:dyDescent="0.25">
      <c r="A93" s="17" t="s">
        <v>168</v>
      </c>
      <c r="B93" s="17" t="s">
        <v>152</v>
      </c>
      <c r="C93" s="17" t="s">
        <v>169</v>
      </c>
      <c r="D93" s="40">
        <v>457114973.91566873</v>
      </c>
      <c r="E93" s="21">
        <v>0</v>
      </c>
      <c r="F93" s="21">
        <v>15493933.392961999</v>
      </c>
      <c r="G93" s="21">
        <v>5761038.3536840007</v>
      </c>
      <c r="H93" s="21">
        <v>1865163.1040650001</v>
      </c>
      <c r="I93" s="21">
        <v>3895875.2496190001</v>
      </c>
      <c r="J93" s="21">
        <v>1376042.2187650001</v>
      </c>
      <c r="K93" s="21">
        <v>13853693.800207</v>
      </c>
      <c r="L93" s="21">
        <v>321769.27632200002</v>
      </c>
      <c r="M93" s="21">
        <v>175780.71495600001</v>
      </c>
      <c r="N93" s="21">
        <v>145988.56136600001</v>
      </c>
      <c r="O93" s="21">
        <v>17507.389160999999</v>
      </c>
    </row>
    <row r="94" spans="1:15" x14ac:dyDescent="0.25">
      <c r="A94" s="17" t="s">
        <v>162</v>
      </c>
      <c r="B94" s="17" t="s">
        <v>15</v>
      </c>
      <c r="C94" s="17" t="s">
        <v>163</v>
      </c>
      <c r="D94" s="40">
        <v>8165891.0665023988</v>
      </c>
      <c r="E94" s="21">
        <v>138823.36219499999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5">
      <c r="A95" s="17" t="s">
        <v>383</v>
      </c>
      <c r="B95" s="17" t="s">
        <v>303</v>
      </c>
      <c r="C95" s="17" t="s">
        <v>384</v>
      </c>
      <c r="D95" s="40">
        <v>36000852.242425703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1:15" x14ac:dyDescent="0.25">
      <c r="A96" s="17" t="s">
        <v>337</v>
      </c>
      <c r="B96" s="17" t="s">
        <v>152</v>
      </c>
      <c r="C96" s="17" t="s">
        <v>338</v>
      </c>
      <c r="D96" s="40">
        <v>505714465.04995632</v>
      </c>
      <c r="E96" s="21">
        <v>0</v>
      </c>
      <c r="F96" s="21">
        <v>10624268.416141</v>
      </c>
      <c r="G96" s="21">
        <v>6016932.2872870006</v>
      </c>
      <c r="H96" s="21">
        <v>2176661.203987</v>
      </c>
      <c r="I96" s="21">
        <v>3840271.0833000001</v>
      </c>
      <c r="J96" s="21">
        <v>1013061.956733</v>
      </c>
      <c r="K96" s="21">
        <v>12229171.049754001</v>
      </c>
      <c r="L96" s="21">
        <v>455100.847411</v>
      </c>
      <c r="M96" s="21">
        <v>215258.653303</v>
      </c>
      <c r="N96" s="21">
        <v>239842.194108</v>
      </c>
      <c r="O96" s="21">
        <v>17507.389160999999</v>
      </c>
    </row>
    <row r="97" spans="1:15" x14ac:dyDescent="0.25">
      <c r="A97" s="17" t="s">
        <v>471</v>
      </c>
      <c r="B97" s="17" t="s">
        <v>303</v>
      </c>
      <c r="C97" s="17" t="s">
        <v>472</v>
      </c>
      <c r="D97" s="40">
        <v>72050907.333441332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5">
      <c r="A98" s="17" t="s">
        <v>232</v>
      </c>
      <c r="B98" s="17" t="s">
        <v>25</v>
      </c>
      <c r="C98" s="17" t="s">
        <v>233</v>
      </c>
      <c r="D98" s="40">
        <v>218488215.45161977</v>
      </c>
      <c r="E98" s="21">
        <v>133916.70161700001</v>
      </c>
      <c r="F98" s="21">
        <v>11563759.476507001</v>
      </c>
      <c r="G98" s="21">
        <v>2254635.6361540002</v>
      </c>
      <c r="H98" s="21">
        <v>632959.98059299996</v>
      </c>
      <c r="I98" s="21">
        <v>1621675.6555610001</v>
      </c>
      <c r="J98" s="21">
        <v>821760.38844500005</v>
      </c>
      <c r="K98" s="21">
        <v>7200547.6435419992</v>
      </c>
      <c r="L98" s="21">
        <v>221879.52894700001</v>
      </c>
      <c r="M98" s="21">
        <v>146172.26119600001</v>
      </c>
      <c r="N98" s="21">
        <v>75707.267751000007</v>
      </c>
      <c r="O98" s="21">
        <v>8753.6945830000004</v>
      </c>
    </row>
    <row r="99" spans="1:15" x14ac:dyDescent="0.25">
      <c r="A99" s="17" t="s">
        <v>266</v>
      </c>
      <c r="B99" s="17" t="s">
        <v>152</v>
      </c>
      <c r="C99" s="17" t="s">
        <v>267</v>
      </c>
      <c r="D99" s="40">
        <v>266904538.77640891</v>
      </c>
      <c r="E99" s="21">
        <v>0</v>
      </c>
      <c r="F99" s="21">
        <v>1876610.2221559999</v>
      </c>
      <c r="G99" s="21">
        <v>3319243.6599079999</v>
      </c>
      <c r="H99" s="21">
        <v>1240772.4718609999</v>
      </c>
      <c r="I99" s="21">
        <v>2078471.188047</v>
      </c>
      <c r="J99" s="21">
        <v>448865.537664</v>
      </c>
      <c r="K99" s="21">
        <v>5985097.9008590002</v>
      </c>
      <c r="L99" s="21">
        <v>267180.87174099998</v>
      </c>
      <c r="M99" s="21">
        <v>159573.98237099999</v>
      </c>
      <c r="N99" s="21">
        <v>107606.88937</v>
      </c>
      <c r="O99" s="21">
        <v>17507.389160999999</v>
      </c>
    </row>
    <row r="100" spans="1:15" x14ac:dyDescent="0.25">
      <c r="A100" s="17" t="s">
        <v>785</v>
      </c>
      <c r="B100" s="17" t="s">
        <v>303</v>
      </c>
      <c r="C100" s="17" t="s">
        <v>475</v>
      </c>
      <c r="D100" s="40">
        <v>52164693.971309312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1:15" x14ac:dyDescent="0.25">
      <c r="A101" s="17" t="s">
        <v>256</v>
      </c>
      <c r="B101" s="17" t="s">
        <v>15</v>
      </c>
      <c r="C101" s="17" t="s">
        <v>257</v>
      </c>
      <c r="D101" s="40">
        <v>11783480.106427187</v>
      </c>
      <c r="E101" s="21">
        <v>163552.06307199999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1:15" x14ac:dyDescent="0.25">
      <c r="A102" s="17" t="s">
        <v>184</v>
      </c>
      <c r="B102" s="17" t="s">
        <v>25</v>
      </c>
      <c r="C102" s="17" t="s">
        <v>185</v>
      </c>
      <c r="D102" s="40">
        <v>216723048.81348702</v>
      </c>
      <c r="E102" s="21">
        <v>138823.36219499999</v>
      </c>
      <c r="F102" s="21">
        <v>10269490.991496999</v>
      </c>
      <c r="G102" s="21">
        <v>2493696.7149439999</v>
      </c>
      <c r="H102" s="21">
        <v>816450.58149999997</v>
      </c>
      <c r="I102" s="21">
        <v>1677246.133444</v>
      </c>
      <c r="J102" s="21">
        <v>622985.23207000003</v>
      </c>
      <c r="K102" s="21">
        <v>6053196.5962300003</v>
      </c>
      <c r="L102" s="21">
        <v>160039.016841</v>
      </c>
      <c r="M102" s="21">
        <v>127783.85307099999</v>
      </c>
      <c r="N102" s="21">
        <v>32255.163769999999</v>
      </c>
      <c r="O102" s="21">
        <v>13130.541869000001</v>
      </c>
    </row>
    <row r="103" spans="1:15" x14ac:dyDescent="0.25">
      <c r="A103" s="17" t="s">
        <v>78</v>
      </c>
      <c r="B103" s="17" t="s">
        <v>20</v>
      </c>
      <c r="C103" s="17" t="s">
        <v>79</v>
      </c>
      <c r="D103" s="40">
        <v>383388049.29994607</v>
      </c>
      <c r="E103" s="21">
        <v>427322.56976500002</v>
      </c>
      <c r="F103" s="21">
        <v>11010947.769696999</v>
      </c>
      <c r="G103" s="21">
        <v>4242314.7780950004</v>
      </c>
      <c r="H103" s="21">
        <v>1210967.598339</v>
      </c>
      <c r="I103" s="21">
        <v>3031347.1797560002</v>
      </c>
      <c r="J103" s="21">
        <v>1430881.158392</v>
      </c>
      <c r="K103" s="21">
        <v>11417649.987865999</v>
      </c>
      <c r="L103" s="21">
        <v>184625.22188799997</v>
      </c>
      <c r="M103" s="21">
        <v>135056.10487099999</v>
      </c>
      <c r="N103" s="21">
        <v>49569.117016999997</v>
      </c>
      <c r="O103" s="21">
        <v>17507.389160999999</v>
      </c>
    </row>
    <row r="104" spans="1:15" x14ac:dyDescent="0.25">
      <c r="A104" s="17" t="s">
        <v>359</v>
      </c>
      <c r="B104" s="17" t="s">
        <v>303</v>
      </c>
      <c r="C104" s="17" t="s">
        <v>360</v>
      </c>
      <c r="D104" s="40">
        <v>27206702.874995101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</row>
    <row r="105" spans="1:15" x14ac:dyDescent="0.25">
      <c r="A105" s="17" t="s">
        <v>174</v>
      </c>
      <c r="B105" s="17" t="s">
        <v>123</v>
      </c>
      <c r="C105" s="17" t="s">
        <v>175</v>
      </c>
      <c r="D105" s="40">
        <v>244240610.68728068</v>
      </c>
      <c r="E105" s="21">
        <v>1020541.9784550001</v>
      </c>
      <c r="F105" s="21">
        <v>7347642.3858850002</v>
      </c>
      <c r="G105" s="21">
        <v>2137575.23349</v>
      </c>
      <c r="H105" s="21">
        <v>615046.04700699996</v>
      </c>
      <c r="I105" s="21">
        <v>1522529.1864829999</v>
      </c>
      <c r="J105" s="21">
        <v>779670.06794900005</v>
      </c>
      <c r="K105" s="21">
        <v>8207331.1907969993</v>
      </c>
      <c r="L105" s="21">
        <v>172343.19708700001</v>
      </c>
      <c r="M105" s="21">
        <v>131419.978971</v>
      </c>
      <c r="N105" s="21">
        <v>40923.218115999996</v>
      </c>
      <c r="O105" s="21">
        <v>8753.6945830000004</v>
      </c>
    </row>
    <row r="106" spans="1:15" x14ac:dyDescent="0.25">
      <c r="A106" s="17" t="s">
        <v>560</v>
      </c>
      <c r="B106" s="17" t="s">
        <v>15</v>
      </c>
      <c r="C106" s="17" t="s">
        <v>561</v>
      </c>
      <c r="D106" s="40">
        <v>8623260.5226829462</v>
      </c>
      <c r="E106" s="21">
        <v>66010.966626000009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1:15" x14ac:dyDescent="0.25">
      <c r="A107" s="17" t="s">
        <v>780</v>
      </c>
      <c r="B107" s="17" t="s">
        <v>15</v>
      </c>
      <c r="C107" s="17" t="s">
        <v>781</v>
      </c>
      <c r="D107" s="40">
        <v>13662009.025216924</v>
      </c>
      <c r="E107" s="21">
        <v>97609.189683999997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1:15" x14ac:dyDescent="0.25">
      <c r="A108" s="17" t="s">
        <v>524</v>
      </c>
      <c r="B108" s="17" t="s">
        <v>15</v>
      </c>
      <c r="C108" s="17" t="s">
        <v>525</v>
      </c>
      <c r="D108" s="40">
        <v>9389455.1994535495</v>
      </c>
      <c r="E108" s="21">
        <v>70133.074678000004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1:15" x14ac:dyDescent="0.25">
      <c r="A109" s="17" t="s">
        <v>736</v>
      </c>
      <c r="B109" s="17" t="s">
        <v>15</v>
      </c>
      <c r="C109" s="17" t="s">
        <v>737</v>
      </c>
      <c r="D109" s="40">
        <v>11296642.231730891</v>
      </c>
      <c r="E109" s="21">
        <v>105851.432072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1:15" x14ac:dyDescent="0.25">
      <c r="A110" s="17" t="s">
        <v>672</v>
      </c>
      <c r="B110" s="17" t="s">
        <v>15</v>
      </c>
      <c r="C110" s="17" t="s">
        <v>673</v>
      </c>
      <c r="D110" s="40">
        <v>14357223.810768148</v>
      </c>
      <c r="E110" s="21">
        <v>49342.926166000005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1:15" x14ac:dyDescent="0.25">
      <c r="A111" s="17" t="s">
        <v>482</v>
      </c>
      <c r="B111" s="17" t="s">
        <v>15</v>
      </c>
      <c r="C111" s="17" t="s">
        <v>483</v>
      </c>
      <c r="D111" s="40">
        <v>15272607.2646905</v>
      </c>
      <c r="E111" s="21">
        <v>97609.189683999997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1:15" x14ac:dyDescent="0.25">
      <c r="A112" s="17" t="s">
        <v>740</v>
      </c>
      <c r="B112" s="17" t="s">
        <v>15</v>
      </c>
      <c r="C112" s="17" t="s">
        <v>741</v>
      </c>
      <c r="D112" s="40">
        <v>8764086.2022923343</v>
      </c>
      <c r="E112" s="21">
        <v>49342.926166000005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</row>
    <row r="113" spans="1:15" x14ac:dyDescent="0.25">
      <c r="A113" s="17" t="s">
        <v>212</v>
      </c>
      <c r="B113" s="17" t="s">
        <v>20</v>
      </c>
      <c r="C113" s="17" t="s">
        <v>213</v>
      </c>
      <c r="D113" s="40">
        <v>226047937.46115723</v>
      </c>
      <c r="E113" s="21">
        <v>111347.24718800001</v>
      </c>
      <c r="F113" s="21">
        <v>3843032.8437390001</v>
      </c>
      <c r="G113" s="21">
        <v>2336198.9227550002</v>
      </c>
      <c r="H113" s="21">
        <v>783169.06906899996</v>
      </c>
      <c r="I113" s="21">
        <v>1553029.853686</v>
      </c>
      <c r="J113" s="21">
        <v>500674.68498100003</v>
      </c>
      <c r="K113" s="21">
        <v>5411756.8975610007</v>
      </c>
      <c r="L113" s="21">
        <v>298149.41015500005</v>
      </c>
      <c r="M113" s="21">
        <v>168716.24177800003</v>
      </c>
      <c r="N113" s="21">
        <v>129433.16837699999</v>
      </c>
      <c r="O113" s="21">
        <v>17507.389160999999</v>
      </c>
    </row>
    <row r="114" spans="1:15" x14ac:dyDescent="0.25">
      <c r="A114" s="17" t="s">
        <v>258</v>
      </c>
      <c r="B114" s="17" t="s">
        <v>15</v>
      </c>
      <c r="C114" s="17" t="s">
        <v>259</v>
      </c>
      <c r="D114" s="40">
        <v>11676567.231279207</v>
      </c>
      <c r="E114" s="21">
        <v>49342.926166000005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1:15" x14ac:dyDescent="0.25">
      <c r="A115" s="17" t="s">
        <v>206</v>
      </c>
      <c r="B115" s="17" t="s">
        <v>152</v>
      </c>
      <c r="C115" s="17" t="s">
        <v>207</v>
      </c>
      <c r="D115" s="40">
        <v>358845469.30411714</v>
      </c>
      <c r="E115" s="21">
        <v>0</v>
      </c>
      <c r="F115" s="21">
        <v>19570857.037921</v>
      </c>
      <c r="G115" s="21">
        <v>4439243.2310729995</v>
      </c>
      <c r="H115" s="21">
        <v>1662145.480678</v>
      </c>
      <c r="I115" s="21">
        <v>2777097.750395</v>
      </c>
      <c r="J115" s="21">
        <v>891992.99202999996</v>
      </c>
      <c r="K115" s="21">
        <v>9073636.7590950001</v>
      </c>
      <c r="L115" s="21">
        <v>282417.768751</v>
      </c>
      <c r="M115" s="21">
        <v>164041.22276400001</v>
      </c>
      <c r="N115" s="21">
        <v>118376.545987</v>
      </c>
      <c r="O115" s="21">
        <v>17507.389160999999</v>
      </c>
    </row>
    <row r="116" spans="1:15" x14ac:dyDescent="0.25">
      <c r="A116" s="17" t="s">
        <v>459</v>
      </c>
      <c r="B116" s="17" t="s">
        <v>303</v>
      </c>
      <c r="C116" s="17" t="s">
        <v>460</v>
      </c>
      <c r="D116" s="40">
        <v>36607583.247518167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</row>
    <row r="117" spans="1:15" x14ac:dyDescent="0.25">
      <c r="A117" s="17" t="s">
        <v>17</v>
      </c>
      <c r="B117" s="17" t="s">
        <v>15</v>
      </c>
      <c r="C117" s="17" t="s">
        <v>18</v>
      </c>
      <c r="D117" s="40">
        <v>12394648.817899842</v>
      </c>
      <c r="E117" s="21">
        <v>180037.534705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1:15" x14ac:dyDescent="0.25">
      <c r="A118" s="17" t="s">
        <v>646</v>
      </c>
      <c r="B118" s="17" t="s">
        <v>15</v>
      </c>
      <c r="C118" s="17" t="s">
        <v>647</v>
      </c>
      <c r="D118" s="40">
        <v>10845782.230974475</v>
      </c>
      <c r="E118" s="21">
        <v>49342.926166000005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</row>
    <row r="119" spans="1:15" x14ac:dyDescent="0.25">
      <c r="A119" s="17" t="s">
        <v>574</v>
      </c>
      <c r="B119" s="17" t="s">
        <v>15</v>
      </c>
      <c r="C119" s="17" t="s">
        <v>575</v>
      </c>
      <c r="D119" s="40">
        <v>6680683.8017952368</v>
      </c>
      <c r="E119" s="21">
        <v>125085.30469199999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5">
      <c r="A120" s="17" t="s">
        <v>514</v>
      </c>
      <c r="B120" s="17" t="s">
        <v>15</v>
      </c>
      <c r="C120" s="17" t="s">
        <v>515</v>
      </c>
      <c r="D120" s="40">
        <v>17089946.427967519</v>
      </c>
      <c r="E120" s="21">
        <v>90739.667503000004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5">
      <c r="A121" s="17" t="s">
        <v>170</v>
      </c>
      <c r="B121" s="17" t="s">
        <v>123</v>
      </c>
      <c r="C121" s="17" t="s">
        <v>171</v>
      </c>
      <c r="D121" s="40">
        <v>225299445.89048132</v>
      </c>
      <c r="E121" s="21">
        <v>539709.96583700005</v>
      </c>
      <c r="F121" s="21">
        <v>5503604.5977839995</v>
      </c>
      <c r="G121" s="21">
        <v>2010313.9418700002</v>
      </c>
      <c r="H121" s="21">
        <v>615527.09138400003</v>
      </c>
      <c r="I121" s="21">
        <v>1394786.8504860001</v>
      </c>
      <c r="J121" s="21">
        <v>818479.11735099996</v>
      </c>
      <c r="K121" s="21">
        <v>7674447.1082450002</v>
      </c>
      <c r="L121" s="21">
        <v>200144.80402700001</v>
      </c>
      <c r="M121" s="21">
        <v>139731.12388600002</v>
      </c>
      <c r="N121" s="21">
        <v>60413.680140999997</v>
      </c>
      <c r="O121" s="21">
        <v>8753.6945830000004</v>
      </c>
    </row>
    <row r="122" spans="1:15" x14ac:dyDescent="0.25">
      <c r="A122" s="17" t="s">
        <v>562</v>
      </c>
      <c r="B122" s="17" t="s">
        <v>15</v>
      </c>
      <c r="C122" s="17" t="s">
        <v>563</v>
      </c>
      <c r="D122" s="40">
        <v>13405947.361783009</v>
      </c>
      <c r="E122" s="21">
        <v>111347.24718800001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1:15" x14ac:dyDescent="0.25">
      <c r="A123" s="17" t="s">
        <v>284</v>
      </c>
      <c r="B123" s="17" t="s">
        <v>15</v>
      </c>
      <c r="C123" s="17" t="s">
        <v>285</v>
      </c>
      <c r="D123" s="40">
        <v>8450833.2317150962</v>
      </c>
      <c r="E123" s="21">
        <v>131953.84001399999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1:15" x14ac:dyDescent="0.25">
      <c r="A124" s="17" t="s">
        <v>210</v>
      </c>
      <c r="B124" s="17" t="s">
        <v>15</v>
      </c>
      <c r="C124" s="17" t="s">
        <v>211</v>
      </c>
      <c r="D124" s="40">
        <v>10465655.273550028</v>
      </c>
      <c r="E124" s="21">
        <v>97609.189683999997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1:15" x14ac:dyDescent="0.25">
      <c r="A125" s="17" t="s">
        <v>317</v>
      </c>
      <c r="B125" s="17" t="s">
        <v>152</v>
      </c>
      <c r="C125" s="17" t="s">
        <v>318</v>
      </c>
      <c r="D125" s="40">
        <v>873802194.25802398</v>
      </c>
      <c r="E125" s="21">
        <v>0</v>
      </c>
      <c r="F125" s="21">
        <v>49774879.785108998</v>
      </c>
      <c r="G125" s="21">
        <v>9754276.3415220007</v>
      </c>
      <c r="H125" s="21">
        <v>3396492.3431449998</v>
      </c>
      <c r="I125" s="21">
        <v>6357783.998377</v>
      </c>
      <c r="J125" s="21">
        <v>2212145.9331279998</v>
      </c>
      <c r="K125" s="21">
        <v>23652878.978592001</v>
      </c>
      <c r="L125" s="21">
        <v>494480.840555</v>
      </c>
      <c r="M125" s="21">
        <v>226998.145495</v>
      </c>
      <c r="N125" s="21">
        <v>267482.69506</v>
      </c>
      <c r="O125" s="21">
        <v>17507.389160999999</v>
      </c>
    </row>
    <row r="126" spans="1:15" x14ac:dyDescent="0.25">
      <c r="A126" s="17" t="s">
        <v>469</v>
      </c>
      <c r="B126" s="17" t="s">
        <v>303</v>
      </c>
      <c r="C126" s="17" t="s">
        <v>470</v>
      </c>
      <c r="D126" s="40">
        <v>69519202.786610544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</row>
    <row r="127" spans="1:15" x14ac:dyDescent="0.25">
      <c r="A127" s="17" t="s">
        <v>684</v>
      </c>
      <c r="B127" s="17" t="s">
        <v>15</v>
      </c>
      <c r="C127" s="17" t="s">
        <v>685</v>
      </c>
      <c r="D127" s="40">
        <v>12946591.415455561</v>
      </c>
      <c r="E127" s="21">
        <v>496012.85728200001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5">
      <c r="A128" s="17" t="s">
        <v>688</v>
      </c>
      <c r="B128" s="17" t="s">
        <v>15</v>
      </c>
      <c r="C128" s="17" t="s">
        <v>689</v>
      </c>
      <c r="D128" s="40">
        <v>9922124.6012717392</v>
      </c>
      <c r="E128" s="21">
        <v>56395.017175000001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5">
      <c r="A129" s="17" t="s">
        <v>502</v>
      </c>
      <c r="B129" s="17" t="s">
        <v>15</v>
      </c>
      <c r="C129" s="17" t="s">
        <v>503</v>
      </c>
      <c r="D129" s="40">
        <v>12676978.975378865</v>
      </c>
      <c r="E129" s="21">
        <v>70133.074678000004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5">
      <c r="A130" s="17" t="s">
        <v>570</v>
      </c>
      <c r="B130" s="17" t="s">
        <v>15</v>
      </c>
      <c r="C130" s="17" t="s">
        <v>571</v>
      </c>
      <c r="D130" s="40">
        <v>6726999.9782605227</v>
      </c>
      <c r="E130" s="21">
        <v>49342.926166000005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5">
      <c r="A131" s="17" t="s">
        <v>694</v>
      </c>
      <c r="B131" s="17" t="s">
        <v>15</v>
      </c>
      <c r="C131" s="17" t="s">
        <v>695</v>
      </c>
      <c r="D131" s="40">
        <v>9157416.3866089098</v>
      </c>
      <c r="E131" s="21">
        <v>49342.926166000005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5">
      <c r="A132" s="17" t="s">
        <v>353</v>
      </c>
      <c r="B132" s="17" t="s">
        <v>15</v>
      </c>
      <c r="C132" s="17" t="s">
        <v>354</v>
      </c>
      <c r="D132" s="40">
        <v>8864260.8394870982</v>
      </c>
      <c r="E132" s="21">
        <v>49342.926166000005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5">
      <c r="A133" s="17" t="s">
        <v>216</v>
      </c>
      <c r="B133" s="17" t="s">
        <v>25</v>
      </c>
      <c r="C133" s="17" t="s">
        <v>217</v>
      </c>
      <c r="D133" s="40">
        <v>174712315.53552249</v>
      </c>
      <c r="E133" s="21">
        <v>83871.132180999994</v>
      </c>
      <c r="F133" s="21">
        <v>9389467.4279410001</v>
      </c>
      <c r="G133" s="21">
        <v>1681627.490035</v>
      </c>
      <c r="H133" s="21">
        <v>464433.43783399998</v>
      </c>
      <c r="I133" s="21">
        <v>1217194.052201</v>
      </c>
      <c r="J133" s="21">
        <v>754099.79542900005</v>
      </c>
      <c r="K133" s="21">
        <v>4861897.5596539993</v>
      </c>
      <c r="L133" s="21">
        <v>135678.028544</v>
      </c>
      <c r="M133" s="21">
        <v>120615.49058099999</v>
      </c>
      <c r="N133" s="21">
        <v>15062.537963000001</v>
      </c>
      <c r="O133" s="21">
        <v>8753.6945830000004</v>
      </c>
    </row>
    <row r="134" spans="1:15" x14ac:dyDescent="0.25">
      <c r="A134" s="17" t="s">
        <v>494</v>
      </c>
      <c r="B134" s="17" t="s">
        <v>15</v>
      </c>
      <c r="C134" s="17" t="s">
        <v>495</v>
      </c>
      <c r="D134" s="40">
        <v>10894661.22446142</v>
      </c>
      <c r="E134" s="21">
        <v>77001.610000999994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</row>
    <row r="135" spans="1:15" x14ac:dyDescent="0.25">
      <c r="A135" s="17" t="s">
        <v>650</v>
      </c>
      <c r="B135" s="17" t="s">
        <v>15</v>
      </c>
      <c r="C135" s="17" t="s">
        <v>651</v>
      </c>
      <c r="D135" s="40">
        <v>13623476.881895995</v>
      </c>
      <c r="E135" s="21">
        <v>372370.339752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</row>
    <row r="136" spans="1:15" x14ac:dyDescent="0.25">
      <c r="A136" s="17" t="s">
        <v>327</v>
      </c>
      <c r="B136" s="17" t="s">
        <v>152</v>
      </c>
      <c r="C136" s="17" t="s">
        <v>328</v>
      </c>
      <c r="D136" s="40">
        <v>372819394.86520022</v>
      </c>
      <c r="E136" s="21">
        <v>0</v>
      </c>
      <c r="F136" s="21">
        <v>12766814.666178999</v>
      </c>
      <c r="G136" s="21">
        <v>4237710.5814530002</v>
      </c>
      <c r="H136" s="21">
        <v>1520401.381791</v>
      </c>
      <c r="I136" s="21">
        <v>2717309.1996619999</v>
      </c>
      <c r="J136" s="21">
        <v>831879.77428999997</v>
      </c>
      <c r="K136" s="21">
        <v>10183372.779475</v>
      </c>
      <c r="L136" s="21">
        <v>297796.53583499999</v>
      </c>
      <c r="M136" s="21">
        <v>168612.35246600001</v>
      </c>
      <c r="N136" s="21">
        <v>129184.18336900001</v>
      </c>
      <c r="O136" s="21">
        <v>17507.389160999999</v>
      </c>
    </row>
    <row r="137" spans="1:15" x14ac:dyDescent="0.25">
      <c r="A137" s="17" t="s">
        <v>264</v>
      </c>
      <c r="B137" s="17" t="s">
        <v>15</v>
      </c>
      <c r="C137" s="17" t="s">
        <v>265</v>
      </c>
      <c r="D137" s="40">
        <v>9135592.4154852796</v>
      </c>
      <c r="E137" s="21">
        <v>85244.839245999989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1:15" x14ac:dyDescent="0.25">
      <c r="A138" s="17" t="s">
        <v>192</v>
      </c>
      <c r="B138" s="17" t="s">
        <v>15</v>
      </c>
      <c r="C138" s="17" t="s">
        <v>193</v>
      </c>
      <c r="D138" s="40">
        <v>10511177.62174548</v>
      </c>
      <c r="E138" s="21">
        <v>97609.189683999997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1:15" x14ac:dyDescent="0.25">
      <c r="A139" s="17" t="s">
        <v>66</v>
      </c>
      <c r="B139" s="17" t="s">
        <v>15</v>
      </c>
      <c r="C139" s="17" t="s">
        <v>67</v>
      </c>
      <c r="D139" s="40">
        <v>11399949.311805842</v>
      </c>
      <c r="E139" s="21">
        <v>70133.074678000004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</row>
    <row r="140" spans="1:15" x14ac:dyDescent="0.25">
      <c r="A140" s="17" t="s">
        <v>784</v>
      </c>
      <c r="B140" s="18" t="s">
        <v>789</v>
      </c>
      <c r="C140" s="17" t="s">
        <v>786</v>
      </c>
      <c r="D140" s="40">
        <v>2087172075.9574983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1:15" x14ac:dyDescent="0.25">
      <c r="A141" s="17" t="s">
        <v>321</v>
      </c>
      <c r="B141" s="17" t="s">
        <v>303</v>
      </c>
      <c r="C141" s="17" t="s">
        <v>322</v>
      </c>
      <c r="D141" s="40">
        <v>94868418.234197348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5">
      <c r="A142" s="17" t="s">
        <v>194</v>
      </c>
      <c r="B142" s="17" t="s">
        <v>30</v>
      </c>
      <c r="C142" s="17" t="s">
        <v>195</v>
      </c>
      <c r="D142" s="40">
        <v>210795770.2146821</v>
      </c>
      <c r="E142" s="21">
        <v>394743.40933399997</v>
      </c>
      <c r="F142" s="21">
        <v>5794028.5000999998</v>
      </c>
      <c r="G142" s="21">
        <v>1833612.6344630001</v>
      </c>
      <c r="H142" s="21">
        <v>404842.57476300001</v>
      </c>
      <c r="I142" s="21">
        <v>1428770.0597000001</v>
      </c>
      <c r="J142" s="21">
        <v>983311.414109</v>
      </c>
      <c r="K142" s="21">
        <v>8244996.4914349997</v>
      </c>
      <c r="L142" s="21">
        <v>227331.95194400003</v>
      </c>
      <c r="M142" s="21">
        <v>147730.60086800001</v>
      </c>
      <c r="N142" s="21">
        <v>79601.351076000006</v>
      </c>
      <c r="O142" s="21">
        <v>8753.6945830000004</v>
      </c>
    </row>
    <row r="143" spans="1:15" x14ac:dyDescent="0.25">
      <c r="A143" s="17" t="s">
        <v>582</v>
      </c>
      <c r="B143" s="17" t="s">
        <v>15</v>
      </c>
      <c r="C143" s="17" t="s">
        <v>583</v>
      </c>
      <c r="D143" s="40">
        <v>13258719.912571982</v>
      </c>
      <c r="E143" s="21">
        <v>347347.55503400002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25">
      <c r="A144" s="17" t="s">
        <v>204</v>
      </c>
      <c r="B144" s="17" t="s">
        <v>30</v>
      </c>
      <c r="C144" s="17" t="s">
        <v>205</v>
      </c>
      <c r="D144" s="40">
        <v>251628970.59527257</v>
      </c>
      <c r="E144" s="21">
        <v>981290.66754799988</v>
      </c>
      <c r="F144" s="21">
        <v>2093421.8564860001</v>
      </c>
      <c r="G144" s="21">
        <v>1791929.1784940001</v>
      </c>
      <c r="H144" s="21">
        <v>282897.82513000001</v>
      </c>
      <c r="I144" s="21">
        <v>1509031.3533640001</v>
      </c>
      <c r="J144" s="21">
        <v>1264790.714777</v>
      </c>
      <c r="K144" s="21">
        <v>9650795.5215560012</v>
      </c>
      <c r="L144" s="21">
        <v>187304.73355800001</v>
      </c>
      <c r="M144" s="21">
        <v>135887.21936300001</v>
      </c>
      <c r="N144" s="21">
        <v>51417.514195000003</v>
      </c>
      <c r="O144" s="21">
        <v>8753.6945830000004</v>
      </c>
    </row>
    <row r="145" spans="1:15" x14ac:dyDescent="0.25">
      <c r="A145" s="17" t="s">
        <v>76</v>
      </c>
      <c r="B145" s="17" t="s">
        <v>20</v>
      </c>
      <c r="C145" s="17" t="s">
        <v>77</v>
      </c>
      <c r="D145" s="40">
        <v>97510837.337730244</v>
      </c>
      <c r="E145" s="21">
        <v>49342.926166000005</v>
      </c>
      <c r="F145" s="21">
        <v>4921329.1625810005</v>
      </c>
      <c r="G145" s="21">
        <v>962132.98547900002</v>
      </c>
      <c r="H145" s="21">
        <v>275679.17779099999</v>
      </c>
      <c r="I145" s="21">
        <v>686453.80768800003</v>
      </c>
      <c r="J145" s="21">
        <v>583798.21155999997</v>
      </c>
      <c r="K145" s="21">
        <v>4260514.0555020003</v>
      </c>
      <c r="L145" s="21">
        <v>134176.357231</v>
      </c>
      <c r="M145" s="21">
        <v>120096.044024</v>
      </c>
      <c r="N145" s="21">
        <v>14080.313206999999</v>
      </c>
      <c r="O145" s="21">
        <v>8753.6945830000004</v>
      </c>
    </row>
    <row r="146" spans="1:15" x14ac:dyDescent="0.25">
      <c r="A146" s="17" t="s">
        <v>754</v>
      </c>
      <c r="B146" s="17" t="s">
        <v>15</v>
      </c>
      <c r="C146" s="17" t="s">
        <v>755</v>
      </c>
      <c r="D146" s="40">
        <v>7756125.6715125935</v>
      </c>
      <c r="E146" s="21">
        <v>70133.074678000004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1:15" x14ac:dyDescent="0.25">
      <c r="A147" s="17" t="s">
        <v>228</v>
      </c>
      <c r="B147" s="17" t="s">
        <v>30</v>
      </c>
      <c r="C147" s="17" t="s">
        <v>229</v>
      </c>
      <c r="D147" s="40">
        <v>156107374.40943471</v>
      </c>
      <c r="E147" s="21">
        <v>1570064.27859</v>
      </c>
      <c r="F147" s="21">
        <v>4463713.1452930002</v>
      </c>
      <c r="G147" s="21">
        <v>1242903.8317220001</v>
      </c>
      <c r="H147" s="21">
        <v>256521.88363500001</v>
      </c>
      <c r="I147" s="21">
        <v>986381.94808700006</v>
      </c>
      <c r="J147" s="21">
        <v>528994.65966600005</v>
      </c>
      <c r="K147" s="21">
        <v>4610546.6897149999</v>
      </c>
      <c r="L147" s="21">
        <v>286439.14629800001</v>
      </c>
      <c r="M147" s="21">
        <v>165287.894501</v>
      </c>
      <c r="N147" s="21">
        <v>121151.251797</v>
      </c>
      <c r="O147" s="21">
        <v>8753.6945830000004</v>
      </c>
    </row>
    <row r="148" spans="1:15" x14ac:dyDescent="0.25">
      <c r="A148" s="17" t="s">
        <v>325</v>
      </c>
      <c r="B148" s="17" t="s">
        <v>152</v>
      </c>
      <c r="C148" s="17" t="s">
        <v>326</v>
      </c>
      <c r="D148" s="40">
        <v>737813447.05830956</v>
      </c>
      <c r="E148" s="21">
        <v>0</v>
      </c>
      <c r="F148" s="21">
        <v>47065978.052124999</v>
      </c>
      <c r="G148" s="21">
        <v>8018356.5112689994</v>
      </c>
      <c r="H148" s="21">
        <v>2911831.1880259998</v>
      </c>
      <c r="I148" s="21">
        <v>5106525.3232429996</v>
      </c>
      <c r="J148" s="21">
        <v>1184415.384503</v>
      </c>
      <c r="K148" s="21">
        <v>20259912.118524</v>
      </c>
      <c r="L148" s="21">
        <v>458523.03346199996</v>
      </c>
      <c r="M148" s="21">
        <v>216297.54641700001</v>
      </c>
      <c r="N148" s="21">
        <v>242225.48704499999</v>
      </c>
      <c r="O148" s="21">
        <v>17507.389160999999</v>
      </c>
    </row>
    <row r="149" spans="1:15" x14ac:dyDescent="0.25">
      <c r="A149" s="17" t="s">
        <v>447</v>
      </c>
      <c r="B149" s="17" t="s">
        <v>303</v>
      </c>
      <c r="C149" s="17" t="s">
        <v>448</v>
      </c>
      <c r="D149" s="40">
        <v>62777576.015784509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5">
      <c r="A150" s="17" t="s">
        <v>752</v>
      </c>
      <c r="B150" s="17" t="s">
        <v>15</v>
      </c>
      <c r="C150" s="17" t="s">
        <v>753</v>
      </c>
      <c r="D150" s="40">
        <v>9333837.9683227614</v>
      </c>
      <c r="E150" s="21">
        <v>90739.667503000004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5">
      <c r="A151" s="17" t="s">
        <v>286</v>
      </c>
      <c r="B151" s="17" t="s">
        <v>123</v>
      </c>
      <c r="C151" s="17" t="s">
        <v>287</v>
      </c>
      <c r="D151" s="40">
        <v>227102368.98143104</v>
      </c>
      <c r="E151" s="21">
        <v>735967.507232</v>
      </c>
      <c r="F151" s="21">
        <v>4008867.907631</v>
      </c>
      <c r="G151" s="21">
        <v>1575658.5054029999</v>
      </c>
      <c r="H151" s="21">
        <v>342439.98742800002</v>
      </c>
      <c r="I151" s="21">
        <v>1233218.517975</v>
      </c>
      <c r="J151" s="21">
        <v>1005321.8312510001</v>
      </c>
      <c r="K151" s="21">
        <v>7574769.1964299995</v>
      </c>
      <c r="L151" s="21">
        <v>189435.694751</v>
      </c>
      <c r="M151" s="21">
        <v>136510.55523200001</v>
      </c>
      <c r="N151" s="21">
        <v>52925.139518999997</v>
      </c>
      <c r="O151" s="21">
        <v>8753.6945830000004</v>
      </c>
    </row>
    <row r="152" spans="1:15" x14ac:dyDescent="0.25">
      <c r="A152" s="17" t="s">
        <v>220</v>
      </c>
      <c r="B152" s="17" t="s">
        <v>15</v>
      </c>
      <c r="C152" s="17" t="s">
        <v>221</v>
      </c>
      <c r="D152" s="40">
        <v>11041773.010200143</v>
      </c>
      <c r="E152" s="21">
        <v>166299.477201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1:15" x14ac:dyDescent="0.25">
      <c r="A153" s="17" t="s">
        <v>50</v>
      </c>
      <c r="B153" s="17" t="s">
        <v>15</v>
      </c>
      <c r="C153" s="17" t="s">
        <v>51</v>
      </c>
      <c r="D153" s="40">
        <v>18604463.667974561</v>
      </c>
      <c r="E153" s="21">
        <v>79975.014731000003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5">
      <c r="A154" s="17" t="s">
        <v>363</v>
      </c>
      <c r="B154" s="17" t="s">
        <v>123</v>
      </c>
      <c r="C154" s="17" t="s">
        <v>364</v>
      </c>
      <c r="D154" s="40">
        <v>166747819.40597093</v>
      </c>
      <c r="E154" s="21">
        <v>490645.33377399994</v>
      </c>
      <c r="F154" s="21">
        <v>4837679.6357859997</v>
      </c>
      <c r="G154" s="21">
        <v>1546962.7823630001</v>
      </c>
      <c r="H154" s="21">
        <v>505326.185474</v>
      </c>
      <c r="I154" s="21">
        <v>1041636.596889</v>
      </c>
      <c r="J154" s="21">
        <v>363977.894937</v>
      </c>
      <c r="K154" s="21">
        <v>4110702.8182899999</v>
      </c>
      <c r="L154" s="21">
        <v>165057.32888300001</v>
      </c>
      <c r="M154" s="21">
        <v>129238.30343100001</v>
      </c>
      <c r="N154" s="21">
        <v>35819.025452000002</v>
      </c>
      <c r="O154" s="21">
        <v>8753.6945830000004</v>
      </c>
    </row>
    <row r="155" spans="1:15" x14ac:dyDescent="0.25">
      <c r="A155" s="17" t="s">
        <v>674</v>
      </c>
      <c r="B155" s="17" t="s">
        <v>15</v>
      </c>
      <c r="C155" s="17" t="s">
        <v>675</v>
      </c>
      <c r="D155" s="40">
        <v>8690353.559246717</v>
      </c>
      <c r="E155" s="21">
        <v>175916.413512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25">
      <c r="A156" s="17" t="s">
        <v>94</v>
      </c>
      <c r="B156" s="17" t="s">
        <v>20</v>
      </c>
      <c r="C156" s="17" t="s">
        <v>95</v>
      </c>
      <c r="D156" s="40">
        <v>78664625.321671829</v>
      </c>
      <c r="E156" s="21">
        <v>72880.488807000002</v>
      </c>
      <c r="F156" s="21">
        <v>2209558.2664419999</v>
      </c>
      <c r="G156" s="21">
        <v>758138.73758299998</v>
      </c>
      <c r="H156" s="21">
        <v>219909.83461699999</v>
      </c>
      <c r="I156" s="21">
        <v>538228.90296600002</v>
      </c>
      <c r="J156" s="21">
        <v>478384.17769600003</v>
      </c>
      <c r="K156" s="21">
        <v>3335942.5619569998</v>
      </c>
      <c r="L156" s="21">
        <v>132542.25047599999</v>
      </c>
      <c r="M156" s="21">
        <v>119680.486779</v>
      </c>
      <c r="N156" s="21">
        <v>12861.763697</v>
      </c>
      <c r="O156" s="21">
        <v>8753.6945830000004</v>
      </c>
    </row>
    <row r="157" spans="1:15" x14ac:dyDescent="0.25">
      <c r="A157" s="17" t="s">
        <v>329</v>
      </c>
      <c r="B157" s="17" t="s">
        <v>15</v>
      </c>
      <c r="C157" s="17" t="s">
        <v>330</v>
      </c>
      <c r="D157" s="40">
        <v>12608934.399334094</v>
      </c>
      <c r="E157" s="21">
        <v>182490.864994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</row>
    <row r="158" spans="1:15" x14ac:dyDescent="0.25">
      <c r="A158" s="17" t="s">
        <v>676</v>
      </c>
      <c r="B158" s="17" t="s">
        <v>15</v>
      </c>
      <c r="C158" s="17" t="s">
        <v>677</v>
      </c>
      <c r="D158" s="40">
        <v>13054037.082349712</v>
      </c>
      <c r="E158" s="21">
        <v>98982.89675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1:15" x14ac:dyDescent="0.25">
      <c r="A159" s="17" t="s">
        <v>526</v>
      </c>
      <c r="B159" s="17" t="s">
        <v>123</v>
      </c>
      <c r="C159" s="17" t="s">
        <v>527</v>
      </c>
      <c r="D159" s="40">
        <v>167336563.8844246</v>
      </c>
      <c r="E159" s="21">
        <v>394743.40933399997</v>
      </c>
      <c r="F159" s="21">
        <v>8364375.2109770002</v>
      </c>
      <c r="G159" s="21">
        <v>1764906.5776809999</v>
      </c>
      <c r="H159" s="21">
        <v>684762.69544100005</v>
      </c>
      <c r="I159" s="21">
        <v>1080143.8822399999</v>
      </c>
      <c r="J159" s="21">
        <v>543012.71961000003</v>
      </c>
      <c r="K159" s="21">
        <v>4334325.9096760005</v>
      </c>
      <c r="L159" s="21">
        <v>191662.66287500001</v>
      </c>
      <c r="M159" s="21">
        <v>137133.89110100002</v>
      </c>
      <c r="N159" s="21">
        <v>54528.771774000001</v>
      </c>
      <c r="O159" s="21">
        <v>8753.6945830000004</v>
      </c>
    </row>
    <row r="160" spans="1:15" x14ac:dyDescent="0.25">
      <c r="A160" s="17" t="s">
        <v>522</v>
      </c>
      <c r="B160" s="17" t="s">
        <v>303</v>
      </c>
      <c r="C160" s="17" t="s">
        <v>523</v>
      </c>
      <c r="D160" s="40">
        <v>30301627.835499607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5">
      <c r="A161" s="17" t="s">
        <v>315</v>
      </c>
      <c r="B161" s="17" t="s">
        <v>20</v>
      </c>
      <c r="C161" s="17" t="s">
        <v>316</v>
      </c>
      <c r="D161" s="40">
        <v>142059990.74359062</v>
      </c>
      <c r="E161" s="21">
        <v>203097.457819</v>
      </c>
      <c r="F161" s="21">
        <v>4108761.4106989997</v>
      </c>
      <c r="G161" s="21">
        <v>1430097.3547759999</v>
      </c>
      <c r="H161" s="21">
        <v>484280.493969</v>
      </c>
      <c r="I161" s="21">
        <v>945816.86080699996</v>
      </c>
      <c r="J161" s="21">
        <v>275270.63581200002</v>
      </c>
      <c r="K161" s="21">
        <v>3437721.429147</v>
      </c>
      <c r="L161" s="21">
        <v>183897.31780299998</v>
      </c>
      <c r="M161" s="21">
        <v>134848.326248</v>
      </c>
      <c r="N161" s="21">
        <v>49048.991555000001</v>
      </c>
      <c r="O161" s="21">
        <v>13130.541869000001</v>
      </c>
    </row>
    <row r="162" spans="1:15" x14ac:dyDescent="0.25">
      <c r="A162" s="17" t="s">
        <v>319</v>
      </c>
      <c r="B162" s="17" t="s">
        <v>152</v>
      </c>
      <c r="C162" s="17" t="s">
        <v>320</v>
      </c>
      <c r="D162" s="40">
        <v>708402909.30813015</v>
      </c>
      <c r="E162" s="21">
        <v>0</v>
      </c>
      <c r="F162" s="21">
        <v>42177423.437589005</v>
      </c>
      <c r="G162" s="21">
        <v>6776173.0265239999</v>
      </c>
      <c r="H162" s="21">
        <v>2335641.401201</v>
      </c>
      <c r="I162" s="21">
        <v>4440531.6253230004</v>
      </c>
      <c r="J162" s="21">
        <v>1586565.3496439999</v>
      </c>
      <c r="K162" s="21">
        <v>17787692.224598002</v>
      </c>
      <c r="L162" s="21">
        <v>455040.71120100003</v>
      </c>
      <c r="M162" s="21">
        <v>215258.653303</v>
      </c>
      <c r="N162" s="21">
        <v>239782.057898</v>
      </c>
      <c r="O162" s="21">
        <v>17507.389160999999</v>
      </c>
    </row>
    <row r="163" spans="1:15" x14ac:dyDescent="0.25">
      <c r="A163" s="17" t="s">
        <v>554</v>
      </c>
      <c r="B163" s="17" t="s">
        <v>15</v>
      </c>
      <c r="C163" s="17" t="s">
        <v>555</v>
      </c>
      <c r="D163" s="40">
        <v>11072005.454114502</v>
      </c>
      <c r="E163" s="21">
        <v>70133.074678000004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</row>
    <row r="164" spans="1:15" x14ac:dyDescent="0.25">
      <c r="A164" s="17" t="s">
        <v>108</v>
      </c>
      <c r="B164" s="17" t="s">
        <v>15</v>
      </c>
      <c r="C164" s="17" t="s">
        <v>109</v>
      </c>
      <c r="D164" s="40">
        <v>8531847.2075068858</v>
      </c>
      <c r="E164" s="21">
        <v>127538.634981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1:15" x14ac:dyDescent="0.25">
      <c r="A165" s="17" t="s">
        <v>298</v>
      </c>
      <c r="B165" s="17" t="s">
        <v>123</v>
      </c>
      <c r="C165" s="17" t="s">
        <v>299</v>
      </c>
      <c r="D165" s="40">
        <v>187041518.25125378</v>
      </c>
      <c r="E165" s="21">
        <v>452865.42892500001</v>
      </c>
      <c r="F165" s="21">
        <v>6508153.9059779998</v>
      </c>
      <c r="G165" s="21">
        <v>1669904.344271</v>
      </c>
      <c r="H165" s="21">
        <v>551712.18161199999</v>
      </c>
      <c r="I165" s="21">
        <v>1118192.1626589999</v>
      </c>
      <c r="J165" s="21">
        <v>637429.45067399996</v>
      </c>
      <c r="K165" s="21">
        <v>5765938.2568870001</v>
      </c>
      <c r="L165" s="21">
        <v>172155.40330999999</v>
      </c>
      <c r="M165" s="21">
        <v>131419.978971</v>
      </c>
      <c r="N165" s="21">
        <v>40735.424338999997</v>
      </c>
      <c r="O165" s="21">
        <v>13130.541869000001</v>
      </c>
    </row>
    <row r="166" spans="1:15" x14ac:dyDescent="0.25">
      <c r="A166" s="17" t="s">
        <v>770</v>
      </c>
      <c r="B166" s="17" t="s">
        <v>15</v>
      </c>
      <c r="C166" s="17" t="s">
        <v>771</v>
      </c>
      <c r="D166" s="40">
        <v>9549328.4293475524</v>
      </c>
      <c r="E166" s="21">
        <v>49342.926166000005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1:15" x14ac:dyDescent="0.25">
      <c r="A167" s="17" t="s">
        <v>782</v>
      </c>
      <c r="B167" s="17" t="s">
        <v>15</v>
      </c>
      <c r="C167" s="17" t="s">
        <v>783</v>
      </c>
      <c r="D167" s="40">
        <v>13987205.762492714</v>
      </c>
      <c r="E167" s="21">
        <v>104477.725007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1:15" x14ac:dyDescent="0.25">
      <c r="A168" s="17" t="s">
        <v>441</v>
      </c>
      <c r="B168" s="17" t="s">
        <v>123</v>
      </c>
      <c r="C168" s="17" t="s">
        <v>442</v>
      </c>
      <c r="D168" s="40">
        <v>173859218.2190077</v>
      </c>
      <c r="E168" s="21">
        <v>511743.38214400003</v>
      </c>
      <c r="F168" s="21">
        <v>6646014.8964450005</v>
      </c>
      <c r="G168" s="21">
        <v>1463680.6635100001</v>
      </c>
      <c r="H168" s="21">
        <v>390344.65259100002</v>
      </c>
      <c r="I168" s="21">
        <v>1073336.010919</v>
      </c>
      <c r="J168" s="21">
        <v>538383.70293100004</v>
      </c>
      <c r="K168" s="21">
        <v>6113461.883595</v>
      </c>
      <c r="L168" s="21">
        <v>186420.189102</v>
      </c>
      <c r="M168" s="21">
        <v>135575.55142900001</v>
      </c>
      <c r="N168" s="21">
        <v>50844.637672999997</v>
      </c>
      <c r="O168" s="21">
        <v>13130.541869000001</v>
      </c>
    </row>
    <row r="169" spans="1:15" x14ac:dyDescent="0.25">
      <c r="A169" s="17" t="s">
        <v>333</v>
      </c>
      <c r="B169" s="17" t="s">
        <v>303</v>
      </c>
      <c r="C169" s="17" t="s">
        <v>334</v>
      </c>
      <c r="D169" s="40">
        <v>41548306.218151368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1:15" x14ac:dyDescent="0.25">
      <c r="A170" s="17" t="s">
        <v>610</v>
      </c>
      <c r="B170" s="17" t="s">
        <v>15</v>
      </c>
      <c r="C170" s="17" t="s">
        <v>611</v>
      </c>
      <c r="D170" s="40">
        <v>17276892.570723522</v>
      </c>
      <c r="E170" s="21">
        <v>83871.132180999994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</row>
    <row r="171" spans="1:15" x14ac:dyDescent="0.25">
      <c r="A171" s="17" t="s">
        <v>36</v>
      </c>
      <c r="B171" s="17" t="s">
        <v>15</v>
      </c>
      <c r="C171" s="17" t="s">
        <v>37</v>
      </c>
      <c r="D171" s="40">
        <v>10659485.490148382</v>
      </c>
      <c r="E171" s="21">
        <v>61595.761592000003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</row>
    <row r="172" spans="1:15" x14ac:dyDescent="0.25">
      <c r="A172" s="17" t="s">
        <v>550</v>
      </c>
      <c r="B172" s="17" t="s">
        <v>15</v>
      </c>
      <c r="C172" s="17" t="s">
        <v>551</v>
      </c>
      <c r="D172" s="40">
        <v>19184952.053773802</v>
      </c>
      <c r="E172" s="21">
        <v>125085.30469199999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</row>
    <row r="173" spans="1:15" x14ac:dyDescent="0.25">
      <c r="A173" s="17" t="s">
        <v>415</v>
      </c>
      <c r="B173" s="17" t="s">
        <v>20</v>
      </c>
      <c r="C173" s="17" t="s">
        <v>416</v>
      </c>
      <c r="D173" s="40">
        <v>124701976.80062467</v>
      </c>
      <c r="E173" s="21">
        <v>120669.1128</v>
      </c>
      <c r="F173" s="21">
        <v>1688210.040205</v>
      </c>
      <c r="G173" s="21">
        <v>1305420.2191590001</v>
      </c>
      <c r="H173" s="21">
        <v>482255.93323299999</v>
      </c>
      <c r="I173" s="21">
        <v>823164.28592599998</v>
      </c>
      <c r="J173" s="21">
        <v>309417.53959300002</v>
      </c>
      <c r="K173" s="21">
        <v>2542777.4636730002</v>
      </c>
      <c r="L173" s="21">
        <v>149576.22474099998</v>
      </c>
      <c r="M173" s="21">
        <v>124667.17372799999</v>
      </c>
      <c r="N173" s="21">
        <v>24909.051013</v>
      </c>
      <c r="O173" s="21">
        <v>8753.6945830000004</v>
      </c>
    </row>
    <row r="174" spans="1:15" x14ac:dyDescent="0.25">
      <c r="A174" s="17" t="s">
        <v>664</v>
      </c>
      <c r="B174" s="17" t="s">
        <v>20</v>
      </c>
      <c r="C174" s="17" t="s">
        <v>665</v>
      </c>
      <c r="D174" s="40">
        <v>4944983.6489912542</v>
      </c>
      <c r="E174" s="21">
        <v>49342.926166000005</v>
      </c>
      <c r="F174" s="21">
        <v>13329.898896999999</v>
      </c>
      <c r="G174" s="21">
        <v>20133.747145000001</v>
      </c>
      <c r="H174" s="21">
        <v>6534.84872</v>
      </c>
      <c r="I174" s="21">
        <v>13598.898424999999</v>
      </c>
      <c r="J174" s="21">
        <v>0</v>
      </c>
      <c r="K174" s="21">
        <v>308830.40050400002</v>
      </c>
      <c r="L174" s="21">
        <v>119278.619265</v>
      </c>
      <c r="M174" s="21">
        <v>115732.692943</v>
      </c>
      <c r="N174" s="21">
        <v>3545.9263219999998</v>
      </c>
      <c r="O174" s="21">
        <v>8753.6945830000004</v>
      </c>
    </row>
    <row r="175" spans="1:15" x14ac:dyDescent="0.25">
      <c r="A175" s="17" t="s">
        <v>88</v>
      </c>
      <c r="B175" s="17" t="s">
        <v>30</v>
      </c>
      <c r="C175" s="17" t="s">
        <v>89</v>
      </c>
      <c r="D175" s="40">
        <v>214868240.09866688</v>
      </c>
      <c r="E175" s="21">
        <v>858629.08739</v>
      </c>
      <c r="F175" s="21">
        <v>7596683.1813019998</v>
      </c>
      <c r="G175" s="21">
        <v>1671021.1892930001</v>
      </c>
      <c r="H175" s="21">
        <v>289921.66937399999</v>
      </c>
      <c r="I175" s="21">
        <v>1381099.5199190001</v>
      </c>
      <c r="J175" s="21">
        <v>1087154.0820319999</v>
      </c>
      <c r="K175" s="21">
        <v>6724698.4603129998</v>
      </c>
      <c r="L175" s="21">
        <v>197871.97276</v>
      </c>
      <c r="M175" s="21">
        <v>139003.89870700001</v>
      </c>
      <c r="N175" s="21">
        <v>58868.074052999997</v>
      </c>
      <c r="O175" s="21">
        <v>8753.6945830000004</v>
      </c>
    </row>
    <row r="176" spans="1:15" x14ac:dyDescent="0.25">
      <c r="A176" s="17" t="s">
        <v>72</v>
      </c>
      <c r="B176" s="17" t="s">
        <v>30</v>
      </c>
      <c r="C176" s="17" t="s">
        <v>73</v>
      </c>
      <c r="D176" s="40">
        <v>155598163.13562965</v>
      </c>
      <c r="E176" s="21">
        <v>2158838.8764889999</v>
      </c>
      <c r="F176" s="21">
        <v>4103224.1289909999</v>
      </c>
      <c r="G176" s="21">
        <v>1222236.441683</v>
      </c>
      <c r="H176" s="21">
        <v>291249.510878</v>
      </c>
      <c r="I176" s="21">
        <v>930986.93080500001</v>
      </c>
      <c r="J176" s="21">
        <v>374786.96511400002</v>
      </c>
      <c r="K176" s="21">
        <v>3543003.316379</v>
      </c>
      <c r="L176" s="21">
        <v>189725.26779700001</v>
      </c>
      <c r="M176" s="21">
        <v>136614.44454299999</v>
      </c>
      <c r="N176" s="21">
        <v>53110.823254000003</v>
      </c>
      <c r="O176" s="21">
        <v>8753.6945830000004</v>
      </c>
    </row>
    <row r="177" spans="1:15" x14ac:dyDescent="0.25">
      <c r="A177" s="17" t="s">
        <v>276</v>
      </c>
      <c r="B177" s="17" t="s">
        <v>152</v>
      </c>
      <c r="C177" s="17" t="s">
        <v>277</v>
      </c>
      <c r="D177" s="40">
        <v>886174245.9974314</v>
      </c>
      <c r="E177" s="21">
        <v>0</v>
      </c>
      <c r="F177" s="21">
        <v>39137878.187566996</v>
      </c>
      <c r="G177" s="21">
        <v>10008459.951543</v>
      </c>
      <c r="H177" s="21">
        <v>3387602.9610990002</v>
      </c>
      <c r="I177" s="21">
        <v>6620856.9904439999</v>
      </c>
      <c r="J177" s="21">
        <v>2573874.8246780001</v>
      </c>
      <c r="K177" s="21">
        <v>26590009.70758</v>
      </c>
      <c r="L177" s="21">
        <v>614856.716044</v>
      </c>
      <c r="M177" s="21">
        <v>270216.099055</v>
      </c>
      <c r="N177" s="21">
        <v>344640.616989</v>
      </c>
      <c r="O177" s="21">
        <v>17507.389160999999</v>
      </c>
    </row>
    <row r="178" spans="1:15" x14ac:dyDescent="0.25">
      <c r="A178" s="17" t="s">
        <v>480</v>
      </c>
      <c r="B178" s="17" t="s">
        <v>303</v>
      </c>
      <c r="C178" s="17" t="s">
        <v>481</v>
      </c>
      <c r="D178" s="40">
        <v>67355911.725888699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</row>
    <row r="179" spans="1:15" x14ac:dyDescent="0.25">
      <c r="A179" s="17" t="s">
        <v>634</v>
      </c>
      <c r="B179" s="17" t="s">
        <v>15</v>
      </c>
      <c r="C179" s="17" t="s">
        <v>635</v>
      </c>
      <c r="D179" s="40">
        <v>11028276.906827614</v>
      </c>
      <c r="E179" s="21">
        <v>111347.24718800001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</row>
    <row r="180" spans="1:15" x14ac:dyDescent="0.25">
      <c r="A180" s="17" t="s">
        <v>449</v>
      </c>
      <c r="B180" s="17" t="s">
        <v>15</v>
      </c>
      <c r="C180" s="17" t="s">
        <v>450</v>
      </c>
      <c r="D180" s="40">
        <v>15751112.549299212</v>
      </c>
      <c r="E180" s="21">
        <v>125085.30469199999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</row>
    <row r="181" spans="1:15" x14ac:dyDescent="0.25">
      <c r="A181" s="17" t="s">
        <v>68</v>
      </c>
      <c r="B181" s="17" t="s">
        <v>20</v>
      </c>
      <c r="C181" s="17" t="s">
        <v>69</v>
      </c>
      <c r="D181" s="40">
        <v>197351518.26389465</v>
      </c>
      <c r="E181" s="21">
        <v>65226.414100000002</v>
      </c>
      <c r="F181" s="21">
        <v>8176075.5513270004</v>
      </c>
      <c r="G181" s="21">
        <v>2027112.499788</v>
      </c>
      <c r="H181" s="21">
        <v>466591.18027900002</v>
      </c>
      <c r="I181" s="21">
        <v>1560521.3195090001</v>
      </c>
      <c r="J181" s="21">
        <v>1331516.92105</v>
      </c>
      <c r="K181" s="21">
        <v>6952090.4245999996</v>
      </c>
      <c r="L181" s="21">
        <v>407633.727724</v>
      </c>
      <c r="M181" s="21">
        <v>201233.59625900001</v>
      </c>
      <c r="N181" s="21">
        <v>206400.13146500001</v>
      </c>
      <c r="O181" s="21">
        <v>8753.6945830000004</v>
      </c>
    </row>
    <row r="182" spans="1:15" x14ac:dyDescent="0.25">
      <c r="A182" s="17" t="s">
        <v>379</v>
      </c>
      <c r="B182" s="17" t="s">
        <v>123</v>
      </c>
      <c r="C182" s="17" t="s">
        <v>380</v>
      </c>
      <c r="D182" s="40">
        <v>120539298.37814724</v>
      </c>
      <c r="E182" s="21">
        <v>394743.40933399997</v>
      </c>
      <c r="F182" s="21">
        <v>3884048.0817879997</v>
      </c>
      <c r="G182" s="21">
        <v>952093.30689699994</v>
      </c>
      <c r="H182" s="21">
        <v>336473.64569899999</v>
      </c>
      <c r="I182" s="21">
        <v>615619.66119799996</v>
      </c>
      <c r="J182" s="21">
        <v>220006.29045500001</v>
      </c>
      <c r="K182" s="21">
        <v>2696788.6721569998</v>
      </c>
      <c r="L182" s="21">
        <v>151254.08459699998</v>
      </c>
      <c r="M182" s="21">
        <v>125186.62028499998</v>
      </c>
      <c r="N182" s="21">
        <v>26067.464312</v>
      </c>
      <c r="O182" s="21">
        <v>8753.6945830000004</v>
      </c>
    </row>
    <row r="183" spans="1:15" x14ac:dyDescent="0.25">
      <c r="A183" s="17" t="s">
        <v>112</v>
      </c>
      <c r="B183" s="17" t="s">
        <v>25</v>
      </c>
      <c r="C183" s="17" t="s">
        <v>113</v>
      </c>
      <c r="D183" s="40">
        <v>277194737.7314862</v>
      </c>
      <c r="E183" s="21">
        <v>129206.425885</v>
      </c>
      <c r="F183" s="21">
        <v>2097760.3562719999</v>
      </c>
      <c r="G183" s="21">
        <v>2841309.3244960001</v>
      </c>
      <c r="H183" s="21">
        <v>843717.05142899998</v>
      </c>
      <c r="I183" s="21">
        <v>1997592.2730670001</v>
      </c>
      <c r="J183" s="21">
        <v>1005739.707675</v>
      </c>
      <c r="K183" s="21">
        <v>9832959.5516110007</v>
      </c>
      <c r="L183" s="21">
        <v>214022.95481900001</v>
      </c>
      <c r="M183" s="21">
        <v>143782.80703200001</v>
      </c>
      <c r="N183" s="21">
        <v>70240.147786999994</v>
      </c>
      <c r="O183" s="21">
        <v>13130.541869000001</v>
      </c>
    </row>
    <row r="184" spans="1:15" x14ac:dyDescent="0.25">
      <c r="A184" s="17" t="s">
        <v>56</v>
      </c>
      <c r="B184" s="17" t="s">
        <v>25</v>
      </c>
      <c r="C184" s="17" t="s">
        <v>57</v>
      </c>
      <c r="D184" s="40">
        <v>144376410.28752255</v>
      </c>
      <c r="E184" s="21">
        <v>56395.017175000001</v>
      </c>
      <c r="F184" s="21">
        <v>7603467.3673110008</v>
      </c>
      <c r="G184" s="21">
        <v>1433564.181776</v>
      </c>
      <c r="H184" s="21">
        <v>384166.61158099998</v>
      </c>
      <c r="I184" s="21">
        <v>1049397.5701949999</v>
      </c>
      <c r="J184" s="21">
        <v>937601.00379600003</v>
      </c>
      <c r="K184" s="21">
        <v>5309909.3015029998</v>
      </c>
      <c r="L184" s="21">
        <v>131307.99676200002</v>
      </c>
      <c r="M184" s="21">
        <v>119264.92953200001</v>
      </c>
      <c r="N184" s="21">
        <v>12043.067230000001</v>
      </c>
      <c r="O184" s="21">
        <v>8753.6945830000004</v>
      </c>
    </row>
    <row r="185" spans="1:15" x14ac:dyDescent="0.25">
      <c r="A185" s="17" t="s">
        <v>335</v>
      </c>
      <c r="B185" s="17" t="s">
        <v>30</v>
      </c>
      <c r="C185" s="17" t="s">
        <v>336</v>
      </c>
      <c r="D185" s="40">
        <v>285626562.83372688</v>
      </c>
      <c r="E185" s="21">
        <v>2747613.4743900001</v>
      </c>
      <c r="F185" s="21">
        <v>9253998.6543879993</v>
      </c>
      <c r="G185" s="21">
        <v>2009530.322805</v>
      </c>
      <c r="H185" s="21">
        <v>388890.586633</v>
      </c>
      <c r="I185" s="21">
        <v>1620639.7361719999</v>
      </c>
      <c r="J185" s="21">
        <v>1427785.8611300001</v>
      </c>
      <c r="K185" s="21">
        <v>9452710.7357810009</v>
      </c>
      <c r="L185" s="21">
        <v>255022.284423</v>
      </c>
      <c r="M185" s="21">
        <v>155937.85647100001</v>
      </c>
      <c r="N185" s="21">
        <v>99084.427951999998</v>
      </c>
      <c r="O185" s="21">
        <v>8753.6945830000004</v>
      </c>
    </row>
    <row r="186" spans="1:15" x14ac:dyDescent="0.25">
      <c r="A186" s="17" t="s">
        <v>176</v>
      </c>
      <c r="B186" s="17" t="s">
        <v>152</v>
      </c>
      <c r="C186" s="17" t="s">
        <v>177</v>
      </c>
      <c r="D186" s="40">
        <v>718016598.94808567</v>
      </c>
      <c r="E186" s="21">
        <v>0</v>
      </c>
      <c r="F186" s="21">
        <v>37872916.231178001</v>
      </c>
      <c r="G186" s="21">
        <v>8984284.2480699997</v>
      </c>
      <c r="H186" s="21">
        <v>3057557.8175320001</v>
      </c>
      <c r="I186" s="21">
        <v>5926726.4305379996</v>
      </c>
      <c r="J186" s="21">
        <v>2639486.6938180001</v>
      </c>
      <c r="K186" s="21">
        <v>22723001.668352999</v>
      </c>
      <c r="L186" s="21">
        <v>430230.344423</v>
      </c>
      <c r="M186" s="21">
        <v>207882.51219099999</v>
      </c>
      <c r="N186" s="21">
        <v>222347.83223199999</v>
      </c>
      <c r="O186" s="21">
        <v>17507.389160999999</v>
      </c>
    </row>
    <row r="187" spans="1:15" x14ac:dyDescent="0.25">
      <c r="A187" s="17" t="s">
        <v>377</v>
      </c>
      <c r="B187" s="17" t="s">
        <v>303</v>
      </c>
      <c r="C187" s="17" t="s">
        <v>378</v>
      </c>
      <c r="D187" s="40">
        <v>53793184.924154051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</row>
    <row r="188" spans="1:15" x14ac:dyDescent="0.25">
      <c r="A188" s="17" t="s">
        <v>486</v>
      </c>
      <c r="B188" s="17" t="s">
        <v>15</v>
      </c>
      <c r="C188" s="17" t="s">
        <v>487</v>
      </c>
      <c r="D188" s="40">
        <v>16394230.035872055</v>
      </c>
      <c r="E188" s="21">
        <v>92113.374567999999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</row>
    <row r="189" spans="1:15" x14ac:dyDescent="0.25">
      <c r="A189" s="17" t="s">
        <v>154</v>
      </c>
      <c r="B189" s="17" t="s">
        <v>25</v>
      </c>
      <c r="C189" s="17" t="s">
        <v>155</v>
      </c>
      <c r="D189" s="40">
        <v>511408388.648848</v>
      </c>
      <c r="E189" s="21">
        <v>863535.74796800001</v>
      </c>
      <c r="F189" s="21">
        <v>11252651.506442999</v>
      </c>
      <c r="G189" s="21">
        <v>4976104.4465549998</v>
      </c>
      <c r="H189" s="21">
        <v>1420243.768096</v>
      </c>
      <c r="I189" s="21">
        <v>3555860.6784589998</v>
      </c>
      <c r="J189" s="21">
        <v>2593902.7758280002</v>
      </c>
      <c r="K189" s="21">
        <v>15014081.726179</v>
      </c>
      <c r="L189" s="21">
        <v>239077.52873300001</v>
      </c>
      <c r="M189" s="21">
        <v>151262.83745700002</v>
      </c>
      <c r="N189" s="21">
        <v>87814.691275999998</v>
      </c>
      <c r="O189" s="21">
        <v>17507.389160999999</v>
      </c>
    </row>
    <row r="190" spans="1:15" x14ac:dyDescent="0.25">
      <c r="A190" s="17" t="s">
        <v>141</v>
      </c>
      <c r="B190" s="17" t="s">
        <v>20</v>
      </c>
      <c r="C190" s="17" t="s">
        <v>142</v>
      </c>
      <c r="D190" s="40">
        <v>254045436.88795561</v>
      </c>
      <c r="E190" s="21">
        <v>532320.36921399995</v>
      </c>
      <c r="F190" s="21">
        <v>11415125.489530999</v>
      </c>
      <c r="G190" s="21">
        <v>2254516.2145680003</v>
      </c>
      <c r="H190" s="21">
        <v>564255.11557999998</v>
      </c>
      <c r="I190" s="21">
        <v>1690261.0989880001</v>
      </c>
      <c r="J190" s="21">
        <v>1444154.570077</v>
      </c>
      <c r="K190" s="21">
        <v>8897919.3232460003</v>
      </c>
      <c r="L190" s="21">
        <v>212201.612077</v>
      </c>
      <c r="M190" s="21">
        <v>143263.36047499999</v>
      </c>
      <c r="N190" s="21">
        <v>68938.251602000004</v>
      </c>
      <c r="O190" s="21">
        <v>13130.541869000001</v>
      </c>
    </row>
    <row r="191" spans="1:15" x14ac:dyDescent="0.25">
      <c r="A191" s="17" t="s">
        <v>395</v>
      </c>
      <c r="B191" s="17" t="s">
        <v>152</v>
      </c>
      <c r="C191" s="17" t="s">
        <v>396</v>
      </c>
      <c r="D191" s="40">
        <v>351578387.26038688</v>
      </c>
      <c r="E191" s="21">
        <v>0</v>
      </c>
      <c r="F191" s="21">
        <v>12059053.177536</v>
      </c>
      <c r="G191" s="21">
        <v>4091008.0733120004</v>
      </c>
      <c r="H191" s="21">
        <v>1498004.989235</v>
      </c>
      <c r="I191" s="21">
        <v>2593003.0840770002</v>
      </c>
      <c r="J191" s="21">
        <v>797071.04460400005</v>
      </c>
      <c r="K191" s="21">
        <v>9649974.7683920003</v>
      </c>
      <c r="L191" s="21">
        <v>265537.82758400001</v>
      </c>
      <c r="M191" s="21">
        <v>159054.535814</v>
      </c>
      <c r="N191" s="21">
        <v>106483.29177</v>
      </c>
      <c r="O191" s="21">
        <v>17507.389160999999</v>
      </c>
    </row>
    <row r="192" spans="1:15" x14ac:dyDescent="0.25">
      <c r="A192" s="17" t="s">
        <v>467</v>
      </c>
      <c r="B192" s="17" t="s">
        <v>303</v>
      </c>
      <c r="C192" s="17" t="s">
        <v>468</v>
      </c>
      <c r="D192" s="40">
        <v>33458867.675316382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</row>
    <row r="193" spans="1:15" x14ac:dyDescent="0.25">
      <c r="A193" s="17" t="s">
        <v>190</v>
      </c>
      <c r="B193" s="17" t="s">
        <v>15</v>
      </c>
      <c r="C193" s="17" t="s">
        <v>191</v>
      </c>
      <c r="D193" s="40">
        <v>10301083.446916401</v>
      </c>
      <c r="E193" s="21">
        <v>93192.997793000002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</row>
    <row r="194" spans="1:15" x14ac:dyDescent="0.25">
      <c r="A194" s="17" t="s">
        <v>100</v>
      </c>
      <c r="B194" s="17" t="s">
        <v>30</v>
      </c>
      <c r="C194" s="17" t="s">
        <v>101</v>
      </c>
      <c r="D194" s="40">
        <v>236650354.62154925</v>
      </c>
      <c r="E194" s="21">
        <v>490645.33377399994</v>
      </c>
      <c r="F194" s="21">
        <v>8658082.1289069988</v>
      </c>
      <c r="G194" s="21">
        <v>1911379.8435140001</v>
      </c>
      <c r="H194" s="21">
        <v>442215.94608000002</v>
      </c>
      <c r="I194" s="21">
        <v>1469163.8974339999</v>
      </c>
      <c r="J194" s="21">
        <v>1375929.2791909999</v>
      </c>
      <c r="K194" s="21">
        <v>8489797.453822</v>
      </c>
      <c r="L194" s="21">
        <v>231802.21074000001</v>
      </c>
      <c r="M194" s="21">
        <v>149081.16191600001</v>
      </c>
      <c r="N194" s="21">
        <v>82721.048823999998</v>
      </c>
      <c r="O194" s="21">
        <v>8753.6945830000004</v>
      </c>
    </row>
    <row r="195" spans="1:15" x14ac:dyDescent="0.25">
      <c r="A195" s="17" t="s">
        <v>536</v>
      </c>
      <c r="B195" s="17" t="s">
        <v>15</v>
      </c>
      <c r="C195" s="17" t="s">
        <v>537</v>
      </c>
      <c r="D195" s="40">
        <v>9290012.6198844332</v>
      </c>
      <c r="E195" s="21">
        <v>70133.074678000004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</row>
    <row r="196" spans="1:15" x14ac:dyDescent="0.25">
      <c r="A196" s="17" t="s">
        <v>147</v>
      </c>
      <c r="B196" s="17" t="s">
        <v>15</v>
      </c>
      <c r="C196" s="17" t="s">
        <v>148</v>
      </c>
      <c r="D196" s="40">
        <v>11788163.522206735</v>
      </c>
      <c r="E196" s="21">
        <v>109678.46942499999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</row>
    <row r="197" spans="1:15" x14ac:dyDescent="0.25">
      <c r="A197" s="17" t="s">
        <v>178</v>
      </c>
      <c r="B197" s="17" t="s">
        <v>152</v>
      </c>
      <c r="C197" s="17" t="s">
        <v>179</v>
      </c>
      <c r="D197" s="40">
        <v>431342513.12807149</v>
      </c>
      <c r="E197" s="21">
        <v>0</v>
      </c>
      <c r="F197" s="21">
        <v>6524718.6981079997</v>
      </c>
      <c r="G197" s="21">
        <v>5297319.5690879999</v>
      </c>
      <c r="H197" s="21">
        <v>1680002.7623439999</v>
      </c>
      <c r="I197" s="21">
        <v>3617316.8067439999</v>
      </c>
      <c r="J197" s="21">
        <v>1336627.8132450001</v>
      </c>
      <c r="K197" s="21">
        <v>12773822.977379002</v>
      </c>
      <c r="L197" s="21">
        <v>564927.48908700002</v>
      </c>
      <c r="M197" s="21">
        <v>247879.89709500002</v>
      </c>
      <c r="N197" s="21">
        <v>317047.591992</v>
      </c>
      <c r="O197" s="21">
        <v>17507.389160999999</v>
      </c>
    </row>
    <row r="198" spans="1:15" x14ac:dyDescent="0.25">
      <c r="A198" s="17" t="s">
        <v>74</v>
      </c>
      <c r="B198" s="17" t="s">
        <v>25</v>
      </c>
      <c r="C198" s="17" t="s">
        <v>75</v>
      </c>
      <c r="D198" s="40">
        <v>421617075.33770406</v>
      </c>
      <c r="E198" s="21">
        <v>515177.64980499999</v>
      </c>
      <c r="F198" s="21">
        <v>16968203.100763999</v>
      </c>
      <c r="G198" s="21">
        <v>4246173.8574919999</v>
      </c>
      <c r="H198" s="21">
        <v>1070118.003459</v>
      </c>
      <c r="I198" s="21">
        <v>3176055.8540329998</v>
      </c>
      <c r="J198" s="21">
        <v>3176177.8089979999</v>
      </c>
      <c r="K198" s="21">
        <v>13015072.001088999</v>
      </c>
      <c r="L198" s="21">
        <v>181314.310298</v>
      </c>
      <c r="M198" s="21">
        <v>134121.101069</v>
      </c>
      <c r="N198" s="21">
        <v>47193.209229</v>
      </c>
      <c r="O198" s="21">
        <v>17507.389160999999</v>
      </c>
    </row>
    <row r="199" spans="1:15" x14ac:dyDescent="0.25">
      <c r="A199" s="17" t="s">
        <v>160</v>
      </c>
      <c r="B199" s="17" t="s">
        <v>20</v>
      </c>
      <c r="C199" s="17" t="s">
        <v>161</v>
      </c>
      <c r="D199" s="40">
        <v>137149578.36795321</v>
      </c>
      <c r="E199" s="21">
        <v>166299.477201</v>
      </c>
      <c r="F199" s="21">
        <v>3707954.3961460004</v>
      </c>
      <c r="G199" s="21">
        <v>1182823.93016</v>
      </c>
      <c r="H199" s="21">
        <v>336344.43956500001</v>
      </c>
      <c r="I199" s="21">
        <v>846479.49059499998</v>
      </c>
      <c r="J199" s="21">
        <v>458884.030822</v>
      </c>
      <c r="K199" s="21">
        <v>5715392.1633179998</v>
      </c>
      <c r="L199" s="21">
        <v>165235.06967999999</v>
      </c>
      <c r="M199" s="21">
        <v>129342.19274199998</v>
      </c>
      <c r="N199" s="21">
        <v>35892.876938000001</v>
      </c>
      <c r="O199" s="21">
        <v>8753.6945830000004</v>
      </c>
    </row>
    <row r="200" spans="1:15" x14ac:dyDescent="0.25">
      <c r="A200" s="17" t="s">
        <v>604</v>
      </c>
      <c r="B200" s="17" t="s">
        <v>15</v>
      </c>
      <c r="C200" s="17" t="s">
        <v>605</v>
      </c>
      <c r="D200" s="40">
        <v>20297658.286419176</v>
      </c>
      <c r="E200" s="21">
        <v>100062.519974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</row>
    <row r="201" spans="1:15" x14ac:dyDescent="0.25">
      <c r="A201" s="17" t="s">
        <v>234</v>
      </c>
      <c r="B201" s="17" t="s">
        <v>15</v>
      </c>
      <c r="C201" s="17" t="s">
        <v>235</v>
      </c>
      <c r="D201" s="40">
        <v>6354789.827007086</v>
      </c>
      <c r="E201" s="21">
        <v>63263.552497000004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</row>
    <row r="202" spans="1:15" x14ac:dyDescent="0.25">
      <c r="A202" s="17" t="s">
        <v>618</v>
      </c>
      <c r="B202" s="17" t="s">
        <v>15</v>
      </c>
      <c r="C202" s="17" t="s">
        <v>619</v>
      </c>
      <c r="D202" s="40">
        <v>7938490.7921765344</v>
      </c>
      <c r="E202" s="21">
        <v>100356.603814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</row>
    <row r="203" spans="1:15" x14ac:dyDescent="0.25">
      <c r="A203" s="17" t="s">
        <v>135</v>
      </c>
      <c r="B203" s="17" t="s">
        <v>25</v>
      </c>
      <c r="C203" s="17" t="s">
        <v>136</v>
      </c>
      <c r="D203" s="40">
        <v>419604187.03078115</v>
      </c>
      <c r="E203" s="21">
        <v>1186841.4556559999</v>
      </c>
      <c r="F203" s="21">
        <v>16298190.944738001</v>
      </c>
      <c r="G203" s="21">
        <v>3634366.5685020001</v>
      </c>
      <c r="H203" s="21">
        <v>770918.33974299999</v>
      </c>
      <c r="I203" s="21">
        <v>2863448.2287590001</v>
      </c>
      <c r="J203" s="21">
        <v>2446328.3989309999</v>
      </c>
      <c r="K203" s="21">
        <v>14347508.956098</v>
      </c>
      <c r="L203" s="21">
        <v>197821.33174200001</v>
      </c>
      <c r="M203" s="21">
        <v>139003.89870700001</v>
      </c>
      <c r="N203" s="21">
        <v>58817.433035000002</v>
      </c>
      <c r="O203" s="21">
        <v>13130.541869000001</v>
      </c>
    </row>
    <row r="204" spans="1:15" x14ac:dyDescent="0.25">
      <c r="A204" s="17" t="s">
        <v>260</v>
      </c>
      <c r="B204" s="17" t="s">
        <v>15</v>
      </c>
      <c r="C204" s="17" t="s">
        <v>261</v>
      </c>
      <c r="D204" s="40">
        <v>11051336.560628584</v>
      </c>
      <c r="E204" s="21">
        <v>131953.84001399999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</row>
    <row r="205" spans="1:15" x14ac:dyDescent="0.25">
      <c r="A205" s="17" t="s">
        <v>351</v>
      </c>
      <c r="B205" s="17" t="s">
        <v>20</v>
      </c>
      <c r="C205" s="17" t="s">
        <v>352</v>
      </c>
      <c r="D205" s="40">
        <v>179191925.01009762</v>
      </c>
      <c r="E205" s="21">
        <v>148145.22780600001</v>
      </c>
      <c r="F205" s="21">
        <v>10229873.441201</v>
      </c>
      <c r="G205" s="21">
        <v>1588577.4274769998</v>
      </c>
      <c r="H205" s="21">
        <v>516820.56196800002</v>
      </c>
      <c r="I205" s="21">
        <v>1071756.8655089999</v>
      </c>
      <c r="J205" s="21">
        <v>596106.36635200004</v>
      </c>
      <c r="K205" s="21">
        <v>5436482.8403510004</v>
      </c>
      <c r="L205" s="21">
        <v>191036.53805899998</v>
      </c>
      <c r="M205" s="21">
        <v>137030.001789</v>
      </c>
      <c r="N205" s="21">
        <v>54006.536269999997</v>
      </c>
      <c r="O205" s="21">
        <v>8753.6945830000004</v>
      </c>
    </row>
    <row r="206" spans="1:15" x14ac:dyDescent="0.25">
      <c r="A206" s="17" t="s">
        <v>439</v>
      </c>
      <c r="B206" s="17" t="s">
        <v>15</v>
      </c>
      <c r="C206" s="17" t="s">
        <v>440</v>
      </c>
      <c r="D206" s="40">
        <v>5617386.1318724127</v>
      </c>
      <c r="E206" s="21">
        <v>70133.074678000004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</row>
    <row r="207" spans="1:15" x14ac:dyDescent="0.25">
      <c r="A207" s="17" t="s">
        <v>706</v>
      </c>
      <c r="B207" s="17" t="s">
        <v>15</v>
      </c>
      <c r="C207" s="17" t="s">
        <v>707</v>
      </c>
      <c r="D207" s="40">
        <v>11652924.272507524</v>
      </c>
      <c r="E207" s="21">
        <v>200644.12753100001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</row>
    <row r="208" spans="1:15" x14ac:dyDescent="0.25">
      <c r="A208" s="17" t="s">
        <v>343</v>
      </c>
      <c r="B208" s="17" t="s">
        <v>303</v>
      </c>
      <c r="C208" s="17" t="s">
        <v>344</v>
      </c>
      <c r="D208" s="40">
        <v>58699046.548512973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</row>
    <row r="209" spans="1:15" x14ac:dyDescent="0.25">
      <c r="A209" s="17" t="s">
        <v>272</v>
      </c>
      <c r="B209" s="17" t="s">
        <v>123</v>
      </c>
      <c r="C209" s="17" t="s">
        <v>273</v>
      </c>
      <c r="D209" s="40">
        <v>140017656.35371795</v>
      </c>
      <c r="E209" s="21">
        <v>394743.40933399997</v>
      </c>
      <c r="F209" s="21">
        <v>7479897.6539270002</v>
      </c>
      <c r="G209" s="21">
        <v>1177364.8897269999</v>
      </c>
      <c r="H209" s="21">
        <v>374079.58805899997</v>
      </c>
      <c r="I209" s="21">
        <v>803285.30166799994</v>
      </c>
      <c r="J209" s="21">
        <v>329766.23913300002</v>
      </c>
      <c r="K209" s="21">
        <v>4036038.7756070001</v>
      </c>
      <c r="L209" s="21">
        <v>175409.34375500001</v>
      </c>
      <c r="M209" s="21">
        <v>132354.982774</v>
      </c>
      <c r="N209" s="21">
        <v>43054.360980999998</v>
      </c>
      <c r="O209" s="21">
        <v>8753.6945830000004</v>
      </c>
    </row>
    <row r="210" spans="1:15" x14ac:dyDescent="0.25">
      <c r="A210" s="17" t="s">
        <v>457</v>
      </c>
      <c r="B210" s="17" t="s">
        <v>15</v>
      </c>
      <c r="C210" s="17" t="s">
        <v>458</v>
      </c>
      <c r="D210" s="40">
        <v>9320903.2333288696</v>
      </c>
      <c r="E210" s="21">
        <v>56395.017175000001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</row>
    <row r="211" spans="1:15" x14ac:dyDescent="0.25">
      <c r="A211" s="17" t="s">
        <v>628</v>
      </c>
      <c r="B211" s="17" t="s">
        <v>15</v>
      </c>
      <c r="C211" s="17" t="s">
        <v>629</v>
      </c>
      <c r="D211" s="40">
        <v>10242901.051997939</v>
      </c>
      <c r="E211" s="21">
        <v>56395.017175000001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</row>
    <row r="212" spans="1:15" x14ac:dyDescent="0.25">
      <c r="A212" s="17" t="s">
        <v>748</v>
      </c>
      <c r="B212" s="17" t="s">
        <v>15</v>
      </c>
      <c r="C212" s="17" t="s">
        <v>749</v>
      </c>
      <c r="D212" s="40">
        <v>13903223.743557163</v>
      </c>
      <c r="E212" s="21">
        <v>83871.132180999994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</row>
    <row r="213" spans="1:15" x14ac:dyDescent="0.25">
      <c r="A213" s="17" t="s">
        <v>86</v>
      </c>
      <c r="B213" s="17" t="s">
        <v>20</v>
      </c>
      <c r="C213" s="17" t="s">
        <v>87</v>
      </c>
      <c r="D213" s="40">
        <v>115651671.68362661</v>
      </c>
      <c r="E213" s="21">
        <v>118215.782511</v>
      </c>
      <c r="F213" s="21">
        <v>1617281.931562</v>
      </c>
      <c r="G213" s="21">
        <v>1120797.1015949999</v>
      </c>
      <c r="H213" s="21">
        <v>306741.32639100001</v>
      </c>
      <c r="I213" s="21">
        <v>814055.77520399995</v>
      </c>
      <c r="J213" s="21">
        <v>857457.57611400005</v>
      </c>
      <c r="K213" s="21">
        <v>4951801.6482410002</v>
      </c>
      <c r="L213" s="21">
        <v>136434.418202</v>
      </c>
      <c r="M213" s="21">
        <v>120823.26920400001</v>
      </c>
      <c r="N213" s="21">
        <v>15611.148998000001</v>
      </c>
      <c r="O213" s="21">
        <v>8753.6945830000004</v>
      </c>
    </row>
    <row r="214" spans="1:15" x14ac:dyDescent="0.25">
      <c r="A214" s="17" t="s">
        <v>413</v>
      </c>
      <c r="B214" s="17" t="s">
        <v>20</v>
      </c>
      <c r="C214" s="17" t="s">
        <v>414</v>
      </c>
      <c r="D214" s="40">
        <v>174659382.98959911</v>
      </c>
      <c r="E214" s="21">
        <v>344894.22474500001</v>
      </c>
      <c r="F214" s="21">
        <v>3980126.01492</v>
      </c>
      <c r="G214" s="21">
        <v>1338641.543263</v>
      </c>
      <c r="H214" s="21">
        <v>363327.64989100001</v>
      </c>
      <c r="I214" s="21">
        <v>975313.89337199996</v>
      </c>
      <c r="J214" s="21">
        <v>671436.30938300001</v>
      </c>
      <c r="K214" s="21">
        <v>5391591.1588340001</v>
      </c>
      <c r="L214" s="21">
        <v>151210.82872699999</v>
      </c>
      <c r="M214" s="21">
        <v>125186.62028499998</v>
      </c>
      <c r="N214" s="21">
        <v>26024.208441999999</v>
      </c>
      <c r="O214" s="21">
        <v>8753.6945830000004</v>
      </c>
    </row>
    <row r="215" spans="1:15" x14ac:dyDescent="0.25">
      <c r="A215" s="17" t="s">
        <v>461</v>
      </c>
      <c r="B215" s="17" t="s">
        <v>15</v>
      </c>
      <c r="C215" s="17" t="s">
        <v>462</v>
      </c>
      <c r="D215" s="40">
        <v>8511934.5223231334</v>
      </c>
      <c r="E215" s="21">
        <v>49342.926166000005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</row>
    <row r="216" spans="1:15" x14ac:dyDescent="0.25">
      <c r="A216" s="17" t="s">
        <v>116</v>
      </c>
      <c r="B216" s="17" t="s">
        <v>15</v>
      </c>
      <c r="C216" s="17" t="s">
        <v>117</v>
      </c>
      <c r="D216" s="40">
        <v>17027115.492379617</v>
      </c>
      <c r="E216" s="21">
        <v>77001.610000999994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</row>
    <row r="217" spans="1:15" x14ac:dyDescent="0.25">
      <c r="A217" s="17" t="s">
        <v>387</v>
      </c>
      <c r="B217" s="17" t="s">
        <v>15</v>
      </c>
      <c r="C217" s="17" t="s">
        <v>388</v>
      </c>
      <c r="D217" s="40">
        <v>12002037.34641074</v>
      </c>
      <c r="E217" s="21">
        <v>77001.610000999994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</row>
    <row r="218" spans="1:15" x14ac:dyDescent="0.25">
      <c r="A218" s="17" t="s">
        <v>42</v>
      </c>
      <c r="B218" s="17" t="s">
        <v>25</v>
      </c>
      <c r="C218" s="17" t="s">
        <v>43</v>
      </c>
      <c r="D218" s="40">
        <v>233700365.79805794</v>
      </c>
      <c r="E218" s="21">
        <v>399846.45475899999</v>
      </c>
      <c r="F218" s="21">
        <v>12567745.218178</v>
      </c>
      <c r="G218" s="21">
        <v>2200328.653767</v>
      </c>
      <c r="H218" s="21">
        <v>588374.91919000004</v>
      </c>
      <c r="I218" s="21">
        <v>1611953.7345769999</v>
      </c>
      <c r="J218" s="21">
        <v>1135118.7662450001</v>
      </c>
      <c r="K218" s="21">
        <v>6911359.2659249995</v>
      </c>
      <c r="L218" s="21">
        <v>144017.802391</v>
      </c>
      <c r="M218" s="21">
        <v>123004.94474500002</v>
      </c>
      <c r="N218" s="21">
        <v>21012.857646</v>
      </c>
      <c r="O218" s="21">
        <v>8753.6945830000004</v>
      </c>
    </row>
    <row r="219" spans="1:15" x14ac:dyDescent="0.25">
      <c r="A219" s="17" t="s">
        <v>300</v>
      </c>
      <c r="B219" s="17" t="s">
        <v>15</v>
      </c>
      <c r="C219" s="17" t="s">
        <v>301</v>
      </c>
      <c r="D219" s="40">
        <v>12354669.533439778</v>
      </c>
      <c r="E219" s="21">
        <v>125085.30469199999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</row>
    <row r="220" spans="1:15" x14ac:dyDescent="0.25">
      <c r="A220" s="17" t="s">
        <v>122</v>
      </c>
      <c r="B220" s="17" t="s">
        <v>123</v>
      </c>
      <c r="C220" s="17" t="s">
        <v>124</v>
      </c>
      <c r="D220" s="40">
        <v>254718293.65243933</v>
      </c>
      <c r="E220" s="21">
        <v>686902.87516900001</v>
      </c>
      <c r="F220" s="21">
        <v>7393122.3112899996</v>
      </c>
      <c r="G220" s="21">
        <v>1910600.053666</v>
      </c>
      <c r="H220" s="21">
        <v>333466.12444799999</v>
      </c>
      <c r="I220" s="21">
        <v>1577133.929218</v>
      </c>
      <c r="J220" s="21">
        <v>953556.353902</v>
      </c>
      <c r="K220" s="21">
        <v>10774430.508384999</v>
      </c>
      <c r="L220" s="21">
        <v>243434.40302699996</v>
      </c>
      <c r="M220" s="21">
        <v>152509.50919299998</v>
      </c>
      <c r="N220" s="21">
        <v>90924.893834000002</v>
      </c>
      <c r="O220" s="21">
        <v>8753.6945830000004</v>
      </c>
    </row>
    <row r="221" spans="1:15" x14ac:dyDescent="0.25">
      <c r="A221" s="17" t="s">
        <v>208</v>
      </c>
      <c r="B221" s="17" t="s">
        <v>152</v>
      </c>
      <c r="C221" s="17" t="s">
        <v>209</v>
      </c>
      <c r="D221" s="40">
        <v>595202535.42537081</v>
      </c>
      <c r="E221" s="21">
        <v>0</v>
      </c>
      <c r="F221" s="21">
        <v>44180163.483675003</v>
      </c>
      <c r="G221" s="21">
        <v>6675332.1147889998</v>
      </c>
      <c r="H221" s="21">
        <v>2187259.0886869999</v>
      </c>
      <c r="I221" s="21">
        <v>4488073.0261019999</v>
      </c>
      <c r="J221" s="21">
        <v>1712606.6673320001</v>
      </c>
      <c r="K221" s="21">
        <v>15588345.528695002</v>
      </c>
      <c r="L221" s="21">
        <v>424813.79214899999</v>
      </c>
      <c r="M221" s="21">
        <v>206324.17251999999</v>
      </c>
      <c r="N221" s="21">
        <v>218489.61962899999</v>
      </c>
      <c r="O221" s="21">
        <v>17507.389160999999</v>
      </c>
    </row>
    <row r="222" spans="1:15" x14ac:dyDescent="0.25">
      <c r="A222" s="17" t="s">
        <v>437</v>
      </c>
      <c r="B222" s="17" t="s">
        <v>15</v>
      </c>
      <c r="C222" s="17" t="s">
        <v>438</v>
      </c>
      <c r="D222" s="40">
        <v>10080208.816370592</v>
      </c>
      <c r="E222" s="21">
        <v>116547.991606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</row>
    <row r="223" spans="1:15" x14ac:dyDescent="0.25">
      <c r="A223" s="17" t="s">
        <v>658</v>
      </c>
      <c r="B223" s="17" t="s">
        <v>15</v>
      </c>
      <c r="C223" s="17" t="s">
        <v>659</v>
      </c>
      <c r="D223" s="40">
        <v>6670055.0850400431</v>
      </c>
      <c r="E223" s="21">
        <v>49342.926166000005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</row>
    <row r="224" spans="1:15" x14ac:dyDescent="0.25">
      <c r="A224" s="17" t="s">
        <v>622</v>
      </c>
      <c r="B224" s="17" t="s">
        <v>15</v>
      </c>
      <c r="C224" s="17" t="s">
        <v>623</v>
      </c>
      <c r="D224" s="40">
        <v>9353282.1251926627</v>
      </c>
      <c r="E224" s="21">
        <v>104477.725007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</row>
    <row r="225" spans="1:15" x14ac:dyDescent="0.25">
      <c r="A225" s="17" t="s">
        <v>64</v>
      </c>
      <c r="B225" s="17" t="s">
        <v>20</v>
      </c>
      <c r="C225" s="17" t="s">
        <v>65</v>
      </c>
      <c r="D225" s="40">
        <v>116999536.52928996</v>
      </c>
      <c r="E225" s="21">
        <v>70653.149120000002</v>
      </c>
      <c r="F225" s="21">
        <v>3929467.0521809999</v>
      </c>
      <c r="G225" s="21">
        <v>1227158.670006</v>
      </c>
      <c r="H225" s="21">
        <v>389717.50589299999</v>
      </c>
      <c r="I225" s="21">
        <v>837441.16411300004</v>
      </c>
      <c r="J225" s="21">
        <v>626059.44727899996</v>
      </c>
      <c r="K225" s="21">
        <v>4529880.2543120002</v>
      </c>
      <c r="L225" s="21">
        <v>227970.17922399999</v>
      </c>
      <c r="M225" s="21">
        <v>147938.37948999999</v>
      </c>
      <c r="N225" s="21">
        <v>80031.799734</v>
      </c>
      <c r="O225" s="21">
        <v>8753.6945830000004</v>
      </c>
    </row>
    <row r="226" spans="1:15" x14ac:dyDescent="0.25">
      <c r="A226" s="17" t="s">
        <v>250</v>
      </c>
      <c r="B226" s="17" t="s">
        <v>15</v>
      </c>
      <c r="C226" s="17" t="s">
        <v>251</v>
      </c>
      <c r="D226" s="40">
        <v>14402012.992019946</v>
      </c>
      <c r="E226" s="21">
        <v>86618.546310000005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</row>
    <row r="227" spans="1:15" x14ac:dyDescent="0.25">
      <c r="A227" s="17" t="s">
        <v>682</v>
      </c>
      <c r="B227" s="17" t="s">
        <v>15</v>
      </c>
      <c r="C227" s="17" t="s">
        <v>683</v>
      </c>
      <c r="D227" s="40">
        <v>11066264.279033368</v>
      </c>
      <c r="E227" s="21">
        <v>77001.610000999994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</row>
    <row r="228" spans="1:15" x14ac:dyDescent="0.25">
      <c r="A228" s="17" t="s">
        <v>129</v>
      </c>
      <c r="B228" s="17" t="s">
        <v>20</v>
      </c>
      <c r="C228" s="17" t="s">
        <v>130</v>
      </c>
      <c r="D228" s="40">
        <v>114015783.22980431</v>
      </c>
      <c r="E228" s="21">
        <v>111347.24718800001</v>
      </c>
      <c r="F228" s="21">
        <v>1999138.353387</v>
      </c>
      <c r="G228" s="21">
        <v>1185949.0981969999</v>
      </c>
      <c r="H228" s="21">
        <v>368688.71057499998</v>
      </c>
      <c r="I228" s="21">
        <v>817260.38762199995</v>
      </c>
      <c r="J228" s="21">
        <v>406766.18200099998</v>
      </c>
      <c r="K228" s="21">
        <v>3590899.0735999998</v>
      </c>
      <c r="L228" s="21">
        <v>189391.38386</v>
      </c>
      <c r="M228" s="21">
        <v>136510.55523200001</v>
      </c>
      <c r="N228" s="21">
        <v>52880.828628000003</v>
      </c>
      <c r="O228" s="21">
        <v>8753.6945830000004</v>
      </c>
    </row>
    <row r="229" spans="1:15" x14ac:dyDescent="0.25">
      <c r="A229" s="17" t="s">
        <v>612</v>
      </c>
      <c r="B229" s="17" t="s">
        <v>15</v>
      </c>
      <c r="C229" s="17" t="s">
        <v>613</v>
      </c>
      <c r="D229" s="40">
        <v>11194863.769794945</v>
      </c>
      <c r="E229" s="21">
        <v>118215.782511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</row>
    <row r="230" spans="1:15" x14ac:dyDescent="0.25">
      <c r="A230" s="17" t="s">
        <v>427</v>
      </c>
      <c r="B230" s="17" t="s">
        <v>20</v>
      </c>
      <c r="C230" s="17" t="s">
        <v>428</v>
      </c>
      <c r="D230" s="40">
        <v>146404677.72914007</v>
      </c>
      <c r="E230" s="21">
        <v>56395.017175000001</v>
      </c>
      <c r="F230" s="21">
        <v>6546014.4547569994</v>
      </c>
      <c r="G230" s="21">
        <v>1588582.297428</v>
      </c>
      <c r="H230" s="21">
        <v>596227.67048099998</v>
      </c>
      <c r="I230" s="21">
        <v>992354.62694700004</v>
      </c>
      <c r="J230" s="21">
        <v>377047.26245799998</v>
      </c>
      <c r="K230" s="21">
        <v>3591193.5191240003</v>
      </c>
      <c r="L230" s="21">
        <v>235101.51709799998</v>
      </c>
      <c r="M230" s="21">
        <v>150016.16571899998</v>
      </c>
      <c r="N230" s="21">
        <v>85085.351379</v>
      </c>
      <c r="O230" s="21">
        <v>8753.6945830000004</v>
      </c>
    </row>
    <row r="231" spans="1:15" x14ac:dyDescent="0.25">
      <c r="A231" s="17" t="s">
        <v>280</v>
      </c>
      <c r="B231" s="17" t="s">
        <v>25</v>
      </c>
      <c r="C231" s="17" t="s">
        <v>281</v>
      </c>
      <c r="D231" s="40">
        <v>161011494.24316493</v>
      </c>
      <c r="E231" s="21">
        <v>169046.89133100002</v>
      </c>
      <c r="F231" s="21">
        <v>7629590.3332349993</v>
      </c>
      <c r="G231" s="21">
        <v>1606039.094542</v>
      </c>
      <c r="H231" s="21">
        <v>498617.40541900002</v>
      </c>
      <c r="I231" s="21">
        <v>1107421.689123</v>
      </c>
      <c r="J231" s="21">
        <v>644223.89545499999</v>
      </c>
      <c r="K231" s="21">
        <v>4164876.400018</v>
      </c>
      <c r="L231" s="21">
        <v>132458.40656799998</v>
      </c>
      <c r="M231" s="21">
        <v>119576.59746699999</v>
      </c>
      <c r="N231" s="21">
        <v>12881.809101000001</v>
      </c>
      <c r="O231" s="21">
        <v>8753.6945830000004</v>
      </c>
    </row>
    <row r="232" spans="1:15" x14ac:dyDescent="0.25">
      <c r="A232" s="17" t="s">
        <v>496</v>
      </c>
      <c r="B232" s="17" t="s">
        <v>15</v>
      </c>
      <c r="C232" s="17" t="s">
        <v>497</v>
      </c>
      <c r="D232" s="40">
        <v>7131836.1570697268</v>
      </c>
      <c r="E232" s="21">
        <v>56395.017175000001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</row>
    <row r="233" spans="1:15" x14ac:dyDescent="0.25">
      <c r="A233" s="17" t="s">
        <v>704</v>
      </c>
      <c r="B233" s="17" t="s">
        <v>15</v>
      </c>
      <c r="C233" s="17" t="s">
        <v>705</v>
      </c>
      <c r="D233" s="40">
        <v>10035809.405435003</v>
      </c>
      <c r="E233" s="21">
        <v>49342.926166000005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</row>
    <row r="234" spans="1:15" x14ac:dyDescent="0.25">
      <c r="A234" s="17" t="s">
        <v>341</v>
      </c>
      <c r="B234" s="17" t="s">
        <v>152</v>
      </c>
      <c r="C234" s="17" t="s">
        <v>342</v>
      </c>
      <c r="D234" s="40">
        <v>367295622.48107779</v>
      </c>
      <c r="E234" s="21">
        <v>0</v>
      </c>
      <c r="F234" s="21">
        <v>10034107.327151</v>
      </c>
      <c r="G234" s="21">
        <v>4045562.1985550001</v>
      </c>
      <c r="H234" s="21">
        <v>1442512.942304</v>
      </c>
      <c r="I234" s="21">
        <v>2603049.2562509999</v>
      </c>
      <c r="J234" s="21">
        <v>713029.69575299998</v>
      </c>
      <c r="K234" s="21">
        <v>9884628.1177350003</v>
      </c>
      <c r="L234" s="21">
        <v>317877.10859600001</v>
      </c>
      <c r="M234" s="21">
        <v>174637.93252999999</v>
      </c>
      <c r="N234" s="21">
        <v>143239.17606600001</v>
      </c>
      <c r="O234" s="21">
        <v>17507.389160999999</v>
      </c>
    </row>
    <row r="235" spans="1:15" x14ac:dyDescent="0.25">
      <c r="A235" s="17" t="s">
        <v>473</v>
      </c>
      <c r="B235" s="17" t="s">
        <v>303</v>
      </c>
      <c r="C235" s="17" t="s">
        <v>474</v>
      </c>
      <c r="D235" s="40">
        <v>29162774.227389697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</row>
    <row r="236" spans="1:15" x14ac:dyDescent="0.25">
      <c r="A236" s="17" t="s">
        <v>630</v>
      </c>
      <c r="B236" s="17" t="s">
        <v>15</v>
      </c>
      <c r="C236" s="17" t="s">
        <v>631</v>
      </c>
      <c r="D236" s="40">
        <v>25448818.65407956</v>
      </c>
      <c r="E236" s="21">
        <v>180037.534705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</row>
    <row r="237" spans="1:15" x14ac:dyDescent="0.25">
      <c r="A237" s="17" t="s">
        <v>419</v>
      </c>
      <c r="B237" s="17" t="s">
        <v>152</v>
      </c>
      <c r="C237" s="17" t="s">
        <v>420</v>
      </c>
      <c r="D237" s="40">
        <v>408710964.98140705</v>
      </c>
      <c r="E237" s="21">
        <v>0</v>
      </c>
      <c r="F237" s="21">
        <v>13448480.992938001</v>
      </c>
      <c r="G237" s="21">
        <v>4246977.2661220003</v>
      </c>
      <c r="H237" s="21">
        <v>1328691.2829499999</v>
      </c>
      <c r="I237" s="21">
        <v>2918285.9831719999</v>
      </c>
      <c r="J237" s="21">
        <v>1508548.9506079999</v>
      </c>
      <c r="K237" s="21">
        <v>13798363.572046001</v>
      </c>
      <c r="L237" s="21">
        <v>254253.23451099999</v>
      </c>
      <c r="M237" s="21">
        <v>155730.07784799999</v>
      </c>
      <c r="N237" s="21">
        <v>98523.156663000002</v>
      </c>
      <c r="O237" s="21">
        <v>17507.389160999999</v>
      </c>
    </row>
    <row r="238" spans="1:15" x14ac:dyDescent="0.25">
      <c r="A238" s="17" t="s">
        <v>198</v>
      </c>
      <c r="B238" s="17" t="s">
        <v>20</v>
      </c>
      <c r="C238" s="17" t="s">
        <v>199</v>
      </c>
      <c r="D238" s="40">
        <v>254109055.64034557</v>
      </c>
      <c r="E238" s="21">
        <v>344894.22474500001</v>
      </c>
      <c r="F238" s="21">
        <v>10017037.784737</v>
      </c>
      <c r="G238" s="21">
        <v>2348456.7688570004</v>
      </c>
      <c r="H238" s="21">
        <v>714352.88800200005</v>
      </c>
      <c r="I238" s="21">
        <v>1634103.8808550001</v>
      </c>
      <c r="J238" s="21">
        <v>781763.96765400004</v>
      </c>
      <c r="K238" s="21">
        <v>5946844.2721459996</v>
      </c>
      <c r="L238" s="21">
        <v>185536.14187599998</v>
      </c>
      <c r="M238" s="21">
        <v>135367.77280599999</v>
      </c>
      <c r="N238" s="21">
        <v>50168.369070000001</v>
      </c>
      <c r="O238" s="21">
        <v>13130.541869000001</v>
      </c>
    </row>
    <row r="239" spans="1:15" x14ac:dyDescent="0.25">
      <c r="A239" s="17" t="s">
        <v>226</v>
      </c>
      <c r="B239" s="17" t="s">
        <v>15</v>
      </c>
      <c r="C239" s="17" t="s">
        <v>227</v>
      </c>
      <c r="D239" s="40">
        <v>17488258.180174649</v>
      </c>
      <c r="E239" s="21">
        <v>331156.167242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</row>
    <row r="240" spans="1:15" x14ac:dyDescent="0.25">
      <c r="A240" s="17" t="s">
        <v>120</v>
      </c>
      <c r="B240" s="17" t="s">
        <v>20</v>
      </c>
      <c r="C240" s="17" t="s">
        <v>121</v>
      </c>
      <c r="D240" s="40">
        <v>249275150.69988787</v>
      </c>
      <c r="E240" s="21">
        <v>550504.22436600004</v>
      </c>
      <c r="F240" s="21">
        <v>7510202.9892529994</v>
      </c>
      <c r="G240" s="21">
        <v>2208504.8016190003</v>
      </c>
      <c r="H240" s="21">
        <v>543709.35242600006</v>
      </c>
      <c r="I240" s="21">
        <v>1664795.4491930001</v>
      </c>
      <c r="J240" s="21">
        <v>1641841.7418879999</v>
      </c>
      <c r="K240" s="21">
        <v>8207164.2378889993</v>
      </c>
      <c r="L240" s="21">
        <v>193662.80143600001</v>
      </c>
      <c r="M240" s="21">
        <v>137757.22696900001</v>
      </c>
      <c r="N240" s="21">
        <v>55905.574466999999</v>
      </c>
      <c r="O240" s="21">
        <v>8753.6945830000004</v>
      </c>
    </row>
    <row r="241" spans="1:15" x14ac:dyDescent="0.25">
      <c r="A241" s="17" t="s">
        <v>218</v>
      </c>
      <c r="B241" s="17" t="s">
        <v>152</v>
      </c>
      <c r="C241" s="17" t="s">
        <v>219</v>
      </c>
      <c r="D241" s="40">
        <v>482561612.37900221</v>
      </c>
      <c r="E241" s="21">
        <v>0</v>
      </c>
      <c r="F241" s="21">
        <v>12195517.549635001</v>
      </c>
      <c r="G241" s="21">
        <v>5646985.4656489994</v>
      </c>
      <c r="H241" s="21">
        <v>1858764.418732</v>
      </c>
      <c r="I241" s="21">
        <v>3788221.0469169999</v>
      </c>
      <c r="J241" s="21">
        <v>1604215.546293</v>
      </c>
      <c r="K241" s="21">
        <v>14387031.867566999</v>
      </c>
      <c r="L241" s="21">
        <v>342400.01237100002</v>
      </c>
      <c r="M241" s="21">
        <v>181910.18433100003</v>
      </c>
      <c r="N241" s="21">
        <v>160489.82803999999</v>
      </c>
      <c r="O241" s="21">
        <v>17507.389160999999</v>
      </c>
    </row>
    <row r="242" spans="1:15" x14ac:dyDescent="0.25">
      <c r="A242" s="17" t="s">
        <v>435</v>
      </c>
      <c r="B242" s="17" t="s">
        <v>303</v>
      </c>
      <c r="C242" s="17" t="s">
        <v>436</v>
      </c>
      <c r="D242" s="40">
        <v>40345014.349855609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</row>
    <row r="243" spans="1:15" x14ac:dyDescent="0.25">
      <c r="A243" s="17" t="s">
        <v>588</v>
      </c>
      <c r="B243" s="17" t="s">
        <v>15</v>
      </c>
      <c r="C243" s="17" t="s">
        <v>589</v>
      </c>
      <c r="D243" s="40">
        <v>13484249.218476102</v>
      </c>
      <c r="E243" s="21">
        <v>77001.610000999994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</row>
    <row r="244" spans="1:15" x14ac:dyDescent="0.25">
      <c r="A244" s="17" t="s">
        <v>238</v>
      </c>
      <c r="B244" s="17" t="s">
        <v>15</v>
      </c>
      <c r="C244" s="17" t="s">
        <v>239</v>
      </c>
      <c r="D244" s="40">
        <v>5651220.237780395</v>
      </c>
      <c r="E244" s="21">
        <v>49342.926166000005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</row>
    <row r="245" spans="1:15" x14ac:dyDescent="0.25">
      <c r="A245" s="17" t="s">
        <v>156</v>
      </c>
      <c r="B245" s="17" t="s">
        <v>25</v>
      </c>
      <c r="C245" s="17" t="s">
        <v>157</v>
      </c>
      <c r="D245" s="40">
        <v>183075866.03345436</v>
      </c>
      <c r="E245" s="21">
        <v>80828.647354000001</v>
      </c>
      <c r="F245" s="21">
        <v>5863566.4066909999</v>
      </c>
      <c r="G245" s="21">
        <v>1701891.4297850002</v>
      </c>
      <c r="H245" s="21">
        <v>496437.79732200003</v>
      </c>
      <c r="I245" s="21">
        <v>1205453.632463</v>
      </c>
      <c r="J245" s="21">
        <v>769833.03104000003</v>
      </c>
      <c r="K245" s="21">
        <v>6852479.7026300002</v>
      </c>
      <c r="L245" s="21">
        <v>153047.996789</v>
      </c>
      <c r="M245" s="21">
        <v>125706.066842</v>
      </c>
      <c r="N245" s="21">
        <v>27341.929947000001</v>
      </c>
      <c r="O245" s="21">
        <v>8753.6945830000004</v>
      </c>
    </row>
    <row r="246" spans="1:15" x14ac:dyDescent="0.25">
      <c r="A246" s="17" t="s">
        <v>254</v>
      </c>
      <c r="B246" s="17" t="s">
        <v>15</v>
      </c>
      <c r="C246" s="17" t="s">
        <v>255</v>
      </c>
      <c r="D246" s="40">
        <v>21644078.977857552</v>
      </c>
      <c r="E246" s="21">
        <v>944463.08117399993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</row>
    <row r="247" spans="1:15" x14ac:dyDescent="0.25">
      <c r="A247" s="17" t="s">
        <v>401</v>
      </c>
      <c r="B247" s="17" t="s">
        <v>152</v>
      </c>
      <c r="C247" s="17" t="s">
        <v>402</v>
      </c>
      <c r="D247" s="40">
        <v>415571113.52679938</v>
      </c>
      <c r="E247" s="21">
        <v>0</v>
      </c>
      <c r="F247" s="21">
        <v>21618892.005601</v>
      </c>
      <c r="G247" s="21">
        <v>3742089.2957239999</v>
      </c>
      <c r="H247" s="21">
        <v>1280864.1414679999</v>
      </c>
      <c r="I247" s="21">
        <v>2461225.1542560002</v>
      </c>
      <c r="J247" s="21">
        <v>700327.75831299997</v>
      </c>
      <c r="K247" s="21">
        <v>11327828.896935999</v>
      </c>
      <c r="L247" s="21">
        <v>281364.42089800001</v>
      </c>
      <c r="M247" s="21">
        <v>163729.554829</v>
      </c>
      <c r="N247" s="21">
        <v>117634.866069</v>
      </c>
      <c r="O247" s="21">
        <v>17507.389160999999</v>
      </c>
    </row>
    <row r="248" spans="1:15" x14ac:dyDescent="0.25">
      <c r="A248" s="17" t="s">
        <v>34</v>
      </c>
      <c r="B248" s="17" t="s">
        <v>15</v>
      </c>
      <c r="C248" s="17" t="s">
        <v>35</v>
      </c>
      <c r="D248" s="40">
        <v>12362188.578253644</v>
      </c>
      <c r="E248" s="21">
        <v>97609.189683999997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</row>
    <row r="249" spans="1:15" x14ac:dyDescent="0.25">
      <c r="A249" s="17" t="s">
        <v>294</v>
      </c>
      <c r="B249" s="17" t="s">
        <v>20</v>
      </c>
      <c r="C249" s="17" t="s">
        <v>295</v>
      </c>
      <c r="D249" s="40">
        <v>133449240.02624649</v>
      </c>
      <c r="E249" s="21">
        <v>207513.64971199998</v>
      </c>
      <c r="F249" s="21">
        <v>5726388.754001</v>
      </c>
      <c r="G249" s="21">
        <v>1202709.8772240002</v>
      </c>
      <c r="H249" s="21">
        <v>350285.78146500001</v>
      </c>
      <c r="I249" s="21">
        <v>852424.09575900005</v>
      </c>
      <c r="J249" s="21">
        <v>596478.31401600002</v>
      </c>
      <c r="K249" s="21">
        <v>4955886.238597</v>
      </c>
      <c r="L249" s="21">
        <v>144343.24615799999</v>
      </c>
      <c r="M249" s="21">
        <v>123108.83405599999</v>
      </c>
      <c r="N249" s="21">
        <v>21234.412101999998</v>
      </c>
      <c r="O249" s="21">
        <v>8753.6945830000004</v>
      </c>
    </row>
    <row r="250" spans="1:15" x14ac:dyDescent="0.25">
      <c r="A250" s="17" t="s">
        <v>149</v>
      </c>
      <c r="B250" s="17" t="s">
        <v>20</v>
      </c>
      <c r="C250" s="17" t="s">
        <v>150</v>
      </c>
      <c r="D250" s="40">
        <v>185400951.50199229</v>
      </c>
      <c r="E250" s="21">
        <v>546548.89540400007</v>
      </c>
      <c r="F250" s="21">
        <v>2660782.5624529999</v>
      </c>
      <c r="G250" s="21">
        <v>1954395.4602419999</v>
      </c>
      <c r="H250" s="21">
        <v>575214.77745599998</v>
      </c>
      <c r="I250" s="21">
        <v>1379180.682786</v>
      </c>
      <c r="J250" s="21">
        <v>789498.06969200005</v>
      </c>
      <c r="K250" s="21">
        <v>5531386.7050400004</v>
      </c>
      <c r="L250" s="21">
        <v>148700.617684</v>
      </c>
      <c r="M250" s="21">
        <v>124459.395104</v>
      </c>
      <c r="N250" s="21">
        <v>24241.222580000001</v>
      </c>
      <c r="O250" s="21">
        <v>17507.389160999999</v>
      </c>
    </row>
    <row r="251" spans="1:15" x14ac:dyDescent="0.25">
      <c r="A251" s="17" t="s">
        <v>389</v>
      </c>
      <c r="B251" s="17" t="s">
        <v>20</v>
      </c>
      <c r="C251" s="17" t="s">
        <v>390</v>
      </c>
      <c r="D251" s="40">
        <v>98940788.590614498</v>
      </c>
      <c r="E251" s="21">
        <v>152561.41969800001</v>
      </c>
      <c r="F251" s="21">
        <v>34968.928513999999</v>
      </c>
      <c r="G251" s="21">
        <v>1092315.8123300001</v>
      </c>
      <c r="H251" s="21">
        <v>407561.86694500002</v>
      </c>
      <c r="I251" s="21">
        <v>684753.94538499997</v>
      </c>
      <c r="J251" s="21">
        <v>187120.54525299999</v>
      </c>
      <c r="K251" s="21">
        <v>2473587.6147960001</v>
      </c>
      <c r="L251" s="21">
        <v>136150.12026200001</v>
      </c>
      <c r="M251" s="21">
        <v>120719.379893</v>
      </c>
      <c r="N251" s="21">
        <v>15430.740368999999</v>
      </c>
      <c r="O251" s="21">
        <v>8753.6945830000004</v>
      </c>
    </row>
    <row r="252" spans="1:15" x14ac:dyDescent="0.25">
      <c r="A252" s="17" t="s">
        <v>158</v>
      </c>
      <c r="B252" s="17" t="s">
        <v>20</v>
      </c>
      <c r="C252" s="17" t="s">
        <v>159</v>
      </c>
      <c r="D252" s="40">
        <v>144544235.40519154</v>
      </c>
      <c r="E252" s="21">
        <v>550965.08729499998</v>
      </c>
      <c r="F252" s="21">
        <v>7062885.1610049997</v>
      </c>
      <c r="G252" s="21">
        <v>1387945.0779619999</v>
      </c>
      <c r="H252" s="21">
        <v>431599.17740699998</v>
      </c>
      <c r="I252" s="21">
        <v>956345.90055499994</v>
      </c>
      <c r="J252" s="21">
        <v>538821.15554800001</v>
      </c>
      <c r="K252" s="21">
        <v>4548566.612888</v>
      </c>
      <c r="L252" s="21">
        <v>180619.111871</v>
      </c>
      <c r="M252" s="21">
        <v>133913.32244600001</v>
      </c>
      <c r="N252" s="21">
        <v>46705.789425000003</v>
      </c>
      <c r="O252" s="21">
        <v>8753.6945830000004</v>
      </c>
    </row>
    <row r="253" spans="1:15" x14ac:dyDescent="0.25">
      <c r="A253" s="17" t="s">
        <v>80</v>
      </c>
      <c r="B253" s="17" t="s">
        <v>15</v>
      </c>
      <c r="C253" s="17" t="s">
        <v>81</v>
      </c>
      <c r="D253" s="40">
        <v>17416989.168260638</v>
      </c>
      <c r="E253" s="21">
        <v>161912.891065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</row>
    <row r="254" spans="1:15" x14ac:dyDescent="0.25">
      <c r="A254" s="17" t="s">
        <v>311</v>
      </c>
      <c r="B254" s="17" t="s">
        <v>15</v>
      </c>
      <c r="C254" s="17" t="s">
        <v>312</v>
      </c>
      <c r="D254" s="40">
        <v>4823832.8215970807</v>
      </c>
      <c r="E254" s="21">
        <v>49342.926166000005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</row>
    <row r="255" spans="1:15" x14ac:dyDescent="0.25">
      <c r="A255" s="17" t="s">
        <v>429</v>
      </c>
      <c r="B255" s="17" t="s">
        <v>20</v>
      </c>
      <c r="C255" s="17" t="s">
        <v>430</v>
      </c>
      <c r="D255" s="40">
        <v>121450874.98944911</v>
      </c>
      <c r="E255" s="21">
        <v>344894.22474500001</v>
      </c>
      <c r="F255" s="21">
        <v>4998585.8987140004</v>
      </c>
      <c r="G255" s="21">
        <v>886442.61352100014</v>
      </c>
      <c r="H255" s="21">
        <v>274775.72874400002</v>
      </c>
      <c r="I255" s="21">
        <v>611666.88477700006</v>
      </c>
      <c r="J255" s="21">
        <v>337353.51972500002</v>
      </c>
      <c r="K255" s="21">
        <v>3725623.4067289997</v>
      </c>
      <c r="L255" s="21">
        <v>163537.16441999999</v>
      </c>
      <c r="M255" s="21">
        <v>128822.746185</v>
      </c>
      <c r="N255" s="21">
        <v>34714.418234999997</v>
      </c>
      <c r="O255" s="21">
        <v>8753.6945830000004</v>
      </c>
    </row>
    <row r="256" spans="1:15" x14ac:dyDescent="0.25">
      <c r="A256" s="17" t="s">
        <v>133</v>
      </c>
      <c r="B256" s="17" t="s">
        <v>123</v>
      </c>
      <c r="C256" s="17" t="s">
        <v>134</v>
      </c>
      <c r="D256" s="40">
        <v>178864975.86473307</v>
      </c>
      <c r="E256" s="21">
        <v>421955.04625700001</v>
      </c>
      <c r="F256" s="21">
        <v>3595967.20462</v>
      </c>
      <c r="G256" s="21">
        <v>1757922.682053</v>
      </c>
      <c r="H256" s="21">
        <v>559320.43513999996</v>
      </c>
      <c r="I256" s="21">
        <v>1198602.246913</v>
      </c>
      <c r="J256" s="21">
        <v>479239.50673700002</v>
      </c>
      <c r="K256" s="21">
        <v>5303476.4833320007</v>
      </c>
      <c r="L256" s="21">
        <v>165541.52306599999</v>
      </c>
      <c r="M256" s="21">
        <v>129446.082054</v>
      </c>
      <c r="N256" s="21">
        <v>36095.441012000003</v>
      </c>
      <c r="O256" s="21">
        <v>8753.6945830000004</v>
      </c>
    </row>
    <row r="257" spans="1:15" x14ac:dyDescent="0.25">
      <c r="A257" s="17" t="s">
        <v>224</v>
      </c>
      <c r="B257" s="17" t="s">
        <v>20</v>
      </c>
      <c r="C257" s="17" t="s">
        <v>225</v>
      </c>
      <c r="D257" s="40">
        <v>111964152.63515443</v>
      </c>
      <c r="E257" s="21">
        <v>111347.24718800001</v>
      </c>
      <c r="F257" s="21">
        <v>2169507.6147380001</v>
      </c>
      <c r="G257" s="21">
        <v>1113505.3065510001</v>
      </c>
      <c r="H257" s="21">
        <v>339954.26018099999</v>
      </c>
      <c r="I257" s="21">
        <v>773551.04637</v>
      </c>
      <c r="J257" s="21">
        <v>567389.59729599999</v>
      </c>
      <c r="K257" s="21">
        <v>4123094.0524980002</v>
      </c>
      <c r="L257" s="21">
        <v>140307.595546</v>
      </c>
      <c r="M257" s="21">
        <v>121966.05163</v>
      </c>
      <c r="N257" s="21">
        <v>18341.543915999999</v>
      </c>
      <c r="O257" s="21">
        <v>8753.6945830000004</v>
      </c>
    </row>
    <row r="258" spans="1:15" x14ac:dyDescent="0.25">
      <c r="A258" s="17" t="s">
        <v>558</v>
      </c>
      <c r="B258" s="17" t="s">
        <v>15</v>
      </c>
      <c r="C258" s="17" t="s">
        <v>559</v>
      </c>
      <c r="D258" s="40">
        <v>8924014.8500381485</v>
      </c>
      <c r="E258" s="21">
        <v>97609.189683999997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</row>
    <row r="259" spans="1:15" x14ac:dyDescent="0.25">
      <c r="A259" s="17" t="s">
        <v>566</v>
      </c>
      <c r="B259" s="17" t="s">
        <v>15</v>
      </c>
      <c r="C259" s="17" t="s">
        <v>567</v>
      </c>
      <c r="D259" s="40">
        <v>16438953.289995233</v>
      </c>
      <c r="E259" s="21">
        <v>56395.017175000001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</row>
    <row r="260" spans="1:15" x14ac:dyDescent="0.25">
      <c r="A260" s="17" t="s">
        <v>738</v>
      </c>
      <c r="B260" s="17" t="s">
        <v>15</v>
      </c>
      <c r="C260" s="17" t="s">
        <v>739</v>
      </c>
      <c r="D260" s="40">
        <v>5878860.6559436806</v>
      </c>
      <c r="E260" s="21">
        <v>49342.926166000005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</row>
    <row r="261" spans="1:15" x14ac:dyDescent="0.25">
      <c r="A261" s="17" t="s">
        <v>230</v>
      </c>
      <c r="B261" s="17" t="s">
        <v>123</v>
      </c>
      <c r="C261" s="17" t="s">
        <v>231</v>
      </c>
      <c r="D261" s="40">
        <v>150221700.4440639</v>
      </c>
      <c r="E261" s="21">
        <v>588774.59790100006</v>
      </c>
      <c r="F261" s="21">
        <v>10093466.815956</v>
      </c>
      <c r="G261" s="21">
        <v>1125664.9104510001</v>
      </c>
      <c r="H261" s="21">
        <v>415891.68703899998</v>
      </c>
      <c r="I261" s="21">
        <v>709773.22341199999</v>
      </c>
      <c r="J261" s="21">
        <v>297351.82841999998</v>
      </c>
      <c r="K261" s="21">
        <v>3156499.4451139998</v>
      </c>
      <c r="L261" s="21">
        <v>185357.346059</v>
      </c>
      <c r="M261" s="21">
        <v>135263.88349499999</v>
      </c>
      <c r="N261" s="21">
        <v>50093.462564000001</v>
      </c>
      <c r="O261" s="21">
        <v>8753.6945830000004</v>
      </c>
    </row>
    <row r="262" spans="1:15" x14ac:dyDescent="0.25">
      <c r="A262" s="17" t="s">
        <v>222</v>
      </c>
      <c r="B262" s="17" t="s">
        <v>15</v>
      </c>
      <c r="C262" s="17" t="s">
        <v>223</v>
      </c>
      <c r="D262" s="40">
        <v>6312142.3441916797</v>
      </c>
      <c r="E262" s="21">
        <v>77110.164438000007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</row>
    <row r="263" spans="1:15" x14ac:dyDescent="0.25">
      <c r="A263" s="17" t="s">
        <v>38</v>
      </c>
      <c r="B263" s="17" t="s">
        <v>25</v>
      </c>
      <c r="C263" s="17" t="s">
        <v>39</v>
      </c>
      <c r="D263" s="40">
        <v>166850942.43419626</v>
      </c>
      <c r="E263" s="21">
        <v>133327.547078</v>
      </c>
      <c r="F263" s="21">
        <v>8946299.8875080012</v>
      </c>
      <c r="G263" s="21">
        <v>1649648.8220509999</v>
      </c>
      <c r="H263" s="21">
        <v>459224.44283199997</v>
      </c>
      <c r="I263" s="21">
        <v>1190424.379219</v>
      </c>
      <c r="J263" s="21">
        <v>724528.45026299998</v>
      </c>
      <c r="K263" s="21">
        <v>6230579.3719620006</v>
      </c>
      <c r="L263" s="21">
        <v>164209.15237900001</v>
      </c>
      <c r="M263" s="21">
        <v>129030.524808</v>
      </c>
      <c r="N263" s="21">
        <v>35178.627570999997</v>
      </c>
      <c r="O263" s="21">
        <v>8753.6945830000004</v>
      </c>
    </row>
    <row r="264" spans="1:15" x14ac:dyDescent="0.25">
      <c r="A264" s="17" t="s">
        <v>596</v>
      </c>
      <c r="B264" s="17" t="s">
        <v>15</v>
      </c>
      <c r="C264" s="17" t="s">
        <v>597</v>
      </c>
      <c r="D264" s="40">
        <v>9464555.3982458971</v>
      </c>
      <c r="E264" s="21">
        <v>49342.926166000005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</row>
    <row r="265" spans="1:15" x14ac:dyDescent="0.25">
      <c r="A265" s="17" t="s">
        <v>455</v>
      </c>
      <c r="B265" s="17" t="s">
        <v>15</v>
      </c>
      <c r="C265" s="17" t="s">
        <v>456</v>
      </c>
      <c r="D265" s="40">
        <v>8572738.9221968111</v>
      </c>
      <c r="E265" s="21">
        <v>83871.132180999994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</row>
    <row r="266" spans="1:15" x14ac:dyDescent="0.25">
      <c r="A266" s="17" t="s">
        <v>417</v>
      </c>
      <c r="B266" s="17" t="s">
        <v>15</v>
      </c>
      <c r="C266" s="17" t="s">
        <v>418</v>
      </c>
      <c r="D266" s="40">
        <v>10427169.577730833</v>
      </c>
      <c r="E266" s="21">
        <v>104477.725007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</row>
    <row r="267" spans="1:15" x14ac:dyDescent="0.25">
      <c r="A267" s="17" t="s">
        <v>102</v>
      </c>
      <c r="B267" s="17" t="s">
        <v>25</v>
      </c>
      <c r="C267" s="17" t="s">
        <v>103</v>
      </c>
      <c r="D267" s="40">
        <v>191030112.07402173</v>
      </c>
      <c r="E267" s="21">
        <v>92113.374567999999</v>
      </c>
      <c r="F267" s="21">
        <v>7388829.7951110005</v>
      </c>
      <c r="G267" s="21">
        <v>1972256.391633</v>
      </c>
      <c r="H267" s="21">
        <v>527360.80085300002</v>
      </c>
      <c r="I267" s="21">
        <v>1444895.59078</v>
      </c>
      <c r="J267" s="21">
        <v>695127.26738800004</v>
      </c>
      <c r="K267" s="21">
        <v>5929056.1793670002</v>
      </c>
      <c r="L267" s="21">
        <v>150235.55244599999</v>
      </c>
      <c r="M267" s="21">
        <v>124874.952351</v>
      </c>
      <c r="N267" s="21">
        <v>25360.600095000002</v>
      </c>
      <c r="O267" s="21">
        <v>8753.6945830000004</v>
      </c>
    </row>
    <row r="268" spans="1:15" x14ac:dyDescent="0.25">
      <c r="A268" s="17" t="s">
        <v>728</v>
      </c>
      <c r="B268" s="17" t="s">
        <v>15</v>
      </c>
      <c r="C268" s="17" t="s">
        <v>729</v>
      </c>
      <c r="D268" s="40">
        <v>11020360.249948954</v>
      </c>
      <c r="E268" s="21">
        <v>70133.074678000004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</row>
    <row r="269" spans="1:15" x14ac:dyDescent="0.25">
      <c r="A269" s="17" t="s">
        <v>722</v>
      </c>
      <c r="B269" s="17" t="s">
        <v>15</v>
      </c>
      <c r="C269" s="17" t="s">
        <v>723</v>
      </c>
      <c r="D269" s="40">
        <v>8281595.635701729</v>
      </c>
      <c r="E269" s="21">
        <v>83871.132180999994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</row>
    <row r="270" spans="1:15" x14ac:dyDescent="0.25">
      <c r="A270" s="17" t="s">
        <v>492</v>
      </c>
      <c r="B270" s="17" t="s">
        <v>15</v>
      </c>
      <c r="C270" s="17" t="s">
        <v>493</v>
      </c>
      <c r="D270" s="40">
        <v>9984327.8033429477</v>
      </c>
      <c r="E270" s="21">
        <v>49342.926166000005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</row>
    <row r="271" spans="1:15" x14ac:dyDescent="0.25">
      <c r="A271" s="17" t="s">
        <v>463</v>
      </c>
      <c r="B271" s="17" t="s">
        <v>15</v>
      </c>
      <c r="C271" s="17" t="s">
        <v>464</v>
      </c>
      <c r="D271" s="40">
        <v>9782570.5645959303</v>
      </c>
      <c r="E271" s="21">
        <v>97609.189683999997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</row>
    <row r="272" spans="1:15" x14ac:dyDescent="0.25">
      <c r="A272" s="17" t="s">
        <v>620</v>
      </c>
      <c r="B272" s="17" t="s">
        <v>20</v>
      </c>
      <c r="C272" s="17" t="s">
        <v>621</v>
      </c>
      <c r="D272" s="40">
        <v>30378005.070906054</v>
      </c>
      <c r="E272" s="21">
        <v>49342.926166000005</v>
      </c>
      <c r="F272" s="21">
        <v>71652.083095000009</v>
      </c>
      <c r="G272" s="21">
        <v>220739.818837</v>
      </c>
      <c r="H272" s="21">
        <v>74971.362529999999</v>
      </c>
      <c r="I272" s="21">
        <v>145768.45630699999</v>
      </c>
      <c r="J272" s="21">
        <v>20775.611131000001</v>
      </c>
      <c r="K272" s="21">
        <v>857134.9430170001</v>
      </c>
      <c r="L272" s="21">
        <v>122894.92922099998</v>
      </c>
      <c r="M272" s="21">
        <v>116771.58605799999</v>
      </c>
      <c r="N272" s="21">
        <v>6123.3431629999995</v>
      </c>
      <c r="O272" s="21">
        <v>8753.6945830000004</v>
      </c>
    </row>
    <row r="273" spans="1:15" x14ac:dyDescent="0.25">
      <c r="A273" s="17" t="s">
        <v>656</v>
      </c>
      <c r="B273" s="17" t="s">
        <v>15</v>
      </c>
      <c r="C273" s="17" t="s">
        <v>657</v>
      </c>
      <c r="D273" s="40">
        <v>7356373.1325104535</v>
      </c>
      <c r="E273" s="21">
        <v>83871.132180999994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</row>
    <row r="274" spans="1:15" x14ac:dyDescent="0.25">
      <c r="A274" s="17" t="s">
        <v>214</v>
      </c>
      <c r="B274" s="17" t="s">
        <v>25</v>
      </c>
      <c r="C274" s="17" t="s">
        <v>215</v>
      </c>
      <c r="D274" s="40">
        <v>206076346.00273713</v>
      </c>
      <c r="E274" s="21">
        <v>70721.242358000003</v>
      </c>
      <c r="F274" s="21">
        <v>7972060.192183001</v>
      </c>
      <c r="G274" s="21">
        <v>1908613.0950190001</v>
      </c>
      <c r="H274" s="21">
        <v>493381.575297</v>
      </c>
      <c r="I274" s="21">
        <v>1415231.519722</v>
      </c>
      <c r="J274" s="21">
        <v>1065242.2987850001</v>
      </c>
      <c r="K274" s="21">
        <v>6298042.317427</v>
      </c>
      <c r="L274" s="21">
        <v>158360.10196299999</v>
      </c>
      <c r="M274" s="21">
        <v>127264.406514</v>
      </c>
      <c r="N274" s="21">
        <v>31095.695448999999</v>
      </c>
      <c r="O274" s="21">
        <v>8753.6945830000004</v>
      </c>
    </row>
    <row r="275" spans="1:15" x14ac:dyDescent="0.25">
      <c r="A275" s="17" t="s">
        <v>54</v>
      </c>
      <c r="B275" s="17" t="s">
        <v>25</v>
      </c>
      <c r="C275" s="17" t="s">
        <v>55</v>
      </c>
      <c r="D275" s="40">
        <v>251013341.4829253</v>
      </c>
      <c r="E275" s="21">
        <v>77001.610000999994</v>
      </c>
      <c r="F275" s="21">
        <v>15123969.61499</v>
      </c>
      <c r="G275" s="21">
        <v>2716942.240342</v>
      </c>
      <c r="H275" s="21">
        <v>732192.27958800003</v>
      </c>
      <c r="I275" s="21">
        <v>1984749.9607540001</v>
      </c>
      <c r="J275" s="21">
        <v>1199267.6914349999</v>
      </c>
      <c r="K275" s="21">
        <v>8697224.7904329989</v>
      </c>
      <c r="L275" s="21">
        <v>168804.958702</v>
      </c>
      <c r="M275" s="21">
        <v>130381.085857</v>
      </c>
      <c r="N275" s="21">
        <v>38423.872844999998</v>
      </c>
      <c r="O275" s="21">
        <v>8753.6945830000004</v>
      </c>
    </row>
    <row r="276" spans="1:15" x14ac:dyDescent="0.25">
      <c r="A276" s="17" t="s">
        <v>180</v>
      </c>
      <c r="B276" s="17" t="s">
        <v>15</v>
      </c>
      <c r="C276" s="17" t="s">
        <v>181</v>
      </c>
      <c r="D276" s="40">
        <v>13950874.841547014</v>
      </c>
      <c r="E276" s="21">
        <v>64637.259560999999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</row>
    <row r="277" spans="1:15" x14ac:dyDescent="0.25">
      <c r="A277" s="17" t="s">
        <v>702</v>
      </c>
      <c r="B277" s="17" t="s">
        <v>15</v>
      </c>
      <c r="C277" s="17" t="s">
        <v>703</v>
      </c>
      <c r="D277" s="40">
        <v>12774210.694941515</v>
      </c>
      <c r="E277" s="21">
        <v>118215.782511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</row>
    <row r="278" spans="1:15" x14ac:dyDescent="0.25">
      <c r="A278" s="17" t="s">
        <v>92</v>
      </c>
      <c r="B278" s="17" t="s">
        <v>25</v>
      </c>
      <c r="C278" s="17" t="s">
        <v>93</v>
      </c>
      <c r="D278" s="40">
        <v>210066254.22222346</v>
      </c>
      <c r="E278" s="21">
        <v>86618.546310000005</v>
      </c>
      <c r="F278" s="21">
        <v>4762358.4886630001</v>
      </c>
      <c r="G278" s="21">
        <v>2524499.2687590001</v>
      </c>
      <c r="H278" s="21">
        <v>886707.90791199997</v>
      </c>
      <c r="I278" s="21">
        <v>1637791.360847</v>
      </c>
      <c r="J278" s="21">
        <v>858727.01692700002</v>
      </c>
      <c r="K278" s="21">
        <v>5444140.9636909999</v>
      </c>
      <c r="L278" s="21">
        <v>151698.74576299998</v>
      </c>
      <c r="M278" s="21">
        <v>125290.50959599999</v>
      </c>
      <c r="N278" s="21">
        <v>26408.236166999999</v>
      </c>
      <c r="O278" s="21">
        <v>8753.6945830000004</v>
      </c>
    </row>
    <row r="279" spans="1:15" x14ac:dyDescent="0.25">
      <c r="A279" s="17" t="s">
        <v>586</v>
      </c>
      <c r="B279" s="17" t="s">
        <v>15</v>
      </c>
      <c r="C279" s="17" t="s">
        <v>587</v>
      </c>
      <c r="D279" s="40">
        <v>9565889.9346238524</v>
      </c>
      <c r="E279" s="21">
        <v>111347.24718800001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</row>
    <row r="280" spans="1:15" x14ac:dyDescent="0.25">
      <c r="A280" s="17" t="s">
        <v>453</v>
      </c>
      <c r="B280" s="17" t="s">
        <v>15</v>
      </c>
      <c r="C280" s="17" t="s">
        <v>454</v>
      </c>
      <c r="D280" s="40">
        <v>13161361.077793833</v>
      </c>
      <c r="E280" s="21">
        <v>90739.667503000004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</row>
    <row r="281" spans="1:15" x14ac:dyDescent="0.25">
      <c r="A281" s="17" t="s">
        <v>52</v>
      </c>
      <c r="B281" s="17" t="s">
        <v>25</v>
      </c>
      <c r="C281" s="17" t="s">
        <v>53</v>
      </c>
      <c r="D281" s="40">
        <v>404917723.00071156</v>
      </c>
      <c r="E281" s="21">
        <v>510270.98922700004</v>
      </c>
      <c r="F281" s="21">
        <v>15519575.135098999</v>
      </c>
      <c r="G281" s="21">
        <v>3998731.7716919999</v>
      </c>
      <c r="H281" s="21">
        <v>1093167.3839400001</v>
      </c>
      <c r="I281" s="21">
        <v>2905564.3877519998</v>
      </c>
      <c r="J281" s="21">
        <v>1861425.638336</v>
      </c>
      <c r="K281" s="21">
        <v>11592782.490466001</v>
      </c>
      <c r="L281" s="21">
        <v>200660.15161500001</v>
      </c>
      <c r="M281" s="21">
        <v>139835.013198</v>
      </c>
      <c r="N281" s="21">
        <v>60825.138417000002</v>
      </c>
      <c r="O281" s="21">
        <v>17507.389160999999</v>
      </c>
    </row>
    <row r="282" spans="1:15" x14ac:dyDescent="0.25">
      <c r="A282" s="17" t="s">
        <v>423</v>
      </c>
      <c r="B282" s="17" t="s">
        <v>15</v>
      </c>
      <c r="C282" s="17" t="s">
        <v>424</v>
      </c>
      <c r="D282" s="40">
        <v>14895349.780015254</v>
      </c>
      <c r="E282" s="21">
        <v>111347.24718800001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</row>
    <row r="283" spans="1:15" x14ac:dyDescent="0.25">
      <c r="A283" s="17" t="s">
        <v>361</v>
      </c>
      <c r="B283" s="17" t="s">
        <v>20</v>
      </c>
      <c r="C283" s="17" t="s">
        <v>362</v>
      </c>
      <c r="D283" s="40">
        <v>215904990.2023645</v>
      </c>
      <c r="E283" s="21">
        <v>310548.587558</v>
      </c>
      <c r="F283" s="21">
        <v>5076021.2223420003</v>
      </c>
      <c r="G283" s="21">
        <v>2306572.6355480002</v>
      </c>
      <c r="H283" s="21">
        <v>809546.99835100002</v>
      </c>
      <c r="I283" s="21">
        <v>1497025.637197</v>
      </c>
      <c r="J283" s="21">
        <v>420614.079654</v>
      </c>
      <c r="K283" s="21">
        <v>5237172.8958000001</v>
      </c>
      <c r="L283" s="21">
        <v>203449.385492</v>
      </c>
      <c r="M283" s="21">
        <v>140666.12768999999</v>
      </c>
      <c r="N283" s="21">
        <v>62783.257802</v>
      </c>
      <c r="O283" s="21">
        <v>13130.541869000001</v>
      </c>
    </row>
    <row r="284" spans="1:15" x14ac:dyDescent="0.25">
      <c r="A284" s="17" t="s">
        <v>512</v>
      </c>
      <c r="B284" s="17" t="s">
        <v>303</v>
      </c>
      <c r="C284" s="17" t="s">
        <v>513</v>
      </c>
      <c r="D284" s="40">
        <v>20604959.034012817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</row>
    <row r="285" spans="1:15" x14ac:dyDescent="0.25">
      <c r="A285" s="17" t="s">
        <v>409</v>
      </c>
      <c r="B285" s="17" t="s">
        <v>20</v>
      </c>
      <c r="C285" s="17" t="s">
        <v>410</v>
      </c>
      <c r="D285" s="40">
        <v>97916119.674619913</v>
      </c>
      <c r="E285" s="21">
        <v>193775.59220800002</v>
      </c>
      <c r="F285" s="21">
        <v>3265523.6628</v>
      </c>
      <c r="G285" s="21">
        <v>738855.94902499998</v>
      </c>
      <c r="H285" s="21">
        <v>185239.85318800001</v>
      </c>
      <c r="I285" s="21">
        <v>553616.09583699994</v>
      </c>
      <c r="J285" s="21">
        <v>244463.73170400001</v>
      </c>
      <c r="K285" s="21">
        <v>3791841.0392550002</v>
      </c>
      <c r="L285" s="21">
        <v>153717.874706</v>
      </c>
      <c r="M285" s="21">
        <v>125913.84546500001</v>
      </c>
      <c r="N285" s="21">
        <v>27804.029241</v>
      </c>
      <c r="O285" s="21">
        <v>8753.6945830000004</v>
      </c>
    </row>
    <row r="286" spans="1:15" x14ac:dyDescent="0.25">
      <c r="A286" s="17" t="s">
        <v>309</v>
      </c>
      <c r="B286" s="17" t="s">
        <v>25</v>
      </c>
      <c r="C286" s="17" t="s">
        <v>310</v>
      </c>
      <c r="D286" s="40">
        <v>139720021.74012023</v>
      </c>
      <c r="E286" s="21">
        <v>173168.01252399999</v>
      </c>
      <c r="F286" s="21">
        <v>5614017.6528319996</v>
      </c>
      <c r="G286" s="21">
        <v>1485316.8605599999</v>
      </c>
      <c r="H286" s="21">
        <v>550517.52181499999</v>
      </c>
      <c r="I286" s="21">
        <v>934799.33874499996</v>
      </c>
      <c r="J286" s="21">
        <v>419855.12571599998</v>
      </c>
      <c r="K286" s="21">
        <v>4210793.5353859998</v>
      </c>
      <c r="L286" s="21">
        <v>145238.34082799999</v>
      </c>
      <c r="M286" s="21">
        <v>123420.501991</v>
      </c>
      <c r="N286" s="21">
        <v>21817.838836999999</v>
      </c>
      <c r="O286" s="21">
        <v>8753.6945830000004</v>
      </c>
    </row>
    <row r="287" spans="1:15" x14ac:dyDescent="0.25">
      <c r="A287" s="17" t="s">
        <v>292</v>
      </c>
      <c r="B287" s="17" t="s">
        <v>152</v>
      </c>
      <c r="C287" s="17" t="s">
        <v>293</v>
      </c>
      <c r="D287" s="40">
        <v>318087240.52718568</v>
      </c>
      <c r="E287" s="21">
        <v>0</v>
      </c>
      <c r="F287" s="21">
        <v>126966.08393200001</v>
      </c>
      <c r="G287" s="21">
        <v>4123184.5056849997</v>
      </c>
      <c r="H287" s="21">
        <v>1440695.1113819999</v>
      </c>
      <c r="I287" s="21">
        <v>2682489.3943030001</v>
      </c>
      <c r="J287" s="21">
        <v>819834.39224099996</v>
      </c>
      <c r="K287" s="21">
        <v>9450565.6361219995</v>
      </c>
      <c r="L287" s="21">
        <v>387163.35490000003</v>
      </c>
      <c r="M287" s="21">
        <v>195104.12688300002</v>
      </c>
      <c r="N287" s="21">
        <v>192059.22801699999</v>
      </c>
      <c r="O287" s="21">
        <v>17507.389160999999</v>
      </c>
    </row>
    <row r="288" spans="1:15" x14ac:dyDescent="0.25">
      <c r="A288" s="17" t="s">
        <v>544</v>
      </c>
      <c r="B288" s="17" t="s">
        <v>15</v>
      </c>
      <c r="C288" s="17" t="s">
        <v>545</v>
      </c>
      <c r="D288" s="40">
        <v>6925606.6423114398</v>
      </c>
      <c r="E288" s="21">
        <v>56395.017175000001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</row>
    <row r="289" spans="1:15" x14ac:dyDescent="0.25">
      <c r="A289" s="17" t="s">
        <v>762</v>
      </c>
      <c r="B289" s="17" t="s">
        <v>15</v>
      </c>
      <c r="C289" s="17" t="s">
        <v>763</v>
      </c>
      <c r="D289" s="40">
        <v>14599462.016786557</v>
      </c>
      <c r="E289" s="21">
        <v>49525.494994000001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</row>
    <row r="290" spans="1:15" x14ac:dyDescent="0.25">
      <c r="A290" s="17" t="s">
        <v>666</v>
      </c>
      <c r="B290" s="17" t="s">
        <v>15</v>
      </c>
      <c r="C290" s="17" t="s">
        <v>667</v>
      </c>
      <c r="D290" s="40">
        <v>9710893.7142182812</v>
      </c>
      <c r="E290" s="21">
        <v>63263.552497000004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</row>
    <row r="291" spans="1:15" x14ac:dyDescent="0.25">
      <c r="A291" s="17" t="s">
        <v>534</v>
      </c>
      <c r="B291" s="17" t="s">
        <v>20</v>
      </c>
      <c r="C291" s="17" t="s">
        <v>535</v>
      </c>
      <c r="D291" s="40">
        <v>184528601.15926787</v>
      </c>
      <c r="E291" s="21">
        <v>111347.24718800001</v>
      </c>
      <c r="F291" s="21">
        <v>16768860.959284998</v>
      </c>
      <c r="G291" s="21">
        <v>1590537.0300790002</v>
      </c>
      <c r="H291" s="21">
        <v>586260.90805299999</v>
      </c>
      <c r="I291" s="21">
        <v>1004276.1220260001</v>
      </c>
      <c r="J291" s="21">
        <v>309219.51887299999</v>
      </c>
      <c r="K291" s="21">
        <v>4268120.5374360001</v>
      </c>
      <c r="L291" s="21">
        <v>165893.34236400001</v>
      </c>
      <c r="M291" s="21">
        <v>129549.971365</v>
      </c>
      <c r="N291" s="21">
        <v>36343.370998999999</v>
      </c>
      <c r="O291" s="21">
        <v>17507.389160999999</v>
      </c>
    </row>
    <row r="292" spans="1:15" x14ac:dyDescent="0.25">
      <c r="A292" s="17" t="s">
        <v>626</v>
      </c>
      <c r="B292" s="17" t="s">
        <v>15</v>
      </c>
      <c r="C292" s="17" t="s">
        <v>627</v>
      </c>
      <c r="D292" s="40">
        <v>9327472.3039953224</v>
      </c>
      <c r="E292" s="21">
        <v>83871.132180999994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</row>
    <row r="293" spans="1:15" x14ac:dyDescent="0.25">
      <c r="A293" s="17" t="s">
        <v>490</v>
      </c>
      <c r="B293" s="17" t="s">
        <v>15</v>
      </c>
      <c r="C293" s="17" t="s">
        <v>491</v>
      </c>
      <c r="D293" s="40">
        <v>9727026.2477495521</v>
      </c>
      <c r="E293" s="21">
        <v>77001.610000999994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</row>
    <row r="294" spans="1:15" x14ac:dyDescent="0.25">
      <c r="A294" s="17" t="s">
        <v>662</v>
      </c>
      <c r="B294" s="17" t="s">
        <v>15</v>
      </c>
      <c r="C294" s="17" t="s">
        <v>663</v>
      </c>
      <c r="D294" s="40">
        <v>13867090.382520543</v>
      </c>
      <c r="E294" s="21">
        <v>104477.725007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</row>
    <row r="295" spans="1:15" x14ac:dyDescent="0.25">
      <c r="A295" s="17" t="s">
        <v>125</v>
      </c>
      <c r="B295" s="17" t="s">
        <v>15</v>
      </c>
      <c r="C295" s="17" t="s">
        <v>126</v>
      </c>
      <c r="D295" s="40">
        <v>11167621.740362504</v>
      </c>
      <c r="E295" s="21">
        <v>65716.882786000002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</row>
    <row r="296" spans="1:15" x14ac:dyDescent="0.25">
      <c r="A296" s="17" t="s">
        <v>732</v>
      </c>
      <c r="B296" s="17" t="s">
        <v>15</v>
      </c>
      <c r="C296" s="17" t="s">
        <v>733</v>
      </c>
      <c r="D296" s="40">
        <v>14030561.993967954</v>
      </c>
      <c r="E296" s="21">
        <v>193775.59220800002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</row>
    <row r="297" spans="1:15" x14ac:dyDescent="0.25">
      <c r="A297" s="17" t="s">
        <v>698</v>
      </c>
      <c r="B297" s="17" t="s">
        <v>15</v>
      </c>
      <c r="C297" s="17" t="s">
        <v>699</v>
      </c>
      <c r="D297" s="40">
        <v>9718144.3945404068</v>
      </c>
      <c r="E297" s="21">
        <v>64637.259560999999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</row>
    <row r="298" spans="1:15" x14ac:dyDescent="0.25">
      <c r="A298" s="17" t="s">
        <v>726</v>
      </c>
      <c r="B298" s="17" t="s">
        <v>15</v>
      </c>
      <c r="C298" s="17" t="s">
        <v>727</v>
      </c>
      <c r="D298" s="40">
        <v>12135028.199938944</v>
      </c>
      <c r="E298" s="21">
        <v>49342.926166000005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</row>
    <row r="299" spans="1:15" x14ac:dyDescent="0.25">
      <c r="A299" s="17" t="s">
        <v>680</v>
      </c>
      <c r="B299" s="17" t="s">
        <v>15</v>
      </c>
      <c r="C299" s="17" t="s">
        <v>681</v>
      </c>
      <c r="D299" s="40">
        <v>11204547.425018407</v>
      </c>
      <c r="E299" s="21">
        <v>56395.017175000001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</row>
    <row r="300" spans="1:15" x14ac:dyDescent="0.25">
      <c r="A300" s="17" t="s">
        <v>616</v>
      </c>
      <c r="B300" s="17" t="s">
        <v>15</v>
      </c>
      <c r="C300" s="17" t="s">
        <v>617</v>
      </c>
      <c r="D300" s="40">
        <v>16271288.500447521</v>
      </c>
      <c r="E300" s="21">
        <v>54726.239411999995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</row>
    <row r="301" spans="1:15" x14ac:dyDescent="0.25">
      <c r="A301" s="17" t="s">
        <v>642</v>
      </c>
      <c r="B301" s="17" t="s">
        <v>15</v>
      </c>
      <c r="C301" s="17" t="s">
        <v>643</v>
      </c>
      <c r="D301" s="40">
        <v>8050393.310431405</v>
      </c>
      <c r="E301" s="21">
        <v>49342.926166000005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</row>
    <row r="302" spans="1:15" x14ac:dyDescent="0.25">
      <c r="A302" s="17" t="s">
        <v>96</v>
      </c>
      <c r="B302" s="17" t="s">
        <v>25</v>
      </c>
      <c r="C302" s="17" t="s">
        <v>97</v>
      </c>
      <c r="D302" s="40">
        <v>131457873.21232462</v>
      </c>
      <c r="E302" s="21">
        <v>89365.960439000002</v>
      </c>
      <c r="F302" s="21">
        <v>7261306.5609719995</v>
      </c>
      <c r="G302" s="21">
        <v>1356347.804733</v>
      </c>
      <c r="H302" s="21">
        <v>373319.25965299999</v>
      </c>
      <c r="I302" s="21">
        <v>983028.54507999995</v>
      </c>
      <c r="J302" s="21">
        <v>478735.04330600001</v>
      </c>
      <c r="K302" s="21">
        <v>4577762.7650760002</v>
      </c>
      <c r="L302" s="21">
        <v>132293.82325699998</v>
      </c>
      <c r="M302" s="21">
        <v>119576.59746699999</v>
      </c>
      <c r="N302" s="21">
        <v>12717.22579</v>
      </c>
      <c r="O302" s="21">
        <v>8753.6945830000004</v>
      </c>
    </row>
    <row r="303" spans="1:15" x14ac:dyDescent="0.25">
      <c r="A303" s="17" t="s">
        <v>339</v>
      </c>
      <c r="B303" s="17" t="s">
        <v>303</v>
      </c>
      <c r="C303" s="17" t="s">
        <v>340</v>
      </c>
      <c r="D303" s="40">
        <v>48459510.954945505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</row>
    <row r="304" spans="1:15" x14ac:dyDescent="0.25">
      <c r="A304" s="17" t="s">
        <v>331</v>
      </c>
      <c r="B304" s="17" t="s">
        <v>20</v>
      </c>
      <c r="C304" s="17" t="s">
        <v>332</v>
      </c>
      <c r="D304" s="40">
        <v>172472472.10453588</v>
      </c>
      <c r="E304" s="21">
        <v>539680.36008100002</v>
      </c>
      <c r="F304" s="21">
        <v>5839189.7484210003</v>
      </c>
      <c r="G304" s="21">
        <v>1639382.152795</v>
      </c>
      <c r="H304" s="21">
        <v>447857.28468600003</v>
      </c>
      <c r="I304" s="21">
        <v>1191524.8681089999</v>
      </c>
      <c r="J304" s="21">
        <v>485425.58367899997</v>
      </c>
      <c r="K304" s="21">
        <v>5044387.1272649998</v>
      </c>
      <c r="L304" s="21">
        <v>149017.62128300001</v>
      </c>
      <c r="M304" s="21">
        <v>124563.28441600001</v>
      </c>
      <c r="N304" s="21">
        <v>24454.336867000002</v>
      </c>
      <c r="O304" s="21">
        <v>8753.6945830000004</v>
      </c>
    </row>
    <row r="305" spans="1:15" x14ac:dyDescent="0.25">
      <c r="A305" s="17" t="s">
        <v>143</v>
      </c>
      <c r="B305" s="17" t="s">
        <v>20</v>
      </c>
      <c r="C305" s="17" t="s">
        <v>144</v>
      </c>
      <c r="D305" s="40">
        <v>122000217.81019619</v>
      </c>
      <c r="E305" s="21">
        <v>228120.24253699998</v>
      </c>
      <c r="F305" s="21">
        <v>5344208.3081590002</v>
      </c>
      <c r="G305" s="21">
        <v>1355998.8030089999</v>
      </c>
      <c r="H305" s="21">
        <v>470988.16442099999</v>
      </c>
      <c r="I305" s="21">
        <v>885010.63858799997</v>
      </c>
      <c r="J305" s="21">
        <v>453468.95470599999</v>
      </c>
      <c r="K305" s="21">
        <v>3708196.6446120003</v>
      </c>
      <c r="L305" s="21">
        <v>157566.78656200002</v>
      </c>
      <c r="M305" s="21">
        <v>127056.62789100001</v>
      </c>
      <c r="N305" s="21">
        <v>30510.158671000001</v>
      </c>
      <c r="O305" s="21">
        <v>8753.6945830000004</v>
      </c>
    </row>
    <row r="306" spans="1:15" x14ac:dyDescent="0.25">
      <c r="A306" s="17" t="s">
        <v>196</v>
      </c>
      <c r="B306" s="17" t="s">
        <v>30</v>
      </c>
      <c r="C306" s="17" t="s">
        <v>197</v>
      </c>
      <c r="D306" s="40">
        <v>276563467.56242055</v>
      </c>
      <c r="E306" s="21">
        <v>1521000.6333850001</v>
      </c>
      <c r="F306" s="21">
        <v>11581899.4745</v>
      </c>
      <c r="G306" s="21">
        <v>2040253.1613139999</v>
      </c>
      <c r="H306" s="21">
        <v>353313.18058300001</v>
      </c>
      <c r="I306" s="21">
        <v>1686939.980731</v>
      </c>
      <c r="J306" s="21">
        <v>1224952.4093899999</v>
      </c>
      <c r="K306" s="21">
        <v>9401134.6096880008</v>
      </c>
      <c r="L306" s="21">
        <v>369563.94981899997</v>
      </c>
      <c r="M306" s="21">
        <v>189909.661311</v>
      </c>
      <c r="N306" s="21">
        <v>179654.288508</v>
      </c>
      <c r="O306" s="21">
        <v>13130.541869000001</v>
      </c>
    </row>
    <row r="307" spans="1:15" x14ac:dyDescent="0.25">
      <c r="A307" s="17" t="s">
        <v>556</v>
      </c>
      <c r="B307" s="17" t="s">
        <v>15</v>
      </c>
      <c r="C307" s="17" t="s">
        <v>557</v>
      </c>
      <c r="D307" s="40">
        <v>10411941.53107618</v>
      </c>
      <c r="E307" s="21">
        <v>49342.926166000005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</row>
    <row r="308" spans="1:15" x14ac:dyDescent="0.25">
      <c r="A308" s="17" t="s">
        <v>506</v>
      </c>
      <c r="B308" s="17" t="s">
        <v>15</v>
      </c>
      <c r="C308" s="17" t="s">
        <v>507</v>
      </c>
      <c r="D308" s="40">
        <v>15068030.580007738</v>
      </c>
      <c r="E308" s="21">
        <v>77001.610000999994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</row>
    <row r="309" spans="1:15" x14ac:dyDescent="0.25">
      <c r="A309" s="17" t="s">
        <v>598</v>
      </c>
      <c r="B309" s="17" t="s">
        <v>15</v>
      </c>
      <c r="C309" s="17" t="s">
        <v>599</v>
      </c>
      <c r="D309" s="40">
        <v>10330245.111632574</v>
      </c>
      <c r="E309" s="21">
        <v>49342.926166000005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</row>
    <row r="310" spans="1:15" x14ac:dyDescent="0.25">
      <c r="A310" s="17" t="s">
        <v>127</v>
      </c>
      <c r="B310" s="17" t="s">
        <v>25</v>
      </c>
      <c r="C310" s="17" t="s">
        <v>128</v>
      </c>
      <c r="D310" s="40">
        <v>134810061.02225274</v>
      </c>
      <c r="E310" s="21">
        <v>49525.494994000001</v>
      </c>
      <c r="F310" s="21">
        <v>3339283.506081</v>
      </c>
      <c r="G310" s="21">
        <v>1512536.8069869999</v>
      </c>
      <c r="H310" s="21">
        <v>478391.67592100002</v>
      </c>
      <c r="I310" s="21">
        <v>1034145.131066</v>
      </c>
      <c r="J310" s="21">
        <v>568524.26355100004</v>
      </c>
      <c r="K310" s="21">
        <v>4794576.2251209999</v>
      </c>
      <c r="L310" s="21">
        <v>146942.576214</v>
      </c>
      <c r="M310" s="21">
        <v>123939.94854700001</v>
      </c>
      <c r="N310" s="21">
        <v>23002.627667000001</v>
      </c>
      <c r="O310" s="21">
        <v>8753.6945830000004</v>
      </c>
    </row>
    <row r="311" spans="1:15" x14ac:dyDescent="0.25">
      <c r="A311" s="17" t="s">
        <v>714</v>
      </c>
      <c r="B311" s="17" t="s">
        <v>15</v>
      </c>
      <c r="C311" s="17" t="s">
        <v>715</v>
      </c>
      <c r="D311" s="40">
        <v>11588834.818793796</v>
      </c>
      <c r="E311" s="21">
        <v>49525.494994000001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</row>
    <row r="312" spans="1:15" x14ac:dyDescent="0.25">
      <c r="A312" s="17" t="s">
        <v>202</v>
      </c>
      <c r="B312" s="17" t="s">
        <v>152</v>
      </c>
      <c r="C312" s="17" t="s">
        <v>203</v>
      </c>
      <c r="D312" s="40">
        <v>460902398.90914899</v>
      </c>
      <c r="E312" s="21">
        <v>0</v>
      </c>
      <c r="F312" s="21">
        <v>22120266.236524001</v>
      </c>
      <c r="G312" s="21">
        <v>5815351.2605349999</v>
      </c>
      <c r="H312" s="21">
        <v>2011135.225226</v>
      </c>
      <c r="I312" s="21">
        <v>3804216.0353089999</v>
      </c>
      <c r="J312" s="21">
        <v>1326202.73762</v>
      </c>
      <c r="K312" s="21">
        <v>14538043.84096</v>
      </c>
      <c r="L312" s="21">
        <v>304668.33848999999</v>
      </c>
      <c r="M312" s="21">
        <v>170690.13869600001</v>
      </c>
      <c r="N312" s="21">
        <v>133978.19979399999</v>
      </c>
      <c r="O312" s="21">
        <v>17507.389160999999</v>
      </c>
    </row>
    <row r="313" spans="1:15" x14ac:dyDescent="0.25">
      <c r="A313" s="17" t="s">
        <v>411</v>
      </c>
      <c r="B313" s="17" t="s">
        <v>303</v>
      </c>
      <c r="C313" s="17" t="s">
        <v>412</v>
      </c>
      <c r="D313" s="40">
        <v>39109201.753686689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</row>
    <row r="314" spans="1:15" x14ac:dyDescent="0.25">
      <c r="A314" s="17" t="s">
        <v>349</v>
      </c>
      <c r="B314" s="17" t="s">
        <v>15</v>
      </c>
      <c r="C314" s="17" t="s">
        <v>350</v>
      </c>
      <c r="D314" s="40">
        <v>8938994.2506968789</v>
      </c>
      <c r="E314" s="21">
        <v>56395.017175000001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</row>
    <row r="315" spans="1:15" x14ac:dyDescent="0.25">
      <c r="A315" s="17" t="s">
        <v>365</v>
      </c>
      <c r="B315" s="17" t="s">
        <v>15</v>
      </c>
      <c r="C315" s="17" t="s">
        <v>366</v>
      </c>
      <c r="D315" s="40">
        <v>8985165.8611051943</v>
      </c>
      <c r="E315" s="21">
        <v>70133.074678000004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</row>
    <row r="316" spans="1:15" x14ac:dyDescent="0.25">
      <c r="A316" s="17" t="s">
        <v>200</v>
      </c>
      <c r="B316" s="17" t="s">
        <v>25</v>
      </c>
      <c r="C316" s="17" t="s">
        <v>201</v>
      </c>
      <c r="D316" s="40">
        <v>205270247.78284305</v>
      </c>
      <c r="E316" s="21">
        <v>108893.916899</v>
      </c>
      <c r="F316" s="21">
        <v>6313350.2395009995</v>
      </c>
      <c r="G316" s="21">
        <v>2166354.5996479997</v>
      </c>
      <c r="H316" s="21">
        <v>788125.61516299995</v>
      </c>
      <c r="I316" s="21">
        <v>1378228.9844849999</v>
      </c>
      <c r="J316" s="21">
        <v>666857.73904699995</v>
      </c>
      <c r="K316" s="21">
        <v>5102393.5932769999</v>
      </c>
      <c r="L316" s="21">
        <v>155631.50152799999</v>
      </c>
      <c r="M316" s="21">
        <v>126537.18133400001</v>
      </c>
      <c r="N316" s="21">
        <v>29094.320194</v>
      </c>
      <c r="O316" s="21">
        <v>8753.6945830000004</v>
      </c>
    </row>
    <row r="317" spans="1:15" x14ac:dyDescent="0.25">
      <c r="A317" s="17" t="s">
        <v>290</v>
      </c>
      <c r="B317" s="17" t="s">
        <v>20</v>
      </c>
      <c r="C317" s="17" t="s">
        <v>291</v>
      </c>
      <c r="D317" s="40">
        <v>137501716.08143276</v>
      </c>
      <c r="E317" s="21">
        <v>102515.850263</v>
      </c>
      <c r="F317" s="21">
        <v>1393969.498564</v>
      </c>
      <c r="G317" s="21">
        <v>1293621.673062</v>
      </c>
      <c r="H317" s="21">
        <v>385802.56002099998</v>
      </c>
      <c r="I317" s="21">
        <v>907819.11304099998</v>
      </c>
      <c r="J317" s="21">
        <v>667999.93460699997</v>
      </c>
      <c r="K317" s="21">
        <v>4493934.539632</v>
      </c>
      <c r="L317" s="21">
        <v>136062.55350100002</v>
      </c>
      <c r="M317" s="21">
        <v>120719.379893</v>
      </c>
      <c r="N317" s="21">
        <v>15343.173607999999</v>
      </c>
      <c r="O317" s="21">
        <v>8753.6945830000004</v>
      </c>
    </row>
    <row r="318" spans="1:15" x14ac:dyDescent="0.25">
      <c r="A318" s="17" t="s">
        <v>58</v>
      </c>
      <c r="B318" s="17" t="s">
        <v>20</v>
      </c>
      <c r="C318" s="17" t="s">
        <v>59</v>
      </c>
      <c r="D318" s="40">
        <v>192557783.26670745</v>
      </c>
      <c r="E318" s="21">
        <v>618281.66774800001</v>
      </c>
      <c r="F318" s="21">
        <v>13129275.630621001</v>
      </c>
      <c r="G318" s="21">
        <v>1993434.3371570001</v>
      </c>
      <c r="H318" s="21">
        <v>562922.30460999999</v>
      </c>
      <c r="I318" s="21">
        <v>1430512.0325470001</v>
      </c>
      <c r="J318" s="21">
        <v>958371.34441400005</v>
      </c>
      <c r="K318" s="21">
        <v>6630140.0644809995</v>
      </c>
      <c r="L318" s="21">
        <v>151818.46039299999</v>
      </c>
      <c r="M318" s="21">
        <v>125394.398908</v>
      </c>
      <c r="N318" s="21">
        <v>26424.061484999998</v>
      </c>
      <c r="O318" s="21">
        <v>8753.6945830000004</v>
      </c>
    </row>
    <row r="319" spans="1:15" x14ac:dyDescent="0.25">
      <c r="A319" s="17" t="s">
        <v>744</v>
      </c>
      <c r="B319" s="17" t="s">
        <v>15</v>
      </c>
      <c r="C319" s="17" t="s">
        <v>745</v>
      </c>
      <c r="D319" s="40">
        <v>12026414.522637803</v>
      </c>
      <c r="E319" s="21">
        <v>97609.189683999997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</row>
    <row r="320" spans="1:15" x14ac:dyDescent="0.25">
      <c r="A320" s="17" t="s">
        <v>720</v>
      </c>
      <c r="B320" s="17" t="s">
        <v>15</v>
      </c>
      <c r="C320" s="17" t="s">
        <v>721</v>
      </c>
      <c r="D320" s="40">
        <v>12845484.526241867</v>
      </c>
      <c r="E320" s="21">
        <v>70133.074678000004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</row>
    <row r="321" spans="1:15" x14ac:dyDescent="0.25">
      <c r="A321" s="17" t="s">
        <v>236</v>
      </c>
      <c r="B321" s="17" t="s">
        <v>152</v>
      </c>
      <c r="C321" s="17" t="s">
        <v>237</v>
      </c>
      <c r="D321" s="40">
        <v>454452504.56350541</v>
      </c>
      <c r="E321" s="21">
        <v>0</v>
      </c>
      <c r="F321" s="21">
        <v>15456271.750014</v>
      </c>
      <c r="G321" s="21">
        <v>5293935.8436869998</v>
      </c>
      <c r="H321" s="21">
        <v>1791054.440955</v>
      </c>
      <c r="I321" s="21">
        <v>3502881.4027320002</v>
      </c>
      <c r="J321" s="21">
        <v>1315034.519597</v>
      </c>
      <c r="K321" s="21">
        <v>12611655.916802</v>
      </c>
      <c r="L321" s="21">
        <v>334267.58047400002</v>
      </c>
      <c r="M321" s="21">
        <v>179416.840857</v>
      </c>
      <c r="N321" s="21">
        <v>154850.73961700001</v>
      </c>
      <c r="O321" s="21">
        <v>17507.389160999999</v>
      </c>
    </row>
    <row r="322" spans="1:15" x14ac:dyDescent="0.25">
      <c r="A322" s="17" t="s">
        <v>614</v>
      </c>
      <c r="B322" s="17" t="s">
        <v>15</v>
      </c>
      <c r="C322" s="17" t="s">
        <v>615</v>
      </c>
      <c r="D322" s="40">
        <v>11945610.394635597</v>
      </c>
      <c r="E322" s="21">
        <v>70133.074678000004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</row>
    <row r="323" spans="1:15" x14ac:dyDescent="0.25">
      <c r="A323" s="17" t="s">
        <v>48</v>
      </c>
      <c r="B323" s="17" t="s">
        <v>25</v>
      </c>
      <c r="C323" s="17" t="s">
        <v>49</v>
      </c>
      <c r="D323" s="40">
        <v>221195413.42235941</v>
      </c>
      <c r="E323" s="21">
        <v>138823.36219499999</v>
      </c>
      <c r="F323" s="21">
        <v>15849562.049015</v>
      </c>
      <c r="G323" s="21">
        <v>2330054.9605879998</v>
      </c>
      <c r="H323" s="21">
        <v>646194.66432700003</v>
      </c>
      <c r="I323" s="21">
        <v>1683860.296261</v>
      </c>
      <c r="J323" s="21">
        <v>1080596.810356</v>
      </c>
      <c r="K323" s="21">
        <v>7528022.5058960002</v>
      </c>
      <c r="L323" s="21">
        <v>151508.84194299998</v>
      </c>
      <c r="M323" s="21">
        <v>125290.50959599999</v>
      </c>
      <c r="N323" s="21">
        <v>26218.332347</v>
      </c>
      <c r="O323" s="21">
        <v>8753.6945830000004</v>
      </c>
    </row>
    <row r="324" spans="1:15" x14ac:dyDescent="0.25">
      <c r="A324" s="17" t="s">
        <v>407</v>
      </c>
      <c r="B324" s="17" t="s">
        <v>152</v>
      </c>
      <c r="C324" s="17" t="s">
        <v>408</v>
      </c>
      <c r="D324" s="40">
        <v>797513586.75076568</v>
      </c>
      <c r="E324" s="21">
        <v>0</v>
      </c>
      <c r="F324" s="21">
        <v>72891823.578060001</v>
      </c>
      <c r="G324" s="21">
        <v>6930897.8897249997</v>
      </c>
      <c r="H324" s="21">
        <v>2640490.3546699998</v>
      </c>
      <c r="I324" s="21">
        <v>4290407.5350550003</v>
      </c>
      <c r="J324" s="21">
        <v>862053.46385199996</v>
      </c>
      <c r="K324" s="21">
        <v>16070480.992089</v>
      </c>
      <c r="L324" s="21">
        <v>489258.41218699998</v>
      </c>
      <c r="M324" s="21">
        <v>225439.80582499999</v>
      </c>
      <c r="N324" s="21">
        <v>263818.60636199999</v>
      </c>
      <c r="O324" s="21">
        <v>17507.389160999999</v>
      </c>
    </row>
    <row r="325" spans="1:15" x14ac:dyDescent="0.25">
      <c r="A325" s="17" t="s">
        <v>186</v>
      </c>
      <c r="B325" s="17" t="s">
        <v>15</v>
      </c>
      <c r="C325" s="17" t="s">
        <v>187</v>
      </c>
      <c r="D325" s="40">
        <v>9830349.3302217387</v>
      </c>
      <c r="E325" s="21">
        <v>49342.926166000005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</row>
    <row r="326" spans="1:15" x14ac:dyDescent="0.25">
      <c r="A326" s="17" t="s">
        <v>397</v>
      </c>
      <c r="B326" s="17" t="s">
        <v>123</v>
      </c>
      <c r="C326" s="17" t="s">
        <v>398</v>
      </c>
      <c r="D326" s="40">
        <v>149389876.76966816</v>
      </c>
      <c r="E326" s="21">
        <v>394743.40933399997</v>
      </c>
      <c r="F326" s="21">
        <v>19748615.757865999</v>
      </c>
      <c r="G326" s="21">
        <v>1239509.400438</v>
      </c>
      <c r="H326" s="21">
        <v>447634.65257799998</v>
      </c>
      <c r="I326" s="21">
        <v>791874.74786</v>
      </c>
      <c r="J326" s="21">
        <v>379438.569708</v>
      </c>
      <c r="K326" s="21">
        <v>4087313.5114660002</v>
      </c>
      <c r="L326" s="21">
        <v>167015.26659499999</v>
      </c>
      <c r="M326" s="21">
        <v>129861.639299</v>
      </c>
      <c r="N326" s="21">
        <v>37153.627295999999</v>
      </c>
      <c r="O326" s="21">
        <v>8753.6945830000004</v>
      </c>
    </row>
    <row r="327" spans="1:15" x14ac:dyDescent="0.25">
      <c r="A327" s="17" t="s">
        <v>592</v>
      </c>
      <c r="B327" s="17" t="s">
        <v>15</v>
      </c>
      <c r="C327" s="17" t="s">
        <v>593</v>
      </c>
      <c r="D327" s="40">
        <v>14667600.300885523</v>
      </c>
      <c r="E327" s="21">
        <v>90739.667503000004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</row>
    <row r="328" spans="1:15" x14ac:dyDescent="0.25">
      <c r="A328" s="17" t="s">
        <v>278</v>
      </c>
      <c r="B328" s="17" t="s">
        <v>20</v>
      </c>
      <c r="C328" s="17" t="s">
        <v>279</v>
      </c>
      <c r="D328" s="40">
        <v>136907916.77262318</v>
      </c>
      <c r="E328" s="21">
        <v>104183.64116699999</v>
      </c>
      <c r="F328" s="21">
        <v>8749804.4520730004</v>
      </c>
      <c r="G328" s="21">
        <v>1200057.2989770002</v>
      </c>
      <c r="H328" s="21">
        <v>373847.01701700001</v>
      </c>
      <c r="I328" s="21">
        <v>826210.28196000005</v>
      </c>
      <c r="J328" s="21">
        <v>392327.98684099998</v>
      </c>
      <c r="K328" s="21">
        <v>4147580.2292479998</v>
      </c>
      <c r="L328" s="21">
        <v>146925.695875</v>
      </c>
      <c r="M328" s="21">
        <v>123939.94854700001</v>
      </c>
      <c r="N328" s="21">
        <v>22985.747328000001</v>
      </c>
      <c r="O328" s="21">
        <v>13130.541869000001</v>
      </c>
    </row>
    <row r="329" spans="1:15" x14ac:dyDescent="0.25">
      <c r="A329" s="17" t="s">
        <v>84</v>
      </c>
      <c r="B329" s="17" t="s">
        <v>25</v>
      </c>
      <c r="C329" s="17" t="s">
        <v>85</v>
      </c>
      <c r="D329" s="40">
        <v>163312321.64979202</v>
      </c>
      <c r="E329" s="21">
        <v>86618.546310000005</v>
      </c>
      <c r="F329" s="21">
        <v>6116070.943988</v>
      </c>
      <c r="G329" s="21">
        <v>1757097.8460220001</v>
      </c>
      <c r="H329" s="21">
        <v>517614.68274700001</v>
      </c>
      <c r="I329" s="21">
        <v>1239483.1632749999</v>
      </c>
      <c r="J329" s="21">
        <v>809361.12906399998</v>
      </c>
      <c r="K329" s="21">
        <v>5624671.0214470001</v>
      </c>
      <c r="L329" s="21">
        <v>146908.815535</v>
      </c>
      <c r="M329" s="21">
        <v>123939.94854700001</v>
      </c>
      <c r="N329" s="21">
        <v>22968.866988000002</v>
      </c>
      <c r="O329" s="21">
        <v>8753.6945830000004</v>
      </c>
    </row>
    <row r="330" spans="1:15" x14ac:dyDescent="0.25">
      <c r="A330" s="17" t="s">
        <v>40</v>
      </c>
      <c r="B330" s="17" t="s">
        <v>15</v>
      </c>
      <c r="C330" s="17" t="s">
        <v>41</v>
      </c>
      <c r="D330" s="40">
        <v>6703549.7986509306</v>
      </c>
      <c r="E330" s="21">
        <v>160215.494405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</row>
    <row r="331" spans="1:15" x14ac:dyDescent="0.25">
      <c r="A331" s="17" t="s">
        <v>445</v>
      </c>
      <c r="B331" s="17" t="s">
        <v>15</v>
      </c>
      <c r="C331" s="17" t="s">
        <v>446</v>
      </c>
      <c r="D331" s="40">
        <v>9923265.5363855846</v>
      </c>
      <c r="E331" s="21">
        <v>49342.926166000005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</row>
    <row r="332" spans="1:15" x14ac:dyDescent="0.25">
      <c r="A332" s="17" t="s">
        <v>718</v>
      </c>
      <c r="B332" s="17" t="s">
        <v>15</v>
      </c>
      <c r="C332" s="17" t="s">
        <v>719</v>
      </c>
      <c r="D332" s="40">
        <v>11512985.617199181</v>
      </c>
      <c r="E332" s="21">
        <v>120669.1128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</row>
    <row r="333" spans="1:15" x14ac:dyDescent="0.25">
      <c r="A333" s="17" t="s">
        <v>670</v>
      </c>
      <c r="B333" s="17" t="s">
        <v>15</v>
      </c>
      <c r="C333" s="17" t="s">
        <v>671</v>
      </c>
      <c r="D333" s="40">
        <v>13800042.732361404</v>
      </c>
      <c r="E333" s="21">
        <v>111347.24718800001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</row>
    <row r="334" spans="1:15" x14ac:dyDescent="0.25">
      <c r="A334" s="17" t="s">
        <v>357</v>
      </c>
      <c r="B334" s="17" t="s">
        <v>20</v>
      </c>
      <c r="C334" s="17" t="s">
        <v>358</v>
      </c>
      <c r="D334" s="40">
        <v>120503621.37617137</v>
      </c>
      <c r="E334" s="21">
        <v>86324.462469999999</v>
      </c>
      <c r="F334" s="21">
        <v>7490072.8635549992</v>
      </c>
      <c r="G334" s="21">
        <v>1143146.42194</v>
      </c>
      <c r="H334" s="21">
        <v>311524.93504299998</v>
      </c>
      <c r="I334" s="21">
        <v>831621.486897</v>
      </c>
      <c r="J334" s="21">
        <v>437449.60550800001</v>
      </c>
      <c r="K334" s="21">
        <v>3816389.0728839999</v>
      </c>
      <c r="L334" s="21">
        <v>139432.54628000001</v>
      </c>
      <c r="M334" s="21">
        <v>121654.383696</v>
      </c>
      <c r="N334" s="21">
        <v>17778.162584000002</v>
      </c>
      <c r="O334" s="21">
        <v>8753.6945830000004</v>
      </c>
    </row>
    <row r="335" spans="1:15" x14ac:dyDescent="0.25">
      <c r="A335" s="17" t="s">
        <v>246</v>
      </c>
      <c r="B335" s="17" t="s">
        <v>15</v>
      </c>
      <c r="C335" s="17" t="s">
        <v>247</v>
      </c>
      <c r="D335" s="40">
        <v>14601806.743995458</v>
      </c>
      <c r="E335" s="21">
        <v>83871.132180999994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</row>
    <row r="336" spans="1:15" x14ac:dyDescent="0.25">
      <c r="A336" s="17" t="s">
        <v>776</v>
      </c>
      <c r="B336" s="17" t="s">
        <v>15</v>
      </c>
      <c r="C336" s="17" t="s">
        <v>777</v>
      </c>
      <c r="D336" s="40">
        <v>12542104.812849931</v>
      </c>
      <c r="E336" s="21">
        <v>86618.546310000005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</row>
    <row r="337" spans="1:15" x14ac:dyDescent="0.25">
      <c r="A337" s="17" t="s">
        <v>768</v>
      </c>
      <c r="B337" s="17" t="s">
        <v>15</v>
      </c>
      <c r="C337" s="17" t="s">
        <v>769</v>
      </c>
      <c r="D337" s="40">
        <v>8004175.9993693661</v>
      </c>
      <c r="E337" s="21">
        <v>49342.926166000005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</row>
    <row r="338" spans="1:15" x14ac:dyDescent="0.25">
      <c r="A338" s="17" t="s">
        <v>451</v>
      </c>
      <c r="B338" s="17" t="s">
        <v>15</v>
      </c>
      <c r="C338" s="17" t="s">
        <v>452</v>
      </c>
      <c r="D338" s="40">
        <v>17078878.108661033</v>
      </c>
      <c r="E338" s="21">
        <v>125085.30469199999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</row>
    <row r="339" spans="1:15" x14ac:dyDescent="0.25">
      <c r="A339" s="17" t="s">
        <v>644</v>
      </c>
      <c r="B339" s="17" t="s">
        <v>15</v>
      </c>
      <c r="C339" s="17" t="s">
        <v>645</v>
      </c>
      <c r="D339" s="40">
        <v>9370096.6662652548</v>
      </c>
      <c r="E339" s="21">
        <v>56395.017175000001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</row>
    <row r="340" spans="1:15" x14ac:dyDescent="0.25">
      <c r="A340" s="17" t="s">
        <v>242</v>
      </c>
      <c r="B340" s="17" t="s">
        <v>20</v>
      </c>
      <c r="C340" s="17" t="s">
        <v>243</v>
      </c>
      <c r="D340" s="40">
        <v>111509320.35519551</v>
      </c>
      <c r="E340" s="21">
        <v>85833.006926000002</v>
      </c>
      <c r="F340" s="21">
        <v>4960124.3548940001</v>
      </c>
      <c r="G340" s="21">
        <v>992203.80046599999</v>
      </c>
      <c r="H340" s="21">
        <v>289559.89219699998</v>
      </c>
      <c r="I340" s="21">
        <v>702643.90826900001</v>
      </c>
      <c r="J340" s="21">
        <v>331424.94501299999</v>
      </c>
      <c r="K340" s="21">
        <v>3777442.5340989996</v>
      </c>
      <c r="L340" s="21">
        <v>181706.22040200001</v>
      </c>
      <c r="M340" s="21">
        <v>134224.99038</v>
      </c>
      <c r="N340" s="21">
        <v>47481.230022000003</v>
      </c>
      <c r="O340" s="21">
        <v>17507.389160999999</v>
      </c>
    </row>
    <row r="341" spans="1:15" x14ac:dyDescent="0.25">
      <c r="A341" s="17" t="s">
        <v>700</v>
      </c>
      <c r="B341" s="17" t="s">
        <v>15</v>
      </c>
      <c r="C341" s="17" t="s">
        <v>701</v>
      </c>
      <c r="D341" s="40">
        <v>13986889.913517617</v>
      </c>
      <c r="E341" s="21">
        <v>56395.017175000001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</row>
    <row r="342" spans="1:15" x14ac:dyDescent="0.25">
      <c r="A342" s="17" t="s">
        <v>104</v>
      </c>
      <c r="B342" s="17" t="s">
        <v>20</v>
      </c>
      <c r="C342" s="17" t="s">
        <v>105</v>
      </c>
      <c r="D342" s="40">
        <v>108580521.11396256</v>
      </c>
      <c r="E342" s="21">
        <v>65716.882786000002</v>
      </c>
      <c r="F342" s="21">
        <v>37052.092817999997</v>
      </c>
      <c r="G342" s="21">
        <v>1355099.062957</v>
      </c>
      <c r="H342" s="21">
        <v>465169.91279999999</v>
      </c>
      <c r="I342" s="21">
        <v>889929.15015700005</v>
      </c>
      <c r="J342" s="21">
        <v>496998.12537700002</v>
      </c>
      <c r="K342" s="21">
        <v>2889460.8885249998</v>
      </c>
      <c r="L342" s="21">
        <v>148229.08375699999</v>
      </c>
      <c r="M342" s="21">
        <v>124251.616482</v>
      </c>
      <c r="N342" s="21">
        <v>23977.467274999999</v>
      </c>
      <c r="O342" s="21">
        <v>8753.6945830000004</v>
      </c>
    </row>
    <row r="343" spans="1:15" x14ac:dyDescent="0.25">
      <c r="A343" s="17" t="s">
        <v>660</v>
      </c>
      <c r="B343" s="17" t="s">
        <v>15</v>
      </c>
      <c r="C343" s="17" t="s">
        <v>661</v>
      </c>
      <c r="D343" s="40">
        <v>7894511.4311830318</v>
      </c>
      <c r="E343" s="21">
        <v>104477.725007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</row>
    <row r="344" spans="1:15" x14ac:dyDescent="0.25">
      <c r="A344" s="17" t="s">
        <v>296</v>
      </c>
      <c r="B344" s="17" t="s">
        <v>30</v>
      </c>
      <c r="C344" s="17" t="s">
        <v>297</v>
      </c>
      <c r="D344" s="40">
        <v>266891766.50840282</v>
      </c>
      <c r="E344" s="21">
        <v>1717258.174779</v>
      </c>
      <c r="F344" s="21">
        <v>2019681.2621570001</v>
      </c>
      <c r="G344" s="21">
        <v>1809384.6794190002</v>
      </c>
      <c r="H344" s="21">
        <v>235952.26704100001</v>
      </c>
      <c r="I344" s="21">
        <v>1573432.4123780001</v>
      </c>
      <c r="J344" s="21">
        <v>1298420.355309</v>
      </c>
      <c r="K344" s="21">
        <v>9804481.928266</v>
      </c>
      <c r="L344" s="21">
        <v>242183.76620700001</v>
      </c>
      <c r="M344" s="21">
        <v>152197.84125900001</v>
      </c>
      <c r="N344" s="21">
        <v>89985.924948</v>
      </c>
      <c r="O344" s="21">
        <v>13130.541869000001</v>
      </c>
    </row>
    <row r="345" spans="1:15" x14ac:dyDescent="0.25">
      <c r="A345" s="17" t="s">
        <v>172</v>
      </c>
      <c r="B345" s="17" t="s">
        <v>25</v>
      </c>
      <c r="C345" s="17" t="s">
        <v>173</v>
      </c>
      <c r="D345" s="40">
        <v>142941749.77228159</v>
      </c>
      <c r="E345" s="21">
        <v>93192.997793000002</v>
      </c>
      <c r="F345" s="21">
        <v>5587033.8310230002</v>
      </c>
      <c r="G345" s="21">
        <v>1545745.4445509999</v>
      </c>
      <c r="H345" s="21">
        <v>530019.46554200002</v>
      </c>
      <c r="I345" s="21">
        <v>1015725.979009</v>
      </c>
      <c r="J345" s="21">
        <v>417153.611102</v>
      </c>
      <c r="K345" s="21">
        <v>4413157.8330669999</v>
      </c>
      <c r="L345" s="21">
        <v>139071.231791</v>
      </c>
      <c r="M345" s="21">
        <v>121550.494385</v>
      </c>
      <c r="N345" s="21">
        <v>17520.737406</v>
      </c>
      <c r="O345" s="21">
        <v>8753.6945830000004</v>
      </c>
    </row>
    <row r="346" spans="1:15" x14ac:dyDescent="0.25">
      <c r="A346" s="17" t="s">
        <v>648</v>
      </c>
      <c r="B346" s="17" t="s">
        <v>15</v>
      </c>
      <c r="C346" s="17" t="s">
        <v>649</v>
      </c>
      <c r="D346" s="40">
        <v>10748396.436303075</v>
      </c>
      <c r="E346" s="21">
        <v>86618.546310000005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</row>
    <row r="347" spans="1:15" x14ac:dyDescent="0.25">
      <c r="A347" s="17" t="s">
        <v>371</v>
      </c>
      <c r="B347" s="17" t="s">
        <v>303</v>
      </c>
      <c r="C347" s="17" t="s">
        <v>372</v>
      </c>
      <c r="D347" s="40">
        <v>47309533.855587699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</row>
    <row r="348" spans="1:15" x14ac:dyDescent="0.25">
      <c r="A348" s="17" t="s">
        <v>764</v>
      </c>
      <c r="B348" s="17" t="s">
        <v>15</v>
      </c>
      <c r="C348" s="17" t="s">
        <v>765</v>
      </c>
      <c r="D348" s="40">
        <v>9935926.5024868026</v>
      </c>
      <c r="E348" s="21">
        <v>83871.132180999994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</row>
    <row r="349" spans="1:15" x14ac:dyDescent="0.25">
      <c r="A349" s="17" t="s">
        <v>774</v>
      </c>
      <c r="B349" s="17" t="s">
        <v>15</v>
      </c>
      <c r="C349" s="17" t="s">
        <v>775</v>
      </c>
      <c r="D349" s="40">
        <v>11525768.616126062</v>
      </c>
      <c r="E349" s="21">
        <v>83871.132180999994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</row>
    <row r="350" spans="1:15" x14ac:dyDescent="0.25">
      <c r="A350" s="17" t="s">
        <v>164</v>
      </c>
      <c r="B350" s="17" t="s">
        <v>25</v>
      </c>
      <c r="C350" s="17" t="s">
        <v>165</v>
      </c>
      <c r="D350" s="40">
        <v>228047457.16903797</v>
      </c>
      <c r="E350" s="21">
        <v>104281.340161</v>
      </c>
      <c r="F350" s="21">
        <v>9675907.8666890003</v>
      </c>
      <c r="G350" s="21">
        <v>2404719.0033609997</v>
      </c>
      <c r="H350" s="21">
        <v>633760.06473300001</v>
      </c>
      <c r="I350" s="21">
        <v>1770958.938628</v>
      </c>
      <c r="J350" s="21">
        <v>847571.59872300003</v>
      </c>
      <c r="K350" s="21">
        <v>7014118.9457900003</v>
      </c>
      <c r="L350" s="21">
        <v>178194.35754699999</v>
      </c>
      <c r="M350" s="21">
        <v>133186.09726499999</v>
      </c>
      <c r="N350" s="21">
        <v>45008.260282000003</v>
      </c>
      <c r="O350" s="21">
        <v>13130.541869000001</v>
      </c>
    </row>
    <row r="351" spans="1:15" x14ac:dyDescent="0.25">
      <c r="A351" s="17" t="s">
        <v>244</v>
      </c>
      <c r="B351" s="17" t="s">
        <v>25</v>
      </c>
      <c r="C351" s="17" t="s">
        <v>245</v>
      </c>
      <c r="D351" s="40">
        <v>223524575.1704753</v>
      </c>
      <c r="E351" s="21">
        <v>119295.40573500001</v>
      </c>
      <c r="F351" s="21">
        <v>7276000.9966520006</v>
      </c>
      <c r="G351" s="21">
        <v>2205336.5411050003</v>
      </c>
      <c r="H351" s="21">
        <v>667498.76810099999</v>
      </c>
      <c r="I351" s="21">
        <v>1537837.7730040001</v>
      </c>
      <c r="J351" s="21">
        <v>987299.68693800003</v>
      </c>
      <c r="K351" s="21">
        <v>7095152.6596379997</v>
      </c>
      <c r="L351" s="21">
        <v>155305.00273900002</v>
      </c>
      <c r="M351" s="21">
        <v>126433.292023</v>
      </c>
      <c r="N351" s="21">
        <v>28871.710716000001</v>
      </c>
      <c r="O351" s="21">
        <v>8753.6945830000004</v>
      </c>
    </row>
    <row r="352" spans="1:15" x14ac:dyDescent="0.25">
      <c r="A352" s="17" t="s">
        <v>381</v>
      </c>
      <c r="B352" s="17" t="s">
        <v>123</v>
      </c>
      <c r="C352" s="17" t="s">
        <v>382</v>
      </c>
      <c r="D352" s="40">
        <v>203457702.62617272</v>
      </c>
      <c r="E352" s="21">
        <v>490645.33377399994</v>
      </c>
      <c r="F352" s="21">
        <v>8094084.6425170004</v>
      </c>
      <c r="G352" s="21">
        <v>1576320.5216099999</v>
      </c>
      <c r="H352" s="21">
        <v>407020.19507399999</v>
      </c>
      <c r="I352" s="21">
        <v>1169300.326536</v>
      </c>
      <c r="J352" s="21">
        <v>695705.51800799998</v>
      </c>
      <c r="K352" s="21">
        <v>7409310.8233439997</v>
      </c>
      <c r="L352" s="21">
        <v>174617.083377</v>
      </c>
      <c r="M352" s="21">
        <v>132147.20415200002</v>
      </c>
      <c r="N352" s="21">
        <v>42469.879224999997</v>
      </c>
      <c r="O352" s="21">
        <v>8753.6945830000004</v>
      </c>
    </row>
    <row r="353" spans="1:15" x14ac:dyDescent="0.25">
      <c r="A353" s="17" t="s">
        <v>282</v>
      </c>
      <c r="B353" s="17" t="s">
        <v>30</v>
      </c>
      <c r="C353" s="17" t="s">
        <v>283</v>
      </c>
      <c r="D353" s="40">
        <v>173779256.74810535</v>
      </c>
      <c r="E353" s="21">
        <v>716341.85177800001</v>
      </c>
      <c r="F353" s="21">
        <v>10600811.429995999</v>
      </c>
      <c r="G353" s="21">
        <v>1868847.061335</v>
      </c>
      <c r="H353" s="21">
        <v>475323.527176</v>
      </c>
      <c r="I353" s="21">
        <v>1393523.534159</v>
      </c>
      <c r="J353" s="21">
        <v>836678.95326099999</v>
      </c>
      <c r="K353" s="21">
        <v>6845067.5913740005</v>
      </c>
      <c r="L353" s="21">
        <v>271173.26648300001</v>
      </c>
      <c r="M353" s="21">
        <v>160716.76479700001</v>
      </c>
      <c r="N353" s="21">
        <v>110456.501686</v>
      </c>
      <c r="O353" s="21">
        <v>13130.541869000001</v>
      </c>
    </row>
    <row r="354" spans="1:15" x14ac:dyDescent="0.25">
      <c r="A354" s="17" t="s">
        <v>391</v>
      </c>
      <c r="B354" s="17" t="s">
        <v>20</v>
      </c>
      <c r="C354" s="17" t="s">
        <v>392</v>
      </c>
      <c r="D354" s="40">
        <v>133114474.11339585</v>
      </c>
      <c r="E354" s="21">
        <v>111347.24718800001</v>
      </c>
      <c r="F354" s="21">
        <v>5384194.7966910005</v>
      </c>
      <c r="G354" s="21">
        <v>1335702.222355</v>
      </c>
      <c r="H354" s="21">
        <v>450975.12809800002</v>
      </c>
      <c r="I354" s="21">
        <v>884727.09425700002</v>
      </c>
      <c r="J354" s="21">
        <v>496587.77825799998</v>
      </c>
      <c r="K354" s="21">
        <v>3997622.995631</v>
      </c>
      <c r="L354" s="21">
        <v>163732.840578</v>
      </c>
      <c r="M354" s="21">
        <v>128926.635497</v>
      </c>
      <c r="N354" s="21">
        <v>34806.205081</v>
      </c>
      <c r="O354" s="21">
        <v>8753.6945830000004</v>
      </c>
    </row>
    <row r="355" spans="1:15" x14ac:dyDescent="0.25">
      <c r="A355" s="17" t="s">
        <v>638</v>
      </c>
      <c r="B355" s="17" t="s">
        <v>15</v>
      </c>
      <c r="C355" s="17" t="s">
        <v>639</v>
      </c>
      <c r="D355" s="40">
        <v>13575879.978966104</v>
      </c>
      <c r="E355" s="21">
        <v>65716.882786000002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</row>
    <row r="356" spans="1:15" x14ac:dyDescent="0.25">
      <c r="A356" s="17" t="s">
        <v>431</v>
      </c>
      <c r="B356" s="17" t="s">
        <v>152</v>
      </c>
      <c r="C356" s="17" t="s">
        <v>432</v>
      </c>
      <c r="D356" s="40">
        <v>347047147.25101137</v>
      </c>
      <c r="E356" s="21">
        <v>0</v>
      </c>
      <c r="F356" s="21">
        <v>13192303.114069</v>
      </c>
      <c r="G356" s="21">
        <v>3673547.8641949999</v>
      </c>
      <c r="H356" s="21">
        <v>1273509.3307409999</v>
      </c>
      <c r="I356" s="21">
        <v>2400038.533454</v>
      </c>
      <c r="J356" s="21">
        <v>847649.90349399997</v>
      </c>
      <c r="K356" s="21">
        <v>9206966.9158059992</v>
      </c>
      <c r="L356" s="21">
        <v>228352.59413799999</v>
      </c>
      <c r="M356" s="21">
        <v>148042.26880200001</v>
      </c>
      <c r="N356" s="21">
        <v>80310.325335999994</v>
      </c>
      <c r="O356" s="21">
        <v>17507.389160999999</v>
      </c>
    </row>
    <row r="357" spans="1:15" x14ac:dyDescent="0.25">
      <c r="A357" s="17" t="s">
        <v>355</v>
      </c>
      <c r="B357" s="17" t="s">
        <v>15</v>
      </c>
      <c r="C357" s="17" t="s">
        <v>356</v>
      </c>
      <c r="D357" s="40">
        <v>13728218.968886597</v>
      </c>
      <c r="E357" s="21">
        <v>276203.93722800002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</row>
    <row r="358" spans="1:15" x14ac:dyDescent="0.25">
      <c r="A358" s="17" t="s">
        <v>46</v>
      </c>
      <c r="B358" s="17" t="s">
        <v>15</v>
      </c>
      <c r="C358" s="17" t="s">
        <v>47</v>
      </c>
      <c r="D358" s="40">
        <v>11345834.41417012</v>
      </c>
      <c r="E358" s="21">
        <v>97609.189683999997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</row>
    <row r="359" spans="1:15" x14ac:dyDescent="0.25">
      <c r="A359" s="17" t="s">
        <v>624</v>
      </c>
      <c r="B359" s="17" t="s">
        <v>15</v>
      </c>
      <c r="C359" s="17" t="s">
        <v>625</v>
      </c>
      <c r="D359" s="40">
        <v>12312683.142635539</v>
      </c>
      <c r="E359" s="21">
        <v>49342.926166000005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</row>
    <row r="360" spans="1:15" x14ac:dyDescent="0.25">
      <c r="A360" s="17" t="s">
        <v>636</v>
      </c>
      <c r="B360" s="17" t="s">
        <v>15</v>
      </c>
      <c r="C360" s="17" t="s">
        <v>637</v>
      </c>
      <c r="D360" s="40">
        <v>17701601.756487515</v>
      </c>
      <c r="E360" s="21">
        <v>104477.725007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</row>
    <row r="361" spans="1:15" x14ac:dyDescent="0.25">
      <c r="A361" s="17" t="s">
        <v>724</v>
      </c>
      <c r="B361" s="17" t="s">
        <v>15</v>
      </c>
      <c r="C361" s="17" t="s">
        <v>725</v>
      </c>
      <c r="D361" s="40">
        <v>7539554.1119714584</v>
      </c>
      <c r="E361" s="21">
        <v>56395.017175000001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</row>
    <row r="362" spans="1:15" x14ac:dyDescent="0.25">
      <c r="A362" s="17" t="s">
        <v>572</v>
      </c>
      <c r="B362" s="17" t="s">
        <v>15</v>
      </c>
      <c r="C362" s="17" t="s">
        <v>573</v>
      </c>
      <c r="D362" s="40">
        <v>12810521.755545307</v>
      </c>
      <c r="E362" s="21">
        <v>106440.58661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</row>
    <row r="363" spans="1:15" x14ac:dyDescent="0.25">
      <c r="A363" s="17" t="s">
        <v>476</v>
      </c>
      <c r="B363" s="17" t="s">
        <v>20</v>
      </c>
      <c r="C363" s="17" t="s">
        <v>477</v>
      </c>
      <c r="D363" s="40">
        <v>112275159.01456907</v>
      </c>
      <c r="E363" s="21">
        <v>126459.01175599999</v>
      </c>
      <c r="F363" s="21">
        <v>3479699.2601640001</v>
      </c>
      <c r="G363" s="21">
        <v>809997.19275299995</v>
      </c>
      <c r="H363" s="21">
        <v>272009.723574</v>
      </c>
      <c r="I363" s="21">
        <v>537987.46917900001</v>
      </c>
      <c r="J363" s="21">
        <v>149394.209902</v>
      </c>
      <c r="K363" s="21">
        <v>2883703.5551669998</v>
      </c>
      <c r="L363" s="21">
        <v>173895.50942000002</v>
      </c>
      <c r="M363" s="21">
        <v>131939.425529</v>
      </c>
      <c r="N363" s="21">
        <v>41956.083891000002</v>
      </c>
      <c r="O363" s="21">
        <v>8753.6945830000004</v>
      </c>
    </row>
    <row r="364" spans="1:15" x14ac:dyDescent="0.25">
      <c r="A364" s="17" t="s">
        <v>564</v>
      </c>
      <c r="B364" s="17" t="s">
        <v>15</v>
      </c>
      <c r="C364" s="17" t="s">
        <v>565</v>
      </c>
      <c r="D364" s="40">
        <v>7396937.915159693</v>
      </c>
      <c r="E364" s="21">
        <v>49342.926166000005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</row>
    <row r="365" spans="1:15" x14ac:dyDescent="0.25">
      <c r="A365" s="17" t="s">
        <v>578</v>
      </c>
      <c r="B365" s="17" t="s">
        <v>15</v>
      </c>
      <c r="C365" s="17" t="s">
        <v>579</v>
      </c>
      <c r="D365" s="40">
        <v>10852521.366642265</v>
      </c>
      <c r="E365" s="21">
        <v>96235.482619999995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</row>
    <row r="366" spans="1:15" x14ac:dyDescent="0.25">
      <c r="A366" s="17" t="s">
        <v>313</v>
      </c>
      <c r="B366" s="17" t="s">
        <v>15</v>
      </c>
      <c r="C366" s="17" t="s">
        <v>314</v>
      </c>
      <c r="D366" s="40">
        <v>11382189.447387312</v>
      </c>
      <c r="E366" s="21">
        <v>49342.926166000005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</row>
    <row r="367" spans="1:15" x14ac:dyDescent="0.25">
      <c r="A367" s="17" t="s">
        <v>584</v>
      </c>
      <c r="B367" s="17" t="s">
        <v>15</v>
      </c>
      <c r="C367" s="17" t="s">
        <v>585</v>
      </c>
      <c r="D367" s="40">
        <v>10989004.179201914</v>
      </c>
      <c r="E367" s="21">
        <v>63263.552497000004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</row>
    <row r="368" spans="1:15" x14ac:dyDescent="0.25">
      <c r="A368" s="17" t="s">
        <v>302</v>
      </c>
      <c r="B368" s="17" t="s">
        <v>303</v>
      </c>
      <c r="C368" s="17" t="s">
        <v>304</v>
      </c>
      <c r="D368" s="40">
        <v>93266480.454753324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</row>
    <row r="369" spans="1:15" x14ac:dyDescent="0.25">
      <c r="A369" s="17" t="s">
        <v>716</v>
      </c>
      <c r="B369" s="17" t="s">
        <v>15</v>
      </c>
      <c r="C369" s="17" t="s">
        <v>717</v>
      </c>
      <c r="D369" s="40">
        <v>8080654.8168715015</v>
      </c>
      <c r="E369" s="21">
        <v>131953.84001399999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</row>
    <row r="370" spans="1:15" x14ac:dyDescent="0.25">
      <c r="A370" s="17" t="s">
        <v>632</v>
      </c>
      <c r="B370" s="17" t="s">
        <v>15</v>
      </c>
      <c r="C370" s="17" t="s">
        <v>633</v>
      </c>
      <c r="D370" s="40">
        <v>4132793.7250255467</v>
      </c>
      <c r="E370" s="21">
        <v>49342.926166000005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</row>
    <row r="371" spans="1:15" x14ac:dyDescent="0.25">
      <c r="A371" s="17" t="s">
        <v>421</v>
      </c>
      <c r="B371" s="17" t="s">
        <v>152</v>
      </c>
      <c r="C371" s="17" t="s">
        <v>422</v>
      </c>
      <c r="D371" s="40">
        <v>518610345.41649687</v>
      </c>
      <c r="E371" s="21">
        <v>0</v>
      </c>
      <c r="F371" s="21">
        <v>21741753.785323001</v>
      </c>
      <c r="G371" s="21">
        <v>5818671.4138190001</v>
      </c>
      <c r="H371" s="21">
        <v>2270627.8560589999</v>
      </c>
      <c r="I371" s="21">
        <v>3548043.5577600002</v>
      </c>
      <c r="J371" s="21">
        <v>926411.70371899998</v>
      </c>
      <c r="K371" s="21">
        <v>12155132.764894001</v>
      </c>
      <c r="L371" s="21">
        <v>348118.79794600001</v>
      </c>
      <c r="M371" s="21">
        <v>183572.413314</v>
      </c>
      <c r="N371" s="21">
        <v>164546.384632</v>
      </c>
      <c r="O371" s="21">
        <v>17507.389160999999</v>
      </c>
    </row>
    <row r="372" spans="1:15" x14ac:dyDescent="0.25">
      <c r="A372" s="17" t="s">
        <v>323</v>
      </c>
      <c r="B372" s="17" t="s">
        <v>303</v>
      </c>
      <c r="C372" s="17" t="s">
        <v>324</v>
      </c>
      <c r="D372" s="40">
        <v>77404013.36721766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</row>
    <row r="373" spans="1:15" x14ac:dyDescent="0.25">
      <c r="A373" s="17" t="s">
        <v>62</v>
      </c>
      <c r="B373" s="17" t="s">
        <v>30</v>
      </c>
      <c r="C373" s="17" t="s">
        <v>63</v>
      </c>
      <c r="D373" s="40">
        <v>195648103.21979418</v>
      </c>
      <c r="E373" s="21">
        <v>7997517.2628539996</v>
      </c>
      <c r="F373" s="21">
        <v>8620093.253783999</v>
      </c>
      <c r="G373" s="21">
        <v>1795164.6661449999</v>
      </c>
      <c r="H373" s="21">
        <v>374034.86285799998</v>
      </c>
      <c r="I373" s="21">
        <v>1421129.8032869999</v>
      </c>
      <c r="J373" s="21">
        <v>795666.82923200005</v>
      </c>
      <c r="K373" s="21">
        <v>5008712.0654339995</v>
      </c>
      <c r="L373" s="21">
        <v>284055.537801</v>
      </c>
      <c r="M373" s="21">
        <v>164560.66931999999</v>
      </c>
      <c r="N373" s="21">
        <v>119494.868481</v>
      </c>
      <c r="O373" s="21">
        <v>17507.389160999999</v>
      </c>
    </row>
    <row r="374" spans="1:15" x14ac:dyDescent="0.25">
      <c r="A374" s="17" t="s">
        <v>182</v>
      </c>
      <c r="B374" s="17" t="s">
        <v>15</v>
      </c>
      <c r="C374" s="17" t="s">
        <v>183</v>
      </c>
      <c r="D374" s="40">
        <v>8851474.7764352262</v>
      </c>
      <c r="E374" s="21">
        <v>141276.69248299999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</row>
    <row r="375" spans="1:15" x14ac:dyDescent="0.25">
      <c r="A375" s="17" t="s">
        <v>110</v>
      </c>
      <c r="B375" s="17" t="s">
        <v>25</v>
      </c>
      <c r="C375" s="17" t="s">
        <v>111</v>
      </c>
      <c r="D375" s="40">
        <v>221310750.74560389</v>
      </c>
      <c r="E375" s="21">
        <v>88777.792759000004</v>
      </c>
      <c r="F375" s="21">
        <v>7659337.4489679998</v>
      </c>
      <c r="G375" s="21">
        <v>2434492.5229549999</v>
      </c>
      <c r="H375" s="21">
        <v>724376.30235100002</v>
      </c>
      <c r="I375" s="21">
        <v>1710116.2206039999</v>
      </c>
      <c r="J375" s="21">
        <v>890923.83072800003</v>
      </c>
      <c r="K375" s="21">
        <v>6695235.4259830005</v>
      </c>
      <c r="L375" s="21">
        <v>178620.02833100001</v>
      </c>
      <c r="M375" s="21">
        <v>133289.986577</v>
      </c>
      <c r="N375" s="21">
        <v>45330.041753999998</v>
      </c>
      <c r="O375" s="21">
        <v>8753.6945830000004</v>
      </c>
    </row>
    <row r="376" spans="1:15" x14ac:dyDescent="0.25">
      <c r="A376" s="17" t="s">
        <v>510</v>
      </c>
      <c r="B376" s="17" t="s">
        <v>20</v>
      </c>
      <c r="C376" s="17" t="s">
        <v>511</v>
      </c>
      <c r="D376" s="40">
        <v>325236221.03902841</v>
      </c>
      <c r="E376" s="21">
        <v>385814.31341599999</v>
      </c>
      <c r="F376" s="21">
        <v>9257804.5998490006</v>
      </c>
      <c r="G376" s="21">
        <v>2996528.2295670002</v>
      </c>
      <c r="H376" s="21">
        <v>1038483.372294</v>
      </c>
      <c r="I376" s="21">
        <v>1958044.8572730001</v>
      </c>
      <c r="J376" s="21">
        <v>556385.51812100003</v>
      </c>
      <c r="K376" s="21">
        <v>7754064.2161579998</v>
      </c>
      <c r="L376" s="21">
        <v>265020.369955</v>
      </c>
      <c r="M376" s="21">
        <v>158950.646503</v>
      </c>
      <c r="N376" s="21">
        <v>106069.72345200001</v>
      </c>
      <c r="O376" s="21">
        <v>17507.389160999999</v>
      </c>
    </row>
    <row r="377" spans="1:15" x14ac:dyDescent="0.25">
      <c r="A377" s="17" t="s">
        <v>652</v>
      </c>
      <c r="B377" s="17" t="s">
        <v>15</v>
      </c>
      <c r="C377" s="17" t="s">
        <v>653</v>
      </c>
      <c r="D377" s="40">
        <v>11772403.952650322</v>
      </c>
      <c r="E377" s="21">
        <v>226158.36779300001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</row>
    <row r="378" spans="1:15" x14ac:dyDescent="0.25">
      <c r="A378" s="17" t="s">
        <v>528</v>
      </c>
      <c r="B378" s="17" t="s">
        <v>20</v>
      </c>
      <c r="C378" s="17" t="s">
        <v>529</v>
      </c>
      <c r="D378" s="40">
        <v>84030629.780897051</v>
      </c>
      <c r="E378" s="21">
        <v>49342.926166000005</v>
      </c>
      <c r="F378" s="21">
        <v>4090022.5564379999</v>
      </c>
      <c r="G378" s="21">
        <v>813391.33005300001</v>
      </c>
      <c r="H378" s="21">
        <v>301655.57416199998</v>
      </c>
      <c r="I378" s="21">
        <v>511735.75589099998</v>
      </c>
      <c r="J378" s="21">
        <v>90883.981184000004</v>
      </c>
      <c r="K378" s="21">
        <v>2569668.42564</v>
      </c>
      <c r="L378" s="21">
        <v>184780.80723999999</v>
      </c>
      <c r="M378" s="21">
        <v>135159.994183</v>
      </c>
      <c r="N378" s="21">
        <v>49620.813056999999</v>
      </c>
      <c r="O378" s="21">
        <v>8753.6945830000004</v>
      </c>
    </row>
    <row r="379" spans="1:15" x14ac:dyDescent="0.25">
      <c r="A379" s="17" t="s">
        <v>70</v>
      </c>
      <c r="B379" s="17" t="s">
        <v>25</v>
      </c>
      <c r="C379" s="17" t="s">
        <v>71</v>
      </c>
      <c r="D379" s="40">
        <v>248590815.82255003</v>
      </c>
      <c r="E379" s="21">
        <v>65226.414100000002</v>
      </c>
      <c r="F379" s="21">
        <v>7564296.820444</v>
      </c>
      <c r="G379" s="21">
        <v>2911202.9691860001</v>
      </c>
      <c r="H379" s="21">
        <v>977528.88755800005</v>
      </c>
      <c r="I379" s="21">
        <v>1933674.0816279999</v>
      </c>
      <c r="J379" s="21">
        <v>1209667.1674240001</v>
      </c>
      <c r="K379" s="21">
        <v>7246929.4135950003</v>
      </c>
      <c r="L379" s="21">
        <v>159293.17739500001</v>
      </c>
      <c r="M379" s="21">
        <v>127576.074448</v>
      </c>
      <c r="N379" s="21">
        <v>31717.102946999999</v>
      </c>
      <c r="O379" s="21">
        <v>8753.6945830000004</v>
      </c>
    </row>
    <row r="380" spans="1:15" x14ac:dyDescent="0.25">
      <c r="A380" s="17" t="s">
        <v>568</v>
      </c>
      <c r="B380" s="17" t="s">
        <v>15</v>
      </c>
      <c r="C380" s="17" t="s">
        <v>569</v>
      </c>
      <c r="D380" s="40">
        <v>11999593.858017659</v>
      </c>
      <c r="E380" s="21">
        <v>70133.074678000004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</row>
    <row r="381" spans="1:15" x14ac:dyDescent="0.25">
      <c r="A381" s="17" t="s">
        <v>478</v>
      </c>
      <c r="B381" s="17" t="s">
        <v>20</v>
      </c>
      <c r="C381" s="17" t="s">
        <v>479</v>
      </c>
      <c r="D381" s="40">
        <v>107412185.58917761</v>
      </c>
      <c r="E381" s="21">
        <v>49342.926166000005</v>
      </c>
      <c r="F381" s="21">
        <v>7469774.8442240003</v>
      </c>
      <c r="G381" s="21">
        <v>703996.09880200005</v>
      </c>
      <c r="H381" s="21">
        <v>272674.63822000002</v>
      </c>
      <c r="I381" s="21">
        <v>431321.46058200003</v>
      </c>
      <c r="J381" s="21">
        <v>69396.097804999998</v>
      </c>
      <c r="K381" s="21">
        <v>2560046.244339</v>
      </c>
      <c r="L381" s="21">
        <v>147669.42527800001</v>
      </c>
      <c r="M381" s="21">
        <v>124147.72717</v>
      </c>
      <c r="N381" s="21">
        <v>23521.698108000001</v>
      </c>
      <c r="O381" s="21">
        <v>8753.6945830000004</v>
      </c>
    </row>
    <row r="382" spans="1:15" x14ac:dyDescent="0.25">
      <c r="A382" s="17" t="s">
        <v>114</v>
      </c>
      <c r="B382" s="17" t="s">
        <v>25</v>
      </c>
      <c r="C382" s="17" t="s">
        <v>115</v>
      </c>
      <c r="D382" s="40">
        <v>214573386.6701608</v>
      </c>
      <c r="E382" s="21">
        <v>169046.89133100002</v>
      </c>
      <c r="F382" s="21">
        <v>12086347.121343</v>
      </c>
      <c r="G382" s="21">
        <v>2097826.801368</v>
      </c>
      <c r="H382" s="21">
        <v>619435.08000299998</v>
      </c>
      <c r="I382" s="21">
        <v>1478391.7213649999</v>
      </c>
      <c r="J382" s="21">
        <v>1195032.457404</v>
      </c>
      <c r="K382" s="21">
        <v>6337190.6178089995</v>
      </c>
      <c r="L382" s="21">
        <v>161546.52105000001</v>
      </c>
      <c r="M382" s="21">
        <v>128199.410317</v>
      </c>
      <c r="N382" s="21">
        <v>33347.110733000001</v>
      </c>
      <c r="O382" s="21">
        <v>8753.6945830000004</v>
      </c>
    </row>
    <row r="383" spans="1:15" x14ac:dyDescent="0.25">
      <c r="A383" s="17" t="s">
        <v>696</v>
      </c>
      <c r="B383" s="17" t="s">
        <v>15</v>
      </c>
      <c r="C383" s="17" t="s">
        <v>697</v>
      </c>
      <c r="D383" s="40">
        <v>9820093.0932815392</v>
      </c>
      <c r="E383" s="21">
        <v>159429.95501999999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</row>
    <row r="384" spans="1:15" x14ac:dyDescent="0.25">
      <c r="A384" s="17" t="s">
        <v>405</v>
      </c>
      <c r="B384" s="17" t="s">
        <v>152</v>
      </c>
      <c r="C384" s="17" t="s">
        <v>406</v>
      </c>
      <c r="D384" s="40">
        <v>331515304.69019109</v>
      </c>
      <c r="E384" s="21">
        <v>0</v>
      </c>
      <c r="F384" s="21">
        <v>10794824.820075</v>
      </c>
      <c r="G384" s="21">
        <v>3953421.4399469998</v>
      </c>
      <c r="H384" s="21">
        <v>1392232.8720539999</v>
      </c>
      <c r="I384" s="21">
        <v>2561188.5678929999</v>
      </c>
      <c r="J384" s="21">
        <v>851462.743518</v>
      </c>
      <c r="K384" s="21">
        <v>9863711.9324639998</v>
      </c>
      <c r="L384" s="21">
        <v>231098.57214399998</v>
      </c>
      <c r="M384" s="21">
        <v>148873.38329299999</v>
      </c>
      <c r="N384" s="21">
        <v>82225.188850999999</v>
      </c>
      <c r="O384" s="21">
        <v>17507.389160999999</v>
      </c>
    </row>
    <row r="385" spans="1:15" x14ac:dyDescent="0.25">
      <c r="A385" s="17" t="s">
        <v>580</v>
      </c>
      <c r="B385" s="17" t="s">
        <v>15</v>
      </c>
      <c r="C385" s="17" t="s">
        <v>581</v>
      </c>
      <c r="D385" s="40">
        <v>12363894.113932215</v>
      </c>
      <c r="E385" s="21">
        <v>147065.604582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</row>
    <row r="386" spans="1:15" x14ac:dyDescent="0.25">
      <c r="A386" s="17" t="s">
        <v>778</v>
      </c>
      <c r="B386" s="17" t="s">
        <v>15</v>
      </c>
      <c r="C386" s="17" t="s">
        <v>779</v>
      </c>
      <c r="D386" s="40">
        <v>11774733.19199123</v>
      </c>
      <c r="E386" s="21">
        <v>86618.546310000005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</row>
    <row r="387" spans="1:15" x14ac:dyDescent="0.25">
      <c r="A387" s="17" t="s">
        <v>576</v>
      </c>
      <c r="B387" s="17" t="s">
        <v>15</v>
      </c>
      <c r="C387" s="17" t="s">
        <v>577</v>
      </c>
      <c r="D387" s="40">
        <v>15809412.797898887</v>
      </c>
      <c r="E387" s="21">
        <v>79454.940288999991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</row>
    <row r="388" spans="1:15" x14ac:dyDescent="0.25">
      <c r="A388" s="17" t="s">
        <v>518</v>
      </c>
      <c r="B388" s="17" t="s">
        <v>15</v>
      </c>
      <c r="C388" s="17" t="s">
        <v>519</v>
      </c>
      <c r="D388" s="40">
        <v>11991479.687771285</v>
      </c>
      <c r="E388" s="21">
        <v>67385.660548999993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</row>
    <row r="389" spans="1:15" x14ac:dyDescent="0.25">
      <c r="A389" s="17" t="s">
        <v>712</v>
      </c>
      <c r="B389" s="17" t="s">
        <v>15</v>
      </c>
      <c r="C389" s="17" t="s">
        <v>713</v>
      </c>
      <c r="D389" s="40">
        <v>11773898.35814283</v>
      </c>
      <c r="E389" s="21">
        <v>107225.139136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</row>
    <row r="390" spans="1:15" x14ac:dyDescent="0.25">
      <c r="A390" s="17" t="s">
        <v>305</v>
      </c>
      <c r="B390" s="17" t="s">
        <v>20</v>
      </c>
      <c r="C390" s="17" t="s">
        <v>306</v>
      </c>
      <c r="D390" s="40">
        <v>118686006.42853191</v>
      </c>
      <c r="E390" s="21">
        <v>399729.01859500003</v>
      </c>
      <c r="F390" s="21">
        <v>4547015.121576</v>
      </c>
      <c r="G390" s="21">
        <v>1246996.349464</v>
      </c>
      <c r="H390" s="21">
        <v>461011.46305999998</v>
      </c>
      <c r="I390" s="21">
        <v>785984.88640399999</v>
      </c>
      <c r="J390" s="21">
        <v>283237.39337300003</v>
      </c>
      <c r="K390" s="21">
        <v>3193020.033262</v>
      </c>
      <c r="L390" s="21">
        <v>149528.74878599998</v>
      </c>
      <c r="M390" s="21">
        <v>124667.17372799999</v>
      </c>
      <c r="N390" s="21">
        <v>24861.575057999999</v>
      </c>
      <c r="O390" s="21">
        <v>8753.6945830000004</v>
      </c>
    </row>
  </sheetData>
  <sortState ref="A8:O390">
    <sortCondition ref="C8:C390"/>
  </sortState>
  <pageMargins left="0.7" right="0.7" top="0.75" bottom="0.75" header="0.3" footer="0.3"/>
  <pageSetup paperSize="8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0"/>
  <sheetViews>
    <sheetView topLeftCell="C1" workbookViewId="0">
      <selection activeCell="C2" sqref="C2"/>
    </sheetView>
  </sheetViews>
  <sheetFormatPr defaultRowHeight="15" x14ac:dyDescent="0.25"/>
  <cols>
    <col min="1" max="2" width="8.88671875" style="11" hidden="1" customWidth="1"/>
    <col min="3" max="3" width="22.21875" style="11" bestFit="1" customWidth="1"/>
    <col min="4" max="4" width="20.109375" style="41" bestFit="1" customWidth="1"/>
    <col min="5" max="5" width="16.5546875" style="11" customWidth="1"/>
    <col min="6" max="6" width="23.109375" style="11" customWidth="1"/>
    <col min="7" max="7" width="13.44140625" style="11" bestFit="1" customWidth="1"/>
    <col min="8" max="8" width="22.77734375" style="12" customWidth="1"/>
    <col min="9" max="9" width="15.5546875" style="12" customWidth="1"/>
    <col min="10" max="10" width="20.6640625" style="11" bestFit="1" customWidth="1"/>
    <col min="11" max="11" width="15.44140625" style="11" bestFit="1" customWidth="1"/>
    <col min="12" max="12" width="15.44140625" style="11" customWidth="1"/>
    <col min="13" max="13" width="21.33203125" style="11" customWidth="1"/>
    <col min="14" max="14" width="23.21875" style="11" customWidth="1"/>
    <col min="15" max="15" width="17.5546875" style="11" customWidth="1"/>
    <col min="16" max="16384" width="8.88671875" style="11"/>
  </cols>
  <sheetData>
    <row r="1" spans="1:15" ht="18.75" x14ac:dyDescent="0.3">
      <c r="A1" s="18"/>
      <c r="B1" s="18"/>
      <c r="C1" s="19" t="s">
        <v>792</v>
      </c>
      <c r="D1" s="35"/>
      <c r="E1" s="18"/>
      <c r="F1" s="18"/>
      <c r="G1" s="18"/>
      <c r="H1" s="20"/>
      <c r="I1" s="20"/>
      <c r="J1" s="18"/>
      <c r="K1" s="18"/>
      <c r="L1" s="18"/>
      <c r="M1" s="18"/>
      <c r="N1" s="18"/>
      <c r="O1" s="18"/>
    </row>
    <row r="2" spans="1:15" x14ac:dyDescent="0.25">
      <c r="A2" s="18"/>
      <c r="B2" s="18"/>
      <c r="C2" s="18"/>
      <c r="D2" s="35"/>
      <c r="E2" s="18"/>
      <c r="F2" s="18"/>
      <c r="G2" s="18"/>
      <c r="H2" s="20"/>
      <c r="I2" s="20"/>
      <c r="J2" s="18"/>
      <c r="K2" s="18"/>
      <c r="L2" s="18"/>
      <c r="M2" s="18"/>
      <c r="N2" s="18"/>
      <c r="O2" s="18"/>
    </row>
    <row r="3" spans="1:15" s="29" customFormat="1" ht="15.75" thickBot="1" x14ac:dyDescent="0.3">
      <c r="A3" s="26"/>
      <c r="B3" s="26"/>
      <c r="C3" s="36"/>
      <c r="D3" s="36"/>
      <c r="E3" s="27">
        <f>COLUMN([1]Sheet1!$BD$1)</f>
        <v>56</v>
      </c>
      <c r="F3" s="27">
        <f>E3+3</f>
        <v>59</v>
      </c>
      <c r="G3" s="27"/>
      <c r="H3" s="28">
        <f>F3+1</f>
        <v>60</v>
      </c>
      <c r="I3" s="28">
        <f>H3+1</f>
        <v>61</v>
      </c>
      <c r="J3" s="28">
        <f>I3+1</f>
        <v>62</v>
      </c>
      <c r="K3" s="28">
        <f>J3+3</f>
        <v>65</v>
      </c>
      <c r="L3" s="28"/>
      <c r="M3" s="28">
        <f>K3+3</f>
        <v>68</v>
      </c>
      <c r="N3" s="28">
        <f>M3+1</f>
        <v>69</v>
      </c>
      <c r="O3" s="28">
        <f>N3+1</f>
        <v>70</v>
      </c>
    </row>
    <row r="4" spans="1:15" ht="30" x14ac:dyDescent="0.25">
      <c r="A4" s="18"/>
      <c r="B4" s="18"/>
      <c r="C4" s="37"/>
      <c r="D4" s="37" t="s">
        <v>8</v>
      </c>
      <c r="E4" s="13" t="s">
        <v>0</v>
      </c>
      <c r="F4" s="13" t="s">
        <v>1</v>
      </c>
      <c r="G4" s="13" t="s">
        <v>788</v>
      </c>
      <c r="H4" s="14" t="s">
        <v>799</v>
      </c>
      <c r="I4" s="14" t="s">
        <v>2</v>
      </c>
      <c r="J4" s="13" t="s">
        <v>3</v>
      </c>
      <c r="K4" s="13" t="s">
        <v>4</v>
      </c>
      <c r="L4" s="15" t="s">
        <v>794</v>
      </c>
      <c r="M4" s="15" t="s">
        <v>5</v>
      </c>
      <c r="N4" s="13" t="s">
        <v>6</v>
      </c>
      <c r="O4" s="13" t="s">
        <v>7</v>
      </c>
    </row>
    <row r="5" spans="1:15" ht="15.75" thickBot="1" x14ac:dyDescent="0.3">
      <c r="A5" s="18"/>
      <c r="B5" s="18"/>
      <c r="C5" s="45"/>
      <c r="D5" s="45" t="s">
        <v>787</v>
      </c>
      <c r="E5" s="44" t="s">
        <v>787</v>
      </c>
      <c r="F5" s="44" t="s">
        <v>787</v>
      </c>
      <c r="G5" s="44" t="s">
        <v>787</v>
      </c>
      <c r="H5" s="44" t="s">
        <v>787</v>
      </c>
      <c r="I5" s="44" t="s">
        <v>787</v>
      </c>
      <c r="J5" s="44" t="s">
        <v>787</v>
      </c>
      <c r="K5" s="44" t="s">
        <v>787</v>
      </c>
      <c r="L5" s="44" t="s">
        <v>787</v>
      </c>
      <c r="M5" s="44" t="s">
        <v>787</v>
      </c>
      <c r="N5" s="44" t="s">
        <v>787</v>
      </c>
      <c r="O5" s="44" t="s">
        <v>787</v>
      </c>
    </row>
    <row r="6" spans="1:15" x14ac:dyDescent="0.25">
      <c r="A6" s="18" t="s">
        <v>793</v>
      </c>
      <c r="B6" s="18"/>
      <c r="C6" s="18" t="s">
        <v>13</v>
      </c>
      <c r="D6" s="40">
        <f>VLOOKUP(C6,'[2]2019-20'!$C:$P,14,0)*1000000</f>
        <v>44278858473.148315</v>
      </c>
      <c r="E6" s="21">
        <f t="shared" ref="E6:J6" si="0">SUM(E8:E390)</f>
        <v>79213161.022004023</v>
      </c>
      <c r="F6" s="21">
        <f t="shared" si="0"/>
        <v>1544230489.8378673</v>
      </c>
      <c r="G6" s="21">
        <f t="shared" si="0"/>
        <v>513850000.00000113</v>
      </c>
      <c r="H6" s="22">
        <f t="shared" si="0"/>
        <v>259260000.00000101</v>
      </c>
      <c r="I6" s="22">
        <f t="shared" si="0"/>
        <v>254590000.00000015</v>
      </c>
      <c r="J6" s="22">
        <f t="shared" si="0"/>
        <v>129600000.00000098</v>
      </c>
      <c r="K6" s="22">
        <f t="shared" ref="K6:O6" si="1">SUM(K8:K390)</f>
        <v>1025498075.674603</v>
      </c>
      <c r="L6" s="22">
        <f t="shared" ref="L6" si="2">SUM(L8:L390)</f>
        <v>33036502.116161987</v>
      </c>
      <c r="M6" s="22">
        <f t="shared" si="1"/>
        <v>22268001.116160996</v>
      </c>
      <c r="N6" s="22">
        <f t="shared" si="1"/>
        <v>10768501.000001002</v>
      </c>
      <c r="O6" s="22">
        <f t="shared" si="1"/>
        <v>1777000.0000399984</v>
      </c>
    </row>
    <row r="7" spans="1:15" x14ac:dyDescent="0.25">
      <c r="A7" s="18"/>
      <c r="B7" s="18"/>
      <c r="C7" s="18"/>
      <c r="D7" s="39"/>
      <c r="E7" s="21"/>
      <c r="F7" s="21"/>
      <c r="G7" s="21"/>
      <c r="H7" s="22"/>
      <c r="I7" s="22"/>
      <c r="J7" s="22"/>
      <c r="K7" s="22"/>
      <c r="L7" s="22"/>
      <c r="M7" s="22"/>
      <c r="N7" s="22"/>
      <c r="O7" s="22"/>
    </row>
    <row r="8" spans="1:15" x14ac:dyDescent="0.25">
      <c r="A8" s="17" t="s">
        <v>98</v>
      </c>
      <c r="B8" s="17" t="s">
        <v>15</v>
      </c>
      <c r="C8" s="17" t="s">
        <v>99</v>
      </c>
      <c r="D8" s="40">
        <v>8005043.1923421891</v>
      </c>
      <c r="E8" s="21">
        <v>56583.935589000001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</row>
    <row r="9" spans="1:15" x14ac:dyDescent="0.25">
      <c r="A9" s="17" t="s">
        <v>530</v>
      </c>
      <c r="B9" s="17" t="s">
        <v>15</v>
      </c>
      <c r="C9" s="17" t="s">
        <v>531</v>
      </c>
      <c r="D9" s="40">
        <v>10063983.084270652</v>
      </c>
      <c r="E9" s="21">
        <v>77259.558713000006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</row>
    <row r="10" spans="1:15" x14ac:dyDescent="0.25">
      <c r="A10" s="17" t="s">
        <v>443</v>
      </c>
      <c r="B10" s="17" t="s">
        <v>15</v>
      </c>
      <c r="C10" s="17" t="s">
        <v>444</v>
      </c>
      <c r="D10" s="40">
        <v>10678197.357385244</v>
      </c>
      <c r="E10" s="21">
        <v>77259.558713000006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25">
      <c r="A11" s="17" t="s">
        <v>668</v>
      </c>
      <c r="B11" s="17" t="s">
        <v>15</v>
      </c>
      <c r="C11" s="17" t="s">
        <v>669</v>
      </c>
      <c r="D11" s="40">
        <v>16053349.781597896</v>
      </c>
      <c r="E11" s="21">
        <v>97936.171999999991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1:15" x14ac:dyDescent="0.25">
      <c r="A12" s="17" t="s">
        <v>594</v>
      </c>
      <c r="B12" s="17" t="s">
        <v>15</v>
      </c>
      <c r="C12" s="17" t="s">
        <v>595</v>
      </c>
      <c r="D12" s="40">
        <v>12053869.71919084</v>
      </c>
      <c r="E12" s="21">
        <v>49508.220688000001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x14ac:dyDescent="0.25">
      <c r="A13" s="17" t="s">
        <v>654</v>
      </c>
      <c r="B13" s="17" t="s">
        <v>15</v>
      </c>
      <c r="C13" s="17" t="s">
        <v>655</v>
      </c>
      <c r="D13" s="40">
        <v>12163995.322842563</v>
      </c>
      <c r="E13" s="21">
        <v>49508.220688000001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x14ac:dyDescent="0.25">
      <c r="A14" s="17" t="s">
        <v>500</v>
      </c>
      <c r="B14" s="17" t="s">
        <v>303</v>
      </c>
      <c r="C14" s="17" t="s">
        <v>501</v>
      </c>
      <c r="D14" s="40">
        <v>42788540.518621832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x14ac:dyDescent="0.25">
      <c r="A15" s="17" t="s">
        <v>772</v>
      </c>
      <c r="B15" s="17" t="s">
        <v>15</v>
      </c>
      <c r="C15" s="17" t="s">
        <v>773</v>
      </c>
      <c r="D15" s="40">
        <v>20961190.820831131</v>
      </c>
      <c r="E15" s="21">
        <v>53531.258700999999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x14ac:dyDescent="0.25">
      <c r="A16" s="17" t="s">
        <v>538</v>
      </c>
      <c r="B16" s="17" t="s">
        <v>15</v>
      </c>
      <c r="C16" s="17" t="s">
        <v>539</v>
      </c>
      <c r="D16" s="40">
        <v>8742636.7652459126</v>
      </c>
      <c r="E16" s="21">
        <v>49508.220688000001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 x14ac:dyDescent="0.25">
      <c r="A17" s="17" t="s">
        <v>262</v>
      </c>
      <c r="B17" s="17" t="s">
        <v>123</v>
      </c>
      <c r="C17" s="17" t="s">
        <v>263</v>
      </c>
      <c r="D17" s="40">
        <v>145061364.85546166</v>
      </c>
      <c r="E17" s="21">
        <v>418445.46158300003</v>
      </c>
      <c r="F17" s="21">
        <v>4749663.9035490006</v>
      </c>
      <c r="G17" s="21">
        <v>1684378.1515909999</v>
      </c>
      <c r="H17" s="21">
        <v>715812.84625099995</v>
      </c>
      <c r="I17" s="21">
        <v>968565.30533999996</v>
      </c>
      <c r="J17" s="21">
        <v>688920.86132300005</v>
      </c>
      <c r="K17" s="21">
        <v>5966315.4694529995</v>
      </c>
      <c r="L17" s="21">
        <v>158740.15130699999</v>
      </c>
      <c r="M17" s="21">
        <v>129048.368373</v>
      </c>
      <c r="N17" s="21">
        <v>29691.782933999999</v>
      </c>
      <c r="O17" s="21">
        <v>8753.6945830000004</v>
      </c>
    </row>
    <row r="18" spans="1:15" x14ac:dyDescent="0.25">
      <c r="A18" s="17" t="s">
        <v>465</v>
      </c>
      <c r="B18" s="17" t="s">
        <v>123</v>
      </c>
      <c r="C18" s="17" t="s">
        <v>466</v>
      </c>
      <c r="D18" s="40">
        <v>265517260.07027629</v>
      </c>
      <c r="E18" s="21">
        <v>590746.94171399996</v>
      </c>
      <c r="F18" s="21">
        <v>12001586.625382001</v>
      </c>
      <c r="G18" s="21">
        <v>3179736.5171459997</v>
      </c>
      <c r="H18" s="21">
        <v>1644252.0066120001</v>
      </c>
      <c r="I18" s="21">
        <v>1535484.5105339999</v>
      </c>
      <c r="J18" s="21">
        <v>718457.57168699999</v>
      </c>
      <c r="K18" s="21">
        <v>6436569.6979380008</v>
      </c>
      <c r="L18" s="21">
        <v>196339.71416</v>
      </c>
      <c r="M18" s="21">
        <v>140182.368931</v>
      </c>
      <c r="N18" s="21">
        <v>56157.345228999999</v>
      </c>
      <c r="O18" s="21">
        <v>8753.6945830000004</v>
      </c>
    </row>
    <row r="19" spans="1:15" x14ac:dyDescent="0.25">
      <c r="A19" s="17" t="s">
        <v>137</v>
      </c>
      <c r="B19" s="17" t="s">
        <v>25</v>
      </c>
      <c r="C19" s="17" t="s">
        <v>138</v>
      </c>
      <c r="D19" s="40">
        <v>176247610.8821311</v>
      </c>
      <c r="E19" s="21">
        <v>84152.093197000009</v>
      </c>
      <c r="F19" s="21">
        <v>4665195.8087539999</v>
      </c>
      <c r="G19" s="21">
        <v>2400252.2318910002</v>
      </c>
      <c r="H19" s="21">
        <v>1086567.2145690001</v>
      </c>
      <c r="I19" s="21">
        <v>1313685.0173220001</v>
      </c>
      <c r="J19" s="21">
        <v>749864.561399</v>
      </c>
      <c r="K19" s="21">
        <v>5025180.7785839997</v>
      </c>
      <c r="L19" s="21">
        <v>144249.23875399999</v>
      </c>
      <c r="M19" s="21">
        <v>124806.84435100001</v>
      </c>
      <c r="N19" s="21">
        <v>19442.394402999998</v>
      </c>
      <c r="O19" s="21">
        <v>8753.6945830000004</v>
      </c>
    </row>
    <row r="20" spans="1:15" x14ac:dyDescent="0.25">
      <c r="A20" s="17" t="s">
        <v>14</v>
      </c>
      <c r="B20" s="17" t="s">
        <v>15</v>
      </c>
      <c r="C20" s="17" t="s">
        <v>16</v>
      </c>
      <c r="D20" s="40">
        <v>9097676.952807419</v>
      </c>
      <c r="E20" s="21">
        <v>93505.186248999991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x14ac:dyDescent="0.25">
      <c r="A21" s="17" t="s">
        <v>608</v>
      </c>
      <c r="B21" s="17" t="s">
        <v>15</v>
      </c>
      <c r="C21" s="17" t="s">
        <v>609</v>
      </c>
      <c r="D21" s="40">
        <v>24569294.381656967</v>
      </c>
      <c r="E21" s="21">
        <v>197378.384074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x14ac:dyDescent="0.25">
      <c r="A22" s="17" t="s">
        <v>692</v>
      </c>
      <c r="B22" s="17" t="s">
        <v>15</v>
      </c>
      <c r="C22" s="17" t="s">
        <v>693</v>
      </c>
      <c r="D22" s="40">
        <v>14086980.366026875</v>
      </c>
      <c r="E22" s="21">
        <v>100397.72073299999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15" x14ac:dyDescent="0.25">
      <c r="A23" s="17" t="s">
        <v>433</v>
      </c>
      <c r="B23" s="17" t="s">
        <v>15</v>
      </c>
      <c r="C23" s="17" t="s">
        <v>434</v>
      </c>
      <c r="D23" s="40">
        <v>11396517.10166741</v>
      </c>
      <c r="E23" s="21">
        <v>91043.637515999988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x14ac:dyDescent="0.25">
      <c r="A24" s="17" t="s">
        <v>520</v>
      </c>
      <c r="B24" s="17" t="s">
        <v>20</v>
      </c>
      <c r="C24" s="17" t="s">
        <v>521</v>
      </c>
      <c r="D24" s="40">
        <v>124116862.27987282</v>
      </c>
      <c r="E24" s="21">
        <v>203777.81667999999</v>
      </c>
      <c r="F24" s="21">
        <v>3732276.6692199996</v>
      </c>
      <c r="G24" s="21">
        <v>1737530.0272559999</v>
      </c>
      <c r="H24" s="21">
        <v>963415.33083500003</v>
      </c>
      <c r="I24" s="21">
        <v>774114.69642099994</v>
      </c>
      <c r="J24" s="21">
        <v>224025.43343400001</v>
      </c>
      <c r="K24" s="21">
        <v>2714684.983157</v>
      </c>
      <c r="L24" s="21">
        <v>173783.422345</v>
      </c>
      <c r="M24" s="21">
        <v>133501.96859599999</v>
      </c>
      <c r="N24" s="21">
        <v>40281.453749</v>
      </c>
      <c r="O24" s="21">
        <v>13130.541869000001</v>
      </c>
    </row>
    <row r="25" spans="1:15" x14ac:dyDescent="0.25">
      <c r="A25" s="17" t="s">
        <v>484</v>
      </c>
      <c r="B25" s="17" t="s">
        <v>20</v>
      </c>
      <c r="C25" s="17" t="s">
        <v>485</v>
      </c>
      <c r="D25" s="40">
        <v>134374701.11482716</v>
      </c>
      <c r="E25" s="21">
        <v>196886.27236100001</v>
      </c>
      <c r="F25" s="21">
        <v>11498432.284953</v>
      </c>
      <c r="G25" s="21">
        <v>1420403.5477199999</v>
      </c>
      <c r="H25" s="21">
        <v>761850.95395899995</v>
      </c>
      <c r="I25" s="21">
        <v>658552.59376099997</v>
      </c>
      <c r="J25" s="21">
        <v>359351.13704900001</v>
      </c>
      <c r="K25" s="21">
        <v>3111351.9733370002</v>
      </c>
      <c r="L25" s="21">
        <v>171805.95529400001</v>
      </c>
      <c r="M25" s="21">
        <v>132971.77809400001</v>
      </c>
      <c r="N25" s="21">
        <v>38834.177199999998</v>
      </c>
      <c r="O25" s="21">
        <v>8753.6945830000004</v>
      </c>
    </row>
    <row r="26" spans="1:15" x14ac:dyDescent="0.25">
      <c r="A26" s="17" t="s">
        <v>504</v>
      </c>
      <c r="B26" s="17" t="s">
        <v>303</v>
      </c>
      <c r="C26" s="17" t="s">
        <v>505</v>
      </c>
      <c r="D26" s="40">
        <v>28378244.604137532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1:15" x14ac:dyDescent="0.25">
      <c r="A27" s="17" t="s">
        <v>498</v>
      </c>
      <c r="B27" s="17" t="s">
        <v>303</v>
      </c>
      <c r="C27" s="17" t="s">
        <v>499</v>
      </c>
      <c r="D27" s="40">
        <v>32772301.983729649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15" x14ac:dyDescent="0.25">
      <c r="A28" s="17" t="s">
        <v>425</v>
      </c>
      <c r="B28" s="17" t="s">
        <v>123</v>
      </c>
      <c r="C28" s="17" t="s">
        <v>426</v>
      </c>
      <c r="D28" s="40">
        <v>160965668.80305153</v>
      </c>
      <c r="E28" s="21">
        <v>396065.76550400001</v>
      </c>
      <c r="F28" s="21">
        <v>5746932.659674</v>
      </c>
      <c r="G28" s="21">
        <v>2229097.6570659997</v>
      </c>
      <c r="H28" s="21">
        <v>1244284.1171279999</v>
      </c>
      <c r="I28" s="21">
        <v>984813.53993800003</v>
      </c>
      <c r="J28" s="21">
        <v>449495.74048699997</v>
      </c>
      <c r="K28" s="21">
        <v>4311679.6625229996</v>
      </c>
      <c r="L28" s="21">
        <v>190867.12482799997</v>
      </c>
      <c r="M28" s="21">
        <v>138591.79742299998</v>
      </c>
      <c r="N28" s="21">
        <v>52275.327405000004</v>
      </c>
      <c r="O28" s="21">
        <v>8753.6945830000004</v>
      </c>
    </row>
    <row r="29" spans="1:15" x14ac:dyDescent="0.25">
      <c r="A29" s="17" t="s">
        <v>24</v>
      </c>
      <c r="B29" s="17" t="s">
        <v>25</v>
      </c>
      <c r="C29" s="17" t="s">
        <v>26</v>
      </c>
      <c r="D29" s="40">
        <v>858227329.22259855</v>
      </c>
      <c r="E29" s="21">
        <v>1073189.699852</v>
      </c>
      <c r="F29" s="21">
        <v>42218603.008727998</v>
      </c>
      <c r="G29" s="21">
        <v>10928924.352049999</v>
      </c>
      <c r="H29" s="21">
        <v>4988178.8270960003</v>
      </c>
      <c r="I29" s="21">
        <v>5940745.5249539996</v>
      </c>
      <c r="J29" s="21">
        <v>5545942.9647479998</v>
      </c>
      <c r="K29" s="21">
        <v>27385472.099737</v>
      </c>
      <c r="L29" s="21">
        <v>284752.67881900002</v>
      </c>
      <c r="M29" s="21">
        <v>166479.81786800001</v>
      </c>
      <c r="N29" s="21">
        <v>118272.860951</v>
      </c>
      <c r="O29" s="21">
        <v>17507.389160999999</v>
      </c>
    </row>
    <row r="30" spans="1:15" x14ac:dyDescent="0.25">
      <c r="A30" s="17" t="s">
        <v>750</v>
      </c>
      <c r="B30" s="17" t="s">
        <v>15</v>
      </c>
      <c r="C30" s="17" t="s">
        <v>751</v>
      </c>
      <c r="D30" s="40">
        <v>8770900.6884853076</v>
      </c>
      <c r="E30" s="21">
        <v>56583.935589000001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15" x14ac:dyDescent="0.25">
      <c r="A31" s="17" t="s">
        <v>131</v>
      </c>
      <c r="B31" s="17" t="s">
        <v>20</v>
      </c>
      <c r="C31" s="17" t="s">
        <v>132</v>
      </c>
      <c r="D31" s="40">
        <v>121561368.93424714</v>
      </c>
      <c r="E31" s="21">
        <v>107289.26505300001</v>
      </c>
      <c r="F31" s="21">
        <v>4730160.839811</v>
      </c>
      <c r="G31" s="21">
        <v>1460733.362274</v>
      </c>
      <c r="H31" s="21">
        <v>649848.02368099999</v>
      </c>
      <c r="I31" s="21">
        <v>810885.33859299996</v>
      </c>
      <c r="J31" s="21">
        <v>579825.75027199998</v>
      </c>
      <c r="K31" s="21">
        <v>5170552.7061379999</v>
      </c>
      <c r="L31" s="21">
        <v>148694.07446600002</v>
      </c>
      <c r="M31" s="21">
        <v>126079.30155800001</v>
      </c>
      <c r="N31" s="21">
        <v>22614.772907999999</v>
      </c>
      <c r="O31" s="21">
        <v>8753.6945830000004</v>
      </c>
    </row>
    <row r="32" spans="1:15" x14ac:dyDescent="0.25">
      <c r="A32" s="17" t="s">
        <v>19</v>
      </c>
      <c r="B32" s="17" t="s">
        <v>20</v>
      </c>
      <c r="C32" s="17" t="s">
        <v>21</v>
      </c>
      <c r="D32" s="40">
        <v>126201849.75449507</v>
      </c>
      <c r="E32" s="21">
        <v>520319.51745699998</v>
      </c>
      <c r="F32" s="21">
        <v>5343287.4496320002</v>
      </c>
      <c r="G32" s="21">
        <v>1947714.70465</v>
      </c>
      <c r="H32" s="21">
        <v>989093.81797700003</v>
      </c>
      <c r="I32" s="21">
        <v>958620.88667299994</v>
      </c>
      <c r="J32" s="21">
        <v>846459.52038300002</v>
      </c>
      <c r="K32" s="21">
        <v>3728194.8832050003</v>
      </c>
      <c r="L32" s="21">
        <v>140401.48139999999</v>
      </c>
      <c r="M32" s="21">
        <v>123640.42524500001</v>
      </c>
      <c r="N32" s="21">
        <v>16761.056154999998</v>
      </c>
      <c r="O32" s="21">
        <v>8753.6945830000004</v>
      </c>
    </row>
    <row r="33" spans="1:15" x14ac:dyDescent="0.25">
      <c r="A33" s="17" t="s">
        <v>270</v>
      </c>
      <c r="B33" s="17" t="s">
        <v>15</v>
      </c>
      <c r="C33" s="17" t="s">
        <v>271</v>
      </c>
      <c r="D33" s="40">
        <v>8573302.0610411596</v>
      </c>
      <c r="E33" s="21">
        <v>49691.401104999997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5">
      <c r="A34" s="17" t="s">
        <v>44</v>
      </c>
      <c r="B34" s="17" t="s">
        <v>25</v>
      </c>
      <c r="C34" s="17" t="s">
        <v>45</v>
      </c>
      <c r="D34" s="40">
        <v>204437069.06239647</v>
      </c>
      <c r="E34" s="21">
        <v>150610.93848300001</v>
      </c>
      <c r="F34" s="21">
        <v>8650712.7975820005</v>
      </c>
      <c r="G34" s="21">
        <v>2842004.542711</v>
      </c>
      <c r="H34" s="21">
        <v>1367396.843563</v>
      </c>
      <c r="I34" s="21">
        <v>1474607.699148</v>
      </c>
      <c r="J34" s="21">
        <v>914081.71394299995</v>
      </c>
      <c r="K34" s="21">
        <v>6563899.1092500007</v>
      </c>
      <c r="L34" s="21">
        <v>151928.093303</v>
      </c>
      <c r="M34" s="21">
        <v>127033.644463</v>
      </c>
      <c r="N34" s="21">
        <v>24894.448840000001</v>
      </c>
      <c r="O34" s="21">
        <v>8753.6945830000004</v>
      </c>
    </row>
    <row r="35" spans="1:15" x14ac:dyDescent="0.25">
      <c r="A35" s="17" t="s">
        <v>118</v>
      </c>
      <c r="B35" s="17" t="s">
        <v>15</v>
      </c>
      <c r="C35" s="17" t="s">
        <v>119</v>
      </c>
      <c r="D35" s="40">
        <v>7191951.295939167</v>
      </c>
      <c r="E35" s="21">
        <v>79721.107445000001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5">
      <c r="A36" s="17" t="s">
        <v>375</v>
      </c>
      <c r="B36" s="17" t="s">
        <v>20</v>
      </c>
      <c r="C36" s="17" t="s">
        <v>376</v>
      </c>
      <c r="D36" s="40">
        <v>136457000.65118426</v>
      </c>
      <c r="E36" s="21">
        <v>562685.68222900003</v>
      </c>
      <c r="F36" s="21">
        <v>39440.087589000002</v>
      </c>
      <c r="G36" s="21">
        <v>2036308.20349</v>
      </c>
      <c r="H36" s="21">
        <v>1098660.294036</v>
      </c>
      <c r="I36" s="21">
        <v>937647.90945399995</v>
      </c>
      <c r="J36" s="21">
        <v>445655.79496600002</v>
      </c>
      <c r="K36" s="21">
        <v>3097318.0002880003</v>
      </c>
      <c r="L36" s="21">
        <v>139459.87519200001</v>
      </c>
      <c r="M36" s="21">
        <v>123322.310943</v>
      </c>
      <c r="N36" s="21">
        <v>16137.564248999999</v>
      </c>
      <c r="O36" s="21">
        <v>8753.6945830000004</v>
      </c>
    </row>
    <row r="37" spans="1:15" x14ac:dyDescent="0.25">
      <c r="A37" s="17" t="s">
        <v>367</v>
      </c>
      <c r="B37" s="17" t="s">
        <v>20</v>
      </c>
      <c r="C37" s="17" t="s">
        <v>368</v>
      </c>
      <c r="D37" s="40">
        <v>79765481.808246136</v>
      </c>
      <c r="E37" s="21">
        <v>49508.220688000001</v>
      </c>
      <c r="F37" s="21">
        <v>8918787.5571640003</v>
      </c>
      <c r="G37" s="21">
        <v>788529.08803500002</v>
      </c>
      <c r="H37" s="21">
        <v>404695.04574899998</v>
      </c>
      <c r="I37" s="21">
        <v>383834.04228599998</v>
      </c>
      <c r="J37" s="21">
        <v>156628.36609200001</v>
      </c>
      <c r="K37" s="21">
        <v>2092887.7536860001</v>
      </c>
      <c r="L37" s="21">
        <v>150744.197495</v>
      </c>
      <c r="M37" s="21">
        <v>126715.530161</v>
      </c>
      <c r="N37" s="21">
        <v>24028.667334000002</v>
      </c>
      <c r="O37" s="21">
        <v>8753.6945830000004</v>
      </c>
    </row>
    <row r="38" spans="1:15" x14ac:dyDescent="0.25">
      <c r="A38" s="17" t="s">
        <v>139</v>
      </c>
      <c r="B38" s="17" t="s">
        <v>25</v>
      </c>
      <c r="C38" s="17" t="s">
        <v>140</v>
      </c>
      <c r="D38" s="40">
        <v>388846060.62819266</v>
      </c>
      <c r="E38" s="21">
        <v>118611.795124</v>
      </c>
      <c r="F38" s="21">
        <v>13784388.768711999</v>
      </c>
      <c r="G38" s="21">
        <v>4595597.6765010003</v>
      </c>
      <c r="H38" s="21">
        <v>2158735.4197860002</v>
      </c>
      <c r="I38" s="21">
        <v>2436862.2567150001</v>
      </c>
      <c r="J38" s="21">
        <v>1758828.317451</v>
      </c>
      <c r="K38" s="21">
        <v>13074651.401099999</v>
      </c>
      <c r="L38" s="21">
        <v>195180.58573400002</v>
      </c>
      <c r="M38" s="21">
        <v>139864.25463000001</v>
      </c>
      <c r="N38" s="21">
        <v>55316.331103999997</v>
      </c>
      <c r="O38" s="21">
        <v>17507.389160999999</v>
      </c>
    </row>
    <row r="39" spans="1:15" x14ac:dyDescent="0.25">
      <c r="A39" s="17" t="s">
        <v>602</v>
      </c>
      <c r="B39" s="17" t="s">
        <v>15</v>
      </c>
      <c r="C39" s="17" t="s">
        <v>603</v>
      </c>
      <c r="D39" s="40">
        <v>13788022.864068532</v>
      </c>
      <c r="E39" s="21">
        <v>70368.014391999997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x14ac:dyDescent="0.25">
      <c r="A40" s="17" t="s">
        <v>730</v>
      </c>
      <c r="B40" s="17" t="s">
        <v>15</v>
      </c>
      <c r="C40" s="17" t="s">
        <v>731</v>
      </c>
      <c r="D40" s="40">
        <v>10774707.306949917</v>
      </c>
      <c r="E40" s="21">
        <v>139288.40841199999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1:15" x14ac:dyDescent="0.25">
      <c r="A41" s="17" t="s">
        <v>403</v>
      </c>
      <c r="B41" s="17" t="s">
        <v>123</v>
      </c>
      <c r="C41" s="17" t="s">
        <v>404</v>
      </c>
      <c r="D41" s="40">
        <v>245536286.44646186</v>
      </c>
      <c r="E41" s="21">
        <v>1547755.7000780001</v>
      </c>
      <c r="F41" s="21">
        <v>8551570.9482959993</v>
      </c>
      <c r="G41" s="21">
        <v>2483702.652793</v>
      </c>
      <c r="H41" s="21">
        <v>1059022.2294630001</v>
      </c>
      <c r="I41" s="21">
        <v>1424680.4233299999</v>
      </c>
      <c r="J41" s="21">
        <v>768899.39722699998</v>
      </c>
      <c r="K41" s="21">
        <v>7007533.6873479998</v>
      </c>
      <c r="L41" s="21">
        <v>200888.43428800002</v>
      </c>
      <c r="M41" s="21">
        <v>141560.86423900002</v>
      </c>
      <c r="N41" s="21">
        <v>59327.570049000002</v>
      </c>
      <c r="O41" s="21">
        <v>8753.6945830000004</v>
      </c>
    </row>
    <row r="42" spans="1:15" x14ac:dyDescent="0.25">
      <c r="A42" s="17" t="s">
        <v>188</v>
      </c>
      <c r="B42" s="17" t="s">
        <v>15</v>
      </c>
      <c r="C42" s="17" t="s">
        <v>189</v>
      </c>
      <c r="D42" s="40">
        <v>7986537.7284035366</v>
      </c>
      <c r="E42" s="21">
        <v>49508.220688000001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5">
      <c r="A43" s="17" t="s">
        <v>268</v>
      </c>
      <c r="B43" s="17" t="s">
        <v>20</v>
      </c>
      <c r="C43" s="17" t="s">
        <v>269</v>
      </c>
      <c r="D43" s="40">
        <v>217070065.44010478</v>
      </c>
      <c r="E43" s="21">
        <v>1279950.881911</v>
      </c>
      <c r="F43" s="21">
        <v>7552948.9362070002</v>
      </c>
      <c r="G43" s="21">
        <v>2550298.4400629997</v>
      </c>
      <c r="H43" s="21">
        <v>1246944.638119</v>
      </c>
      <c r="I43" s="21">
        <v>1303353.8019439999</v>
      </c>
      <c r="J43" s="21">
        <v>565759.50277599995</v>
      </c>
      <c r="K43" s="21">
        <v>4717105.031583</v>
      </c>
      <c r="L43" s="21">
        <v>226722.89548899999</v>
      </c>
      <c r="M43" s="21">
        <v>149195.60747799999</v>
      </c>
      <c r="N43" s="21">
        <v>77527.288010999997</v>
      </c>
      <c r="O43" s="21">
        <v>8753.6945830000004</v>
      </c>
    </row>
    <row r="44" spans="1:15" x14ac:dyDescent="0.25">
      <c r="A44" s="17" t="s">
        <v>274</v>
      </c>
      <c r="B44" s="17" t="s">
        <v>20</v>
      </c>
      <c r="C44" s="17" t="s">
        <v>275</v>
      </c>
      <c r="D44" s="40">
        <v>355639015.61407816</v>
      </c>
      <c r="E44" s="21">
        <v>1069743.9276920001</v>
      </c>
      <c r="F44" s="21">
        <v>19653792.186220001</v>
      </c>
      <c r="G44" s="21">
        <v>4244874.3915259996</v>
      </c>
      <c r="H44" s="21">
        <v>2093199.1521099999</v>
      </c>
      <c r="I44" s="21">
        <v>2151675.239416</v>
      </c>
      <c r="J44" s="21">
        <v>1406325.8361790001</v>
      </c>
      <c r="K44" s="21">
        <v>8433592.0607900005</v>
      </c>
      <c r="L44" s="21">
        <v>211280.68514399999</v>
      </c>
      <c r="M44" s="21">
        <v>144635.96915399999</v>
      </c>
      <c r="N44" s="21">
        <v>66644.715989999997</v>
      </c>
      <c r="O44" s="21">
        <v>17507.389160999999</v>
      </c>
    </row>
    <row r="45" spans="1:15" x14ac:dyDescent="0.25">
      <c r="A45" s="17" t="s">
        <v>690</v>
      </c>
      <c r="B45" s="17" t="s">
        <v>15</v>
      </c>
      <c r="C45" s="17" t="s">
        <v>691</v>
      </c>
      <c r="D45" s="40">
        <v>10121195.296694843</v>
      </c>
      <c r="E45" s="21">
        <v>111720.250805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5">
      <c r="A46" s="17" t="s">
        <v>288</v>
      </c>
      <c r="B46" s="17" t="s">
        <v>123</v>
      </c>
      <c r="C46" s="17" t="s">
        <v>289</v>
      </c>
      <c r="D46" s="40">
        <v>201805588.3098712</v>
      </c>
      <c r="E46" s="21">
        <v>396065.76550400001</v>
      </c>
      <c r="F46" s="21">
        <v>9864747.3620050009</v>
      </c>
      <c r="G46" s="21">
        <v>2966112.0892049996</v>
      </c>
      <c r="H46" s="21">
        <v>1703285.987091</v>
      </c>
      <c r="I46" s="21">
        <v>1262826.1021139999</v>
      </c>
      <c r="J46" s="21">
        <v>736567.05593799998</v>
      </c>
      <c r="K46" s="21">
        <v>5351572.4019379998</v>
      </c>
      <c r="L46" s="21">
        <v>229906.30272100001</v>
      </c>
      <c r="M46" s="21">
        <v>150149.95038300002</v>
      </c>
      <c r="N46" s="21">
        <v>79756.352337999997</v>
      </c>
      <c r="O46" s="21">
        <v>13130.541869000001</v>
      </c>
    </row>
    <row r="47" spans="1:15" x14ac:dyDescent="0.25">
      <c r="A47" s="17" t="s">
        <v>590</v>
      </c>
      <c r="B47" s="17" t="s">
        <v>15</v>
      </c>
      <c r="C47" s="17" t="s">
        <v>591</v>
      </c>
      <c r="D47" s="40">
        <v>10024662.558303511</v>
      </c>
      <c r="E47" s="21">
        <v>111720.250805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x14ac:dyDescent="0.25">
      <c r="A48" s="17" t="s">
        <v>548</v>
      </c>
      <c r="B48" s="17" t="s">
        <v>15</v>
      </c>
      <c r="C48" s="17" t="s">
        <v>549</v>
      </c>
      <c r="D48" s="40">
        <v>8039161.9072264666</v>
      </c>
      <c r="E48" s="21">
        <v>63475.479907999994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5">
      <c r="A49" s="17" t="s">
        <v>22</v>
      </c>
      <c r="B49" s="17" t="s">
        <v>15</v>
      </c>
      <c r="C49" s="17" t="s">
        <v>23</v>
      </c>
      <c r="D49" s="40">
        <v>9197064.2101920452</v>
      </c>
      <c r="E49" s="21">
        <v>86908.710923999999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</row>
    <row r="50" spans="1:15" x14ac:dyDescent="0.25">
      <c r="A50" s="17" t="s">
        <v>508</v>
      </c>
      <c r="B50" s="17" t="s">
        <v>152</v>
      </c>
      <c r="C50" s="17" t="s">
        <v>509</v>
      </c>
      <c r="D50" s="40">
        <v>331746510.36485177</v>
      </c>
      <c r="E50" s="21">
        <v>0</v>
      </c>
      <c r="F50" s="21">
        <v>17962793.921833001</v>
      </c>
      <c r="G50" s="21">
        <v>3990921.6322850003</v>
      </c>
      <c r="H50" s="21">
        <v>2218002.1686590002</v>
      </c>
      <c r="I50" s="21">
        <v>1772919.4636260001</v>
      </c>
      <c r="J50" s="21">
        <v>430965.36809</v>
      </c>
      <c r="K50" s="21">
        <v>7853716.32766</v>
      </c>
      <c r="L50" s="21">
        <v>300642.28639100003</v>
      </c>
      <c r="M50" s="21">
        <v>171145.49429300003</v>
      </c>
      <c r="N50" s="21">
        <v>129496.79209800001</v>
      </c>
      <c r="O50" s="21">
        <v>17507.389160999999</v>
      </c>
    </row>
    <row r="51" spans="1:15" x14ac:dyDescent="0.25">
      <c r="A51" s="17" t="s">
        <v>540</v>
      </c>
      <c r="B51" s="17" t="s">
        <v>303</v>
      </c>
      <c r="C51" s="17" t="s">
        <v>541</v>
      </c>
      <c r="D51" s="40">
        <v>27091011.087017976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1:15" x14ac:dyDescent="0.25">
      <c r="A52" s="17" t="s">
        <v>32</v>
      </c>
      <c r="B52" s="17" t="s">
        <v>15</v>
      </c>
      <c r="C52" s="17" t="s">
        <v>33</v>
      </c>
      <c r="D52" s="40">
        <v>13210022.797165671</v>
      </c>
      <c r="E52" s="21">
        <v>107289.26505300001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1:15" x14ac:dyDescent="0.25">
      <c r="A53" s="17" t="s">
        <v>60</v>
      </c>
      <c r="B53" s="17" t="s">
        <v>25</v>
      </c>
      <c r="C53" s="17" t="s">
        <v>61</v>
      </c>
      <c r="D53" s="40">
        <v>126352218.75395027</v>
      </c>
      <c r="E53" s="21">
        <v>458783.76963500003</v>
      </c>
      <c r="F53" s="21">
        <v>4798472.9385259999</v>
      </c>
      <c r="G53" s="21">
        <v>1803422.7303470001</v>
      </c>
      <c r="H53" s="21">
        <v>937064.643377</v>
      </c>
      <c r="I53" s="21">
        <v>866358.08696999995</v>
      </c>
      <c r="J53" s="21">
        <v>513077.70901499997</v>
      </c>
      <c r="K53" s="21">
        <v>3579082.1633329997</v>
      </c>
      <c r="L53" s="21">
        <v>157969.193761</v>
      </c>
      <c r="M53" s="21">
        <v>128836.29217299999</v>
      </c>
      <c r="N53" s="21">
        <v>29132.901588000001</v>
      </c>
      <c r="O53" s="21">
        <v>8753.6945830000004</v>
      </c>
    </row>
    <row r="54" spans="1:15" x14ac:dyDescent="0.25">
      <c r="A54" s="17" t="s">
        <v>106</v>
      </c>
      <c r="B54" s="17" t="s">
        <v>25</v>
      </c>
      <c r="C54" s="17" t="s">
        <v>107</v>
      </c>
      <c r="D54" s="40">
        <v>146913653.89061588</v>
      </c>
      <c r="E54" s="21">
        <v>103381.086111</v>
      </c>
      <c r="F54" s="21">
        <v>1720633.2582780002</v>
      </c>
      <c r="G54" s="21">
        <v>1920414.213305</v>
      </c>
      <c r="H54" s="21">
        <v>943830.154645</v>
      </c>
      <c r="I54" s="21">
        <v>976584.05865999998</v>
      </c>
      <c r="J54" s="21">
        <v>494498.396136</v>
      </c>
      <c r="K54" s="21">
        <v>4548028.6828180002</v>
      </c>
      <c r="L54" s="21">
        <v>212284.74822800001</v>
      </c>
      <c r="M54" s="21">
        <v>144954.083457</v>
      </c>
      <c r="N54" s="21">
        <v>67330.664770999996</v>
      </c>
      <c r="O54" s="21">
        <v>8753.6945830000004</v>
      </c>
    </row>
    <row r="55" spans="1:15" x14ac:dyDescent="0.25">
      <c r="A55" s="17" t="s">
        <v>746</v>
      </c>
      <c r="B55" s="17" t="s">
        <v>15</v>
      </c>
      <c r="C55" s="17" t="s">
        <v>747</v>
      </c>
      <c r="D55" s="40">
        <v>16576407.698364733</v>
      </c>
      <c r="E55" s="21">
        <v>566594.85133400001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</row>
    <row r="56" spans="1:15" x14ac:dyDescent="0.25">
      <c r="A56" s="17" t="s">
        <v>393</v>
      </c>
      <c r="B56" s="17" t="s">
        <v>152</v>
      </c>
      <c r="C56" s="17" t="s">
        <v>394</v>
      </c>
      <c r="D56" s="40">
        <v>374983843.65763414</v>
      </c>
      <c r="E56" s="21">
        <v>0</v>
      </c>
      <c r="F56" s="21">
        <v>11454157.422623999</v>
      </c>
      <c r="G56" s="21">
        <v>5116286.6755889999</v>
      </c>
      <c r="H56" s="21">
        <v>2650947.0309139998</v>
      </c>
      <c r="I56" s="21">
        <v>2465339.6446750001</v>
      </c>
      <c r="J56" s="21">
        <v>773541.966655</v>
      </c>
      <c r="K56" s="21">
        <v>9374245.4804820009</v>
      </c>
      <c r="L56" s="21">
        <v>304843.75565900002</v>
      </c>
      <c r="M56" s="21">
        <v>172417.95149899999</v>
      </c>
      <c r="N56" s="21">
        <v>132425.80416</v>
      </c>
      <c r="O56" s="21">
        <v>17507.389160999999</v>
      </c>
    </row>
    <row r="57" spans="1:15" x14ac:dyDescent="0.25">
      <c r="A57" s="17" t="s">
        <v>488</v>
      </c>
      <c r="B57" s="17" t="s">
        <v>303</v>
      </c>
      <c r="C57" s="17" t="s">
        <v>489</v>
      </c>
      <c r="D57" s="40">
        <v>28522562.718954187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1:15" x14ac:dyDescent="0.25">
      <c r="A58" s="17" t="s">
        <v>82</v>
      </c>
      <c r="B58" s="17" t="s">
        <v>30</v>
      </c>
      <c r="C58" s="17" t="s">
        <v>83</v>
      </c>
      <c r="D58" s="40">
        <v>238757653.53637162</v>
      </c>
      <c r="E58" s="21">
        <v>2018383.8164300001</v>
      </c>
      <c r="F58" s="21">
        <v>4017272.593843</v>
      </c>
      <c r="G58" s="21">
        <v>2210836.5014770003</v>
      </c>
      <c r="H58" s="21">
        <v>846913.66187399998</v>
      </c>
      <c r="I58" s="21">
        <v>1363922.8396030001</v>
      </c>
      <c r="J58" s="21">
        <v>769758.49092100002</v>
      </c>
      <c r="K58" s="21">
        <v>5736963.0042770002</v>
      </c>
      <c r="L58" s="21">
        <v>204129.99102300001</v>
      </c>
      <c r="M58" s="21">
        <v>142515.20714300001</v>
      </c>
      <c r="N58" s="21">
        <v>61614.783880000003</v>
      </c>
      <c r="O58" s="21">
        <v>13130.541869000001</v>
      </c>
    </row>
    <row r="59" spans="1:15" x14ac:dyDescent="0.25">
      <c r="A59" s="17" t="s">
        <v>145</v>
      </c>
      <c r="B59" s="17" t="s">
        <v>15</v>
      </c>
      <c r="C59" s="17" t="s">
        <v>146</v>
      </c>
      <c r="D59" s="40">
        <v>9927894.637878174</v>
      </c>
      <c r="E59" s="21">
        <v>73124.632121000002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</row>
    <row r="60" spans="1:15" x14ac:dyDescent="0.25">
      <c r="A60" s="17" t="s">
        <v>166</v>
      </c>
      <c r="B60" s="17" t="s">
        <v>15</v>
      </c>
      <c r="C60" s="17" t="s">
        <v>167</v>
      </c>
      <c r="D60" s="40">
        <v>16358868.375372769</v>
      </c>
      <c r="E60" s="21">
        <v>320942.98159600003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1:15" x14ac:dyDescent="0.25">
      <c r="A61" s="17" t="s">
        <v>542</v>
      </c>
      <c r="B61" s="17" t="s">
        <v>15</v>
      </c>
      <c r="C61" s="17" t="s">
        <v>543</v>
      </c>
      <c r="D61" s="40">
        <v>11624016.406893944</v>
      </c>
      <c r="E61" s="21">
        <v>65937.028640999997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</row>
    <row r="62" spans="1:15" x14ac:dyDescent="0.25">
      <c r="A62" s="17" t="s">
        <v>546</v>
      </c>
      <c r="B62" s="17" t="s">
        <v>15</v>
      </c>
      <c r="C62" s="17" t="s">
        <v>547</v>
      </c>
      <c r="D62" s="40">
        <v>10463334.205110861</v>
      </c>
      <c r="E62" s="21">
        <v>84152.093197000009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1:15" x14ac:dyDescent="0.25">
      <c r="A63" s="17" t="s">
        <v>516</v>
      </c>
      <c r="B63" s="17" t="s">
        <v>20</v>
      </c>
      <c r="C63" s="17" t="s">
        <v>517</v>
      </c>
      <c r="D63" s="40">
        <v>189212235.22638103</v>
      </c>
      <c r="E63" s="21">
        <v>139288.40841199999</v>
      </c>
      <c r="F63" s="21">
        <v>11306618.636500999</v>
      </c>
      <c r="G63" s="21">
        <v>2006690.618248</v>
      </c>
      <c r="H63" s="21">
        <v>1088074.7706170001</v>
      </c>
      <c r="I63" s="21">
        <v>918615.84763099998</v>
      </c>
      <c r="J63" s="21">
        <v>319872.73243700003</v>
      </c>
      <c r="K63" s="21">
        <v>4346572.5335400002</v>
      </c>
      <c r="L63" s="21">
        <v>183761.65809799999</v>
      </c>
      <c r="M63" s="21">
        <v>136471.035412</v>
      </c>
      <c r="N63" s="21">
        <v>47290.622686000002</v>
      </c>
      <c r="O63" s="21">
        <v>8753.6945830000004</v>
      </c>
    </row>
    <row r="64" spans="1:15" x14ac:dyDescent="0.25">
      <c r="A64" s="17" t="s">
        <v>686</v>
      </c>
      <c r="B64" s="17" t="s">
        <v>15</v>
      </c>
      <c r="C64" s="17" t="s">
        <v>687</v>
      </c>
      <c r="D64" s="40">
        <v>15307258.737705773</v>
      </c>
      <c r="E64" s="21">
        <v>103449.407456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1:15" x14ac:dyDescent="0.25">
      <c r="A65" s="17" t="s">
        <v>606</v>
      </c>
      <c r="B65" s="17" t="s">
        <v>15</v>
      </c>
      <c r="C65" s="17" t="s">
        <v>607</v>
      </c>
      <c r="D65" s="40">
        <v>16242549.965078559</v>
      </c>
      <c r="E65" s="21">
        <v>63475.479907999994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5">
      <c r="A66" s="17" t="s">
        <v>600</v>
      </c>
      <c r="B66" s="17" t="s">
        <v>15</v>
      </c>
      <c r="C66" s="17" t="s">
        <v>601</v>
      </c>
      <c r="D66" s="40">
        <v>12289356.196409209</v>
      </c>
      <c r="E66" s="21">
        <v>91043.637515999988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x14ac:dyDescent="0.25">
      <c r="A67" s="17" t="s">
        <v>760</v>
      </c>
      <c r="B67" s="17" t="s">
        <v>15</v>
      </c>
      <c r="C67" s="17" t="s">
        <v>761</v>
      </c>
      <c r="D67" s="40">
        <v>13640685.371878596</v>
      </c>
      <c r="E67" s="21">
        <v>100397.72073299999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</row>
    <row r="68" spans="1:15" x14ac:dyDescent="0.25">
      <c r="A68" s="17" t="s">
        <v>345</v>
      </c>
      <c r="B68" s="17" t="s">
        <v>20</v>
      </c>
      <c r="C68" s="17" t="s">
        <v>346</v>
      </c>
      <c r="D68" s="40">
        <v>250426366.83353037</v>
      </c>
      <c r="E68" s="21">
        <v>213131.899897</v>
      </c>
      <c r="F68" s="21">
        <v>11814445.973092001</v>
      </c>
      <c r="G68" s="21">
        <v>3579739.7264440004</v>
      </c>
      <c r="H68" s="21">
        <v>2040915.4550610001</v>
      </c>
      <c r="I68" s="21">
        <v>1538824.2713830001</v>
      </c>
      <c r="J68" s="21">
        <v>550071.44299500005</v>
      </c>
      <c r="K68" s="21">
        <v>5732805.444747</v>
      </c>
      <c r="L68" s="21">
        <v>169381.66033899999</v>
      </c>
      <c r="M68" s="21">
        <v>132229.51138899999</v>
      </c>
      <c r="N68" s="21">
        <v>37152.148950000003</v>
      </c>
      <c r="O68" s="21">
        <v>17507.389160999999</v>
      </c>
    </row>
    <row r="69" spans="1:15" x14ac:dyDescent="0.25">
      <c r="A69" s="17" t="s">
        <v>399</v>
      </c>
      <c r="B69" s="17" t="s">
        <v>303</v>
      </c>
      <c r="C69" s="17" t="s">
        <v>400</v>
      </c>
      <c r="D69" s="40">
        <v>40803774.154725477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1:15" x14ac:dyDescent="0.25">
      <c r="A70" s="17" t="s">
        <v>385</v>
      </c>
      <c r="B70" s="17" t="s">
        <v>20</v>
      </c>
      <c r="C70" s="17" t="s">
        <v>386</v>
      </c>
      <c r="D70" s="40">
        <v>244088216.05623248</v>
      </c>
      <c r="E70" s="21">
        <v>507027.55036599998</v>
      </c>
      <c r="F70" s="21">
        <v>9920733.6818429995</v>
      </c>
      <c r="G70" s="21">
        <v>3347771.193895</v>
      </c>
      <c r="H70" s="21">
        <v>1791359.4562909999</v>
      </c>
      <c r="I70" s="21">
        <v>1556411.7376039999</v>
      </c>
      <c r="J70" s="21">
        <v>678583.87856600003</v>
      </c>
      <c r="K70" s="21">
        <v>5351922.6366389999</v>
      </c>
      <c r="L70" s="21">
        <v>182917.47525000002</v>
      </c>
      <c r="M70" s="21">
        <v>136258.95921100001</v>
      </c>
      <c r="N70" s="21">
        <v>46658.516039000002</v>
      </c>
      <c r="O70" s="21">
        <v>13130.541869000001</v>
      </c>
    </row>
    <row r="71" spans="1:15" x14ac:dyDescent="0.25">
      <c r="A71" s="17" t="s">
        <v>252</v>
      </c>
      <c r="B71" s="17" t="s">
        <v>15</v>
      </c>
      <c r="C71" s="17" t="s">
        <v>253</v>
      </c>
      <c r="D71" s="40">
        <v>8980499.7580964174</v>
      </c>
      <c r="E71" s="21">
        <v>84152.093197000009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1:15" x14ac:dyDescent="0.25">
      <c r="A72" s="17" t="s">
        <v>766</v>
      </c>
      <c r="B72" s="17" t="s">
        <v>15</v>
      </c>
      <c r="C72" s="17" t="s">
        <v>767</v>
      </c>
      <c r="D72" s="40">
        <v>12439300.267050089</v>
      </c>
      <c r="E72" s="21">
        <v>111720.250805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5">
      <c r="A73" s="17" t="s">
        <v>552</v>
      </c>
      <c r="B73" s="17" t="s">
        <v>15</v>
      </c>
      <c r="C73" s="17" t="s">
        <v>553</v>
      </c>
      <c r="D73" s="40">
        <v>9488256.4967784323</v>
      </c>
      <c r="E73" s="21">
        <v>70368.014391999997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1:15" x14ac:dyDescent="0.25">
      <c r="A74" s="17" t="s">
        <v>756</v>
      </c>
      <c r="B74" s="17" t="s">
        <v>15</v>
      </c>
      <c r="C74" s="17" t="s">
        <v>757</v>
      </c>
      <c r="D74" s="40">
        <v>12746155.780457065</v>
      </c>
      <c r="E74" s="21">
        <v>70368.014391999997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1:15" x14ac:dyDescent="0.25">
      <c r="A75" s="17" t="s">
        <v>532</v>
      </c>
      <c r="B75" s="17" t="s">
        <v>15</v>
      </c>
      <c r="C75" s="17" t="s">
        <v>533</v>
      </c>
      <c r="D75" s="40">
        <v>5101277.9791435581</v>
      </c>
      <c r="E75" s="21">
        <v>70368.014391999997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1:15" x14ac:dyDescent="0.25">
      <c r="A76" s="17" t="s">
        <v>29</v>
      </c>
      <c r="B76" s="17" t="s">
        <v>30</v>
      </c>
      <c r="C76" s="17" t="s">
        <v>31</v>
      </c>
      <c r="D76" s="40">
        <v>30309006.336547986</v>
      </c>
      <c r="E76" s="21">
        <v>396065.76550400001</v>
      </c>
      <c r="F76" s="21">
        <v>14180.767059999998</v>
      </c>
      <c r="G76" s="21">
        <v>92968.164550000001</v>
      </c>
      <c r="H76" s="21">
        <v>41210.882787000002</v>
      </c>
      <c r="I76" s="21">
        <v>51757.281762999999</v>
      </c>
      <c r="J76" s="21">
        <v>18868.438189</v>
      </c>
      <c r="K76" s="21">
        <v>480789.41059400002</v>
      </c>
      <c r="L76" s="21">
        <v>132386.14442</v>
      </c>
      <c r="M76" s="21">
        <v>121307.587033</v>
      </c>
      <c r="N76" s="21">
        <v>11078.557387000001</v>
      </c>
      <c r="O76" s="21">
        <v>8753.6945830000004</v>
      </c>
    </row>
    <row r="77" spans="1:15" x14ac:dyDescent="0.25">
      <c r="A77" s="17" t="s">
        <v>307</v>
      </c>
      <c r="B77" s="17" t="s">
        <v>303</v>
      </c>
      <c r="C77" s="17" t="s">
        <v>308</v>
      </c>
      <c r="D77" s="40">
        <v>26130882.59713554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1:15" x14ac:dyDescent="0.25">
      <c r="A78" s="17" t="s">
        <v>708</v>
      </c>
      <c r="B78" s="17" t="s">
        <v>15</v>
      </c>
      <c r="C78" s="17" t="s">
        <v>709</v>
      </c>
      <c r="D78" s="40">
        <v>20297324.687964395</v>
      </c>
      <c r="E78" s="21">
        <v>194424.72362800001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5">
      <c r="A79" s="17" t="s">
        <v>27</v>
      </c>
      <c r="B79" s="17" t="s">
        <v>15</v>
      </c>
      <c r="C79" s="17" t="s">
        <v>28</v>
      </c>
      <c r="D79" s="40">
        <v>7191409.3306147736</v>
      </c>
      <c r="E79" s="21">
        <v>49691.401104999997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1:15" x14ac:dyDescent="0.25">
      <c r="A80" s="17" t="s">
        <v>710</v>
      </c>
      <c r="B80" s="17" t="s">
        <v>15</v>
      </c>
      <c r="C80" s="17" t="s">
        <v>711</v>
      </c>
      <c r="D80" s="40">
        <v>7917922.1486282218</v>
      </c>
      <c r="E80" s="21">
        <v>70368.014391999997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5">
      <c r="A81" s="17" t="s">
        <v>347</v>
      </c>
      <c r="B81" s="17" t="s">
        <v>20</v>
      </c>
      <c r="C81" s="17" t="s">
        <v>348</v>
      </c>
      <c r="D81" s="40">
        <v>444910729.37866229</v>
      </c>
      <c r="E81" s="21">
        <v>743818.43876599998</v>
      </c>
      <c r="F81" s="21">
        <v>2514335.3706990001</v>
      </c>
      <c r="G81" s="21">
        <v>6247525.5419149995</v>
      </c>
      <c r="H81" s="21">
        <v>3284327.2345619998</v>
      </c>
      <c r="I81" s="21">
        <v>2963198.3073530002</v>
      </c>
      <c r="J81" s="21">
        <v>885347.62748599995</v>
      </c>
      <c r="K81" s="21">
        <v>9490344.9680400006</v>
      </c>
      <c r="L81" s="21">
        <v>280533.98006799998</v>
      </c>
      <c r="M81" s="21">
        <v>165207.36066199999</v>
      </c>
      <c r="N81" s="21">
        <v>115326.619406</v>
      </c>
      <c r="O81" s="21">
        <v>17507.389160999999</v>
      </c>
    </row>
    <row r="82" spans="1:15" x14ac:dyDescent="0.25">
      <c r="A82" s="17" t="s">
        <v>758</v>
      </c>
      <c r="B82" s="17" t="s">
        <v>15</v>
      </c>
      <c r="C82" s="17" t="s">
        <v>759</v>
      </c>
      <c r="D82" s="40">
        <v>9874385.6042479295</v>
      </c>
      <c r="E82" s="21">
        <v>49691.401104999997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1:15" x14ac:dyDescent="0.25">
      <c r="A83" s="17" t="s">
        <v>248</v>
      </c>
      <c r="B83" s="17" t="s">
        <v>25</v>
      </c>
      <c r="C83" s="17" t="s">
        <v>249</v>
      </c>
      <c r="D83" s="40">
        <v>244790734.77238658</v>
      </c>
      <c r="E83" s="21">
        <v>106797.15333900001</v>
      </c>
      <c r="F83" s="21">
        <v>1605697.2285219999</v>
      </c>
      <c r="G83" s="21">
        <v>3326895.6078369999</v>
      </c>
      <c r="H83" s="21">
        <v>1681542.8085930001</v>
      </c>
      <c r="I83" s="21">
        <v>1645352.7992440001</v>
      </c>
      <c r="J83" s="21">
        <v>1074897.1265139999</v>
      </c>
      <c r="K83" s="21">
        <v>6646488.1480569998</v>
      </c>
      <c r="L83" s="21">
        <v>179162.32636500002</v>
      </c>
      <c r="M83" s="21">
        <v>135092.54010400001</v>
      </c>
      <c r="N83" s="21">
        <v>44069.786261000001</v>
      </c>
      <c r="O83" s="21">
        <v>8753.6945830000004</v>
      </c>
    </row>
    <row r="84" spans="1:15" x14ac:dyDescent="0.25">
      <c r="A84" s="17" t="s">
        <v>640</v>
      </c>
      <c r="B84" s="17" t="s">
        <v>15</v>
      </c>
      <c r="C84" s="17" t="s">
        <v>641</v>
      </c>
      <c r="D84" s="40">
        <v>5952891.4154551299</v>
      </c>
      <c r="E84" s="21">
        <v>84152.093197000009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1:15" x14ac:dyDescent="0.25">
      <c r="A85" s="17" t="s">
        <v>240</v>
      </c>
      <c r="B85" s="17" t="s">
        <v>15</v>
      </c>
      <c r="C85" s="17" t="s">
        <v>241</v>
      </c>
      <c r="D85" s="40">
        <v>11772181.050678903</v>
      </c>
      <c r="E85" s="21">
        <v>140666.71727600001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5">
      <c r="A86" s="17" t="s">
        <v>369</v>
      </c>
      <c r="B86" s="17" t="s">
        <v>123</v>
      </c>
      <c r="C86" s="17" t="s">
        <v>370</v>
      </c>
      <c r="D86" s="40">
        <v>273967555.42777658</v>
      </c>
      <c r="E86" s="21">
        <v>935348.91181299998</v>
      </c>
      <c r="F86" s="21">
        <v>17109958.458944</v>
      </c>
      <c r="G86" s="21">
        <v>2980048.621026</v>
      </c>
      <c r="H86" s="21">
        <v>1493518.1558759999</v>
      </c>
      <c r="I86" s="21">
        <v>1486530.4651500001</v>
      </c>
      <c r="J86" s="21">
        <v>1035255.335985</v>
      </c>
      <c r="K86" s="21">
        <v>7646219.7981799999</v>
      </c>
      <c r="L86" s="21">
        <v>230596.49706700002</v>
      </c>
      <c r="M86" s="21">
        <v>150362.02658400001</v>
      </c>
      <c r="N86" s="21">
        <v>80234.470482999997</v>
      </c>
      <c r="O86" s="21">
        <v>8753.6945830000004</v>
      </c>
    </row>
    <row r="87" spans="1:15" x14ac:dyDescent="0.25">
      <c r="A87" s="17" t="s">
        <v>151</v>
      </c>
      <c r="B87" s="17" t="s">
        <v>152</v>
      </c>
      <c r="C87" s="17" t="s">
        <v>153</v>
      </c>
      <c r="D87" s="40">
        <v>359841846.71395397</v>
      </c>
      <c r="E87" s="21">
        <v>0</v>
      </c>
      <c r="F87" s="21">
        <v>18521156.295957997</v>
      </c>
      <c r="G87" s="21">
        <v>5823574.2909019999</v>
      </c>
      <c r="H87" s="21">
        <v>3163933.7650680002</v>
      </c>
      <c r="I87" s="21">
        <v>2659640.5258340002</v>
      </c>
      <c r="J87" s="21">
        <v>1031985.3588479999</v>
      </c>
      <c r="K87" s="21">
        <v>8452903.7678369991</v>
      </c>
      <c r="L87" s="21">
        <v>298363.87271600001</v>
      </c>
      <c r="M87" s="21">
        <v>170509.26569</v>
      </c>
      <c r="N87" s="21">
        <v>127854.607026</v>
      </c>
      <c r="O87" s="21">
        <v>17507.389160999999</v>
      </c>
    </row>
    <row r="88" spans="1:15" x14ac:dyDescent="0.25">
      <c r="A88" s="17" t="s">
        <v>678</v>
      </c>
      <c r="B88" s="17" t="s">
        <v>15</v>
      </c>
      <c r="C88" s="17" t="s">
        <v>679</v>
      </c>
      <c r="D88" s="40">
        <v>15204679.510025548</v>
      </c>
      <c r="E88" s="21">
        <v>49508.220688000001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</row>
    <row r="89" spans="1:15" x14ac:dyDescent="0.25">
      <c r="A89" s="17" t="s">
        <v>373</v>
      </c>
      <c r="B89" s="17" t="s">
        <v>20</v>
      </c>
      <c r="C89" s="17" t="s">
        <v>374</v>
      </c>
      <c r="D89" s="40">
        <v>81043190.616879478</v>
      </c>
      <c r="E89" s="21">
        <v>84152.093197000009</v>
      </c>
      <c r="F89" s="21">
        <v>3012204.5797999999</v>
      </c>
      <c r="G89" s="21">
        <v>1062022.3611309999</v>
      </c>
      <c r="H89" s="21">
        <v>530383.45235799998</v>
      </c>
      <c r="I89" s="21">
        <v>531638.908773</v>
      </c>
      <c r="J89" s="21">
        <v>366039.41862999997</v>
      </c>
      <c r="K89" s="21">
        <v>2449117.2216039998</v>
      </c>
      <c r="L89" s="21">
        <v>130544.92886800002</v>
      </c>
      <c r="M89" s="21">
        <v>120671.35842900001</v>
      </c>
      <c r="N89" s="21">
        <v>9873.5704389999992</v>
      </c>
      <c r="O89" s="21">
        <v>8753.6945830000004</v>
      </c>
    </row>
    <row r="90" spans="1:15" x14ac:dyDescent="0.25">
      <c r="A90" s="17" t="s">
        <v>742</v>
      </c>
      <c r="B90" s="17" t="s">
        <v>15</v>
      </c>
      <c r="C90" s="17" t="s">
        <v>743</v>
      </c>
      <c r="D90" s="40">
        <v>11213799.486284599</v>
      </c>
      <c r="E90" s="21">
        <v>104827.71632000001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1:15" x14ac:dyDescent="0.25">
      <c r="A91" s="17" t="s">
        <v>734</v>
      </c>
      <c r="B91" s="17" t="s">
        <v>15</v>
      </c>
      <c r="C91" s="17" t="s">
        <v>735</v>
      </c>
      <c r="D91" s="40">
        <v>8055896.5675021047</v>
      </c>
      <c r="E91" s="21">
        <v>53827.317859999996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1:15" x14ac:dyDescent="0.25">
      <c r="A92" s="17" t="s">
        <v>90</v>
      </c>
      <c r="B92" s="17" t="s">
        <v>20</v>
      </c>
      <c r="C92" s="17" t="s">
        <v>91</v>
      </c>
      <c r="D92" s="40">
        <v>173320968.91071063</v>
      </c>
      <c r="E92" s="21">
        <v>228884.425556</v>
      </c>
      <c r="F92" s="21">
        <v>7119007.4076700006</v>
      </c>
      <c r="G92" s="21">
        <v>2420534.3749609999</v>
      </c>
      <c r="H92" s="21">
        <v>1202139.985359</v>
      </c>
      <c r="I92" s="21">
        <v>1218394.3896019999</v>
      </c>
      <c r="J92" s="21">
        <v>886714.94926400005</v>
      </c>
      <c r="K92" s="21">
        <v>5196637.2843970004</v>
      </c>
      <c r="L92" s="21">
        <v>168802.38078899999</v>
      </c>
      <c r="M92" s="21">
        <v>132017.43518899998</v>
      </c>
      <c r="N92" s="21">
        <v>36784.945599999999</v>
      </c>
      <c r="O92" s="21">
        <v>8753.6945830000004</v>
      </c>
    </row>
    <row r="93" spans="1:15" x14ac:dyDescent="0.25">
      <c r="A93" s="17" t="s">
        <v>168</v>
      </c>
      <c r="B93" s="17" t="s">
        <v>152</v>
      </c>
      <c r="C93" s="17" t="s">
        <v>169</v>
      </c>
      <c r="D93" s="40">
        <v>472931970.39204758</v>
      </c>
      <c r="E93" s="21">
        <v>0</v>
      </c>
      <c r="F93" s="21">
        <v>15837492.313301001</v>
      </c>
      <c r="G93" s="21">
        <v>7930229.570572</v>
      </c>
      <c r="H93" s="21">
        <v>4082416.094215</v>
      </c>
      <c r="I93" s="21">
        <v>3847813.4763569999</v>
      </c>
      <c r="J93" s="21">
        <v>1376042.2187650001</v>
      </c>
      <c r="K93" s="21">
        <v>12747484.447763</v>
      </c>
      <c r="L93" s="21">
        <v>328424.57056799997</v>
      </c>
      <c r="M93" s="21">
        <v>179416.466136</v>
      </c>
      <c r="N93" s="21">
        <v>149008.10443199999</v>
      </c>
      <c r="O93" s="21">
        <v>17507.389160999999</v>
      </c>
    </row>
    <row r="94" spans="1:15" x14ac:dyDescent="0.25">
      <c r="A94" s="17" t="s">
        <v>162</v>
      </c>
      <c r="B94" s="17" t="s">
        <v>15</v>
      </c>
      <c r="C94" s="17" t="s">
        <v>163</v>
      </c>
      <c r="D94" s="40">
        <v>8097031.7258540662</v>
      </c>
      <c r="E94" s="21">
        <v>139288.40841199999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5">
      <c r="A95" s="17" t="s">
        <v>383</v>
      </c>
      <c r="B95" s="17" t="s">
        <v>303</v>
      </c>
      <c r="C95" s="17" t="s">
        <v>384</v>
      </c>
      <c r="D95" s="40">
        <v>36418539.85113626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1:15" x14ac:dyDescent="0.25">
      <c r="A96" s="17" t="s">
        <v>337</v>
      </c>
      <c r="B96" s="17" t="s">
        <v>152</v>
      </c>
      <c r="C96" s="17" t="s">
        <v>338</v>
      </c>
      <c r="D96" s="40">
        <v>525515786.71462184</v>
      </c>
      <c r="E96" s="21">
        <v>0</v>
      </c>
      <c r="F96" s="21">
        <v>10859848.503770001</v>
      </c>
      <c r="G96" s="21">
        <v>8557109.5744809993</v>
      </c>
      <c r="H96" s="21">
        <v>4764214.2992460001</v>
      </c>
      <c r="I96" s="21">
        <v>3792895.2752350001</v>
      </c>
      <c r="J96" s="21">
        <v>1013061.956733</v>
      </c>
      <c r="K96" s="21">
        <v>11252678.889398001</v>
      </c>
      <c r="L96" s="21">
        <v>464513.895839</v>
      </c>
      <c r="M96" s="21">
        <v>219710.94434599997</v>
      </c>
      <c r="N96" s="21">
        <v>244802.951493</v>
      </c>
      <c r="O96" s="21">
        <v>17507.389160999999</v>
      </c>
    </row>
    <row r="97" spans="1:15" x14ac:dyDescent="0.25">
      <c r="A97" s="17" t="s">
        <v>471</v>
      </c>
      <c r="B97" s="17" t="s">
        <v>303</v>
      </c>
      <c r="C97" s="17" t="s">
        <v>472</v>
      </c>
      <c r="D97" s="40">
        <v>73287593.596506104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5">
      <c r="A98" s="17" t="s">
        <v>232</v>
      </c>
      <c r="B98" s="17" t="s">
        <v>25</v>
      </c>
      <c r="C98" s="17" t="s">
        <v>233</v>
      </c>
      <c r="D98" s="40">
        <v>225544731.86209676</v>
      </c>
      <c r="E98" s="21">
        <v>134365.31094699999</v>
      </c>
      <c r="F98" s="21">
        <v>11820171.623122999</v>
      </c>
      <c r="G98" s="21">
        <v>2987074.5762529997</v>
      </c>
      <c r="H98" s="21">
        <v>1385404.850726</v>
      </c>
      <c r="I98" s="21">
        <v>1601669.7255269999</v>
      </c>
      <c r="J98" s="21">
        <v>821760.38844500005</v>
      </c>
      <c r="K98" s="21">
        <v>6625588.1229349999</v>
      </c>
      <c r="L98" s="21">
        <v>226468.76061900001</v>
      </c>
      <c r="M98" s="21">
        <v>149195.60747799999</v>
      </c>
      <c r="N98" s="21">
        <v>77273.153141000003</v>
      </c>
      <c r="O98" s="21">
        <v>8753.6945830000004</v>
      </c>
    </row>
    <row r="99" spans="1:15" x14ac:dyDescent="0.25">
      <c r="A99" s="17" t="s">
        <v>266</v>
      </c>
      <c r="B99" s="17" t="s">
        <v>152</v>
      </c>
      <c r="C99" s="17" t="s">
        <v>267</v>
      </c>
      <c r="D99" s="40">
        <v>276054793.13728356</v>
      </c>
      <c r="E99" s="21">
        <v>0</v>
      </c>
      <c r="F99" s="21">
        <v>1918221.7461939999</v>
      </c>
      <c r="G99" s="21">
        <v>4768597.5539490003</v>
      </c>
      <c r="H99" s="21">
        <v>2715767.5901629999</v>
      </c>
      <c r="I99" s="21">
        <v>2052829.9637859999</v>
      </c>
      <c r="J99" s="21">
        <v>448865.537664</v>
      </c>
      <c r="K99" s="21">
        <v>5507191.3317729998</v>
      </c>
      <c r="L99" s="21">
        <v>272707.09055399999</v>
      </c>
      <c r="M99" s="21">
        <v>162874.52244899998</v>
      </c>
      <c r="N99" s="21">
        <v>109832.568105</v>
      </c>
      <c r="O99" s="21">
        <v>17507.389160999999</v>
      </c>
    </row>
    <row r="100" spans="1:15" hidden="1" x14ac:dyDescent="0.25">
      <c r="A100" s="17" t="s">
        <v>785</v>
      </c>
      <c r="B100" s="17" t="s">
        <v>303</v>
      </c>
      <c r="C100" s="17" t="s">
        <v>475</v>
      </c>
      <c r="D100" s="40" t="e">
        <v>#N/A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1:15" x14ac:dyDescent="0.25">
      <c r="A101" s="17" t="s">
        <v>256</v>
      </c>
      <c r="B101" s="17" t="s">
        <v>15</v>
      </c>
      <c r="C101" s="17" t="s">
        <v>257</v>
      </c>
      <c r="D101" s="40">
        <v>11535741.913256299</v>
      </c>
      <c r="E101" s="21">
        <v>164099.94829199999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1:15" x14ac:dyDescent="0.25">
      <c r="A102" s="17" t="s">
        <v>184</v>
      </c>
      <c r="B102" s="17" t="s">
        <v>25</v>
      </c>
      <c r="C102" s="17" t="s">
        <v>185</v>
      </c>
      <c r="D102" s="40">
        <v>223053004.50817502</v>
      </c>
      <c r="E102" s="21">
        <v>139288.40841199999</v>
      </c>
      <c r="F102" s="21">
        <v>10497204.325998999</v>
      </c>
      <c r="G102" s="21">
        <v>3443578.5268370002</v>
      </c>
      <c r="H102" s="21">
        <v>1787023.8730240001</v>
      </c>
      <c r="I102" s="21">
        <v>1656554.6538130001</v>
      </c>
      <c r="J102" s="21">
        <v>622985.23207000003</v>
      </c>
      <c r="K102" s="21">
        <v>5569852.3861220004</v>
      </c>
      <c r="L102" s="21">
        <v>163349.17462400001</v>
      </c>
      <c r="M102" s="21">
        <v>130426.863681</v>
      </c>
      <c r="N102" s="21">
        <v>32922.310942999997</v>
      </c>
      <c r="O102" s="21">
        <v>13130.541869000001</v>
      </c>
    </row>
    <row r="103" spans="1:15" x14ac:dyDescent="0.25">
      <c r="A103" s="17" t="s">
        <v>78</v>
      </c>
      <c r="B103" s="17" t="s">
        <v>20</v>
      </c>
      <c r="C103" s="17" t="s">
        <v>79</v>
      </c>
      <c r="D103" s="40">
        <v>392335787.73024505</v>
      </c>
      <c r="E103" s="21">
        <v>428754.063295</v>
      </c>
      <c r="F103" s="21">
        <v>11255101.996499</v>
      </c>
      <c r="G103" s="21">
        <v>5644482.2538830005</v>
      </c>
      <c r="H103" s="21">
        <v>2650531.5284529999</v>
      </c>
      <c r="I103" s="21">
        <v>2993950.7254300001</v>
      </c>
      <c r="J103" s="21">
        <v>1430881.158392</v>
      </c>
      <c r="K103" s="21">
        <v>10505957.309965</v>
      </c>
      <c r="L103" s="21">
        <v>188443.906716</v>
      </c>
      <c r="M103" s="21">
        <v>137849.530719</v>
      </c>
      <c r="N103" s="21">
        <v>50594.375997000003</v>
      </c>
      <c r="O103" s="21">
        <v>17507.389160999999</v>
      </c>
    </row>
    <row r="104" spans="1:15" x14ac:dyDescent="0.25">
      <c r="A104" s="17" t="s">
        <v>359</v>
      </c>
      <c r="B104" s="17" t="s">
        <v>303</v>
      </c>
      <c r="C104" s="17" t="s">
        <v>360</v>
      </c>
      <c r="D104" s="40">
        <v>27481492.556936212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</row>
    <row r="105" spans="1:15" x14ac:dyDescent="0.25">
      <c r="A105" s="17" t="s">
        <v>174</v>
      </c>
      <c r="B105" s="17" t="s">
        <v>123</v>
      </c>
      <c r="C105" s="17" t="s">
        <v>175</v>
      </c>
      <c r="D105" s="40">
        <v>250075623.03705645</v>
      </c>
      <c r="E105" s="21">
        <v>1023960.705528</v>
      </c>
      <c r="F105" s="21">
        <v>7510567.32051</v>
      </c>
      <c r="G105" s="21">
        <v>2849941.7257579998</v>
      </c>
      <c r="H105" s="21">
        <v>1346195.3410479999</v>
      </c>
      <c r="I105" s="21">
        <v>1503746.3847099999</v>
      </c>
      <c r="J105" s="21">
        <v>779670.06794900005</v>
      </c>
      <c r="K105" s="21">
        <v>7551980.5924069993</v>
      </c>
      <c r="L105" s="21">
        <v>175907.847518</v>
      </c>
      <c r="M105" s="21">
        <v>134138.1972</v>
      </c>
      <c r="N105" s="21">
        <v>41769.650318</v>
      </c>
      <c r="O105" s="21">
        <v>8753.6945830000004</v>
      </c>
    </row>
    <row r="106" spans="1:15" x14ac:dyDescent="0.25">
      <c r="A106" s="17" t="s">
        <v>560</v>
      </c>
      <c r="B106" s="17" t="s">
        <v>15</v>
      </c>
      <c r="C106" s="17" t="s">
        <v>561</v>
      </c>
      <c r="D106" s="40">
        <v>8529628.3121763431</v>
      </c>
      <c r="E106" s="21">
        <v>66232.097635999991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1:15" x14ac:dyDescent="0.25">
      <c r="A107" s="17" t="s">
        <v>780</v>
      </c>
      <c r="B107" s="17" t="s">
        <v>15</v>
      </c>
      <c r="C107" s="17" t="s">
        <v>781</v>
      </c>
      <c r="D107" s="40">
        <v>13695794.295648271</v>
      </c>
      <c r="E107" s="21">
        <v>97936.171999999991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1:15" x14ac:dyDescent="0.25">
      <c r="A108" s="17" t="s">
        <v>524</v>
      </c>
      <c r="B108" s="17" t="s">
        <v>15</v>
      </c>
      <c r="C108" s="17" t="s">
        <v>525</v>
      </c>
      <c r="D108" s="40">
        <v>9269026.9250309747</v>
      </c>
      <c r="E108" s="21">
        <v>70368.014391999997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1:15" x14ac:dyDescent="0.25">
      <c r="A109" s="17" t="s">
        <v>736</v>
      </c>
      <c r="B109" s="17" t="s">
        <v>15</v>
      </c>
      <c r="C109" s="17" t="s">
        <v>737</v>
      </c>
      <c r="D109" s="40">
        <v>11253331.391051276</v>
      </c>
      <c r="E109" s="21">
        <v>106206.025184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1:15" x14ac:dyDescent="0.25">
      <c r="A110" s="17" t="s">
        <v>672</v>
      </c>
      <c r="B110" s="17" t="s">
        <v>15</v>
      </c>
      <c r="C110" s="17" t="s">
        <v>673</v>
      </c>
      <c r="D110" s="40">
        <v>14128753.128646282</v>
      </c>
      <c r="E110" s="21">
        <v>49508.220688000001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1:15" x14ac:dyDescent="0.25">
      <c r="A111" s="17" t="s">
        <v>482</v>
      </c>
      <c r="B111" s="17" t="s">
        <v>15</v>
      </c>
      <c r="C111" s="17" t="s">
        <v>483</v>
      </c>
      <c r="D111" s="40">
        <v>15095449.418122066</v>
      </c>
      <c r="E111" s="21">
        <v>97936.171999999991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1:15" x14ac:dyDescent="0.25">
      <c r="A112" s="17" t="s">
        <v>740</v>
      </c>
      <c r="B112" s="17" t="s">
        <v>15</v>
      </c>
      <c r="C112" s="17" t="s">
        <v>741</v>
      </c>
      <c r="D112" s="40">
        <v>8708003.7494887374</v>
      </c>
      <c r="E112" s="21">
        <v>49508.220688000001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</row>
    <row r="113" spans="1:15" x14ac:dyDescent="0.25">
      <c r="A113" s="17" t="s">
        <v>212</v>
      </c>
      <c r="B113" s="17" t="s">
        <v>20</v>
      </c>
      <c r="C113" s="17" t="s">
        <v>213</v>
      </c>
      <c r="D113" s="40">
        <v>232081988.23685959</v>
      </c>
      <c r="E113" s="21">
        <v>111720.250805</v>
      </c>
      <c r="F113" s="21">
        <v>3928247.3713309998</v>
      </c>
      <c r="G113" s="21">
        <v>3248049.0207110001</v>
      </c>
      <c r="H113" s="21">
        <v>1714178.242692</v>
      </c>
      <c r="I113" s="21">
        <v>1533870.7780190001</v>
      </c>
      <c r="J113" s="21">
        <v>500674.68498100003</v>
      </c>
      <c r="K113" s="21">
        <v>4979631.2724700002</v>
      </c>
      <c r="L113" s="21">
        <v>304316.16455600003</v>
      </c>
      <c r="M113" s="21">
        <v>172205.87529900001</v>
      </c>
      <c r="N113" s="21">
        <v>132110.289257</v>
      </c>
      <c r="O113" s="21">
        <v>17507.389160999999</v>
      </c>
    </row>
    <row r="114" spans="1:15" x14ac:dyDescent="0.25">
      <c r="A114" s="17" t="s">
        <v>258</v>
      </c>
      <c r="B114" s="17" t="s">
        <v>15</v>
      </c>
      <c r="C114" s="17" t="s">
        <v>259</v>
      </c>
      <c r="D114" s="40">
        <v>11487314.520078661</v>
      </c>
      <c r="E114" s="21">
        <v>49508.220688000001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1:15" x14ac:dyDescent="0.25">
      <c r="A115" s="17" t="s">
        <v>206</v>
      </c>
      <c r="B115" s="17" t="s">
        <v>152</v>
      </c>
      <c r="C115" s="17" t="s">
        <v>207</v>
      </c>
      <c r="D115" s="40">
        <v>370363069.79076052</v>
      </c>
      <c r="E115" s="21">
        <v>0</v>
      </c>
      <c r="F115" s="21">
        <v>20004816.726757001</v>
      </c>
      <c r="G115" s="21">
        <v>6380894.7432979997</v>
      </c>
      <c r="H115" s="21">
        <v>3638056.8790270002</v>
      </c>
      <c r="I115" s="21">
        <v>2742837.864271</v>
      </c>
      <c r="J115" s="21">
        <v>891992.99202999996</v>
      </c>
      <c r="K115" s="21">
        <v>8349112.1674349997</v>
      </c>
      <c r="L115" s="21">
        <v>288259.138851</v>
      </c>
      <c r="M115" s="21">
        <v>167434.16077299998</v>
      </c>
      <c r="N115" s="21">
        <v>120824.978078</v>
      </c>
      <c r="O115" s="21">
        <v>17507.389160999999</v>
      </c>
    </row>
    <row r="116" spans="1:15" x14ac:dyDescent="0.25">
      <c r="A116" s="17" t="s">
        <v>459</v>
      </c>
      <c r="B116" s="17" t="s">
        <v>303</v>
      </c>
      <c r="C116" s="17" t="s">
        <v>460</v>
      </c>
      <c r="D116" s="40">
        <v>37182665.713822521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</row>
    <row r="117" spans="1:15" x14ac:dyDescent="0.25">
      <c r="A117" s="17" t="s">
        <v>17</v>
      </c>
      <c r="B117" s="17" t="s">
        <v>15</v>
      </c>
      <c r="C117" s="17" t="s">
        <v>18</v>
      </c>
      <c r="D117" s="40">
        <v>12083777.712232433</v>
      </c>
      <c r="E117" s="21">
        <v>180640.64482399999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1:15" x14ac:dyDescent="0.25">
      <c r="A118" s="17" t="s">
        <v>646</v>
      </c>
      <c r="B118" s="17" t="s">
        <v>15</v>
      </c>
      <c r="C118" s="17" t="s">
        <v>647</v>
      </c>
      <c r="D118" s="40">
        <v>10758311.057566309</v>
      </c>
      <c r="E118" s="21">
        <v>49508.220688000001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</row>
    <row r="119" spans="1:15" x14ac:dyDescent="0.25">
      <c r="A119" s="17" t="s">
        <v>574</v>
      </c>
      <c r="B119" s="17" t="s">
        <v>15</v>
      </c>
      <c r="C119" s="17" t="s">
        <v>575</v>
      </c>
      <c r="D119" s="40">
        <v>6681089.7068450693</v>
      </c>
      <c r="E119" s="21">
        <v>125504.329608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5">
      <c r="A120" s="17" t="s">
        <v>514</v>
      </c>
      <c r="B120" s="17" t="s">
        <v>15</v>
      </c>
      <c r="C120" s="17" t="s">
        <v>515</v>
      </c>
      <c r="D120" s="40">
        <v>16941701.261490118</v>
      </c>
      <c r="E120" s="21">
        <v>91043.637515999988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5">
      <c r="A121" s="17" t="s">
        <v>170</v>
      </c>
      <c r="B121" s="17" t="s">
        <v>123</v>
      </c>
      <c r="C121" s="17" t="s">
        <v>171</v>
      </c>
      <c r="D121" s="40">
        <v>230463930.69243389</v>
      </c>
      <c r="E121" s="21">
        <v>541517.947392</v>
      </c>
      <c r="F121" s="21">
        <v>5625640.262042</v>
      </c>
      <c r="G121" s="21">
        <v>2724828.189483</v>
      </c>
      <c r="H121" s="21">
        <v>1347248.237335</v>
      </c>
      <c r="I121" s="21">
        <v>1377579.952148</v>
      </c>
      <c r="J121" s="21">
        <v>818479.11735099996</v>
      </c>
      <c r="K121" s="21">
        <v>7061646.9923749994</v>
      </c>
      <c r="L121" s="21">
        <v>204284.48704400001</v>
      </c>
      <c r="M121" s="21">
        <v>142621.24524399999</v>
      </c>
      <c r="N121" s="21">
        <v>61663.241800000003</v>
      </c>
      <c r="O121" s="21">
        <v>8753.6945830000004</v>
      </c>
    </row>
    <row r="122" spans="1:15" x14ac:dyDescent="0.25">
      <c r="A122" s="17" t="s">
        <v>562</v>
      </c>
      <c r="B122" s="17" t="s">
        <v>15</v>
      </c>
      <c r="C122" s="17" t="s">
        <v>563</v>
      </c>
      <c r="D122" s="40">
        <v>13150197.443153685</v>
      </c>
      <c r="E122" s="21">
        <v>111720.250805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1:15" x14ac:dyDescent="0.25">
      <c r="A123" s="17" t="s">
        <v>284</v>
      </c>
      <c r="B123" s="17" t="s">
        <v>15</v>
      </c>
      <c r="C123" s="17" t="s">
        <v>285</v>
      </c>
      <c r="D123" s="40">
        <v>8326328.7771428162</v>
      </c>
      <c r="E123" s="21">
        <v>132395.87392799999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1:15" x14ac:dyDescent="0.25">
      <c r="A124" s="17" t="s">
        <v>210</v>
      </c>
      <c r="B124" s="17" t="s">
        <v>15</v>
      </c>
      <c r="C124" s="17" t="s">
        <v>211</v>
      </c>
      <c r="D124" s="40">
        <v>10247478.481173825</v>
      </c>
      <c r="E124" s="21">
        <v>97936.171999999991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1:15" x14ac:dyDescent="0.25">
      <c r="A125" s="17" t="s">
        <v>317</v>
      </c>
      <c r="B125" s="17" t="s">
        <v>152</v>
      </c>
      <c r="C125" s="17" t="s">
        <v>318</v>
      </c>
      <c r="D125" s="40">
        <v>905393740.99757373</v>
      </c>
      <c r="E125" s="21">
        <v>0</v>
      </c>
      <c r="F125" s="21">
        <v>50878576.536945999</v>
      </c>
      <c r="G125" s="21">
        <v>13713496.787464</v>
      </c>
      <c r="H125" s="21">
        <v>7434146.0944170002</v>
      </c>
      <c r="I125" s="21">
        <v>6279350.6930470001</v>
      </c>
      <c r="J125" s="21">
        <v>2212145.9331279998</v>
      </c>
      <c r="K125" s="21">
        <v>21764210.417291</v>
      </c>
      <c r="L125" s="21">
        <v>504708.40230800002</v>
      </c>
      <c r="M125" s="21">
        <v>231693.249709</v>
      </c>
      <c r="N125" s="21">
        <v>273015.15259900002</v>
      </c>
      <c r="O125" s="21">
        <v>17507.389160999999</v>
      </c>
    </row>
    <row r="126" spans="1:15" x14ac:dyDescent="0.25">
      <c r="A126" s="17" t="s">
        <v>469</v>
      </c>
      <c r="B126" s="17" t="s">
        <v>303</v>
      </c>
      <c r="C126" s="17" t="s">
        <v>470</v>
      </c>
      <c r="D126" s="40">
        <v>70663263.244635344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</row>
    <row r="127" spans="1:15" x14ac:dyDescent="0.25">
      <c r="A127" s="17" t="s">
        <v>684</v>
      </c>
      <c r="B127" s="17" t="s">
        <v>15</v>
      </c>
      <c r="C127" s="17" t="s">
        <v>685</v>
      </c>
      <c r="D127" s="40">
        <v>12718999.585883399</v>
      </c>
      <c r="E127" s="21">
        <v>497674.457314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5">
      <c r="A128" s="17" t="s">
        <v>688</v>
      </c>
      <c r="B128" s="17" t="s">
        <v>15</v>
      </c>
      <c r="C128" s="17" t="s">
        <v>689</v>
      </c>
      <c r="D128" s="40">
        <v>9905492.3829722945</v>
      </c>
      <c r="E128" s="21">
        <v>56583.935589000001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5">
      <c r="A129" s="17" t="s">
        <v>502</v>
      </c>
      <c r="B129" s="17" t="s">
        <v>15</v>
      </c>
      <c r="C129" s="17" t="s">
        <v>503</v>
      </c>
      <c r="D129" s="40">
        <v>12459724.802874824</v>
      </c>
      <c r="E129" s="21">
        <v>70368.014391999997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5">
      <c r="A130" s="17" t="s">
        <v>570</v>
      </c>
      <c r="B130" s="17" t="s">
        <v>15</v>
      </c>
      <c r="C130" s="17" t="s">
        <v>571</v>
      </c>
      <c r="D130" s="40">
        <v>6615502.3132233573</v>
      </c>
      <c r="E130" s="21">
        <v>49508.220688000001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5">
      <c r="A131" s="17" t="s">
        <v>694</v>
      </c>
      <c r="B131" s="17" t="s">
        <v>15</v>
      </c>
      <c r="C131" s="17" t="s">
        <v>695</v>
      </c>
      <c r="D131" s="40">
        <v>9034637.9321869407</v>
      </c>
      <c r="E131" s="21">
        <v>49508.220688000001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5">
      <c r="A132" s="17" t="s">
        <v>353</v>
      </c>
      <c r="B132" s="17" t="s">
        <v>15</v>
      </c>
      <c r="C132" s="17" t="s">
        <v>354</v>
      </c>
      <c r="D132" s="40">
        <v>8740673.8397286441</v>
      </c>
      <c r="E132" s="21">
        <v>49508.220688000001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5">
      <c r="A133" s="17" t="s">
        <v>216</v>
      </c>
      <c r="B133" s="17" t="s">
        <v>25</v>
      </c>
      <c r="C133" s="17" t="s">
        <v>217</v>
      </c>
      <c r="D133" s="40">
        <v>180252867.12969372</v>
      </c>
      <c r="E133" s="21">
        <v>84152.093197000009</v>
      </c>
      <c r="F133" s="21">
        <v>9597667.3220739998</v>
      </c>
      <c r="G133" s="21">
        <v>2218716.7758980002</v>
      </c>
      <c r="H133" s="21">
        <v>1016538.734427</v>
      </c>
      <c r="I133" s="21">
        <v>1202178.0414710001</v>
      </c>
      <c r="J133" s="21">
        <v>754099.79542900005</v>
      </c>
      <c r="K133" s="21">
        <v>4473677.8813009998</v>
      </c>
      <c r="L133" s="21">
        <v>138484.31753900001</v>
      </c>
      <c r="M133" s="21">
        <v>123110.234742</v>
      </c>
      <c r="N133" s="21">
        <v>15374.082796999999</v>
      </c>
      <c r="O133" s="21">
        <v>8753.6945830000004</v>
      </c>
    </row>
    <row r="134" spans="1:15" x14ac:dyDescent="0.25">
      <c r="A134" s="17" t="s">
        <v>494</v>
      </c>
      <c r="B134" s="17" t="s">
        <v>15</v>
      </c>
      <c r="C134" s="17" t="s">
        <v>495</v>
      </c>
      <c r="D134" s="40">
        <v>10713940.558238976</v>
      </c>
      <c r="E134" s="21">
        <v>77259.558713000006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</row>
    <row r="135" spans="1:15" x14ac:dyDescent="0.25">
      <c r="A135" s="17" t="s">
        <v>650</v>
      </c>
      <c r="B135" s="17" t="s">
        <v>15</v>
      </c>
      <c r="C135" s="17" t="s">
        <v>651</v>
      </c>
      <c r="D135" s="40">
        <v>13356372.804435197</v>
      </c>
      <c r="E135" s="21">
        <v>373617.74807899998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</row>
    <row r="136" spans="1:15" x14ac:dyDescent="0.25">
      <c r="A136" s="17" t="s">
        <v>327</v>
      </c>
      <c r="B136" s="17" t="s">
        <v>152</v>
      </c>
      <c r="C136" s="17" t="s">
        <v>328</v>
      </c>
      <c r="D136" s="40">
        <v>385780736.48676544</v>
      </c>
      <c r="E136" s="21">
        <v>0</v>
      </c>
      <c r="F136" s="21">
        <v>13049903.082247</v>
      </c>
      <c r="G136" s="21">
        <v>6011598.3158759996</v>
      </c>
      <c r="H136" s="21">
        <v>3327811.416152</v>
      </c>
      <c r="I136" s="21">
        <v>2683786.8997240001</v>
      </c>
      <c r="J136" s="21">
        <v>831879.77428999997</v>
      </c>
      <c r="K136" s="21">
        <v>9370236.4152290002</v>
      </c>
      <c r="L136" s="21">
        <v>303955.99158499995</v>
      </c>
      <c r="M136" s="21">
        <v>172099.83719799999</v>
      </c>
      <c r="N136" s="21">
        <v>131856.15438699999</v>
      </c>
      <c r="O136" s="21">
        <v>17507.389160999999</v>
      </c>
    </row>
    <row r="137" spans="1:15" x14ac:dyDescent="0.25">
      <c r="A137" s="17" t="s">
        <v>264</v>
      </c>
      <c r="B137" s="17" t="s">
        <v>15</v>
      </c>
      <c r="C137" s="17" t="s">
        <v>265</v>
      </c>
      <c r="D137" s="40">
        <v>9048919.0371765532</v>
      </c>
      <c r="E137" s="21">
        <v>85530.402059999993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1:15" x14ac:dyDescent="0.25">
      <c r="A138" s="17" t="s">
        <v>192</v>
      </c>
      <c r="B138" s="17" t="s">
        <v>15</v>
      </c>
      <c r="C138" s="17" t="s">
        <v>193</v>
      </c>
      <c r="D138" s="40">
        <v>10317920.530890604</v>
      </c>
      <c r="E138" s="21">
        <v>97936.171999999991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1:15" x14ac:dyDescent="0.25">
      <c r="A139" s="17" t="s">
        <v>66</v>
      </c>
      <c r="B139" s="17" t="s">
        <v>15</v>
      </c>
      <c r="C139" s="17" t="s">
        <v>67</v>
      </c>
      <c r="D139" s="40">
        <v>11125685.553858502</v>
      </c>
      <c r="E139" s="21">
        <v>70368.014391999997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</row>
    <row r="140" spans="1:15" x14ac:dyDescent="0.25">
      <c r="A140" s="17" t="s">
        <v>784</v>
      </c>
      <c r="B140" s="18" t="s">
        <v>789</v>
      </c>
      <c r="C140" s="17" t="s">
        <v>786</v>
      </c>
      <c r="D140" s="40" t="e">
        <v>#N/A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1:15" x14ac:dyDescent="0.25">
      <c r="A141" s="17" t="s">
        <v>321</v>
      </c>
      <c r="B141" s="17" t="s">
        <v>303</v>
      </c>
      <c r="C141" s="17" t="s">
        <v>322</v>
      </c>
      <c r="D141" s="40">
        <v>95691855.706695139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5">
      <c r="A142" s="17" t="s">
        <v>194</v>
      </c>
      <c r="B142" s="17" t="s">
        <v>30</v>
      </c>
      <c r="C142" s="17" t="s">
        <v>195</v>
      </c>
      <c r="D142" s="40">
        <v>214876228.42921475</v>
      </c>
      <c r="E142" s="21">
        <v>396065.76550400001</v>
      </c>
      <c r="F142" s="21">
        <v>5922503.9572630003</v>
      </c>
      <c r="G142" s="21">
        <v>2297251.8685269998</v>
      </c>
      <c r="H142" s="21">
        <v>886107.94371400005</v>
      </c>
      <c r="I142" s="21">
        <v>1411143.924813</v>
      </c>
      <c r="J142" s="21">
        <v>983311.414109</v>
      </c>
      <c r="K142" s="21">
        <v>7586638.3408050006</v>
      </c>
      <c r="L142" s="21">
        <v>232033.95842100002</v>
      </c>
      <c r="M142" s="21">
        <v>150786.17898600001</v>
      </c>
      <c r="N142" s="21">
        <v>81247.779435000004</v>
      </c>
      <c r="O142" s="21">
        <v>8753.6945830000004</v>
      </c>
    </row>
    <row r="143" spans="1:15" x14ac:dyDescent="0.25">
      <c r="A143" s="17" t="s">
        <v>582</v>
      </c>
      <c r="B143" s="17" t="s">
        <v>15</v>
      </c>
      <c r="C143" s="17" t="s">
        <v>583</v>
      </c>
      <c r="D143" s="40">
        <v>13068809.464380689</v>
      </c>
      <c r="E143" s="21">
        <v>348511.13920400001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25">
      <c r="A144" s="17" t="s">
        <v>204</v>
      </c>
      <c r="B144" s="17" t="s">
        <v>30</v>
      </c>
      <c r="C144" s="17" t="s">
        <v>205</v>
      </c>
      <c r="D144" s="40">
        <v>256283354.85801238</v>
      </c>
      <c r="E144" s="21">
        <v>984577.90613499994</v>
      </c>
      <c r="F144" s="21">
        <v>2139840.9119060002</v>
      </c>
      <c r="G144" s="21">
        <v>2109613.8035289999</v>
      </c>
      <c r="H144" s="21">
        <v>619198.73485100002</v>
      </c>
      <c r="I144" s="21">
        <v>1490415.068678</v>
      </c>
      <c r="J144" s="21">
        <v>1264790.714777</v>
      </c>
      <c r="K144" s="21">
        <v>8880185.1400620006</v>
      </c>
      <c r="L144" s="21">
        <v>191178.83987899998</v>
      </c>
      <c r="M144" s="21">
        <v>138697.83552399999</v>
      </c>
      <c r="N144" s="21">
        <v>52481.004354999997</v>
      </c>
      <c r="O144" s="21">
        <v>8753.6945830000004</v>
      </c>
    </row>
    <row r="145" spans="1:15" x14ac:dyDescent="0.25">
      <c r="A145" s="17" t="s">
        <v>76</v>
      </c>
      <c r="B145" s="17" t="s">
        <v>20</v>
      </c>
      <c r="C145" s="17" t="s">
        <v>77</v>
      </c>
      <c r="D145" s="40">
        <v>99471283.864948034</v>
      </c>
      <c r="E145" s="21">
        <v>49508.220688000001</v>
      </c>
      <c r="F145" s="21">
        <v>5030453.5850799996</v>
      </c>
      <c r="G145" s="21">
        <v>1281384.0803</v>
      </c>
      <c r="H145" s="21">
        <v>603398.76432299998</v>
      </c>
      <c r="I145" s="21">
        <v>677985.31597700005</v>
      </c>
      <c r="J145" s="21">
        <v>583798.21155999997</v>
      </c>
      <c r="K145" s="21">
        <v>3920314.4984460003</v>
      </c>
      <c r="L145" s="21">
        <v>136951.586511</v>
      </c>
      <c r="M145" s="21">
        <v>122580.04423999999</v>
      </c>
      <c r="N145" s="21">
        <v>14371.542271</v>
      </c>
      <c r="O145" s="21">
        <v>8753.6945830000004</v>
      </c>
    </row>
    <row r="146" spans="1:15" x14ac:dyDescent="0.25">
      <c r="A146" s="17" t="s">
        <v>754</v>
      </c>
      <c r="B146" s="17" t="s">
        <v>15</v>
      </c>
      <c r="C146" s="17" t="s">
        <v>755</v>
      </c>
      <c r="D146" s="40">
        <v>7868045.08768907</v>
      </c>
      <c r="E146" s="21">
        <v>70368.014391999997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1:15" x14ac:dyDescent="0.25">
      <c r="A147" s="17" t="s">
        <v>228</v>
      </c>
      <c r="B147" s="17" t="s">
        <v>30</v>
      </c>
      <c r="C147" s="17" t="s">
        <v>229</v>
      </c>
      <c r="D147" s="40">
        <v>159107480.33645317</v>
      </c>
      <c r="E147" s="21">
        <v>1575323.8576859999</v>
      </c>
      <c r="F147" s="21">
        <v>4562690.4953309996</v>
      </c>
      <c r="G147" s="21">
        <v>1535681.191439</v>
      </c>
      <c r="H147" s="21">
        <v>561467.82229799998</v>
      </c>
      <c r="I147" s="21">
        <v>974213.36914099997</v>
      </c>
      <c r="J147" s="21">
        <v>528994.65966600005</v>
      </c>
      <c r="K147" s="21">
        <v>4242397.231412</v>
      </c>
      <c r="L147" s="21">
        <v>292363.69227900001</v>
      </c>
      <c r="M147" s="21">
        <v>168706.61798000001</v>
      </c>
      <c r="N147" s="21">
        <v>123657.074299</v>
      </c>
      <c r="O147" s="21">
        <v>8753.6945830000004</v>
      </c>
    </row>
    <row r="148" spans="1:15" x14ac:dyDescent="0.25">
      <c r="A148" s="17" t="s">
        <v>325</v>
      </c>
      <c r="B148" s="17" t="s">
        <v>152</v>
      </c>
      <c r="C148" s="17" t="s">
        <v>326</v>
      </c>
      <c r="D148" s="40">
        <v>762075773.08652139</v>
      </c>
      <c r="E148" s="21">
        <v>0</v>
      </c>
      <c r="F148" s="21">
        <v>48109608.239127994</v>
      </c>
      <c r="G148" s="21">
        <v>11416861.775743999</v>
      </c>
      <c r="H148" s="21">
        <v>6373333.5061839996</v>
      </c>
      <c r="I148" s="21">
        <v>5043528.2695599999</v>
      </c>
      <c r="J148" s="21">
        <v>1184415.384503</v>
      </c>
      <c r="K148" s="21">
        <v>18642169.977805</v>
      </c>
      <c r="L148" s="21">
        <v>468006.864435</v>
      </c>
      <c r="M148" s="21">
        <v>220771.32535100001</v>
      </c>
      <c r="N148" s="21">
        <v>247235.53908399999</v>
      </c>
      <c r="O148" s="21">
        <v>17507.389160999999</v>
      </c>
    </row>
    <row r="149" spans="1:15" x14ac:dyDescent="0.25">
      <c r="A149" s="17" t="s">
        <v>447</v>
      </c>
      <c r="B149" s="17" t="s">
        <v>303</v>
      </c>
      <c r="C149" s="17" t="s">
        <v>448</v>
      </c>
      <c r="D149" s="40">
        <v>63740731.74191203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5">
      <c r="A150" s="17" t="s">
        <v>752</v>
      </c>
      <c r="B150" s="17" t="s">
        <v>15</v>
      </c>
      <c r="C150" s="17" t="s">
        <v>753</v>
      </c>
      <c r="D150" s="40">
        <v>9204074.2672658172</v>
      </c>
      <c r="E150" s="21">
        <v>91043.637515999988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5">
      <c r="A151" s="17" t="s">
        <v>286</v>
      </c>
      <c r="B151" s="17" t="s">
        <v>123</v>
      </c>
      <c r="C151" s="17" t="s">
        <v>287</v>
      </c>
      <c r="D151" s="40">
        <v>234569091.14801601</v>
      </c>
      <c r="E151" s="21">
        <v>738432.934519</v>
      </c>
      <c r="F151" s="21">
        <v>4097759.6238399995</v>
      </c>
      <c r="G151" s="21">
        <v>1967527.7508479999</v>
      </c>
      <c r="H151" s="21">
        <v>749522.93069299997</v>
      </c>
      <c r="I151" s="21">
        <v>1218004.8201550001</v>
      </c>
      <c r="J151" s="21">
        <v>1005321.8312510001</v>
      </c>
      <c r="K151" s="21">
        <v>6969928.3035570001</v>
      </c>
      <c r="L151" s="21">
        <v>193353.87665699999</v>
      </c>
      <c r="M151" s="21">
        <v>139334.06412699999</v>
      </c>
      <c r="N151" s="21">
        <v>54019.812530000003</v>
      </c>
      <c r="O151" s="21">
        <v>8753.6945830000004</v>
      </c>
    </row>
    <row r="152" spans="1:15" x14ac:dyDescent="0.25">
      <c r="A152" s="17" t="s">
        <v>220</v>
      </c>
      <c r="B152" s="17" t="s">
        <v>15</v>
      </c>
      <c r="C152" s="17" t="s">
        <v>221</v>
      </c>
      <c r="D152" s="40">
        <v>10912989.389057923</v>
      </c>
      <c r="E152" s="21">
        <v>166856.56602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1:15" x14ac:dyDescent="0.25">
      <c r="A153" s="17" t="s">
        <v>50</v>
      </c>
      <c r="B153" s="17" t="s">
        <v>15</v>
      </c>
      <c r="C153" s="17" t="s">
        <v>51</v>
      </c>
      <c r="D153" s="40">
        <v>18391584.459754072</v>
      </c>
      <c r="E153" s="21">
        <v>80242.924090999993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5">
      <c r="A154" s="17" t="s">
        <v>363</v>
      </c>
      <c r="B154" s="17" t="s">
        <v>123</v>
      </c>
      <c r="C154" s="17" t="s">
        <v>364</v>
      </c>
      <c r="D154" s="40">
        <v>171167776.15575069</v>
      </c>
      <c r="E154" s="21">
        <v>492288.95306799997</v>
      </c>
      <c r="F154" s="21">
        <v>4944949.2328899996</v>
      </c>
      <c r="G154" s="21">
        <v>2134829.9850770002</v>
      </c>
      <c r="H154" s="21">
        <v>1106043.620481</v>
      </c>
      <c r="I154" s="21">
        <v>1028786.3645960001</v>
      </c>
      <c r="J154" s="21">
        <v>363977.894937</v>
      </c>
      <c r="K154" s="21">
        <v>3782465.600962</v>
      </c>
      <c r="L154" s="21">
        <v>168471.28256999998</v>
      </c>
      <c r="M154" s="21">
        <v>131911.397088</v>
      </c>
      <c r="N154" s="21">
        <v>36559.885481999998</v>
      </c>
      <c r="O154" s="21">
        <v>8753.6945830000004</v>
      </c>
    </row>
    <row r="155" spans="1:15" x14ac:dyDescent="0.25">
      <c r="A155" s="17" t="s">
        <v>674</v>
      </c>
      <c r="B155" s="17" t="s">
        <v>15</v>
      </c>
      <c r="C155" s="17" t="s">
        <v>675</v>
      </c>
      <c r="D155" s="40">
        <v>8555043.0809416883</v>
      </c>
      <c r="E155" s="21">
        <v>176505.71823200001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25">
      <c r="A156" s="17" t="s">
        <v>94</v>
      </c>
      <c r="B156" s="17" t="s">
        <v>20</v>
      </c>
      <c r="C156" s="17" t="s">
        <v>95</v>
      </c>
      <c r="D156" s="40">
        <v>80132836.997284085</v>
      </c>
      <c r="E156" s="21">
        <v>73124.632121000002</v>
      </c>
      <c r="F156" s="21">
        <v>2258552.5039400002</v>
      </c>
      <c r="G156" s="21">
        <v>1012921.4074789999</v>
      </c>
      <c r="H156" s="21">
        <v>481332.40795899997</v>
      </c>
      <c r="I156" s="21">
        <v>531588.99951999995</v>
      </c>
      <c r="J156" s="21">
        <v>478384.17769600003</v>
      </c>
      <c r="K156" s="21">
        <v>3069569.4982480002</v>
      </c>
      <c r="L156" s="21">
        <v>135283.68082500002</v>
      </c>
      <c r="M156" s="21">
        <v>122155.89183800001</v>
      </c>
      <c r="N156" s="21">
        <v>13127.788987</v>
      </c>
      <c r="O156" s="21">
        <v>8753.6945830000004</v>
      </c>
    </row>
    <row r="157" spans="1:15" x14ac:dyDescent="0.25">
      <c r="A157" s="17" t="s">
        <v>329</v>
      </c>
      <c r="B157" s="17" t="s">
        <v>15</v>
      </c>
      <c r="C157" s="17" t="s">
        <v>330</v>
      </c>
      <c r="D157" s="40">
        <v>12402578.732927637</v>
      </c>
      <c r="E157" s="21">
        <v>183102.19355700002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</row>
    <row r="158" spans="1:15" x14ac:dyDescent="0.25">
      <c r="A158" s="17" t="s">
        <v>676</v>
      </c>
      <c r="B158" s="17" t="s">
        <v>15</v>
      </c>
      <c r="C158" s="17" t="s">
        <v>677</v>
      </c>
      <c r="D158" s="40">
        <v>12927667.820283178</v>
      </c>
      <c r="E158" s="21">
        <v>99314.48086499999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1:15" x14ac:dyDescent="0.25">
      <c r="A159" s="17" t="s">
        <v>526</v>
      </c>
      <c r="B159" s="17" t="s">
        <v>123</v>
      </c>
      <c r="C159" s="17" t="s">
        <v>527</v>
      </c>
      <c r="D159" s="40">
        <v>172707403.3652133</v>
      </c>
      <c r="E159" s="21">
        <v>396065.76550400001</v>
      </c>
      <c r="F159" s="21">
        <v>8549844.945739001</v>
      </c>
      <c r="G159" s="21">
        <v>2565607.7653050004</v>
      </c>
      <c r="H159" s="21">
        <v>1498789.16353</v>
      </c>
      <c r="I159" s="21">
        <v>1066818.6017750001</v>
      </c>
      <c r="J159" s="21">
        <v>543012.71961000003</v>
      </c>
      <c r="K159" s="21">
        <v>3988232.519208</v>
      </c>
      <c r="L159" s="21">
        <v>195626.90611899999</v>
      </c>
      <c r="M159" s="21">
        <v>139970.29273099999</v>
      </c>
      <c r="N159" s="21">
        <v>55656.613387999998</v>
      </c>
      <c r="O159" s="21">
        <v>8753.6945830000004</v>
      </c>
    </row>
    <row r="160" spans="1:15" x14ac:dyDescent="0.25">
      <c r="A160" s="17" t="s">
        <v>522</v>
      </c>
      <c r="B160" s="17" t="s">
        <v>303</v>
      </c>
      <c r="C160" s="17" t="s">
        <v>523</v>
      </c>
      <c r="D160" s="40">
        <v>30941353.465179536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5">
      <c r="A161" s="17" t="s">
        <v>315</v>
      </c>
      <c r="B161" s="17" t="s">
        <v>20</v>
      </c>
      <c r="C161" s="17" t="s">
        <v>316</v>
      </c>
      <c r="D161" s="40">
        <v>146495421.31206384</v>
      </c>
      <c r="E161" s="21">
        <v>203777.81667999999</v>
      </c>
      <c r="F161" s="21">
        <v>4199868.1425010003</v>
      </c>
      <c r="G161" s="21">
        <v>1994128.124176</v>
      </c>
      <c r="H161" s="21">
        <v>1059979.407906</v>
      </c>
      <c r="I161" s="21">
        <v>934148.71626999998</v>
      </c>
      <c r="J161" s="21">
        <v>275270.63581200002</v>
      </c>
      <c r="K161" s="21">
        <v>3163221.3823819999</v>
      </c>
      <c r="L161" s="21">
        <v>187700.94707900001</v>
      </c>
      <c r="M161" s="21">
        <v>137637.45451800001</v>
      </c>
      <c r="N161" s="21">
        <v>50063.492560999999</v>
      </c>
      <c r="O161" s="21">
        <v>13130.541869000001</v>
      </c>
    </row>
    <row r="162" spans="1:15" x14ac:dyDescent="0.25">
      <c r="A162" s="17" t="s">
        <v>319</v>
      </c>
      <c r="B162" s="17" t="s">
        <v>152</v>
      </c>
      <c r="C162" s="17" t="s">
        <v>320</v>
      </c>
      <c r="D162" s="40">
        <v>728957966.78154027</v>
      </c>
      <c r="E162" s="21">
        <v>0</v>
      </c>
      <c r="F162" s="21">
        <v>43112655.937393993</v>
      </c>
      <c r="G162" s="21">
        <v>9497936.3008009996</v>
      </c>
      <c r="H162" s="21">
        <v>5112185.6452129995</v>
      </c>
      <c r="I162" s="21">
        <v>4385750.6555880001</v>
      </c>
      <c r="J162" s="21">
        <v>1586565.3496439999</v>
      </c>
      <c r="K162" s="21">
        <v>16367355.397392999</v>
      </c>
      <c r="L162" s="21">
        <v>464452.51580699999</v>
      </c>
      <c r="M162" s="21">
        <v>219710.94434599997</v>
      </c>
      <c r="N162" s="21">
        <v>244741.57146100001</v>
      </c>
      <c r="O162" s="21">
        <v>17507.389160999999</v>
      </c>
    </row>
    <row r="163" spans="1:15" x14ac:dyDescent="0.25">
      <c r="A163" s="17" t="s">
        <v>554</v>
      </c>
      <c r="B163" s="17" t="s">
        <v>15</v>
      </c>
      <c r="C163" s="17" t="s">
        <v>555</v>
      </c>
      <c r="D163" s="40">
        <v>10898187.703295834</v>
      </c>
      <c r="E163" s="21">
        <v>70368.014391999997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</row>
    <row r="164" spans="1:15" x14ac:dyDescent="0.25">
      <c r="A164" s="17" t="s">
        <v>108</v>
      </c>
      <c r="B164" s="17" t="s">
        <v>15</v>
      </c>
      <c r="C164" s="17" t="s">
        <v>109</v>
      </c>
      <c r="D164" s="40">
        <v>8381248.3965550158</v>
      </c>
      <c r="E164" s="21">
        <v>127965.878341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1:15" x14ac:dyDescent="0.25">
      <c r="A165" s="17" t="s">
        <v>298</v>
      </c>
      <c r="B165" s="17" t="s">
        <v>123</v>
      </c>
      <c r="C165" s="17" t="s">
        <v>299</v>
      </c>
      <c r="D165" s="40">
        <v>191694281.15939769</v>
      </c>
      <c r="E165" s="21">
        <v>454382.488816</v>
      </c>
      <c r="F165" s="21">
        <v>6652464.2158679999</v>
      </c>
      <c r="G165" s="21">
        <v>2311969.4695950001</v>
      </c>
      <c r="H165" s="21">
        <v>1207571.9730229999</v>
      </c>
      <c r="I165" s="21">
        <v>1104397.496572</v>
      </c>
      <c r="J165" s="21">
        <v>637429.45067399996</v>
      </c>
      <c r="K165" s="21">
        <v>5305531.4572729999</v>
      </c>
      <c r="L165" s="21">
        <v>175716.16952299999</v>
      </c>
      <c r="M165" s="21">
        <v>134138.1972</v>
      </c>
      <c r="N165" s="21">
        <v>41577.972323000002</v>
      </c>
      <c r="O165" s="21">
        <v>13130.541869000001</v>
      </c>
    </row>
    <row r="166" spans="1:15" x14ac:dyDescent="0.25">
      <c r="A166" s="17" t="s">
        <v>770</v>
      </c>
      <c r="B166" s="17" t="s">
        <v>15</v>
      </c>
      <c r="C166" s="17" t="s">
        <v>771</v>
      </c>
      <c r="D166" s="40">
        <v>9478160.8622388672</v>
      </c>
      <c r="E166" s="21">
        <v>49508.220688000001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1:15" x14ac:dyDescent="0.25">
      <c r="A167" s="17" t="s">
        <v>782</v>
      </c>
      <c r="B167" s="17" t="s">
        <v>15</v>
      </c>
      <c r="C167" s="17" t="s">
        <v>783</v>
      </c>
      <c r="D167" s="40">
        <v>14040246.898525469</v>
      </c>
      <c r="E167" s="21">
        <v>104827.71632000001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1:15" x14ac:dyDescent="0.25">
      <c r="A168" s="17" t="s">
        <v>441</v>
      </c>
      <c r="B168" s="17" t="s">
        <v>123</v>
      </c>
      <c r="C168" s="17" t="s">
        <v>442</v>
      </c>
      <c r="D168" s="40">
        <v>178581910.73529661</v>
      </c>
      <c r="E168" s="21">
        <v>513457.67806900002</v>
      </c>
      <c r="F168" s="21">
        <v>6793382.1042720005</v>
      </c>
      <c r="G168" s="21">
        <v>1914470.0192160001</v>
      </c>
      <c r="H168" s="21">
        <v>854375.30291900004</v>
      </c>
      <c r="I168" s="21">
        <v>1060094.7162969999</v>
      </c>
      <c r="J168" s="21">
        <v>538383.70293100004</v>
      </c>
      <c r="K168" s="21">
        <v>5625305.5255159996</v>
      </c>
      <c r="L168" s="21">
        <v>190276.00000599999</v>
      </c>
      <c r="M168" s="21">
        <v>138379.72122099999</v>
      </c>
      <c r="N168" s="21">
        <v>51896.278785000002</v>
      </c>
      <c r="O168" s="21">
        <v>13130.541869000001</v>
      </c>
    </row>
    <row r="169" spans="1:15" x14ac:dyDescent="0.25">
      <c r="A169" s="17" t="s">
        <v>333</v>
      </c>
      <c r="B169" s="17" t="s">
        <v>303</v>
      </c>
      <c r="C169" s="17" t="s">
        <v>334</v>
      </c>
      <c r="D169" s="40">
        <v>41923478.687330052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1:15" x14ac:dyDescent="0.25">
      <c r="A170" s="17" t="s">
        <v>610</v>
      </c>
      <c r="B170" s="17" t="s">
        <v>15</v>
      </c>
      <c r="C170" s="17" t="s">
        <v>611</v>
      </c>
      <c r="D170" s="40">
        <v>17122685.166949183</v>
      </c>
      <c r="E170" s="21">
        <v>84152.093197000009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</row>
    <row r="171" spans="1:15" x14ac:dyDescent="0.25">
      <c r="A171" s="17" t="s">
        <v>36</v>
      </c>
      <c r="B171" s="17" t="s">
        <v>15</v>
      </c>
      <c r="C171" s="17" t="s">
        <v>37</v>
      </c>
      <c r="D171" s="40">
        <v>10418724.468213201</v>
      </c>
      <c r="E171" s="21">
        <v>61802.102048999994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</row>
    <row r="172" spans="1:15" x14ac:dyDescent="0.25">
      <c r="A172" s="17" t="s">
        <v>550</v>
      </c>
      <c r="B172" s="17" t="s">
        <v>15</v>
      </c>
      <c r="C172" s="17" t="s">
        <v>551</v>
      </c>
      <c r="D172" s="40">
        <v>19200469.144219179</v>
      </c>
      <c r="E172" s="21">
        <v>125504.329608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</row>
    <row r="173" spans="1:15" x14ac:dyDescent="0.25">
      <c r="A173" s="17" t="s">
        <v>415</v>
      </c>
      <c r="B173" s="17" t="s">
        <v>20</v>
      </c>
      <c r="C173" s="17" t="s">
        <v>416</v>
      </c>
      <c r="D173" s="40">
        <v>128805236.32223344</v>
      </c>
      <c r="E173" s="21">
        <v>121073.343857</v>
      </c>
      <c r="F173" s="21">
        <v>1725644.0218799999</v>
      </c>
      <c r="G173" s="21">
        <v>1868557.3613789999</v>
      </c>
      <c r="H173" s="21">
        <v>1055548.1067959999</v>
      </c>
      <c r="I173" s="21">
        <v>813009.25458299997</v>
      </c>
      <c r="J173" s="21">
        <v>309417.53959300002</v>
      </c>
      <c r="K173" s="21">
        <v>2339738.1694550002</v>
      </c>
      <c r="L173" s="21">
        <v>152669.97609700001</v>
      </c>
      <c r="M173" s="21">
        <v>127245.72066300001</v>
      </c>
      <c r="N173" s="21">
        <v>25424.255433999999</v>
      </c>
      <c r="O173" s="21">
        <v>8753.6945830000004</v>
      </c>
    </row>
    <row r="174" spans="1:15" x14ac:dyDescent="0.25">
      <c r="A174" s="17" t="s">
        <v>664</v>
      </c>
      <c r="B174" s="17" t="s">
        <v>20</v>
      </c>
      <c r="C174" s="17" t="s">
        <v>665</v>
      </c>
      <c r="D174" s="40">
        <v>5045032.8468783759</v>
      </c>
      <c r="E174" s="21">
        <v>49508.220688000001</v>
      </c>
      <c r="F174" s="21">
        <v>13625.473012999999</v>
      </c>
      <c r="G174" s="21">
        <v>27734.426046</v>
      </c>
      <c r="H174" s="21">
        <v>14303.291508</v>
      </c>
      <c r="I174" s="21">
        <v>13431.134538</v>
      </c>
      <c r="J174" s="21">
        <v>0</v>
      </c>
      <c r="K174" s="21">
        <v>284170.473535</v>
      </c>
      <c r="L174" s="21">
        <v>121745.712229</v>
      </c>
      <c r="M174" s="21">
        <v>118126.44401599999</v>
      </c>
      <c r="N174" s="21">
        <v>3619.2682129999998</v>
      </c>
      <c r="O174" s="21">
        <v>8753.6945830000004</v>
      </c>
    </row>
    <row r="175" spans="1:15" x14ac:dyDescent="0.25">
      <c r="A175" s="17" t="s">
        <v>88</v>
      </c>
      <c r="B175" s="17" t="s">
        <v>30</v>
      </c>
      <c r="C175" s="17" t="s">
        <v>89</v>
      </c>
      <c r="D175" s="40">
        <v>218449919.63182545</v>
      </c>
      <c r="E175" s="21">
        <v>861505.42032799998</v>
      </c>
      <c r="F175" s="21">
        <v>7765130.2893240005</v>
      </c>
      <c r="G175" s="21">
        <v>1998633.8023079999</v>
      </c>
      <c r="H175" s="21">
        <v>634572.32589099999</v>
      </c>
      <c r="I175" s="21">
        <v>1364061.4764169999</v>
      </c>
      <c r="J175" s="21">
        <v>1087154.0820319999</v>
      </c>
      <c r="K175" s="21">
        <v>6187735.2188529996</v>
      </c>
      <c r="L175" s="21">
        <v>201964.64582900002</v>
      </c>
      <c r="M175" s="21">
        <v>141878.97854000001</v>
      </c>
      <c r="N175" s="21">
        <v>60085.667288999997</v>
      </c>
      <c r="O175" s="21">
        <v>8753.6945830000004</v>
      </c>
    </row>
    <row r="176" spans="1:15" x14ac:dyDescent="0.25">
      <c r="A176" s="17" t="s">
        <v>72</v>
      </c>
      <c r="B176" s="17" t="s">
        <v>30</v>
      </c>
      <c r="C176" s="17" t="s">
        <v>73</v>
      </c>
      <c r="D176" s="40">
        <v>157541481.32220447</v>
      </c>
      <c r="E176" s="21">
        <v>2166070.7994010001</v>
      </c>
      <c r="F176" s="21">
        <v>4194208.0783799998</v>
      </c>
      <c r="G176" s="21">
        <v>1556980.4045819999</v>
      </c>
      <c r="H176" s="21">
        <v>637478.66770899994</v>
      </c>
      <c r="I176" s="21">
        <v>919501.73687300005</v>
      </c>
      <c r="J176" s="21">
        <v>374786.96511400002</v>
      </c>
      <c r="K176" s="21">
        <v>3260096.5724560004</v>
      </c>
      <c r="L176" s="21">
        <v>193649.43906800001</v>
      </c>
      <c r="M176" s="21">
        <v>139440.102228</v>
      </c>
      <c r="N176" s="21">
        <v>54209.336840000004</v>
      </c>
      <c r="O176" s="21">
        <v>8753.6945830000004</v>
      </c>
    </row>
    <row r="177" spans="1:15" x14ac:dyDescent="0.25">
      <c r="A177" s="17" t="s">
        <v>276</v>
      </c>
      <c r="B177" s="17" t="s">
        <v>152</v>
      </c>
      <c r="C177" s="17" t="s">
        <v>277</v>
      </c>
      <c r="D177" s="40">
        <v>917318191.92225432</v>
      </c>
      <c r="E177" s="21">
        <v>0</v>
      </c>
      <c r="F177" s="21">
        <v>40005712.509134002</v>
      </c>
      <c r="G177" s="21">
        <v>13953867.531488001</v>
      </c>
      <c r="H177" s="21">
        <v>7414689.267155</v>
      </c>
      <c r="I177" s="21">
        <v>6539178.2643330004</v>
      </c>
      <c r="J177" s="21">
        <v>2573874.8246780001</v>
      </c>
      <c r="K177" s="21">
        <v>24466812.974326</v>
      </c>
      <c r="L177" s="21">
        <v>627574.0639500001</v>
      </c>
      <c r="M177" s="21">
        <v>275805.09953900002</v>
      </c>
      <c r="N177" s="21">
        <v>351768.96441100002</v>
      </c>
      <c r="O177" s="21">
        <v>17507.389160999999</v>
      </c>
    </row>
    <row r="178" spans="1:15" x14ac:dyDescent="0.25">
      <c r="A178" s="17" t="s">
        <v>480</v>
      </c>
      <c r="B178" s="17" t="s">
        <v>303</v>
      </c>
      <c r="C178" s="17" t="s">
        <v>481</v>
      </c>
      <c r="D178" s="40">
        <v>68513116.971737936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</row>
    <row r="179" spans="1:15" x14ac:dyDescent="0.25">
      <c r="A179" s="17" t="s">
        <v>634</v>
      </c>
      <c r="B179" s="17" t="s">
        <v>15</v>
      </c>
      <c r="C179" s="17" t="s">
        <v>635</v>
      </c>
      <c r="D179" s="40">
        <v>10909071.847985564</v>
      </c>
      <c r="E179" s="21">
        <v>111720.250805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</row>
    <row r="180" spans="1:15" x14ac:dyDescent="0.25">
      <c r="A180" s="17" t="s">
        <v>449</v>
      </c>
      <c r="B180" s="17" t="s">
        <v>15</v>
      </c>
      <c r="C180" s="17" t="s">
        <v>450</v>
      </c>
      <c r="D180" s="40">
        <v>15637031.608335629</v>
      </c>
      <c r="E180" s="21">
        <v>125504.329608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</row>
    <row r="181" spans="1:15" x14ac:dyDescent="0.25">
      <c r="A181" s="17" t="s">
        <v>68</v>
      </c>
      <c r="B181" s="17" t="s">
        <v>20</v>
      </c>
      <c r="C181" s="17" t="s">
        <v>69</v>
      </c>
      <c r="D181" s="40">
        <v>202432224.89911842</v>
      </c>
      <c r="E181" s="21">
        <v>65444.916928000006</v>
      </c>
      <c r="F181" s="21">
        <v>8357369.9726849999</v>
      </c>
      <c r="G181" s="21">
        <v>2562531.3646629998</v>
      </c>
      <c r="H181" s="21">
        <v>1021261.539882</v>
      </c>
      <c r="I181" s="21">
        <v>1541269.8247809999</v>
      </c>
      <c r="J181" s="21">
        <v>1331516.92105</v>
      </c>
      <c r="K181" s="21">
        <v>6396970.067702</v>
      </c>
      <c r="L181" s="21">
        <v>416064.99331699999</v>
      </c>
      <c r="M181" s="21">
        <v>205395.80077099998</v>
      </c>
      <c r="N181" s="21">
        <v>210669.19254600001</v>
      </c>
      <c r="O181" s="21">
        <v>8753.6945830000004</v>
      </c>
    </row>
    <row r="182" spans="1:15" x14ac:dyDescent="0.25">
      <c r="A182" s="17" t="s">
        <v>379</v>
      </c>
      <c r="B182" s="17" t="s">
        <v>123</v>
      </c>
      <c r="C182" s="17" t="s">
        <v>380</v>
      </c>
      <c r="D182" s="40">
        <v>122532989.51823114</v>
      </c>
      <c r="E182" s="21">
        <v>396065.76550400001</v>
      </c>
      <c r="F182" s="21">
        <v>3970172.0718479999</v>
      </c>
      <c r="G182" s="21">
        <v>1344488.9917000001</v>
      </c>
      <c r="H182" s="21">
        <v>736463.97116099996</v>
      </c>
      <c r="I182" s="21">
        <v>608025.02053900005</v>
      </c>
      <c r="J182" s="21">
        <v>220006.29045500001</v>
      </c>
      <c r="K182" s="21">
        <v>2481451.6729609999</v>
      </c>
      <c r="L182" s="21">
        <v>154382.53985100001</v>
      </c>
      <c r="M182" s="21">
        <v>127775.91116600001</v>
      </c>
      <c r="N182" s="21">
        <v>26606.628685</v>
      </c>
      <c r="O182" s="21">
        <v>8753.6945830000004</v>
      </c>
    </row>
    <row r="183" spans="1:15" x14ac:dyDescent="0.25">
      <c r="A183" s="17" t="s">
        <v>112</v>
      </c>
      <c r="B183" s="17" t="s">
        <v>25</v>
      </c>
      <c r="C183" s="17" t="s">
        <v>113</v>
      </c>
      <c r="D183" s="40">
        <v>283487035.65521574</v>
      </c>
      <c r="E183" s="21">
        <v>129639.2562</v>
      </c>
      <c r="F183" s="21">
        <v>2144275.6125889998</v>
      </c>
      <c r="G183" s="21">
        <v>3819652.7668920001</v>
      </c>
      <c r="H183" s="21">
        <v>1846703.9489529999</v>
      </c>
      <c r="I183" s="21">
        <v>1972948.817939</v>
      </c>
      <c r="J183" s="21">
        <v>1005739.707675</v>
      </c>
      <c r="K183" s="21">
        <v>9047803.4787929989</v>
      </c>
      <c r="L183" s="21">
        <v>218449.68559100002</v>
      </c>
      <c r="M183" s="21">
        <v>146756.731165</v>
      </c>
      <c r="N183" s="21">
        <v>71692.954425999997</v>
      </c>
      <c r="O183" s="21">
        <v>13130.541869000001</v>
      </c>
    </row>
    <row r="184" spans="1:15" x14ac:dyDescent="0.25">
      <c r="A184" s="17" t="s">
        <v>56</v>
      </c>
      <c r="B184" s="17" t="s">
        <v>25</v>
      </c>
      <c r="C184" s="17" t="s">
        <v>57</v>
      </c>
      <c r="D184" s="40">
        <v>147835709.35172409</v>
      </c>
      <c r="E184" s="21">
        <v>56583.935589000001</v>
      </c>
      <c r="F184" s="21">
        <v>7772064.9063150007</v>
      </c>
      <c r="G184" s="21">
        <v>1877304.576046</v>
      </c>
      <c r="H184" s="21">
        <v>840852.982005</v>
      </c>
      <c r="I184" s="21">
        <v>1036451.594041</v>
      </c>
      <c r="J184" s="21">
        <v>937601.00379600003</v>
      </c>
      <c r="K184" s="21">
        <v>4885916.1474280003</v>
      </c>
      <c r="L184" s="21">
        <v>134023.89851100001</v>
      </c>
      <c r="M184" s="21">
        <v>121731.739435</v>
      </c>
      <c r="N184" s="21">
        <v>12292.159076</v>
      </c>
      <c r="O184" s="21">
        <v>8753.6945830000004</v>
      </c>
    </row>
    <row r="185" spans="1:15" x14ac:dyDescent="0.25">
      <c r="A185" s="17" t="s">
        <v>335</v>
      </c>
      <c r="B185" s="17" t="s">
        <v>30</v>
      </c>
      <c r="C185" s="17" t="s">
        <v>336</v>
      </c>
      <c r="D185" s="40">
        <v>293660458.01932651</v>
      </c>
      <c r="E185" s="21">
        <v>2756817.7411150001</v>
      </c>
      <c r="F185" s="21">
        <v>9459194.6950509995</v>
      </c>
      <c r="G185" s="21">
        <v>2451839.2704360001</v>
      </c>
      <c r="H185" s="21">
        <v>851192.68459600001</v>
      </c>
      <c r="I185" s="21">
        <v>1600646.5858400001</v>
      </c>
      <c r="J185" s="21">
        <v>1427785.8611300001</v>
      </c>
      <c r="K185" s="21">
        <v>8697917.3086510003</v>
      </c>
      <c r="L185" s="21">
        <v>260297.02194800001</v>
      </c>
      <c r="M185" s="21">
        <v>159163.18893</v>
      </c>
      <c r="N185" s="21">
        <v>101133.833018</v>
      </c>
      <c r="O185" s="21">
        <v>8753.6945830000004</v>
      </c>
    </row>
    <row r="186" spans="1:15" x14ac:dyDescent="0.25">
      <c r="A186" s="17" t="s">
        <v>176</v>
      </c>
      <c r="B186" s="17" t="s">
        <v>152</v>
      </c>
      <c r="C186" s="17" t="s">
        <v>177</v>
      </c>
      <c r="D186" s="40">
        <v>742819754.69943976</v>
      </c>
      <c r="E186" s="21">
        <v>0</v>
      </c>
      <c r="F186" s="21">
        <v>38712701.576866001</v>
      </c>
      <c r="G186" s="21">
        <v>12545906.720107999</v>
      </c>
      <c r="H186" s="21">
        <v>6692295.819108</v>
      </c>
      <c r="I186" s="21">
        <v>5853610.9009999996</v>
      </c>
      <c r="J186" s="21">
        <v>2639486.6938180001</v>
      </c>
      <c r="K186" s="21">
        <v>20908583.266759999</v>
      </c>
      <c r="L186" s="21">
        <v>439128.98554999998</v>
      </c>
      <c r="M186" s="21">
        <v>212182.23920700001</v>
      </c>
      <c r="N186" s="21">
        <v>226946.74634300001</v>
      </c>
      <c r="O186" s="21">
        <v>17507.389160999999</v>
      </c>
    </row>
    <row r="187" spans="1:15" x14ac:dyDescent="0.25">
      <c r="A187" s="17" t="s">
        <v>377</v>
      </c>
      <c r="B187" s="17" t="s">
        <v>303</v>
      </c>
      <c r="C187" s="17" t="s">
        <v>378</v>
      </c>
      <c r="D187" s="40">
        <v>54407397.020797536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</row>
    <row r="188" spans="1:15" x14ac:dyDescent="0.25">
      <c r="A188" s="17" t="s">
        <v>486</v>
      </c>
      <c r="B188" s="17" t="s">
        <v>15</v>
      </c>
      <c r="C188" s="17" t="s">
        <v>487</v>
      </c>
      <c r="D188" s="40">
        <v>16120266.512811717</v>
      </c>
      <c r="E188" s="21">
        <v>92421.946381000002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</row>
    <row r="189" spans="1:15" x14ac:dyDescent="0.25">
      <c r="A189" s="17" t="s">
        <v>154</v>
      </c>
      <c r="B189" s="17" t="s">
        <v>25</v>
      </c>
      <c r="C189" s="17" t="s">
        <v>155</v>
      </c>
      <c r="D189" s="40">
        <v>522557052.66810083</v>
      </c>
      <c r="E189" s="21">
        <v>866428.51779299998</v>
      </c>
      <c r="F189" s="21">
        <v>11502165.216387</v>
      </c>
      <c r="G189" s="21">
        <v>6620582.7942620004</v>
      </c>
      <c r="H189" s="21">
        <v>3108589.2724060002</v>
      </c>
      <c r="I189" s="21">
        <v>3511993.5218560002</v>
      </c>
      <c r="J189" s="21">
        <v>2593902.7758280002</v>
      </c>
      <c r="K189" s="21">
        <v>13815216.076094</v>
      </c>
      <c r="L189" s="21">
        <v>244022.47402600001</v>
      </c>
      <c r="M189" s="21">
        <v>154391.47440599999</v>
      </c>
      <c r="N189" s="21">
        <v>89630.999620000002</v>
      </c>
      <c r="O189" s="21">
        <v>17507.389160999999</v>
      </c>
    </row>
    <row r="190" spans="1:15" x14ac:dyDescent="0.25">
      <c r="A190" s="17" t="s">
        <v>141</v>
      </c>
      <c r="B190" s="17" t="s">
        <v>20</v>
      </c>
      <c r="C190" s="17" t="s">
        <v>142</v>
      </c>
      <c r="D190" s="40">
        <v>259855795.90531427</v>
      </c>
      <c r="E190" s="21">
        <v>534103.59626100003</v>
      </c>
      <c r="F190" s="21">
        <v>11668241.860259</v>
      </c>
      <c r="G190" s="21">
        <v>2904434.6503010001</v>
      </c>
      <c r="H190" s="21">
        <v>1235025.591096</v>
      </c>
      <c r="I190" s="21">
        <v>1669409.0592050001</v>
      </c>
      <c r="J190" s="21">
        <v>1444154.570077</v>
      </c>
      <c r="K190" s="21">
        <v>8187425.6661300007</v>
      </c>
      <c r="L190" s="21">
        <v>216590.67123400001</v>
      </c>
      <c r="M190" s="21">
        <v>146226.54066200001</v>
      </c>
      <c r="N190" s="21">
        <v>70364.130571999995</v>
      </c>
      <c r="O190" s="21">
        <v>13130.541869000001</v>
      </c>
    </row>
    <row r="191" spans="1:15" x14ac:dyDescent="0.25">
      <c r="A191" s="17" t="s">
        <v>395</v>
      </c>
      <c r="B191" s="17" t="s">
        <v>152</v>
      </c>
      <c r="C191" s="17" t="s">
        <v>396</v>
      </c>
      <c r="D191" s="40">
        <v>364948314.6202929</v>
      </c>
      <c r="E191" s="21">
        <v>0</v>
      </c>
      <c r="F191" s="21">
        <v>12326447.852917001</v>
      </c>
      <c r="G191" s="21">
        <v>5839805.1238000002</v>
      </c>
      <c r="H191" s="21">
        <v>3278790.8274309998</v>
      </c>
      <c r="I191" s="21">
        <v>2561014.2963689999</v>
      </c>
      <c r="J191" s="21">
        <v>797071.04460400005</v>
      </c>
      <c r="K191" s="21">
        <v>8879429.9235590007</v>
      </c>
      <c r="L191" s="21">
        <v>271030.062607</v>
      </c>
      <c r="M191" s="21">
        <v>162344.33194599999</v>
      </c>
      <c r="N191" s="21">
        <v>108685.73066099999</v>
      </c>
      <c r="O191" s="21">
        <v>17507.389160999999</v>
      </c>
    </row>
    <row r="192" spans="1:15" x14ac:dyDescent="0.25">
      <c r="A192" s="17" t="s">
        <v>467</v>
      </c>
      <c r="B192" s="17" t="s">
        <v>303</v>
      </c>
      <c r="C192" s="17" t="s">
        <v>468</v>
      </c>
      <c r="D192" s="40">
        <v>34002722.385384776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</row>
    <row r="193" spans="1:15" x14ac:dyDescent="0.25">
      <c r="A193" s="17" t="s">
        <v>190</v>
      </c>
      <c r="B193" s="17" t="s">
        <v>15</v>
      </c>
      <c r="C193" s="17" t="s">
        <v>191</v>
      </c>
      <c r="D193" s="40">
        <v>10112769.639371045</v>
      </c>
      <c r="E193" s="21">
        <v>93505.186248999991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</row>
    <row r="194" spans="1:15" x14ac:dyDescent="0.25">
      <c r="A194" s="17" t="s">
        <v>100</v>
      </c>
      <c r="B194" s="17" t="s">
        <v>30</v>
      </c>
      <c r="C194" s="17" t="s">
        <v>101</v>
      </c>
      <c r="D194" s="40">
        <v>240645415.13089499</v>
      </c>
      <c r="E194" s="21">
        <v>492288.95306799997</v>
      </c>
      <c r="F194" s="21">
        <v>8850064.4534060005</v>
      </c>
      <c r="G194" s="21">
        <v>2418949.1594770001</v>
      </c>
      <c r="H194" s="21">
        <v>967909.71870600001</v>
      </c>
      <c r="I194" s="21">
        <v>1451039.440771</v>
      </c>
      <c r="J194" s="21">
        <v>1375929.2791909999</v>
      </c>
      <c r="K194" s="21">
        <v>7811892.0894320002</v>
      </c>
      <c r="L194" s="21">
        <v>236596.67750399999</v>
      </c>
      <c r="M194" s="21">
        <v>152164.674294</v>
      </c>
      <c r="N194" s="21">
        <v>84432.003209999995</v>
      </c>
      <c r="O194" s="21">
        <v>8753.6945830000004</v>
      </c>
    </row>
    <row r="195" spans="1:15" x14ac:dyDescent="0.25">
      <c r="A195" s="17" t="s">
        <v>536</v>
      </c>
      <c r="B195" s="17" t="s">
        <v>15</v>
      </c>
      <c r="C195" s="17" t="s">
        <v>537</v>
      </c>
      <c r="D195" s="40">
        <v>9153489.5860318206</v>
      </c>
      <c r="E195" s="21">
        <v>70368.014391999997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</row>
    <row r="196" spans="1:15" x14ac:dyDescent="0.25">
      <c r="A196" s="17" t="s">
        <v>147</v>
      </c>
      <c r="B196" s="17" t="s">
        <v>15</v>
      </c>
      <c r="C196" s="17" t="s">
        <v>148</v>
      </c>
      <c r="D196" s="40">
        <v>11544279.170415495</v>
      </c>
      <c r="E196" s="21">
        <v>110045.88278099999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</row>
    <row r="197" spans="1:15" x14ac:dyDescent="0.25">
      <c r="A197" s="17" t="s">
        <v>178</v>
      </c>
      <c r="B197" s="17" t="s">
        <v>152</v>
      </c>
      <c r="C197" s="17" t="s">
        <v>179</v>
      </c>
      <c r="D197" s="40">
        <v>446870913.81208658</v>
      </c>
      <c r="E197" s="21">
        <v>0</v>
      </c>
      <c r="F197" s="21">
        <v>6669396.3118939996</v>
      </c>
      <c r="G197" s="21">
        <v>7249833.8823410003</v>
      </c>
      <c r="H197" s="21">
        <v>3677142.3905890002</v>
      </c>
      <c r="I197" s="21">
        <v>3572691.4917520001</v>
      </c>
      <c r="J197" s="21">
        <v>1336627.8132450001</v>
      </c>
      <c r="K197" s="21">
        <v>11753840.678951001</v>
      </c>
      <c r="L197" s="21">
        <v>576612.12914500001</v>
      </c>
      <c r="M197" s="21">
        <v>253006.90792</v>
      </c>
      <c r="N197" s="21">
        <v>323605.22122499999</v>
      </c>
      <c r="O197" s="21">
        <v>17507.389160999999</v>
      </c>
    </row>
    <row r="198" spans="1:15" x14ac:dyDescent="0.25">
      <c r="A198" s="17" t="s">
        <v>74</v>
      </c>
      <c r="B198" s="17" t="s">
        <v>25</v>
      </c>
      <c r="C198" s="17" t="s">
        <v>75</v>
      </c>
      <c r="D198" s="40">
        <v>432670038.77860522</v>
      </c>
      <c r="E198" s="21">
        <v>516903.45023000002</v>
      </c>
      <c r="F198" s="21">
        <v>17344452.138987001</v>
      </c>
      <c r="G198" s="21">
        <v>5479118.1202729996</v>
      </c>
      <c r="H198" s="21">
        <v>2342243.9305759999</v>
      </c>
      <c r="I198" s="21">
        <v>3136874.1896970002</v>
      </c>
      <c r="J198" s="21">
        <v>3176177.8089979999</v>
      </c>
      <c r="K198" s="21">
        <v>11975826.109129999</v>
      </c>
      <c r="L198" s="21">
        <v>185064.514119</v>
      </c>
      <c r="M198" s="21">
        <v>136895.187814</v>
      </c>
      <c r="N198" s="21">
        <v>48169.326305000002</v>
      </c>
      <c r="O198" s="21">
        <v>17507.389160999999</v>
      </c>
    </row>
    <row r="199" spans="1:15" x14ac:dyDescent="0.25">
      <c r="A199" s="17" t="s">
        <v>160</v>
      </c>
      <c r="B199" s="17" t="s">
        <v>20</v>
      </c>
      <c r="C199" s="17" t="s">
        <v>161</v>
      </c>
      <c r="D199" s="40">
        <v>139951343.95721844</v>
      </c>
      <c r="E199" s="21">
        <v>166856.56602</v>
      </c>
      <c r="F199" s="21">
        <v>3790173.7252660003</v>
      </c>
      <c r="G199" s="21">
        <v>1572217.9978240002</v>
      </c>
      <c r="H199" s="21">
        <v>736181.16843900003</v>
      </c>
      <c r="I199" s="21">
        <v>836036.82938500005</v>
      </c>
      <c r="J199" s="21">
        <v>458884.030822</v>
      </c>
      <c r="K199" s="21">
        <v>5259021.4397320002</v>
      </c>
      <c r="L199" s="21">
        <v>168652.69965799997</v>
      </c>
      <c r="M199" s="21">
        <v>132017.43518899998</v>
      </c>
      <c r="N199" s="21">
        <v>36635.264469000002</v>
      </c>
      <c r="O199" s="21">
        <v>8753.6945830000004</v>
      </c>
    </row>
    <row r="200" spans="1:15" x14ac:dyDescent="0.25">
      <c r="A200" s="17" t="s">
        <v>604</v>
      </c>
      <c r="B200" s="17" t="s">
        <v>15</v>
      </c>
      <c r="C200" s="17" t="s">
        <v>605</v>
      </c>
      <c r="D200" s="40">
        <v>20090550.150036775</v>
      </c>
      <c r="E200" s="21">
        <v>100397.72073299999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</row>
    <row r="201" spans="1:15" x14ac:dyDescent="0.25">
      <c r="A201" s="17" t="s">
        <v>234</v>
      </c>
      <c r="B201" s="17" t="s">
        <v>15</v>
      </c>
      <c r="C201" s="17" t="s">
        <v>235</v>
      </c>
      <c r="D201" s="40">
        <v>6243234.6589642745</v>
      </c>
      <c r="E201" s="21">
        <v>63475.479907999994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</row>
    <row r="202" spans="1:15" x14ac:dyDescent="0.25">
      <c r="A202" s="17" t="s">
        <v>618</v>
      </c>
      <c r="B202" s="17" t="s">
        <v>15</v>
      </c>
      <c r="C202" s="17" t="s">
        <v>619</v>
      </c>
      <c r="D202" s="40">
        <v>7947985.3062975081</v>
      </c>
      <c r="E202" s="21">
        <v>100692.789728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</row>
    <row r="203" spans="1:15" x14ac:dyDescent="0.25">
      <c r="A203" s="17" t="s">
        <v>135</v>
      </c>
      <c r="B203" s="17" t="s">
        <v>25</v>
      </c>
      <c r="C203" s="17" t="s">
        <v>136</v>
      </c>
      <c r="D203" s="40">
        <v>430670958.48987347</v>
      </c>
      <c r="E203" s="21">
        <v>1190817.2715489999</v>
      </c>
      <c r="F203" s="21">
        <v>16659583.287304999</v>
      </c>
      <c r="G203" s="21">
        <v>4515487.2669779994</v>
      </c>
      <c r="H203" s="21">
        <v>1687364.1938519999</v>
      </c>
      <c r="I203" s="21">
        <v>2828123.0731259999</v>
      </c>
      <c r="J203" s="21">
        <v>2446328.3989309999</v>
      </c>
      <c r="K203" s="21">
        <v>13201868.752091002</v>
      </c>
      <c r="L203" s="21">
        <v>201912.95738100001</v>
      </c>
      <c r="M203" s="21">
        <v>141878.97854000001</v>
      </c>
      <c r="N203" s="21">
        <v>60033.978840999996</v>
      </c>
      <c r="O203" s="21">
        <v>13130.541869000001</v>
      </c>
    </row>
    <row r="204" spans="1:15" x14ac:dyDescent="0.25">
      <c r="A204" s="17" t="s">
        <v>260</v>
      </c>
      <c r="B204" s="17" t="s">
        <v>15</v>
      </c>
      <c r="C204" s="17" t="s">
        <v>261</v>
      </c>
      <c r="D204" s="40">
        <v>10888632.352035668</v>
      </c>
      <c r="E204" s="21">
        <v>132395.87392799999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</row>
    <row r="205" spans="1:15" x14ac:dyDescent="0.25">
      <c r="A205" s="17" t="s">
        <v>351</v>
      </c>
      <c r="B205" s="17" t="s">
        <v>20</v>
      </c>
      <c r="C205" s="17" t="s">
        <v>352</v>
      </c>
      <c r="D205" s="40">
        <v>183788419.40472695</v>
      </c>
      <c r="E205" s="21">
        <v>148641.50146499998</v>
      </c>
      <c r="F205" s="21">
        <v>10456708.305243</v>
      </c>
      <c r="G205" s="21">
        <v>2189737.2378350003</v>
      </c>
      <c r="H205" s="21">
        <v>1131202.185696</v>
      </c>
      <c r="I205" s="21">
        <v>1058535.052139</v>
      </c>
      <c r="J205" s="21">
        <v>596106.36635200004</v>
      </c>
      <c r="K205" s="21">
        <v>5002382.8631800003</v>
      </c>
      <c r="L205" s="21">
        <v>194987.830896</v>
      </c>
      <c r="M205" s="21">
        <v>139864.25463000001</v>
      </c>
      <c r="N205" s="21">
        <v>55123.576265999996</v>
      </c>
      <c r="O205" s="21">
        <v>8753.6945830000004</v>
      </c>
    </row>
    <row r="206" spans="1:15" x14ac:dyDescent="0.25">
      <c r="A206" s="17" t="s">
        <v>439</v>
      </c>
      <c r="B206" s="17" t="s">
        <v>15</v>
      </c>
      <c r="C206" s="17" t="s">
        <v>440</v>
      </c>
      <c r="D206" s="40">
        <v>5556852.0563521497</v>
      </c>
      <c r="E206" s="21">
        <v>70368.014391999997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</row>
    <row r="207" spans="1:15" x14ac:dyDescent="0.25">
      <c r="A207" s="17" t="s">
        <v>706</v>
      </c>
      <c r="B207" s="17" t="s">
        <v>15</v>
      </c>
      <c r="C207" s="17" t="s">
        <v>707</v>
      </c>
      <c r="D207" s="40">
        <v>11606160.8210677</v>
      </c>
      <c r="E207" s="21">
        <v>201316.26794799999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</row>
    <row r="208" spans="1:15" x14ac:dyDescent="0.25">
      <c r="A208" s="17" t="s">
        <v>343</v>
      </c>
      <c r="B208" s="17" t="s">
        <v>303</v>
      </c>
      <c r="C208" s="17" t="s">
        <v>344</v>
      </c>
      <c r="D208" s="40">
        <v>59257784.221390106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</row>
    <row r="209" spans="1:15" x14ac:dyDescent="0.25">
      <c r="A209" s="17" t="s">
        <v>272</v>
      </c>
      <c r="B209" s="17" t="s">
        <v>123</v>
      </c>
      <c r="C209" s="17" t="s">
        <v>273</v>
      </c>
      <c r="D209" s="40">
        <v>143156932.72794771</v>
      </c>
      <c r="E209" s="21">
        <v>396065.76550400001</v>
      </c>
      <c r="F209" s="21">
        <v>7645755.1864889991</v>
      </c>
      <c r="G209" s="21">
        <v>1612150.3000400001</v>
      </c>
      <c r="H209" s="21">
        <v>818774.79105200002</v>
      </c>
      <c r="I209" s="21">
        <v>793375.50898799999</v>
      </c>
      <c r="J209" s="21">
        <v>329766.23913300002</v>
      </c>
      <c r="K209" s="21">
        <v>3713763.438445</v>
      </c>
      <c r="L209" s="21">
        <v>179037.41261500001</v>
      </c>
      <c r="M209" s="21">
        <v>135092.54010400001</v>
      </c>
      <c r="N209" s="21">
        <v>43944.872511000001</v>
      </c>
      <c r="O209" s="21">
        <v>8753.6945830000004</v>
      </c>
    </row>
    <row r="210" spans="1:15" x14ac:dyDescent="0.25">
      <c r="A210" s="17" t="s">
        <v>457</v>
      </c>
      <c r="B210" s="17" t="s">
        <v>15</v>
      </c>
      <c r="C210" s="17" t="s">
        <v>458</v>
      </c>
      <c r="D210" s="40">
        <v>9306112.5088352822</v>
      </c>
      <c r="E210" s="21">
        <v>56583.935589000001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</row>
    <row r="211" spans="1:15" x14ac:dyDescent="0.25">
      <c r="A211" s="17" t="s">
        <v>628</v>
      </c>
      <c r="B211" s="17" t="s">
        <v>15</v>
      </c>
      <c r="C211" s="17" t="s">
        <v>629</v>
      </c>
      <c r="D211" s="40">
        <v>10195874.412608203</v>
      </c>
      <c r="E211" s="21">
        <v>56583.935589000001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</row>
    <row r="212" spans="1:15" x14ac:dyDescent="0.25">
      <c r="A212" s="17" t="s">
        <v>748</v>
      </c>
      <c r="B212" s="17" t="s">
        <v>15</v>
      </c>
      <c r="C212" s="17" t="s">
        <v>749</v>
      </c>
      <c r="D212" s="40">
        <v>13704321.293937817</v>
      </c>
      <c r="E212" s="21">
        <v>84152.093197000009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</row>
    <row r="213" spans="1:15" x14ac:dyDescent="0.25">
      <c r="A213" s="17" t="s">
        <v>86</v>
      </c>
      <c r="B213" s="17" t="s">
        <v>20</v>
      </c>
      <c r="C213" s="17" t="s">
        <v>87</v>
      </c>
      <c r="D213" s="40">
        <v>117631524.94717944</v>
      </c>
      <c r="E213" s="21">
        <v>118611.795124</v>
      </c>
      <c r="F213" s="21">
        <v>1653143.169648</v>
      </c>
      <c r="G213" s="21">
        <v>1475399.8257809998</v>
      </c>
      <c r="H213" s="21">
        <v>671386.714057</v>
      </c>
      <c r="I213" s="21">
        <v>804013.11172399996</v>
      </c>
      <c r="J213" s="21">
        <v>857457.57611400005</v>
      </c>
      <c r="K213" s="21">
        <v>4556403.1809630003</v>
      </c>
      <c r="L213" s="21">
        <v>139256.35192799999</v>
      </c>
      <c r="M213" s="21">
        <v>123322.310943</v>
      </c>
      <c r="N213" s="21">
        <v>15934.040985</v>
      </c>
      <c r="O213" s="21">
        <v>8753.6945830000004</v>
      </c>
    </row>
    <row r="214" spans="1:15" x14ac:dyDescent="0.25">
      <c r="A214" s="17" t="s">
        <v>413</v>
      </c>
      <c r="B214" s="17" t="s">
        <v>20</v>
      </c>
      <c r="C214" s="17" t="s">
        <v>414</v>
      </c>
      <c r="D214" s="40">
        <v>178858276.73409358</v>
      </c>
      <c r="E214" s="21">
        <v>346049.59047099994</v>
      </c>
      <c r="F214" s="21">
        <v>4068380.4150010003</v>
      </c>
      <c r="G214" s="21">
        <v>1758523.110144</v>
      </c>
      <c r="H214" s="21">
        <v>795241.25378499995</v>
      </c>
      <c r="I214" s="21">
        <v>963281.85635899997</v>
      </c>
      <c r="J214" s="21">
        <v>671436.30938300001</v>
      </c>
      <c r="K214" s="21">
        <v>4961075.7561940001</v>
      </c>
      <c r="L214" s="21">
        <v>154338.389302</v>
      </c>
      <c r="M214" s="21">
        <v>127775.91116600001</v>
      </c>
      <c r="N214" s="21">
        <v>26562.478136000002</v>
      </c>
      <c r="O214" s="21">
        <v>8753.6945830000004</v>
      </c>
    </row>
    <row r="215" spans="1:15" x14ac:dyDescent="0.25">
      <c r="A215" s="17" t="s">
        <v>461</v>
      </c>
      <c r="B215" s="17" t="s">
        <v>15</v>
      </c>
      <c r="C215" s="17" t="s">
        <v>462</v>
      </c>
      <c r="D215" s="40">
        <v>8425667.334263999</v>
      </c>
      <c r="E215" s="21">
        <v>49508.220688000001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</row>
    <row r="216" spans="1:15" x14ac:dyDescent="0.25">
      <c r="A216" s="17" t="s">
        <v>116</v>
      </c>
      <c r="B216" s="17" t="s">
        <v>15</v>
      </c>
      <c r="C216" s="17" t="s">
        <v>117</v>
      </c>
      <c r="D216" s="40">
        <v>16754025.885951787</v>
      </c>
      <c r="E216" s="21">
        <v>77259.558713000006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</row>
    <row r="217" spans="1:15" x14ac:dyDescent="0.25">
      <c r="A217" s="17" t="s">
        <v>387</v>
      </c>
      <c r="B217" s="17" t="s">
        <v>15</v>
      </c>
      <c r="C217" s="17" t="s">
        <v>388</v>
      </c>
      <c r="D217" s="40">
        <v>11750208.295481995</v>
      </c>
      <c r="E217" s="21">
        <v>77259.558713000006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</row>
    <row r="218" spans="1:15" x14ac:dyDescent="0.25">
      <c r="A218" s="17" t="s">
        <v>42</v>
      </c>
      <c r="B218" s="17" t="s">
        <v>25</v>
      </c>
      <c r="C218" s="17" t="s">
        <v>43</v>
      </c>
      <c r="D218" s="40">
        <v>237640765.70981076</v>
      </c>
      <c r="E218" s="21">
        <v>401185.90568700002</v>
      </c>
      <c r="F218" s="21">
        <v>12846419.51403</v>
      </c>
      <c r="G218" s="21">
        <v>2879886.072836</v>
      </c>
      <c r="H218" s="21">
        <v>1287818.333045</v>
      </c>
      <c r="I218" s="21">
        <v>1592067.739791</v>
      </c>
      <c r="J218" s="21">
        <v>1135118.7662450001</v>
      </c>
      <c r="K218" s="21">
        <v>6359491.2682400001</v>
      </c>
      <c r="L218" s="21">
        <v>146996.58650800001</v>
      </c>
      <c r="M218" s="21">
        <v>125549.11105400001</v>
      </c>
      <c r="N218" s="21">
        <v>21447.475453999999</v>
      </c>
      <c r="O218" s="21">
        <v>8753.6945830000004</v>
      </c>
    </row>
    <row r="219" spans="1:15" x14ac:dyDescent="0.25">
      <c r="A219" s="17" t="s">
        <v>300</v>
      </c>
      <c r="B219" s="17" t="s">
        <v>15</v>
      </c>
      <c r="C219" s="17" t="s">
        <v>301</v>
      </c>
      <c r="D219" s="40">
        <v>12112104.378574315</v>
      </c>
      <c r="E219" s="21">
        <v>125504.329608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</row>
    <row r="220" spans="1:15" x14ac:dyDescent="0.25">
      <c r="A220" s="17" t="s">
        <v>122</v>
      </c>
      <c r="B220" s="17" t="s">
        <v>123</v>
      </c>
      <c r="C220" s="17" t="s">
        <v>124</v>
      </c>
      <c r="D220" s="40">
        <v>261734229.23656192</v>
      </c>
      <c r="E220" s="21">
        <v>689203.94019600004</v>
      </c>
      <c r="F220" s="21">
        <v>7557055.7073349999</v>
      </c>
      <c r="G220" s="21">
        <v>2287558.6856749998</v>
      </c>
      <c r="H220" s="21">
        <v>729881.19395900005</v>
      </c>
      <c r="I220" s="21">
        <v>1557677.491716</v>
      </c>
      <c r="J220" s="21">
        <v>953556.353902</v>
      </c>
      <c r="K220" s="21">
        <v>9914098.5299590006</v>
      </c>
      <c r="L220" s="21">
        <v>248469.463422</v>
      </c>
      <c r="M220" s="21">
        <v>155663.93161199999</v>
      </c>
      <c r="N220" s="21">
        <v>92805.53181</v>
      </c>
      <c r="O220" s="21">
        <v>8753.6945830000004</v>
      </c>
    </row>
    <row r="221" spans="1:15" x14ac:dyDescent="0.25">
      <c r="A221" s="17" t="s">
        <v>208</v>
      </c>
      <c r="B221" s="17" t="s">
        <v>152</v>
      </c>
      <c r="C221" s="17" t="s">
        <v>209</v>
      </c>
      <c r="D221" s="40">
        <v>615548532.10558271</v>
      </c>
      <c r="E221" s="21">
        <v>0</v>
      </c>
      <c r="F221" s="21">
        <v>45159804.281264007</v>
      </c>
      <c r="G221" s="21">
        <v>9220116.2067679986</v>
      </c>
      <c r="H221" s="21">
        <v>4787410.6486529997</v>
      </c>
      <c r="I221" s="21">
        <v>4432705.5581149999</v>
      </c>
      <c r="J221" s="21">
        <v>1712606.6673320001</v>
      </c>
      <c r="K221" s="21">
        <v>14343625.249637</v>
      </c>
      <c r="L221" s="21">
        <v>433600.40039799997</v>
      </c>
      <c r="M221" s="21">
        <v>210591.66769899998</v>
      </c>
      <c r="N221" s="21">
        <v>223008.73269899999</v>
      </c>
      <c r="O221" s="21">
        <v>17507.389160999999</v>
      </c>
    </row>
    <row r="222" spans="1:15" x14ac:dyDescent="0.25">
      <c r="A222" s="17" t="s">
        <v>437</v>
      </c>
      <c r="B222" s="17" t="s">
        <v>15</v>
      </c>
      <c r="C222" s="17" t="s">
        <v>438</v>
      </c>
      <c r="D222" s="40">
        <v>9962390.8606654909</v>
      </c>
      <c r="E222" s="21">
        <v>116938.417265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</row>
    <row r="223" spans="1:15" x14ac:dyDescent="0.25">
      <c r="A223" s="17" t="s">
        <v>658</v>
      </c>
      <c r="B223" s="17" t="s">
        <v>15</v>
      </c>
      <c r="C223" s="17" t="s">
        <v>659</v>
      </c>
      <c r="D223" s="40">
        <v>6673686.9065029705</v>
      </c>
      <c r="E223" s="21">
        <v>49508.220688000001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</row>
    <row r="224" spans="1:15" x14ac:dyDescent="0.25">
      <c r="A224" s="17" t="s">
        <v>622</v>
      </c>
      <c r="B224" s="17" t="s">
        <v>15</v>
      </c>
      <c r="C224" s="17" t="s">
        <v>623</v>
      </c>
      <c r="D224" s="40">
        <v>9167501.2120272052</v>
      </c>
      <c r="E224" s="21">
        <v>104827.71632000001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</row>
    <row r="225" spans="1:15" x14ac:dyDescent="0.25">
      <c r="A225" s="17" t="s">
        <v>64</v>
      </c>
      <c r="B225" s="17" t="s">
        <v>20</v>
      </c>
      <c r="C225" s="17" t="s">
        <v>65</v>
      </c>
      <c r="D225" s="40">
        <v>119614117.76669681</v>
      </c>
      <c r="E225" s="21">
        <v>70889.831038999997</v>
      </c>
      <c r="F225" s="21">
        <v>4016598.1520579997</v>
      </c>
      <c r="G225" s="21">
        <v>1680112.6269489999</v>
      </c>
      <c r="H225" s="21">
        <v>853002.62201599998</v>
      </c>
      <c r="I225" s="21">
        <v>827110.00493299996</v>
      </c>
      <c r="J225" s="21">
        <v>626059.44727899996</v>
      </c>
      <c r="K225" s="21">
        <v>4168171.9637259999</v>
      </c>
      <c r="L225" s="21">
        <v>232685.38643300001</v>
      </c>
      <c r="M225" s="21">
        <v>150998.25518800001</v>
      </c>
      <c r="N225" s="21">
        <v>81687.131244999997</v>
      </c>
      <c r="O225" s="21">
        <v>8753.6945830000004</v>
      </c>
    </row>
    <row r="226" spans="1:15" x14ac:dyDescent="0.25">
      <c r="A226" s="17" t="s">
        <v>250</v>
      </c>
      <c r="B226" s="17" t="s">
        <v>15</v>
      </c>
      <c r="C226" s="17" t="s">
        <v>251</v>
      </c>
      <c r="D226" s="40">
        <v>14147929.926607568</v>
      </c>
      <c r="E226" s="21">
        <v>86908.710923999999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</row>
    <row r="227" spans="1:15" x14ac:dyDescent="0.25">
      <c r="A227" s="17" t="s">
        <v>682</v>
      </c>
      <c r="B227" s="17" t="s">
        <v>15</v>
      </c>
      <c r="C227" s="17" t="s">
        <v>683</v>
      </c>
      <c r="D227" s="40">
        <v>10894854.843777027</v>
      </c>
      <c r="E227" s="21">
        <v>77259.558713000006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</row>
    <row r="228" spans="1:15" x14ac:dyDescent="0.25">
      <c r="A228" s="17" t="s">
        <v>129</v>
      </c>
      <c r="B228" s="17" t="s">
        <v>20</v>
      </c>
      <c r="C228" s="17" t="s">
        <v>130</v>
      </c>
      <c r="D228" s="40">
        <v>116706030.02278288</v>
      </c>
      <c r="E228" s="21">
        <v>111720.250805</v>
      </c>
      <c r="F228" s="21">
        <v>2043466.7880640002</v>
      </c>
      <c r="G228" s="21">
        <v>1614153.581522</v>
      </c>
      <c r="H228" s="21">
        <v>806975.39133500005</v>
      </c>
      <c r="I228" s="21">
        <v>807178.19018699997</v>
      </c>
      <c r="J228" s="21">
        <v>406766.18200099998</v>
      </c>
      <c r="K228" s="21">
        <v>3304167.8814580003</v>
      </c>
      <c r="L228" s="21">
        <v>193308.64926499999</v>
      </c>
      <c r="M228" s="21">
        <v>139334.06412699999</v>
      </c>
      <c r="N228" s="21">
        <v>53974.585138000002</v>
      </c>
      <c r="O228" s="21">
        <v>8753.6945830000004</v>
      </c>
    </row>
    <row r="229" spans="1:15" x14ac:dyDescent="0.25">
      <c r="A229" s="17" t="s">
        <v>612</v>
      </c>
      <c r="B229" s="17" t="s">
        <v>15</v>
      </c>
      <c r="C229" s="17" t="s">
        <v>613</v>
      </c>
      <c r="D229" s="40">
        <v>11147979.909699406</v>
      </c>
      <c r="E229" s="21">
        <v>118611.795124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</row>
    <row r="230" spans="1:15" x14ac:dyDescent="0.25">
      <c r="A230" s="17" t="s">
        <v>427</v>
      </c>
      <c r="B230" s="17" t="s">
        <v>20</v>
      </c>
      <c r="C230" s="17" t="s">
        <v>428</v>
      </c>
      <c r="D230" s="40">
        <v>151100707.63849697</v>
      </c>
      <c r="E230" s="21">
        <v>56583.935589000001</v>
      </c>
      <c r="F230" s="21">
        <v>6691164.2757600006</v>
      </c>
      <c r="G230" s="21">
        <v>2285118.5778919999</v>
      </c>
      <c r="H230" s="21">
        <v>1305006.2123159999</v>
      </c>
      <c r="I230" s="21">
        <v>980112.36557599995</v>
      </c>
      <c r="J230" s="21">
        <v>377047.26245799998</v>
      </c>
      <c r="K230" s="21">
        <v>3304438.8156790002</v>
      </c>
      <c r="L230" s="21">
        <v>239964.22483199998</v>
      </c>
      <c r="M230" s="21">
        <v>153119.01719899999</v>
      </c>
      <c r="N230" s="21">
        <v>86845.207632999998</v>
      </c>
      <c r="O230" s="21">
        <v>8753.6945830000004</v>
      </c>
    </row>
    <row r="231" spans="1:15" x14ac:dyDescent="0.25">
      <c r="A231" s="17" t="s">
        <v>280</v>
      </c>
      <c r="B231" s="17" t="s">
        <v>25</v>
      </c>
      <c r="C231" s="17" t="s">
        <v>281</v>
      </c>
      <c r="D231" s="40">
        <v>166355958.40936875</v>
      </c>
      <c r="E231" s="21">
        <v>169613.18374800001</v>
      </c>
      <c r="F231" s="21">
        <v>7798767.1168860011</v>
      </c>
      <c r="G231" s="21">
        <v>2185119.5268359999</v>
      </c>
      <c r="H231" s="21">
        <v>1091359.6330009999</v>
      </c>
      <c r="I231" s="21">
        <v>1093759.893835</v>
      </c>
      <c r="J231" s="21">
        <v>644223.89545499999</v>
      </c>
      <c r="K231" s="21">
        <v>3832313.453853</v>
      </c>
      <c r="L231" s="21">
        <v>135198.10273499999</v>
      </c>
      <c r="M231" s="21">
        <v>122049.853737</v>
      </c>
      <c r="N231" s="21">
        <v>13148.248997999999</v>
      </c>
      <c r="O231" s="21">
        <v>8753.6945830000004</v>
      </c>
    </row>
    <row r="232" spans="1:15" x14ac:dyDescent="0.25">
      <c r="A232" s="17" t="s">
        <v>496</v>
      </c>
      <c r="B232" s="17" t="s">
        <v>15</v>
      </c>
      <c r="C232" s="17" t="s">
        <v>497</v>
      </c>
      <c r="D232" s="40">
        <v>7021760.6758763753</v>
      </c>
      <c r="E232" s="21">
        <v>56583.935589000001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</row>
    <row r="233" spans="1:15" x14ac:dyDescent="0.25">
      <c r="A233" s="17" t="s">
        <v>704</v>
      </c>
      <c r="B233" s="17" t="s">
        <v>15</v>
      </c>
      <c r="C233" s="17" t="s">
        <v>705</v>
      </c>
      <c r="D233" s="40">
        <v>9901945.5055015441</v>
      </c>
      <c r="E233" s="21">
        <v>49508.220688000001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</row>
    <row r="234" spans="1:15" x14ac:dyDescent="0.25">
      <c r="A234" s="17" t="s">
        <v>341</v>
      </c>
      <c r="B234" s="17" t="s">
        <v>152</v>
      </c>
      <c r="C234" s="17" t="s">
        <v>342</v>
      </c>
      <c r="D234" s="40">
        <v>381301944.55024964</v>
      </c>
      <c r="E234" s="21">
        <v>0</v>
      </c>
      <c r="F234" s="21">
        <v>10256601.318344001</v>
      </c>
      <c r="G234" s="21">
        <v>5728267.9423619993</v>
      </c>
      <c r="H234" s="21">
        <v>3157331.4092159998</v>
      </c>
      <c r="I234" s="21">
        <v>2570936.533146</v>
      </c>
      <c r="J234" s="21">
        <v>713029.69575299998</v>
      </c>
      <c r="K234" s="21">
        <v>9095346.3401110005</v>
      </c>
      <c r="L234" s="21">
        <v>324451.89946400002</v>
      </c>
      <c r="M234" s="21">
        <v>178250.04703000002</v>
      </c>
      <c r="N234" s="21">
        <v>146201.852434</v>
      </c>
      <c r="O234" s="21">
        <v>17507.389160999999</v>
      </c>
    </row>
    <row r="235" spans="1:15" x14ac:dyDescent="0.25">
      <c r="A235" s="17" t="s">
        <v>473</v>
      </c>
      <c r="B235" s="17" t="s">
        <v>303</v>
      </c>
      <c r="C235" s="17" t="s">
        <v>474</v>
      </c>
      <c r="D235" s="40">
        <v>29703104.07372376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</row>
    <row r="236" spans="1:15" x14ac:dyDescent="0.25">
      <c r="A236" s="17" t="s">
        <v>630</v>
      </c>
      <c r="B236" s="17" t="s">
        <v>15</v>
      </c>
      <c r="C236" s="17" t="s">
        <v>631</v>
      </c>
      <c r="D236" s="40">
        <v>25313750.086220983</v>
      </c>
      <c r="E236" s="21">
        <v>180640.64482399999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</row>
    <row r="237" spans="1:15" x14ac:dyDescent="0.25">
      <c r="A237" s="17" t="s">
        <v>419</v>
      </c>
      <c r="B237" s="17" t="s">
        <v>152</v>
      </c>
      <c r="C237" s="17" t="s">
        <v>420</v>
      </c>
      <c r="D237" s="40">
        <v>425134718.55090064</v>
      </c>
      <c r="E237" s="21">
        <v>0</v>
      </c>
      <c r="F237" s="21">
        <v>13746684.521568999</v>
      </c>
      <c r="G237" s="21">
        <v>5790486.1071770005</v>
      </c>
      <c r="H237" s="21">
        <v>2908201.789934</v>
      </c>
      <c r="I237" s="21">
        <v>2882284.317243</v>
      </c>
      <c r="J237" s="21">
        <v>1508548.9506079999</v>
      </c>
      <c r="K237" s="21">
        <v>12696572.305980001</v>
      </c>
      <c r="L237" s="21">
        <v>259512.06544699997</v>
      </c>
      <c r="M237" s="21">
        <v>158951.11272899999</v>
      </c>
      <c r="N237" s="21">
        <v>100560.952718</v>
      </c>
      <c r="O237" s="21">
        <v>17507.389160999999</v>
      </c>
    </row>
    <row r="238" spans="1:15" x14ac:dyDescent="0.25">
      <c r="A238" s="17" t="s">
        <v>198</v>
      </c>
      <c r="B238" s="17" t="s">
        <v>20</v>
      </c>
      <c r="C238" s="17" t="s">
        <v>199</v>
      </c>
      <c r="D238" s="40">
        <v>259426671.01122105</v>
      </c>
      <c r="E238" s="21">
        <v>346049.59047099994</v>
      </c>
      <c r="F238" s="21">
        <v>10239153.279817</v>
      </c>
      <c r="G238" s="21">
        <v>3177499.9666769998</v>
      </c>
      <c r="H238" s="21">
        <v>1563555.33764</v>
      </c>
      <c r="I238" s="21">
        <v>1613944.629037</v>
      </c>
      <c r="J238" s="21">
        <v>781763.96765400004</v>
      </c>
      <c r="K238" s="21">
        <v>5471992.2329540001</v>
      </c>
      <c r="L238" s="21">
        <v>189373.667655</v>
      </c>
      <c r="M238" s="21">
        <v>138167.645021</v>
      </c>
      <c r="N238" s="21">
        <v>51206.022634000001</v>
      </c>
      <c r="O238" s="21">
        <v>13130.541869000001</v>
      </c>
    </row>
    <row r="239" spans="1:15" x14ac:dyDescent="0.25">
      <c r="A239" s="17" t="s">
        <v>226</v>
      </c>
      <c r="B239" s="17" t="s">
        <v>15</v>
      </c>
      <c r="C239" s="17" t="s">
        <v>227</v>
      </c>
      <c r="D239" s="40">
        <v>17193324.991881132</v>
      </c>
      <c r="E239" s="21">
        <v>332265.51166800002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</row>
    <row r="240" spans="1:15" x14ac:dyDescent="0.25">
      <c r="A240" s="17" t="s">
        <v>120</v>
      </c>
      <c r="B240" s="17" t="s">
        <v>20</v>
      </c>
      <c r="C240" s="17" t="s">
        <v>121</v>
      </c>
      <c r="D240" s="40">
        <v>256191715.16489911</v>
      </c>
      <c r="E240" s="21">
        <v>552348.36574899999</v>
      </c>
      <c r="F240" s="21">
        <v>7676732.5053599998</v>
      </c>
      <c r="G240" s="21">
        <v>2834313.1759270001</v>
      </c>
      <c r="H240" s="21">
        <v>1190055.607514</v>
      </c>
      <c r="I240" s="21">
        <v>1644257.5684130001</v>
      </c>
      <c r="J240" s="21">
        <v>1641841.7418879999</v>
      </c>
      <c r="K240" s="21">
        <v>7551826.9705919996</v>
      </c>
      <c r="L240" s="21">
        <v>197668.41440499999</v>
      </c>
      <c r="M240" s="21">
        <v>140606.52133299998</v>
      </c>
      <c r="N240" s="21">
        <v>57061.893071999999</v>
      </c>
      <c r="O240" s="21">
        <v>8753.6945830000004</v>
      </c>
    </row>
    <row r="241" spans="1:15" x14ac:dyDescent="0.25">
      <c r="A241" s="17" t="s">
        <v>218</v>
      </c>
      <c r="B241" s="17" t="s">
        <v>152</v>
      </c>
      <c r="C241" s="17" t="s">
        <v>219</v>
      </c>
      <c r="D241" s="40">
        <v>499175691.91805202</v>
      </c>
      <c r="E241" s="21">
        <v>0</v>
      </c>
      <c r="F241" s="21">
        <v>12465938.15466</v>
      </c>
      <c r="G241" s="21">
        <v>7809898.1915119998</v>
      </c>
      <c r="H241" s="21">
        <v>4068410.8332679998</v>
      </c>
      <c r="I241" s="21">
        <v>3741487.358244</v>
      </c>
      <c r="J241" s="21">
        <v>1604215.546293</v>
      </c>
      <c r="K241" s="21">
        <v>13238235.782182001</v>
      </c>
      <c r="L241" s="21">
        <v>349482.02099599998</v>
      </c>
      <c r="M241" s="21">
        <v>185672.71406799997</v>
      </c>
      <c r="N241" s="21">
        <v>163809.30692800001</v>
      </c>
      <c r="O241" s="21">
        <v>17507.389160999999</v>
      </c>
    </row>
    <row r="242" spans="1:15" x14ac:dyDescent="0.25">
      <c r="A242" s="17" t="s">
        <v>435</v>
      </c>
      <c r="B242" s="17" t="s">
        <v>303</v>
      </c>
      <c r="C242" s="17" t="s">
        <v>436</v>
      </c>
      <c r="D242" s="40">
        <v>40930415.157018192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</row>
    <row r="243" spans="1:15" x14ac:dyDescent="0.25">
      <c r="A243" s="17" t="s">
        <v>588</v>
      </c>
      <c r="B243" s="17" t="s">
        <v>15</v>
      </c>
      <c r="C243" s="17" t="s">
        <v>589</v>
      </c>
      <c r="D243" s="40">
        <v>13356480.543296766</v>
      </c>
      <c r="E243" s="21">
        <v>77259.558713000006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</row>
    <row r="244" spans="1:15" x14ac:dyDescent="0.25">
      <c r="A244" s="17" t="s">
        <v>238</v>
      </c>
      <c r="B244" s="17" t="s">
        <v>15</v>
      </c>
      <c r="C244" s="17" t="s">
        <v>239</v>
      </c>
      <c r="D244" s="40">
        <v>5584629.378555445</v>
      </c>
      <c r="E244" s="21">
        <v>49508.220688000001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</row>
    <row r="245" spans="1:15" x14ac:dyDescent="0.25">
      <c r="A245" s="17" t="s">
        <v>156</v>
      </c>
      <c r="B245" s="17" t="s">
        <v>25</v>
      </c>
      <c r="C245" s="17" t="s">
        <v>157</v>
      </c>
      <c r="D245" s="40">
        <v>188066372.44907779</v>
      </c>
      <c r="E245" s="21">
        <v>81099.416308999993</v>
      </c>
      <c r="F245" s="21">
        <v>5993583.7814239999</v>
      </c>
      <c r="G245" s="21">
        <v>2277171.4269749997</v>
      </c>
      <c r="H245" s="21">
        <v>1086588.968625</v>
      </c>
      <c r="I245" s="21">
        <v>1190582.45835</v>
      </c>
      <c r="J245" s="21">
        <v>769833.03104000003</v>
      </c>
      <c r="K245" s="21">
        <v>6305313.2036589999</v>
      </c>
      <c r="L245" s="21">
        <v>156213.5563</v>
      </c>
      <c r="M245" s="21">
        <v>128306.10167</v>
      </c>
      <c r="N245" s="21">
        <v>27907.45463</v>
      </c>
      <c r="O245" s="21">
        <v>8753.6945830000004</v>
      </c>
    </row>
    <row r="246" spans="1:15" x14ac:dyDescent="0.25">
      <c r="A246" s="17" t="s">
        <v>254</v>
      </c>
      <c r="B246" s="17" t="s">
        <v>15</v>
      </c>
      <c r="C246" s="17" t="s">
        <v>255</v>
      </c>
      <c r="D246" s="40">
        <v>21318132.949648142</v>
      </c>
      <c r="E246" s="21">
        <v>947626.95054300001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</row>
    <row r="247" spans="1:15" x14ac:dyDescent="0.25">
      <c r="A247" s="17" t="s">
        <v>401</v>
      </c>
      <c r="B247" s="17" t="s">
        <v>152</v>
      </c>
      <c r="C247" s="17" t="s">
        <v>402</v>
      </c>
      <c r="D247" s="40">
        <v>428394045.56762654</v>
      </c>
      <c r="E247" s="21">
        <v>0</v>
      </c>
      <c r="F247" s="21">
        <v>22098264.351407997</v>
      </c>
      <c r="G247" s="21">
        <v>5234381.154747</v>
      </c>
      <c r="H247" s="21">
        <v>2803519.099341</v>
      </c>
      <c r="I247" s="21">
        <v>2430862.055406</v>
      </c>
      <c r="J247" s="21">
        <v>700327.75831299997</v>
      </c>
      <c r="K247" s="21">
        <v>10423308.380647</v>
      </c>
      <c r="L247" s="21">
        <v>287184.00415300002</v>
      </c>
      <c r="M247" s="21">
        <v>167116.04647200002</v>
      </c>
      <c r="N247" s="21">
        <v>120067.957681</v>
      </c>
      <c r="O247" s="21">
        <v>17507.389160999999</v>
      </c>
    </row>
    <row r="248" spans="1:15" x14ac:dyDescent="0.25">
      <c r="A248" s="17" t="s">
        <v>34</v>
      </c>
      <c r="B248" s="17" t="s">
        <v>15</v>
      </c>
      <c r="C248" s="17" t="s">
        <v>35</v>
      </c>
      <c r="D248" s="40">
        <v>12137099.325028908</v>
      </c>
      <c r="E248" s="21">
        <v>97936.171999999991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</row>
    <row r="249" spans="1:15" x14ac:dyDescent="0.25">
      <c r="A249" s="17" t="s">
        <v>294</v>
      </c>
      <c r="B249" s="17" t="s">
        <v>20</v>
      </c>
      <c r="C249" s="17" t="s">
        <v>295</v>
      </c>
      <c r="D249" s="40">
        <v>136426153.83588299</v>
      </c>
      <c r="E249" s="21">
        <v>208208.802432</v>
      </c>
      <c r="F249" s="21">
        <v>5853364.3829699997</v>
      </c>
      <c r="G249" s="21">
        <v>1608603.6805809999</v>
      </c>
      <c r="H249" s="21">
        <v>766695.58212399995</v>
      </c>
      <c r="I249" s="21">
        <v>841908.09845699999</v>
      </c>
      <c r="J249" s="21">
        <v>596478.31401600002</v>
      </c>
      <c r="K249" s="21">
        <v>4560161.6191680003</v>
      </c>
      <c r="L249" s="21">
        <v>147328.76157</v>
      </c>
      <c r="M249" s="21">
        <v>125655.14915500001</v>
      </c>
      <c r="N249" s="21">
        <v>21673.612415</v>
      </c>
      <c r="O249" s="21">
        <v>8753.6945830000004</v>
      </c>
    </row>
    <row r="250" spans="1:15" x14ac:dyDescent="0.25">
      <c r="A250" s="17" t="s">
        <v>149</v>
      </c>
      <c r="B250" s="17" t="s">
        <v>20</v>
      </c>
      <c r="C250" s="17" t="s">
        <v>150</v>
      </c>
      <c r="D250" s="40">
        <v>189741593.49167061</v>
      </c>
      <c r="E250" s="21">
        <v>548379.78677899996</v>
      </c>
      <c r="F250" s="21">
        <v>2719782.1438529999</v>
      </c>
      <c r="G250" s="21">
        <v>2621180.0992939998</v>
      </c>
      <c r="H250" s="21">
        <v>1259013.788124</v>
      </c>
      <c r="I250" s="21">
        <v>1362166.3111699999</v>
      </c>
      <c r="J250" s="21">
        <v>789498.06969200005</v>
      </c>
      <c r="K250" s="21">
        <v>5089708.7097450001</v>
      </c>
      <c r="L250" s="21">
        <v>151776.25848700001</v>
      </c>
      <c r="M250" s="21">
        <v>127033.644463</v>
      </c>
      <c r="N250" s="21">
        <v>24742.614023999999</v>
      </c>
      <c r="O250" s="21">
        <v>17507.389160999999</v>
      </c>
    </row>
    <row r="251" spans="1:15" x14ac:dyDescent="0.25">
      <c r="A251" s="17" t="s">
        <v>389</v>
      </c>
      <c r="B251" s="17" t="s">
        <v>20</v>
      </c>
      <c r="C251" s="17" t="s">
        <v>390</v>
      </c>
      <c r="D251" s="40">
        <v>102014174.42594849</v>
      </c>
      <c r="E251" s="21">
        <v>153072.48721600001</v>
      </c>
      <c r="F251" s="21">
        <v>35744.321502999999</v>
      </c>
      <c r="G251" s="21">
        <v>1568366.2774660001</v>
      </c>
      <c r="H251" s="21">
        <v>892059.853306</v>
      </c>
      <c r="I251" s="21">
        <v>676306.42416000005</v>
      </c>
      <c r="J251" s="21">
        <v>187120.54525299999</v>
      </c>
      <c r="K251" s="21">
        <v>2276073.0895699998</v>
      </c>
      <c r="L251" s="21">
        <v>138966.17373099999</v>
      </c>
      <c r="M251" s="21">
        <v>123216.27284299998</v>
      </c>
      <c r="N251" s="21">
        <v>15749.900888</v>
      </c>
      <c r="O251" s="21">
        <v>8753.6945830000004</v>
      </c>
    </row>
    <row r="252" spans="1:15" x14ac:dyDescent="0.25">
      <c r="A252" s="17" t="s">
        <v>158</v>
      </c>
      <c r="B252" s="17" t="s">
        <v>20</v>
      </c>
      <c r="C252" s="17" t="s">
        <v>159</v>
      </c>
      <c r="D252" s="40">
        <v>148300775.88553753</v>
      </c>
      <c r="E252" s="21">
        <v>552810.77252999996</v>
      </c>
      <c r="F252" s="21">
        <v>7219495.954330001</v>
      </c>
      <c r="G252" s="21">
        <v>1889219.9002799999</v>
      </c>
      <c r="H252" s="21">
        <v>944672.03659399995</v>
      </c>
      <c r="I252" s="21">
        <v>944547.863686</v>
      </c>
      <c r="J252" s="21">
        <v>538821.15554800001</v>
      </c>
      <c r="K252" s="21">
        <v>4185366.227492</v>
      </c>
      <c r="L252" s="21">
        <v>184354.93660399999</v>
      </c>
      <c r="M252" s="21">
        <v>136683.11161299999</v>
      </c>
      <c r="N252" s="21">
        <v>47671.824991000001</v>
      </c>
      <c r="O252" s="21">
        <v>8753.6945830000004</v>
      </c>
    </row>
    <row r="253" spans="1:15" x14ac:dyDescent="0.25">
      <c r="A253" s="17" t="s">
        <v>80</v>
      </c>
      <c r="B253" s="17" t="s">
        <v>15</v>
      </c>
      <c r="C253" s="17" t="s">
        <v>81</v>
      </c>
      <c r="D253" s="40">
        <v>17030700.849216558</v>
      </c>
      <c r="E253" s="21">
        <v>162455.28520099999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</row>
    <row r="254" spans="1:15" x14ac:dyDescent="0.25">
      <c r="A254" s="17" t="s">
        <v>311</v>
      </c>
      <c r="B254" s="17" t="s">
        <v>15</v>
      </c>
      <c r="C254" s="17" t="s">
        <v>312</v>
      </c>
      <c r="D254" s="40">
        <v>4729794.7283930741</v>
      </c>
      <c r="E254" s="21">
        <v>49508.220688000001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</row>
    <row r="255" spans="1:15" x14ac:dyDescent="0.25">
      <c r="A255" s="17" t="s">
        <v>429</v>
      </c>
      <c r="B255" s="17" t="s">
        <v>20</v>
      </c>
      <c r="C255" s="17" t="s">
        <v>430</v>
      </c>
      <c r="D255" s="40">
        <v>124533694.68611342</v>
      </c>
      <c r="E255" s="21">
        <v>346049.59047099994</v>
      </c>
      <c r="F255" s="21">
        <v>5109423.3943339996</v>
      </c>
      <c r="G255" s="21">
        <v>1205542.3285329998</v>
      </c>
      <c r="H255" s="21">
        <v>601421.32067599997</v>
      </c>
      <c r="I255" s="21">
        <v>604121.00785699999</v>
      </c>
      <c r="J255" s="21">
        <v>337353.51972500002</v>
      </c>
      <c r="K255" s="21">
        <v>3428134.5553339999</v>
      </c>
      <c r="L255" s="21">
        <v>166919.67589299998</v>
      </c>
      <c r="M255" s="21">
        <v>131487.24468599999</v>
      </c>
      <c r="N255" s="21">
        <v>35432.431207000001</v>
      </c>
      <c r="O255" s="21">
        <v>8753.6945830000004</v>
      </c>
    </row>
    <row r="256" spans="1:15" x14ac:dyDescent="0.25">
      <c r="A256" s="17" t="s">
        <v>133</v>
      </c>
      <c r="B256" s="17" t="s">
        <v>123</v>
      </c>
      <c r="C256" s="17" t="s">
        <v>134</v>
      </c>
      <c r="D256" s="40">
        <v>183246020.69043359</v>
      </c>
      <c r="E256" s="21">
        <v>423368.55904800002</v>
      </c>
      <c r="F256" s="21">
        <v>3675703.3554770001</v>
      </c>
      <c r="G256" s="21">
        <v>2408040.2979870001</v>
      </c>
      <c r="H256" s="21">
        <v>1224224.7025280001</v>
      </c>
      <c r="I256" s="21">
        <v>1183815.595459</v>
      </c>
      <c r="J256" s="21">
        <v>479239.50673700002</v>
      </c>
      <c r="K256" s="21">
        <v>4879996.9860270005</v>
      </c>
      <c r="L256" s="21">
        <v>168965.49155099998</v>
      </c>
      <c r="M256" s="21">
        <v>132123.47328999999</v>
      </c>
      <c r="N256" s="21">
        <v>36842.018260999997</v>
      </c>
      <c r="O256" s="21">
        <v>8753.6945830000004</v>
      </c>
    </row>
    <row r="257" spans="1:15" x14ac:dyDescent="0.25">
      <c r="A257" s="17" t="s">
        <v>224</v>
      </c>
      <c r="B257" s="17" t="s">
        <v>20</v>
      </c>
      <c r="C257" s="17" t="s">
        <v>225</v>
      </c>
      <c r="D257" s="40">
        <v>115132373.58127338</v>
      </c>
      <c r="E257" s="21">
        <v>111720.250805</v>
      </c>
      <c r="F257" s="21">
        <v>2217613.778285</v>
      </c>
      <c r="G257" s="21">
        <v>1508090.314088</v>
      </c>
      <c r="H257" s="21">
        <v>744082.24140599999</v>
      </c>
      <c r="I257" s="21">
        <v>764008.072682</v>
      </c>
      <c r="J257" s="21">
        <v>567389.59729599999</v>
      </c>
      <c r="K257" s="21">
        <v>3793867.4023600002</v>
      </c>
      <c r="L257" s="21">
        <v>143209.63986300002</v>
      </c>
      <c r="M257" s="21">
        <v>124488.73004900001</v>
      </c>
      <c r="N257" s="21">
        <v>18720.909813999999</v>
      </c>
      <c r="O257" s="21">
        <v>8753.6945830000004</v>
      </c>
    </row>
    <row r="258" spans="1:15" x14ac:dyDescent="0.25">
      <c r="A258" s="17" t="s">
        <v>558</v>
      </c>
      <c r="B258" s="17" t="s">
        <v>15</v>
      </c>
      <c r="C258" s="17" t="s">
        <v>559</v>
      </c>
      <c r="D258" s="40">
        <v>8853631.3250358626</v>
      </c>
      <c r="E258" s="21">
        <v>97936.171999999991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</row>
    <row r="259" spans="1:15" x14ac:dyDescent="0.25">
      <c r="A259" s="17" t="s">
        <v>566</v>
      </c>
      <c r="B259" s="17" t="s">
        <v>15</v>
      </c>
      <c r="C259" s="17" t="s">
        <v>567</v>
      </c>
      <c r="D259" s="40">
        <v>16184391.735330436</v>
      </c>
      <c r="E259" s="21">
        <v>56583.935589000001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</row>
    <row r="260" spans="1:15" x14ac:dyDescent="0.25">
      <c r="A260" s="17" t="s">
        <v>738</v>
      </c>
      <c r="B260" s="17" t="s">
        <v>15</v>
      </c>
      <c r="C260" s="17" t="s">
        <v>739</v>
      </c>
      <c r="D260" s="40">
        <v>5813362.1894180989</v>
      </c>
      <c r="E260" s="21">
        <v>49508.220688000001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</row>
    <row r="261" spans="1:15" x14ac:dyDescent="0.25">
      <c r="A261" s="17" t="s">
        <v>230</v>
      </c>
      <c r="B261" s="17" t="s">
        <v>123</v>
      </c>
      <c r="C261" s="17" t="s">
        <v>231</v>
      </c>
      <c r="D261" s="40">
        <v>151920507.00117818</v>
      </c>
      <c r="E261" s="21">
        <v>590746.94171399996</v>
      </c>
      <c r="F261" s="21">
        <v>10317277.030820999</v>
      </c>
      <c r="G261" s="21">
        <v>1611308.977125</v>
      </c>
      <c r="H261" s="21">
        <v>910291.92724200001</v>
      </c>
      <c r="I261" s="21">
        <v>701017.04988299997</v>
      </c>
      <c r="J261" s="21">
        <v>297351.82841999998</v>
      </c>
      <c r="K261" s="21">
        <v>2904454.8094000001</v>
      </c>
      <c r="L261" s="21">
        <v>189191.17372399999</v>
      </c>
      <c r="M261" s="21">
        <v>138061.60691999999</v>
      </c>
      <c r="N261" s="21">
        <v>51129.566804000002</v>
      </c>
      <c r="O261" s="21">
        <v>8753.6945830000004</v>
      </c>
    </row>
    <row r="262" spans="1:15" x14ac:dyDescent="0.25">
      <c r="A262" s="17" t="s">
        <v>222</v>
      </c>
      <c r="B262" s="17" t="s">
        <v>15</v>
      </c>
      <c r="C262" s="17" t="s">
        <v>223</v>
      </c>
      <c r="D262" s="40">
        <v>6282010.2353601996</v>
      </c>
      <c r="E262" s="21">
        <v>77368.476797999989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</row>
    <row r="263" spans="1:15" x14ac:dyDescent="0.25">
      <c r="A263" s="17" t="s">
        <v>38</v>
      </c>
      <c r="B263" s="17" t="s">
        <v>25</v>
      </c>
      <c r="C263" s="17" t="s">
        <v>39</v>
      </c>
      <c r="D263" s="40">
        <v>169570004.05809194</v>
      </c>
      <c r="E263" s="21">
        <v>133774.18279200001</v>
      </c>
      <c r="F263" s="21">
        <v>9144673.0863869991</v>
      </c>
      <c r="G263" s="21">
        <v>2180876.0486040004</v>
      </c>
      <c r="H263" s="21">
        <v>1005137.433927</v>
      </c>
      <c r="I263" s="21">
        <v>1175738.6146770001</v>
      </c>
      <c r="J263" s="21">
        <v>724528.45026299998</v>
      </c>
      <c r="K263" s="21">
        <v>5733071.2508920003</v>
      </c>
      <c r="L263" s="21">
        <v>167605.56286800001</v>
      </c>
      <c r="M263" s="21">
        <v>131699.32088700001</v>
      </c>
      <c r="N263" s="21">
        <v>35906.241980999999</v>
      </c>
      <c r="O263" s="21">
        <v>8753.6945830000004</v>
      </c>
    </row>
    <row r="264" spans="1:15" x14ac:dyDescent="0.25">
      <c r="A264" s="17" t="s">
        <v>596</v>
      </c>
      <c r="B264" s="17" t="s">
        <v>15</v>
      </c>
      <c r="C264" s="17" t="s">
        <v>597</v>
      </c>
      <c r="D264" s="40">
        <v>9472651.2442359161</v>
      </c>
      <c r="E264" s="21">
        <v>49508.220688000001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</row>
    <row r="265" spans="1:15" x14ac:dyDescent="0.25">
      <c r="A265" s="17" t="s">
        <v>455</v>
      </c>
      <c r="B265" s="17" t="s">
        <v>15</v>
      </c>
      <c r="C265" s="17" t="s">
        <v>456</v>
      </c>
      <c r="D265" s="40">
        <v>8571344.6434696801</v>
      </c>
      <c r="E265" s="21">
        <v>84152.093197000009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</row>
    <row r="266" spans="1:15" x14ac:dyDescent="0.25">
      <c r="A266" s="17" t="s">
        <v>417</v>
      </c>
      <c r="B266" s="17" t="s">
        <v>15</v>
      </c>
      <c r="C266" s="17" t="s">
        <v>418</v>
      </c>
      <c r="D266" s="40">
        <v>10257050.157012714</v>
      </c>
      <c r="E266" s="21">
        <v>104827.71632000001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</row>
    <row r="267" spans="1:15" x14ac:dyDescent="0.25">
      <c r="A267" s="17" t="s">
        <v>102</v>
      </c>
      <c r="B267" s="17" t="s">
        <v>25</v>
      </c>
      <c r="C267" s="17" t="s">
        <v>103</v>
      </c>
      <c r="D267" s="40">
        <v>195674944.36479154</v>
      </c>
      <c r="E267" s="21">
        <v>92421.946381000002</v>
      </c>
      <c r="F267" s="21">
        <v>7552668.0098879999</v>
      </c>
      <c r="G267" s="21">
        <v>2581342.8835840002</v>
      </c>
      <c r="H267" s="21">
        <v>1154272.361581</v>
      </c>
      <c r="I267" s="21">
        <v>1427070.5220029999</v>
      </c>
      <c r="J267" s="21">
        <v>695127.26738800004</v>
      </c>
      <c r="K267" s="21">
        <v>5455624.5089849997</v>
      </c>
      <c r="L267" s="21">
        <v>153342.94096099999</v>
      </c>
      <c r="M267" s="21">
        <v>127457.796865</v>
      </c>
      <c r="N267" s="21">
        <v>25885.144096</v>
      </c>
      <c r="O267" s="21">
        <v>8753.6945830000004</v>
      </c>
    </row>
    <row r="268" spans="1:15" x14ac:dyDescent="0.25">
      <c r="A268" s="17" t="s">
        <v>728</v>
      </c>
      <c r="B268" s="17" t="s">
        <v>15</v>
      </c>
      <c r="C268" s="17" t="s">
        <v>729</v>
      </c>
      <c r="D268" s="40">
        <v>10899810.747909863</v>
      </c>
      <c r="E268" s="21">
        <v>70368.014391999997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</row>
    <row r="269" spans="1:15" x14ac:dyDescent="0.25">
      <c r="A269" s="17" t="s">
        <v>722</v>
      </c>
      <c r="B269" s="17" t="s">
        <v>15</v>
      </c>
      <c r="C269" s="17" t="s">
        <v>723</v>
      </c>
      <c r="D269" s="40">
        <v>8229695.342277349</v>
      </c>
      <c r="E269" s="21">
        <v>84152.093197000009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</row>
    <row r="270" spans="1:15" x14ac:dyDescent="0.25">
      <c r="A270" s="17" t="s">
        <v>492</v>
      </c>
      <c r="B270" s="17" t="s">
        <v>15</v>
      </c>
      <c r="C270" s="17" t="s">
        <v>493</v>
      </c>
      <c r="D270" s="40">
        <v>9908620.1039928142</v>
      </c>
      <c r="E270" s="21">
        <v>49508.220688000001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</row>
    <row r="271" spans="1:15" x14ac:dyDescent="0.25">
      <c r="A271" s="17" t="s">
        <v>463</v>
      </c>
      <c r="B271" s="17" t="s">
        <v>15</v>
      </c>
      <c r="C271" s="17" t="s">
        <v>464</v>
      </c>
      <c r="D271" s="40">
        <v>9638971.2764117103</v>
      </c>
      <c r="E271" s="21">
        <v>97936.171999999991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</row>
    <row r="272" spans="1:15" x14ac:dyDescent="0.25">
      <c r="A272" s="17" t="s">
        <v>620</v>
      </c>
      <c r="B272" s="17" t="s">
        <v>20</v>
      </c>
      <c r="C272" s="17" t="s">
        <v>621</v>
      </c>
      <c r="D272" s="40">
        <v>31352778.147369552</v>
      </c>
      <c r="E272" s="21">
        <v>49508.220688000001</v>
      </c>
      <c r="F272" s="21">
        <v>73240.879929000002</v>
      </c>
      <c r="G272" s="21">
        <v>308065.36385099997</v>
      </c>
      <c r="H272" s="21">
        <v>164095.191639</v>
      </c>
      <c r="I272" s="21">
        <v>143970.172212</v>
      </c>
      <c r="J272" s="21">
        <v>20775.611131000001</v>
      </c>
      <c r="K272" s="21">
        <v>788693.21881300001</v>
      </c>
      <c r="L272" s="21">
        <v>125436.819877</v>
      </c>
      <c r="M272" s="21">
        <v>119186.825022</v>
      </c>
      <c r="N272" s="21">
        <v>6249.9948549999999</v>
      </c>
      <c r="O272" s="21">
        <v>8753.6945830000004</v>
      </c>
    </row>
    <row r="273" spans="1:15" x14ac:dyDescent="0.25">
      <c r="A273" s="17" t="s">
        <v>656</v>
      </c>
      <c r="B273" s="17" t="s">
        <v>15</v>
      </c>
      <c r="C273" s="17" t="s">
        <v>657</v>
      </c>
      <c r="D273" s="40">
        <v>7427375.8752671704</v>
      </c>
      <c r="E273" s="21">
        <v>84152.093197000009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</row>
    <row r="274" spans="1:15" x14ac:dyDescent="0.25">
      <c r="A274" s="17" t="s">
        <v>214</v>
      </c>
      <c r="B274" s="17" t="s">
        <v>25</v>
      </c>
      <c r="C274" s="17" t="s">
        <v>215</v>
      </c>
      <c r="D274" s="40">
        <v>211465337.19105724</v>
      </c>
      <c r="E274" s="21">
        <v>70958.152383000008</v>
      </c>
      <c r="F274" s="21">
        <v>8148830.8238260001</v>
      </c>
      <c r="G274" s="21">
        <v>2477672.0006550001</v>
      </c>
      <c r="H274" s="21">
        <v>1079899.5965509999</v>
      </c>
      <c r="I274" s="21">
        <v>1397772.404104</v>
      </c>
      <c r="J274" s="21">
        <v>1065242.2987850001</v>
      </c>
      <c r="K274" s="21">
        <v>5795147.3195939995</v>
      </c>
      <c r="L274" s="21">
        <v>161635.53402699999</v>
      </c>
      <c r="M274" s="21">
        <v>129896.673178</v>
      </c>
      <c r="N274" s="21">
        <v>31738.860849000001</v>
      </c>
      <c r="O274" s="21">
        <v>8753.6945830000004</v>
      </c>
    </row>
    <row r="275" spans="1:15" x14ac:dyDescent="0.25">
      <c r="A275" s="17" t="s">
        <v>54</v>
      </c>
      <c r="B275" s="17" t="s">
        <v>25</v>
      </c>
      <c r="C275" s="17" t="s">
        <v>55</v>
      </c>
      <c r="D275" s="40">
        <v>256935666.01238933</v>
      </c>
      <c r="E275" s="21">
        <v>77259.558713000006</v>
      </c>
      <c r="F275" s="21">
        <v>15459325.043491</v>
      </c>
      <c r="G275" s="21">
        <v>3562866.6277310001</v>
      </c>
      <c r="H275" s="21">
        <v>1602601.691903</v>
      </c>
      <c r="I275" s="21">
        <v>1960264.9358280001</v>
      </c>
      <c r="J275" s="21">
        <v>1199267.6914349999</v>
      </c>
      <c r="K275" s="21">
        <v>8002756.4744569995</v>
      </c>
      <c r="L275" s="21">
        <v>172296.42622800003</v>
      </c>
      <c r="M275" s="21">
        <v>133077.81619400001</v>
      </c>
      <c r="N275" s="21">
        <v>39218.610033999998</v>
      </c>
      <c r="O275" s="21">
        <v>8753.6945830000004</v>
      </c>
    </row>
    <row r="276" spans="1:15" x14ac:dyDescent="0.25">
      <c r="A276" s="17" t="s">
        <v>180</v>
      </c>
      <c r="B276" s="17" t="s">
        <v>15</v>
      </c>
      <c r="C276" s="17" t="s">
        <v>181</v>
      </c>
      <c r="D276" s="40">
        <v>13695200.29793545</v>
      </c>
      <c r="E276" s="21">
        <v>64853.788773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</row>
    <row r="277" spans="1:15" x14ac:dyDescent="0.25">
      <c r="A277" s="17" t="s">
        <v>702</v>
      </c>
      <c r="B277" s="17" t="s">
        <v>15</v>
      </c>
      <c r="C277" s="17" t="s">
        <v>703</v>
      </c>
      <c r="D277" s="40">
        <v>12597594.491384096</v>
      </c>
      <c r="E277" s="21">
        <v>118611.795124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</row>
    <row r="278" spans="1:15" x14ac:dyDescent="0.25">
      <c r="A278" s="17" t="s">
        <v>92</v>
      </c>
      <c r="B278" s="17" t="s">
        <v>25</v>
      </c>
      <c r="C278" s="17" t="s">
        <v>93</v>
      </c>
      <c r="D278" s="40">
        <v>215470172.64471406</v>
      </c>
      <c r="E278" s="21">
        <v>86908.710923999999</v>
      </c>
      <c r="F278" s="21">
        <v>4867957.9319510004</v>
      </c>
      <c r="G278" s="21">
        <v>3558387.7342679999</v>
      </c>
      <c r="H278" s="21">
        <v>1940801.116128</v>
      </c>
      <c r="I278" s="21">
        <v>1617586.6181399999</v>
      </c>
      <c r="J278" s="21">
        <v>858727.01692700002</v>
      </c>
      <c r="K278" s="21">
        <v>5009429.489848</v>
      </c>
      <c r="L278" s="21">
        <v>154836.39813400002</v>
      </c>
      <c r="M278" s="21">
        <v>127881.949267</v>
      </c>
      <c r="N278" s="21">
        <v>26954.448866999999</v>
      </c>
      <c r="O278" s="21">
        <v>8753.6945830000004</v>
      </c>
    </row>
    <row r="279" spans="1:15" x14ac:dyDescent="0.25">
      <c r="A279" s="17" t="s">
        <v>586</v>
      </c>
      <c r="B279" s="17" t="s">
        <v>15</v>
      </c>
      <c r="C279" s="17" t="s">
        <v>587</v>
      </c>
      <c r="D279" s="40">
        <v>9468370.6985272989</v>
      </c>
      <c r="E279" s="21">
        <v>111720.250805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</row>
    <row r="280" spans="1:15" x14ac:dyDescent="0.25">
      <c r="A280" s="17" t="s">
        <v>453</v>
      </c>
      <c r="B280" s="17" t="s">
        <v>15</v>
      </c>
      <c r="C280" s="17" t="s">
        <v>454</v>
      </c>
      <c r="D280" s="40">
        <v>13001665.273772944</v>
      </c>
      <c r="E280" s="21">
        <v>91043.637515999988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</row>
    <row r="281" spans="1:15" x14ac:dyDescent="0.25">
      <c r="A281" s="17" t="s">
        <v>52</v>
      </c>
      <c r="B281" s="17" t="s">
        <v>25</v>
      </c>
      <c r="C281" s="17" t="s">
        <v>53</v>
      </c>
      <c r="D281" s="40">
        <v>412353943.7025795</v>
      </c>
      <c r="E281" s="21">
        <v>511980.35276400001</v>
      </c>
      <c r="F281" s="21">
        <v>15863702.629538998</v>
      </c>
      <c r="G281" s="21">
        <v>5262413.4235370001</v>
      </c>
      <c r="H281" s="21">
        <v>2392693.7607450001</v>
      </c>
      <c r="I281" s="21">
        <v>2869719.662792</v>
      </c>
      <c r="J281" s="21">
        <v>1861425.638336</v>
      </c>
      <c r="K281" s="21">
        <v>10667105.584598999</v>
      </c>
      <c r="L281" s="21">
        <v>204810.49378600001</v>
      </c>
      <c r="M281" s="21">
        <v>142727.283345</v>
      </c>
      <c r="N281" s="21">
        <v>62083.210441000003</v>
      </c>
      <c r="O281" s="21">
        <v>17507.389160999999</v>
      </c>
    </row>
    <row r="282" spans="1:15" x14ac:dyDescent="0.25">
      <c r="A282" s="17" t="s">
        <v>423</v>
      </c>
      <c r="B282" s="17" t="s">
        <v>15</v>
      </c>
      <c r="C282" s="17" t="s">
        <v>424</v>
      </c>
      <c r="D282" s="40">
        <v>14827705.136400277</v>
      </c>
      <c r="E282" s="21">
        <v>111720.250805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</row>
    <row r="283" spans="1:15" x14ac:dyDescent="0.25">
      <c r="A283" s="17" t="s">
        <v>361</v>
      </c>
      <c r="B283" s="17" t="s">
        <v>20</v>
      </c>
      <c r="C283" s="17" t="s">
        <v>362</v>
      </c>
      <c r="D283" s="40">
        <v>222937027.86691222</v>
      </c>
      <c r="E283" s="21">
        <v>311588.89837900002</v>
      </c>
      <c r="F283" s="21">
        <v>5188575.751042</v>
      </c>
      <c r="G283" s="21">
        <v>3250470.9680340001</v>
      </c>
      <c r="H283" s="21">
        <v>1771913.506056</v>
      </c>
      <c r="I283" s="21">
        <v>1478557.4619779999</v>
      </c>
      <c r="J283" s="21">
        <v>420614.079654</v>
      </c>
      <c r="K283" s="21">
        <v>4818987.7012050003</v>
      </c>
      <c r="L283" s="21">
        <v>207657.41858500001</v>
      </c>
      <c r="M283" s="21">
        <v>143575.58814900002</v>
      </c>
      <c r="N283" s="21">
        <v>64081.830435999997</v>
      </c>
      <c r="O283" s="21">
        <v>13130.541869000001</v>
      </c>
    </row>
    <row r="284" spans="1:15" x14ac:dyDescent="0.25">
      <c r="A284" s="17" t="s">
        <v>512</v>
      </c>
      <c r="B284" s="17" t="s">
        <v>303</v>
      </c>
      <c r="C284" s="17" t="s">
        <v>513</v>
      </c>
      <c r="D284" s="40">
        <v>21054118.490833662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</row>
    <row r="285" spans="1:15" x14ac:dyDescent="0.25">
      <c r="A285" s="17" t="s">
        <v>409</v>
      </c>
      <c r="B285" s="17" t="s">
        <v>20</v>
      </c>
      <c r="C285" s="17" t="s">
        <v>410</v>
      </c>
      <c r="D285" s="40">
        <v>100563522.21489947</v>
      </c>
      <c r="E285" s="21">
        <v>194424.72362800001</v>
      </c>
      <c r="F285" s="21">
        <v>3337932.6344579998</v>
      </c>
      <c r="G285" s="21">
        <v>952234.10313800001</v>
      </c>
      <c r="H285" s="21">
        <v>405447.73606999998</v>
      </c>
      <c r="I285" s="21">
        <v>546786.36706800002</v>
      </c>
      <c r="J285" s="21">
        <v>244463.73170400001</v>
      </c>
      <c r="K285" s="21">
        <v>3489064.7486060001</v>
      </c>
      <c r="L285" s="21">
        <v>156897.28959</v>
      </c>
      <c r="M285" s="21">
        <v>128518.17787</v>
      </c>
      <c r="N285" s="21">
        <v>28379.111720000001</v>
      </c>
      <c r="O285" s="21">
        <v>8753.6945830000004</v>
      </c>
    </row>
    <row r="286" spans="1:15" x14ac:dyDescent="0.25">
      <c r="A286" s="17" t="s">
        <v>309</v>
      </c>
      <c r="B286" s="17" t="s">
        <v>25</v>
      </c>
      <c r="C286" s="17" t="s">
        <v>310</v>
      </c>
      <c r="D286" s="40">
        <v>143427438.14366812</v>
      </c>
      <c r="E286" s="21">
        <v>173748.11034000001</v>
      </c>
      <c r="F286" s="21">
        <v>5738501.590814</v>
      </c>
      <c r="G286" s="21">
        <v>2128224.2482890002</v>
      </c>
      <c r="H286" s="21">
        <v>1204957.135549</v>
      </c>
      <c r="I286" s="21">
        <v>923267.11274000001</v>
      </c>
      <c r="J286" s="21">
        <v>419855.12571599998</v>
      </c>
      <c r="K286" s="21">
        <v>3874564.1327999998</v>
      </c>
      <c r="L286" s="21">
        <v>148242.36986800001</v>
      </c>
      <c r="M286" s="21">
        <v>125973.26345700001</v>
      </c>
      <c r="N286" s="21">
        <v>22269.106411000001</v>
      </c>
      <c r="O286" s="21">
        <v>8753.6945830000004</v>
      </c>
    </row>
    <row r="287" spans="1:15" x14ac:dyDescent="0.25">
      <c r="A287" s="17" t="s">
        <v>292</v>
      </c>
      <c r="B287" s="17" t="s">
        <v>152</v>
      </c>
      <c r="C287" s="17" t="s">
        <v>293</v>
      </c>
      <c r="D287" s="40">
        <v>331116419.22008729</v>
      </c>
      <c r="E287" s="21">
        <v>0</v>
      </c>
      <c r="F287" s="21">
        <v>129781.400715</v>
      </c>
      <c r="G287" s="21">
        <v>5802749.2441100003</v>
      </c>
      <c r="H287" s="21">
        <v>3153352.5924610002</v>
      </c>
      <c r="I287" s="21">
        <v>2649396.6516490001</v>
      </c>
      <c r="J287" s="21">
        <v>819834.39224099996</v>
      </c>
      <c r="K287" s="21">
        <v>8695943.4939450007</v>
      </c>
      <c r="L287" s="21">
        <v>395171.22297500004</v>
      </c>
      <c r="M287" s="21">
        <v>199139.55283900001</v>
      </c>
      <c r="N287" s="21">
        <v>196031.670136</v>
      </c>
      <c r="O287" s="21">
        <v>17507.389160999999</v>
      </c>
    </row>
    <row r="288" spans="1:15" x14ac:dyDescent="0.25">
      <c r="A288" s="17" t="s">
        <v>544</v>
      </c>
      <c r="B288" s="17" t="s">
        <v>15</v>
      </c>
      <c r="C288" s="17" t="s">
        <v>545</v>
      </c>
      <c r="D288" s="40">
        <v>6824004.4608821189</v>
      </c>
      <c r="E288" s="21">
        <v>56583.935589000001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</row>
    <row r="289" spans="1:15" x14ac:dyDescent="0.25">
      <c r="A289" s="17" t="s">
        <v>762</v>
      </c>
      <c r="B289" s="17" t="s">
        <v>15</v>
      </c>
      <c r="C289" s="17" t="s">
        <v>763</v>
      </c>
      <c r="D289" s="40">
        <v>14582510.885094844</v>
      </c>
      <c r="E289" s="21">
        <v>49691.401104999997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</row>
    <row r="290" spans="1:15" x14ac:dyDescent="0.25">
      <c r="A290" s="17" t="s">
        <v>666</v>
      </c>
      <c r="B290" s="17" t="s">
        <v>15</v>
      </c>
      <c r="C290" s="17" t="s">
        <v>667</v>
      </c>
      <c r="D290" s="40">
        <v>9560186.2875471823</v>
      </c>
      <c r="E290" s="21">
        <v>63475.479907999994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</row>
    <row r="291" spans="1:15" x14ac:dyDescent="0.25">
      <c r="A291" s="17" t="s">
        <v>534</v>
      </c>
      <c r="B291" s="17" t="s">
        <v>20</v>
      </c>
      <c r="C291" s="17" t="s">
        <v>535</v>
      </c>
      <c r="D291" s="40">
        <v>190301506.40172958</v>
      </c>
      <c r="E291" s="21">
        <v>111720.250805</v>
      </c>
      <c r="F291" s="21">
        <v>17140689.830648001</v>
      </c>
      <c r="G291" s="21">
        <v>2275078.0356219998</v>
      </c>
      <c r="H291" s="21">
        <v>1283191.2454349999</v>
      </c>
      <c r="I291" s="21">
        <v>991886.79018699995</v>
      </c>
      <c r="J291" s="21">
        <v>309219.51887299999</v>
      </c>
      <c r="K291" s="21">
        <v>3927313.6072439998</v>
      </c>
      <c r="L291" s="21">
        <v>169324.58767799998</v>
      </c>
      <c r="M291" s="21">
        <v>132229.51138899999</v>
      </c>
      <c r="N291" s="21">
        <v>37095.076288999997</v>
      </c>
      <c r="O291" s="21">
        <v>17507.389160999999</v>
      </c>
    </row>
    <row r="292" spans="1:15" x14ac:dyDescent="0.25">
      <c r="A292" s="17" t="s">
        <v>626</v>
      </c>
      <c r="B292" s="17" t="s">
        <v>15</v>
      </c>
      <c r="C292" s="17" t="s">
        <v>627</v>
      </c>
      <c r="D292" s="40">
        <v>9361706.0275485348</v>
      </c>
      <c r="E292" s="21">
        <v>84152.093197000009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</row>
    <row r="293" spans="1:15" x14ac:dyDescent="0.25">
      <c r="A293" s="17" t="s">
        <v>490</v>
      </c>
      <c r="B293" s="17" t="s">
        <v>15</v>
      </c>
      <c r="C293" s="17" t="s">
        <v>491</v>
      </c>
      <c r="D293" s="40">
        <v>9565088.8223085459</v>
      </c>
      <c r="E293" s="21">
        <v>77259.558713000006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</row>
    <row r="294" spans="1:15" x14ac:dyDescent="0.25">
      <c r="A294" s="17" t="s">
        <v>662</v>
      </c>
      <c r="B294" s="17" t="s">
        <v>15</v>
      </c>
      <c r="C294" s="17" t="s">
        <v>663</v>
      </c>
      <c r="D294" s="40">
        <v>13726133.877172606</v>
      </c>
      <c r="E294" s="21">
        <v>104827.71632000001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</row>
    <row r="295" spans="1:15" x14ac:dyDescent="0.25">
      <c r="A295" s="17" t="s">
        <v>125</v>
      </c>
      <c r="B295" s="17" t="s">
        <v>15</v>
      </c>
      <c r="C295" s="17" t="s">
        <v>126</v>
      </c>
      <c r="D295" s="40">
        <v>11055421.06439366</v>
      </c>
      <c r="E295" s="21">
        <v>65937.028640999997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</row>
    <row r="296" spans="1:15" x14ac:dyDescent="0.25">
      <c r="A296" s="17" t="s">
        <v>732</v>
      </c>
      <c r="B296" s="17" t="s">
        <v>15</v>
      </c>
      <c r="C296" s="17" t="s">
        <v>733</v>
      </c>
      <c r="D296" s="40">
        <v>14001344.142929496</v>
      </c>
      <c r="E296" s="21">
        <v>194424.72362800001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</row>
    <row r="297" spans="1:15" x14ac:dyDescent="0.25">
      <c r="A297" s="17" t="s">
        <v>698</v>
      </c>
      <c r="B297" s="17" t="s">
        <v>15</v>
      </c>
      <c r="C297" s="17" t="s">
        <v>699</v>
      </c>
      <c r="D297" s="40">
        <v>9625608.7578537613</v>
      </c>
      <c r="E297" s="21">
        <v>64853.788773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</row>
    <row r="298" spans="1:15" x14ac:dyDescent="0.25">
      <c r="A298" s="17" t="s">
        <v>726</v>
      </c>
      <c r="B298" s="17" t="s">
        <v>15</v>
      </c>
      <c r="C298" s="17" t="s">
        <v>727</v>
      </c>
      <c r="D298" s="40">
        <v>12104974.268326206</v>
      </c>
      <c r="E298" s="21">
        <v>49508.220688000001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</row>
    <row r="299" spans="1:15" x14ac:dyDescent="0.25">
      <c r="A299" s="17" t="s">
        <v>680</v>
      </c>
      <c r="B299" s="17" t="s">
        <v>15</v>
      </c>
      <c r="C299" s="17" t="s">
        <v>681</v>
      </c>
      <c r="D299" s="40">
        <v>11076988.207038861</v>
      </c>
      <c r="E299" s="21">
        <v>56583.935589000001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</row>
    <row r="300" spans="1:15" x14ac:dyDescent="0.25">
      <c r="A300" s="17" t="s">
        <v>616</v>
      </c>
      <c r="B300" s="17" t="s">
        <v>15</v>
      </c>
      <c r="C300" s="17" t="s">
        <v>617</v>
      </c>
      <c r="D300" s="40">
        <v>16202298.04692832</v>
      </c>
      <c r="E300" s="21">
        <v>54909.567565000005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</row>
    <row r="301" spans="1:15" x14ac:dyDescent="0.25">
      <c r="A301" s="17" t="s">
        <v>642</v>
      </c>
      <c r="B301" s="17" t="s">
        <v>15</v>
      </c>
      <c r="C301" s="17" t="s">
        <v>643</v>
      </c>
      <c r="D301" s="40">
        <v>8030249.9327095691</v>
      </c>
      <c r="E301" s="21">
        <v>49508.220688000001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</row>
    <row r="302" spans="1:15" x14ac:dyDescent="0.25">
      <c r="A302" s="17" t="s">
        <v>96</v>
      </c>
      <c r="B302" s="17" t="s">
        <v>25</v>
      </c>
      <c r="C302" s="17" t="s">
        <v>97</v>
      </c>
      <c r="D302" s="40">
        <v>134964857.39482114</v>
      </c>
      <c r="E302" s="21">
        <v>89665.328651999997</v>
      </c>
      <c r="F302" s="21">
        <v>7422317.1048450004</v>
      </c>
      <c r="G302" s="21">
        <v>1788011.9414590001</v>
      </c>
      <c r="H302" s="21">
        <v>817110.60580400005</v>
      </c>
      <c r="I302" s="21">
        <v>970901.33565499994</v>
      </c>
      <c r="J302" s="21">
        <v>478735.04330600001</v>
      </c>
      <c r="K302" s="21">
        <v>4212231.083993</v>
      </c>
      <c r="L302" s="21">
        <v>135030.11527899999</v>
      </c>
      <c r="M302" s="21">
        <v>122049.853737</v>
      </c>
      <c r="N302" s="21">
        <v>12980.261542</v>
      </c>
      <c r="O302" s="21">
        <v>8753.6945830000004</v>
      </c>
    </row>
    <row r="303" spans="1:15" x14ac:dyDescent="0.25">
      <c r="A303" s="17" t="s">
        <v>339</v>
      </c>
      <c r="B303" s="17" t="s">
        <v>303</v>
      </c>
      <c r="C303" s="17" t="s">
        <v>340</v>
      </c>
      <c r="D303" s="40">
        <v>48905698.872600183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</row>
    <row r="304" spans="1:15" x14ac:dyDescent="0.25">
      <c r="A304" s="17" t="s">
        <v>331</v>
      </c>
      <c r="B304" s="17" t="s">
        <v>20</v>
      </c>
      <c r="C304" s="17" t="s">
        <v>332</v>
      </c>
      <c r="D304" s="40">
        <v>177743361.51282454</v>
      </c>
      <c r="E304" s="21">
        <v>541488.24245899997</v>
      </c>
      <c r="F304" s="21">
        <v>5968666.6007300001</v>
      </c>
      <c r="G304" s="21">
        <v>2157082.8479209999</v>
      </c>
      <c r="H304" s="21">
        <v>980257.32062200003</v>
      </c>
      <c r="I304" s="21">
        <v>1176825.527299</v>
      </c>
      <c r="J304" s="21">
        <v>485425.58367899997</v>
      </c>
      <c r="K304" s="21">
        <v>4641595.7636050005</v>
      </c>
      <c r="L304" s="21">
        <v>152099.818807</v>
      </c>
      <c r="M304" s="21">
        <v>127139.682564</v>
      </c>
      <c r="N304" s="21">
        <v>24960.136243000001</v>
      </c>
      <c r="O304" s="21">
        <v>8753.6945830000004</v>
      </c>
    </row>
    <row r="305" spans="1:15" x14ac:dyDescent="0.25">
      <c r="A305" s="17" t="s">
        <v>143</v>
      </c>
      <c r="B305" s="17" t="s">
        <v>20</v>
      </c>
      <c r="C305" s="17" t="s">
        <v>144</v>
      </c>
      <c r="D305" s="40">
        <v>124909944.46928947</v>
      </c>
      <c r="E305" s="21">
        <v>228884.425556</v>
      </c>
      <c r="F305" s="21">
        <v>5462709.5557020009</v>
      </c>
      <c r="G305" s="21">
        <v>1904978.1688680002</v>
      </c>
      <c r="H305" s="21">
        <v>1030885.534046</v>
      </c>
      <c r="I305" s="21">
        <v>874092.63482200005</v>
      </c>
      <c r="J305" s="21">
        <v>453468.95470599999</v>
      </c>
      <c r="K305" s="21">
        <v>3412099.3099859999</v>
      </c>
      <c r="L305" s="21">
        <v>160825.81014399999</v>
      </c>
      <c r="M305" s="21">
        <v>129684.596976</v>
      </c>
      <c r="N305" s="21">
        <v>31141.213167999998</v>
      </c>
      <c r="O305" s="21">
        <v>8753.6945830000004</v>
      </c>
    </row>
    <row r="306" spans="1:15" x14ac:dyDescent="0.25">
      <c r="A306" s="17" t="s">
        <v>196</v>
      </c>
      <c r="B306" s="17" t="s">
        <v>30</v>
      </c>
      <c r="C306" s="17" t="s">
        <v>197</v>
      </c>
      <c r="D306" s="40">
        <v>281947744.71598428</v>
      </c>
      <c r="E306" s="21">
        <v>1526095.8535269999</v>
      </c>
      <c r="F306" s="21">
        <v>11838713.853266001</v>
      </c>
      <c r="G306" s="21">
        <v>2439450.7796240002</v>
      </c>
      <c r="H306" s="21">
        <v>773321.86743700004</v>
      </c>
      <c r="I306" s="21">
        <v>1666128.912187</v>
      </c>
      <c r="J306" s="21">
        <v>1224952.4093899999</v>
      </c>
      <c r="K306" s="21">
        <v>8650459.5060799997</v>
      </c>
      <c r="L306" s="21">
        <v>377207.80183499999</v>
      </c>
      <c r="M306" s="21">
        <v>193837.647811</v>
      </c>
      <c r="N306" s="21">
        <v>183370.15402399999</v>
      </c>
      <c r="O306" s="21">
        <v>13130.541869000001</v>
      </c>
    </row>
    <row r="307" spans="1:15" x14ac:dyDescent="0.25">
      <c r="A307" s="17" t="s">
        <v>556</v>
      </c>
      <c r="B307" s="17" t="s">
        <v>15</v>
      </c>
      <c r="C307" s="17" t="s">
        <v>557</v>
      </c>
      <c r="D307" s="40">
        <v>10340458.861456236</v>
      </c>
      <c r="E307" s="21">
        <v>49508.220688000001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</row>
    <row r="308" spans="1:15" x14ac:dyDescent="0.25">
      <c r="A308" s="17" t="s">
        <v>506</v>
      </c>
      <c r="B308" s="17" t="s">
        <v>15</v>
      </c>
      <c r="C308" s="17" t="s">
        <v>507</v>
      </c>
      <c r="D308" s="40">
        <v>14794502.702262659</v>
      </c>
      <c r="E308" s="21">
        <v>77259.558713000006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</row>
    <row r="309" spans="1:15" x14ac:dyDescent="0.25">
      <c r="A309" s="17" t="s">
        <v>598</v>
      </c>
      <c r="B309" s="17" t="s">
        <v>15</v>
      </c>
      <c r="C309" s="17" t="s">
        <v>599</v>
      </c>
      <c r="D309" s="40">
        <v>10136570.032127729</v>
      </c>
      <c r="E309" s="21">
        <v>49508.220688000001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</row>
    <row r="310" spans="1:15" x14ac:dyDescent="0.25">
      <c r="A310" s="17" t="s">
        <v>127</v>
      </c>
      <c r="B310" s="17" t="s">
        <v>25</v>
      </c>
      <c r="C310" s="17" t="s">
        <v>128</v>
      </c>
      <c r="D310" s="40">
        <v>138299434.16386867</v>
      </c>
      <c r="E310" s="21">
        <v>49691.401104999997</v>
      </c>
      <c r="F310" s="21">
        <v>3413328.011564</v>
      </c>
      <c r="G310" s="21">
        <v>2068477.447841</v>
      </c>
      <c r="H310" s="21">
        <v>1047090.1300070001</v>
      </c>
      <c r="I310" s="21">
        <v>1021387.317834</v>
      </c>
      <c r="J310" s="21">
        <v>568524.26355100004</v>
      </c>
      <c r="K310" s="21">
        <v>4411732.1159809995</v>
      </c>
      <c r="L310" s="21">
        <v>149981.854689</v>
      </c>
      <c r="M310" s="21">
        <v>126503.45396</v>
      </c>
      <c r="N310" s="21">
        <v>23478.400729000001</v>
      </c>
      <c r="O310" s="21">
        <v>8753.6945830000004</v>
      </c>
    </row>
    <row r="311" spans="1:15" x14ac:dyDescent="0.25">
      <c r="A311" s="17" t="s">
        <v>714</v>
      </c>
      <c r="B311" s="17" t="s">
        <v>15</v>
      </c>
      <c r="C311" s="17" t="s">
        <v>715</v>
      </c>
      <c r="D311" s="40">
        <v>11464103.467626076</v>
      </c>
      <c r="E311" s="21">
        <v>49691.401104999997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</row>
    <row r="312" spans="1:15" x14ac:dyDescent="0.25">
      <c r="A312" s="17" t="s">
        <v>202</v>
      </c>
      <c r="B312" s="17" t="s">
        <v>152</v>
      </c>
      <c r="C312" s="17" t="s">
        <v>203</v>
      </c>
      <c r="D312" s="40">
        <v>476930075.08103234</v>
      </c>
      <c r="E312" s="21">
        <v>0</v>
      </c>
      <c r="F312" s="21">
        <v>22610755.939369999</v>
      </c>
      <c r="G312" s="21">
        <v>8159200.7555069998</v>
      </c>
      <c r="H312" s="21">
        <v>4401915.7323099999</v>
      </c>
      <c r="I312" s="21">
        <v>3757285.0231969999</v>
      </c>
      <c r="J312" s="21">
        <v>1326202.73762</v>
      </c>
      <c r="K312" s="21">
        <v>13377189.537766</v>
      </c>
      <c r="L312" s="21">
        <v>310969.92668799998</v>
      </c>
      <c r="M312" s="21">
        <v>174220.59920900001</v>
      </c>
      <c r="N312" s="21">
        <v>136749.327479</v>
      </c>
      <c r="O312" s="21">
        <v>17507.389160999999</v>
      </c>
    </row>
    <row r="313" spans="1:15" x14ac:dyDescent="0.25">
      <c r="A313" s="17" t="s">
        <v>411</v>
      </c>
      <c r="B313" s="17" t="s">
        <v>303</v>
      </c>
      <c r="C313" s="17" t="s">
        <v>412</v>
      </c>
      <c r="D313" s="40">
        <v>39609000.396120667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</row>
    <row r="314" spans="1:15" x14ac:dyDescent="0.25">
      <c r="A314" s="17" t="s">
        <v>349</v>
      </c>
      <c r="B314" s="17" t="s">
        <v>15</v>
      </c>
      <c r="C314" s="17" t="s">
        <v>350</v>
      </c>
      <c r="D314" s="40">
        <v>8772465.2781717107</v>
      </c>
      <c r="E314" s="21">
        <v>56583.935589000001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</row>
    <row r="315" spans="1:15" x14ac:dyDescent="0.25">
      <c r="A315" s="17" t="s">
        <v>365</v>
      </c>
      <c r="B315" s="17" t="s">
        <v>15</v>
      </c>
      <c r="C315" s="17" t="s">
        <v>366</v>
      </c>
      <c r="D315" s="40">
        <v>8817911.2950387262</v>
      </c>
      <c r="E315" s="21">
        <v>70368.014391999997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</row>
    <row r="316" spans="1:15" x14ac:dyDescent="0.25">
      <c r="A316" s="17" t="s">
        <v>200</v>
      </c>
      <c r="B316" s="17" t="s">
        <v>25</v>
      </c>
      <c r="C316" s="17" t="s">
        <v>201</v>
      </c>
      <c r="D316" s="40">
        <v>210158789.12751406</v>
      </c>
      <c r="E316" s="21">
        <v>109258.702072</v>
      </c>
      <c r="F316" s="21">
        <v>6453341.0176330004</v>
      </c>
      <c r="G316" s="21">
        <v>3086253.3437550003</v>
      </c>
      <c r="H316" s="21">
        <v>1725026.990183</v>
      </c>
      <c r="I316" s="21">
        <v>1361226.3535720001</v>
      </c>
      <c r="J316" s="21">
        <v>666857.73904699995</v>
      </c>
      <c r="K316" s="21">
        <v>4694970.4472099999</v>
      </c>
      <c r="L316" s="21">
        <v>158850.49677899998</v>
      </c>
      <c r="M316" s="21">
        <v>129154.40647399999</v>
      </c>
      <c r="N316" s="21">
        <v>29696.090305000002</v>
      </c>
      <c r="O316" s="21">
        <v>8753.6945830000004</v>
      </c>
    </row>
    <row r="317" spans="1:15" x14ac:dyDescent="0.25">
      <c r="A317" s="17" t="s">
        <v>290</v>
      </c>
      <c r="B317" s="17" t="s">
        <v>20</v>
      </c>
      <c r="C317" s="17" t="s">
        <v>291</v>
      </c>
      <c r="D317" s="40">
        <v>141592630.07688236</v>
      </c>
      <c r="E317" s="21">
        <v>102859.269466</v>
      </c>
      <c r="F317" s="21">
        <v>1424879.0580520001</v>
      </c>
      <c r="G317" s="21">
        <v>1741053.4302699999</v>
      </c>
      <c r="H317" s="21">
        <v>844433.69954399997</v>
      </c>
      <c r="I317" s="21">
        <v>896619.73072600004</v>
      </c>
      <c r="J317" s="21">
        <v>667999.93460699997</v>
      </c>
      <c r="K317" s="21">
        <v>4135096.4933529999</v>
      </c>
      <c r="L317" s="21">
        <v>138876.79578999997</v>
      </c>
      <c r="M317" s="21">
        <v>123216.27284299998</v>
      </c>
      <c r="N317" s="21">
        <v>15660.522946999999</v>
      </c>
      <c r="O317" s="21">
        <v>8753.6945830000004</v>
      </c>
    </row>
    <row r="318" spans="1:15" x14ac:dyDescent="0.25">
      <c r="A318" s="17" t="s">
        <v>58</v>
      </c>
      <c r="B318" s="17" t="s">
        <v>20</v>
      </c>
      <c r="C318" s="17" t="s">
        <v>59</v>
      </c>
      <c r="D318" s="40">
        <v>197178970.35020727</v>
      </c>
      <c r="E318" s="21">
        <v>620352.85768499994</v>
      </c>
      <c r="F318" s="21">
        <v>13420401.172862999</v>
      </c>
      <c r="G318" s="21">
        <v>2644972.7799239997</v>
      </c>
      <c r="H318" s="21">
        <v>1232108.37225</v>
      </c>
      <c r="I318" s="21">
        <v>1412864.4076739999</v>
      </c>
      <c r="J318" s="21">
        <v>958371.34441400005</v>
      </c>
      <c r="K318" s="21">
        <v>6100727.2556580007</v>
      </c>
      <c r="L318" s="21">
        <v>154958.58887500002</v>
      </c>
      <c r="M318" s="21">
        <v>127987.987368</v>
      </c>
      <c r="N318" s="21">
        <v>26970.601506999999</v>
      </c>
      <c r="O318" s="21">
        <v>8753.6945830000004</v>
      </c>
    </row>
    <row r="319" spans="1:15" x14ac:dyDescent="0.25">
      <c r="A319" s="17" t="s">
        <v>744</v>
      </c>
      <c r="B319" s="17" t="s">
        <v>15</v>
      </c>
      <c r="C319" s="17" t="s">
        <v>745</v>
      </c>
      <c r="D319" s="40">
        <v>12044722.150002928</v>
      </c>
      <c r="E319" s="21">
        <v>97936.171999999991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</row>
    <row r="320" spans="1:15" x14ac:dyDescent="0.25">
      <c r="A320" s="17" t="s">
        <v>720</v>
      </c>
      <c r="B320" s="17" t="s">
        <v>15</v>
      </c>
      <c r="C320" s="17" t="s">
        <v>721</v>
      </c>
      <c r="D320" s="40">
        <v>12669833.217217967</v>
      </c>
      <c r="E320" s="21">
        <v>70368.014391999997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</row>
    <row r="321" spans="1:15" x14ac:dyDescent="0.25">
      <c r="A321" s="17" t="s">
        <v>236</v>
      </c>
      <c r="B321" s="17" t="s">
        <v>152</v>
      </c>
      <c r="C321" s="17" t="s">
        <v>237</v>
      </c>
      <c r="D321" s="40">
        <v>470398220.19990838</v>
      </c>
      <c r="E321" s="21">
        <v>0</v>
      </c>
      <c r="F321" s="21">
        <v>15798995.569733001</v>
      </c>
      <c r="G321" s="21">
        <v>7379876.9837520001</v>
      </c>
      <c r="H321" s="21">
        <v>3920209.154596</v>
      </c>
      <c r="I321" s="21">
        <v>3459667.8291560002</v>
      </c>
      <c r="J321" s="21">
        <v>1315034.519597</v>
      </c>
      <c r="K321" s="21">
        <v>11604622.563374</v>
      </c>
      <c r="L321" s="21">
        <v>341181.38251299999</v>
      </c>
      <c r="M321" s="21">
        <v>183127.79965499998</v>
      </c>
      <c r="N321" s="21">
        <v>158053.58285800001</v>
      </c>
      <c r="O321" s="21">
        <v>17507.389160999999</v>
      </c>
    </row>
    <row r="322" spans="1:15" x14ac:dyDescent="0.25">
      <c r="A322" s="17" t="s">
        <v>614</v>
      </c>
      <c r="B322" s="17" t="s">
        <v>15</v>
      </c>
      <c r="C322" s="17" t="s">
        <v>615</v>
      </c>
      <c r="D322" s="40">
        <v>11761708.343596503</v>
      </c>
      <c r="E322" s="21">
        <v>70368.014391999997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</row>
    <row r="323" spans="1:15" x14ac:dyDescent="0.25">
      <c r="A323" s="17" t="s">
        <v>48</v>
      </c>
      <c r="B323" s="17" t="s">
        <v>25</v>
      </c>
      <c r="C323" s="17" t="s">
        <v>49</v>
      </c>
      <c r="D323" s="40">
        <v>225912015.41959223</v>
      </c>
      <c r="E323" s="21">
        <v>139288.40841199999</v>
      </c>
      <c r="F323" s="21">
        <v>16201006.597492</v>
      </c>
      <c r="G323" s="21">
        <v>3077459.7715520002</v>
      </c>
      <c r="H323" s="21">
        <v>1414372.551064</v>
      </c>
      <c r="I323" s="21">
        <v>1663087.220488</v>
      </c>
      <c r="J323" s="21">
        <v>1080596.810356</v>
      </c>
      <c r="K323" s="21">
        <v>6926914.3089390006</v>
      </c>
      <c r="L323" s="21">
        <v>154642.56645400001</v>
      </c>
      <c r="M323" s="21">
        <v>127881.949267</v>
      </c>
      <c r="N323" s="21">
        <v>26760.617187</v>
      </c>
      <c r="O323" s="21">
        <v>8753.6945830000004</v>
      </c>
    </row>
    <row r="324" spans="1:15" x14ac:dyDescent="0.25">
      <c r="A324" s="17" t="s">
        <v>407</v>
      </c>
      <c r="B324" s="17" t="s">
        <v>152</v>
      </c>
      <c r="C324" s="17" t="s">
        <v>408</v>
      </c>
      <c r="D324" s="40">
        <v>816346596.88645864</v>
      </c>
      <c r="E324" s="21">
        <v>0</v>
      </c>
      <c r="F324" s="21">
        <v>74508110.131958008</v>
      </c>
      <c r="G324" s="21">
        <v>10016908.970136002</v>
      </c>
      <c r="H324" s="21">
        <v>5779430.3870980004</v>
      </c>
      <c r="I324" s="21">
        <v>4237478.5830380004</v>
      </c>
      <c r="J324" s="21">
        <v>862053.46385199996</v>
      </c>
      <c r="K324" s="21">
        <v>14787262.478087999</v>
      </c>
      <c r="L324" s="21">
        <v>499377.95620799996</v>
      </c>
      <c r="M324" s="21">
        <v>230102.678201</v>
      </c>
      <c r="N324" s="21">
        <v>269275.27800699999</v>
      </c>
      <c r="O324" s="21">
        <v>17507.389160999999</v>
      </c>
    </row>
    <row r="325" spans="1:15" x14ac:dyDescent="0.25">
      <c r="A325" s="17" t="s">
        <v>186</v>
      </c>
      <c r="B325" s="17" t="s">
        <v>15</v>
      </c>
      <c r="C325" s="17" t="s">
        <v>187</v>
      </c>
      <c r="D325" s="40">
        <v>9711044.2612858284</v>
      </c>
      <c r="E325" s="21">
        <v>49508.220688000001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</row>
    <row r="326" spans="1:15" x14ac:dyDescent="0.25">
      <c r="A326" s="17" t="s">
        <v>397</v>
      </c>
      <c r="B326" s="17" t="s">
        <v>123</v>
      </c>
      <c r="C326" s="17" t="s">
        <v>398</v>
      </c>
      <c r="D326" s="40">
        <v>153796678.53272879</v>
      </c>
      <c r="E326" s="21">
        <v>396065.76550400001</v>
      </c>
      <c r="F326" s="21">
        <v>20186517.027729999</v>
      </c>
      <c r="G326" s="21">
        <v>1761875.7521580001</v>
      </c>
      <c r="H326" s="21">
        <v>979770.02977899997</v>
      </c>
      <c r="I326" s="21">
        <v>782105.72237900004</v>
      </c>
      <c r="J326" s="21">
        <v>379438.569708</v>
      </c>
      <c r="K326" s="21">
        <v>3760943.916615</v>
      </c>
      <c r="L326" s="21">
        <v>170469.71715099999</v>
      </c>
      <c r="M326" s="21">
        <v>132547.625692</v>
      </c>
      <c r="N326" s="21">
        <v>37922.091459000003</v>
      </c>
      <c r="O326" s="21">
        <v>8753.6945830000004</v>
      </c>
    </row>
    <row r="327" spans="1:15" x14ac:dyDescent="0.25">
      <c r="A327" s="17" t="s">
        <v>592</v>
      </c>
      <c r="B327" s="17" t="s">
        <v>15</v>
      </c>
      <c r="C327" s="17" t="s">
        <v>593</v>
      </c>
      <c r="D327" s="40">
        <v>14423366.9073998</v>
      </c>
      <c r="E327" s="21">
        <v>91043.637515999988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</row>
    <row r="328" spans="1:15" x14ac:dyDescent="0.25">
      <c r="A328" s="17" t="s">
        <v>278</v>
      </c>
      <c r="B328" s="17" t="s">
        <v>20</v>
      </c>
      <c r="C328" s="17" t="s">
        <v>279</v>
      </c>
      <c r="D328" s="40">
        <v>140056427.10747197</v>
      </c>
      <c r="E328" s="21">
        <v>104532.647325</v>
      </c>
      <c r="F328" s="21">
        <v>8943820.6063000001</v>
      </c>
      <c r="G328" s="21">
        <v>1634283.4196000001</v>
      </c>
      <c r="H328" s="21">
        <v>818265.74615300004</v>
      </c>
      <c r="I328" s="21">
        <v>816017.67344699998</v>
      </c>
      <c r="J328" s="21">
        <v>392327.98684099998</v>
      </c>
      <c r="K328" s="21">
        <v>3816398.3722080002</v>
      </c>
      <c r="L328" s="21">
        <v>149964.625207</v>
      </c>
      <c r="M328" s="21">
        <v>126503.45396</v>
      </c>
      <c r="N328" s="21">
        <v>23461.171246999998</v>
      </c>
      <c r="O328" s="21">
        <v>13130.541869000001</v>
      </c>
    </row>
    <row r="329" spans="1:15" x14ac:dyDescent="0.25">
      <c r="A329" s="17" t="s">
        <v>84</v>
      </c>
      <c r="B329" s="17" t="s">
        <v>25</v>
      </c>
      <c r="C329" s="17" t="s">
        <v>85</v>
      </c>
      <c r="D329" s="40">
        <v>167127611.49300957</v>
      </c>
      <c r="E329" s="21">
        <v>86908.710923999999</v>
      </c>
      <c r="F329" s="21">
        <v>6251687.2963330001</v>
      </c>
      <c r="G329" s="21">
        <v>2357132.515896</v>
      </c>
      <c r="H329" s="21">
        <v>1132940.334733</v>
      </c>
      <c r="I329" s="21">
        <v>1224192.1811629999</v>
      </c>
      <c r="J329" s="21">
        <v>809361.12906399998</v>
      </c>
      <c r="K329" s="21">
        <v>5175544.3280119998</v>
      </c>
      <c r="L329" s="21">
        <v>149947.395724</v>
      </c>
      <c r="M329" s="21">
        <v>126503.45396</v>
      </c>
      <c r="N329" s="21">
        <v>23443.941763999999</v>
      </c>
      <c r="O329" s="21">
        <v>8753.6945830000004</v>
      </c>
    </row>
    <row r="330" spans="1:15" x14ac:dyDescent="0.25">
      <c r="A330" s="17" t="s">
        <v>40</v>
      </c>
      <c r="B330" s="17" t="s">
        <v>15</v>
      </c>
      <c r="C330" s="17" t="s">
        <v>41</v>
      </c>
      <c r="D330" s="40">
        <v>6558320.7628857717</v>
      </c>
      <c r="E330" s="21">
        <v>160752.20241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</row>
    <row r="331" spans="1:15" x14ac:dyDescent="0.25">
      <c r="A331" s="17" t="s">
        <v>445</v>
      </c>
      <c r="B331" s="17" t="s">
        <v>15</v>
      </c>
      <c r="C331" s="17" t="s">
        <v>446</v>
      </c>
      <c r="D331" s="40">
        <v>9797352.9940244295</v>
      </c>
      <c r="E331" s="21">
        <v>49508.220688000001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</row>
    <row r="332" spans="1:15" x14ac:dyDescent="0.25">
      <c r="A332" s="17" t="s">
        <v>718</v>
      </c>
      <c r="B332" s="17" t="s">
        <v>15</v>
      </c>
      <c r="C332" s="17" t="s">
        <v>719</v>
      </c>
      <c r="D332" s="40">
        <v>11384691.518473703</v>
      </c>
      <c r="E332" s="21">
        <v>121073.343857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</row>
    <row r="333" spans="1:15" x14ac:dyDescent="0.25">
      <c r="A333" s="17" t="s">
        <v>670</v>
      </c>
      <c r="B333" s="17" t="s">
        <v>15</v>
      </c>
      <c r="C333" s="17" t="s">
        <v>671</v>
      </c>
      <c r="D333" s="40">
        <v>13616699.333789812</v>
      </c>
      <c r="E333" s="21">
        <v>111720.250805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</row>
    <row r="334" spans="1:15" x14ac:dyDescent="0.25">
      <c r="A334" s="17" t="s">
        <v>357</v>
      </c>
      <c r="B334" s="17" t="s">
        <v>20</v>
      </c>
      <c r="C334" s="17" t="s">
        <v>358</v>
      </c>
      <c r="D334" s="40">
        <v>123561376.45396025</v>
      </c>
      <c r="E334" s="21">
        <v>86613.641929000005</v>
      </c>
      <c r="F334" s="21">
        <v>7656156.0188779999</v>
      </c>
      <c r="G334" s="21">
        <v>1503219.063606</v>
      </c>
      <c r="H334" s="21">
        <v>681856.94098099996</v>
      </c>
      <c r="I334" s="21">
        <v>821362.12262499996</v>
      </c>
      <c r="J334" s="21">
        <v>437449.60550800001</v>
      </c>
      <c r="K334" s="21">
        <v>3511652.6360980002</v>
      </c>
      <c r="L334" s="21">
        <v>142316.49157700001</v>
      </c>
      <c r="M334" s="21">
        <v>124170.61574800001</v>
      </c>
      <c r="N334" s="21">
        <v>18145.875829000001</v>
      </c>
      <c r="O334" s="21">
        <v>8753.6945830000004</v>
      </c>
    </row>
    <row r="335" spans="1:15" x14ac:dyDescent="0.25">
      <c r="A335" s="17" t="s">
        <v>246</v>
      </c>
      <c r="B335" s="17" t="s">
        <v>15</v>
      </c>
      <c r="C335" s="17" t="s">
        <v>247</v>
      </c>
      <c r="D335" s="40">
        <v>14449015.336800417</v>
      </c>
      <c r="E335" s="21">
        <v>84152.093197000009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</row>
    <row r="336" spans="1:15" x14ac:dyDescent="0.25">
      <c r="A336" s="17" t="s">
        <v>776</v>
      </c>
      <c r="B336" s="17" t="s">
        <v>15</v>
      </c>
      <c r="C336" s="17" t="s">
        <v>777</v>
      </c>
      <c r="D336" s="40">
        <v>12498095.953757338</v>
      </c>
      <c r="E336" s="21">
        <v>86908.710923999999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</row>
    <row r="337" spans="1:15" x14ac:dyDescent="0.25">
      <c r="A337" s="17" t="s">
        <v>768</v>
      </c>
      <c r="B337" s="17" t="s">
        <v>15</v>
      </c>
      <c r="C337" s="17" t="s">
        <v>769</v>
      </c>
      <c r="D337" s="40">
        <v>7969050.9774867073</v>
      </c>
      <c r="E337" s="21">
        <v>49508.220688000001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</row>
    <row r="338" spans="1:15" x14ac:dyDescent="0.25">
      <c r="A338" s="17" t="s">
        <v>451</v>
      </c>
      <c r="B338" s="17" t="s">
        <v>15</v>
      </c>
      <c r="C338" s="17" t="s">
        <v>452</v>
      </c>
      <c r="D338" s="40">
        <v>16899680.942531012</v>
      </c>
      <c r="E338" s="21">
        <v>125504.329608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</row>
    <row r="339" spans="1:15" x14ac:dyDescent="0.25">
      <c r="A339" s="17" t="s">
        <v>644</v>
      </c>
      <c r="B339" s="17" t="s">
        <v>15</v>
      </c>
      <c r="C339" s="17" t="s">
        <v>645</v>
      </c>
      <c r="D339" s="40">
        <v>9219307.8412538953</v>
      </c>
      <c r="E339" s="21">
        <v>56583.935589000001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</row>
    <row r="340" spans="1:15" x14ac:dyDescent="0.25">
      <c r="A340" s="17" t="s">
        <v>242</v>
      </c>
      <c r="B340" s="17" t="s">
        <v>20</v>
      </c>
      <c r="C340" s="17" t="s">
        <v>243</v>
      </c>
      <c r="D340" s="40">
        <v>114505054.41454121</v>
      </c>
      <c r="E340" s="21">
        <v>86120.540051999997</v>
      </c>
      <c r="F340" s="21">
        <v>5070109.0130759999</v>
      </c>
      <c r="G340" s="21">
        <v>1327756.1643710001</v>
      </c>
      <c r="H340" s="21">
        <v>633780.47826999996</v>
      </c>
      <c r="I340" s="21">
        <v>693975.68610100006</v>
      </c>
      <c r="J340" s="21">
        <v>331424.94501299999</v>
      </c>
      <c r="K340" s="21">
        <v>3475815.9556709998</v>
      </c>
      <c r="L340" s="21">
        <v>185464.53026900001</v>
      </c>
      <c r="M340" s="21">
        <v>137001.22591500002</v>
      </c>
      <c r="N340" s="21">
        <v>48463.304354</v>
      </c>
      <c r="O340" s="21">
        <v>17507.389160999999</v>
      </c>
    </row>
    <row r="341" spans="1:15" x14ac:dyDescent="0.25">
      <c r="A341" s="17" t="s">
        <v>700</v>
      </c>
      <c r="B341" s="17" t="s">
        <v>15</v>
      </c>
      <c r="C341" s="17" t="s">
        <v>701</v>
      </c>
      <c r="D341" s="40">
        <v>13889655.085464941</v>
      </c>
      <c r="E341" s="21">
        <v>56583.935589000001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</row>
    <row r="342" spans="1:15" x14ac:dyDescent="0.25">
      <c r="A342" s="17" t="s">
        <v>104</v>
      </c>
      <c r="B342" s="17" t="s">
        <v>20</v>
      </c>
      <c r="C342" s="17" t="s">
        <v>105</v>
      </c>
      <c r="D342" s="40">
        <v>111451059.86748993</v>
      </c>
      <c r="E342" s="21">
        <v>65937.028640999997</v>
      </c>
      <c r="F342" s="21">
        <v>37873.677413999998</v>
      </c>
      <c r="G342" s="21">
        <v>1897101.178726</v>
      </c>
      <c r="H342" s="21">
        <v>1018150.709942</v>
      </c>
      <c r="I342" s="21">
        <v>878950.46878400003</v>
      </c>
      <c r="J342" s="21">
        <v>496998.12537700002</v>
      </c>
      <c r="K342" s="21">
        <v>2658739.1254709996</v>
      </c>
      <c r="L342" s="21">
        <v>151294.971617</v>
      </c>
      <c r="M342" s="21">
        <v>126821.56826099999</v>
      </c>
      <c r="N342" s="21">
        <v>24473.403355999999</v>
      </c>
      <c r="O342" s="21">
        <v>8753.6945830000004</v>
      </c>
    </row>
    <row r="343" spans="1:15" x14ac:dyDescent="0.25">
      <c r="A343" s="17" t="s">
        <v>660</v>
      </c>
      <c r="B343" s="17" t="s">
        <v>15</v>
      </c>
      <c r="C343" s="17" t="s">
        <v>661</v>
      </c>
      <c r="D343" s="40">
        <v>7857452.1636584336</v>
      </c>
      <c r="E343" s="21">
        <v>104827.71632000001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</row>
    <row r="344" spans="1:15" x14ac:dyDescent="0.25">
      <c r="A344" s="17" t="s">
        <v>296</v>
      </c>
      <c r="B344" s="17" t="s">
        <v>30</v>
      </c>
      <c r="C344" s="17" t="s">
        <v>297</v>
      </c>
      <c r="D344" s="40">
        <v>272394048.19823956</v>
      </c>
      <c r="E344" s="21">
        <v>1723010.840656</v>
      </c>
      <c r="F344" s="21">
        <v>2064465.2105739999</v>
      </c>
      <c r="G344" s="21">
        <v>2070467.267914</v>
      </c>
      <c r="H344" s="21">
        <v>516445.628983</v>
      </c>
      <c r="I344" s="21">
        <v>1554021.6389309999</v>
      </c>
      <c r="J344" s="21">
        <v>1298420.355309</v>
      </c>
      <c r="K344" s="21">
        <v>9021599.7770269997</v>
      </c>
      <c r="L344" s="21">
        <v>247192.95914400002</v>
      </c>
      <c r="M344" s="21">
        <v>155345.81731000001</v>
      </c>
      <c r="N344" s="21">
        <v>91847.141833999995</v>
      </c>
      <c r="O344" s="21">
        <v>13130.541869000001</v>
      </c>
    </row>
    <row r="345" spans="1:15" x14ac:dyDescent="0.25">
      <c r="A345" s="17" t="s">
        <v>172</v>
      </c>
      <c r="B345" s="17" t="s">
        <v>25</v>
      </c>
      <c r="C345" s="17" t="s">
        <v>173</v>
      </c>
      <c r="D345" s="40">
        <v>146480165.69682205</v>
      </c>
      <c r="E345" s="21">
        <v>93505.186248999991</v>
      </c>
      <c r="F345" s="21">
        <v>5710919.4359360002</v>
      </c>
      <c r="G345" s="21">
        <v>2163286.9665379999</v>
      </c>
      <c r="H345" s="21">
        <v>1160091.571434</v>
      </c>
      <c r="I345" s="21">
        <v>1003195.395104</v>
      </c>
      <c r="J345" s="21">
        <v>417153.611102</v>
      </c>
      <c r="K345" s="21">
        <v>4060769.7595930002</v>
      </c>
      <c r="L345" s="21">
        <v>141947.70386400001</v>
      </c>
      <c r="M345" s="21">
        <v>124064.577647</v>
      </c>
      <c r="N345" s="21">
        <v>17883.126217000001</v>
      </c>
      <c r="O345" s="21">
        <v>8753.6945830000004</v>
      </c>
    </row>
    <row r="346" spans="1:15" x14ac:dyDescent="0.25">
      <c r="A346" s="17" t="s">
        <v>648</v>
      </c>
      <c r="B346" s="17" t="s">
        <v>15</v>
      </c>
      <c r="C346" s="17" t="s">
        <v>649</v>
      </c>
      <c r="D346" s="40">
        <v>10619290.419587536</v>
      </c>
      <c r="E346" s="21">
        <v>86908.710923999999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</row>
    <row r="347" spans="1:15" x14ac:dyDescent="0.25">
      <c r="A347" s="17" t="s">
        <v>371</v>
      </c>
      <c r="B347" s="17" t="s">
        <v>303</v>
      </c>
      <c r="C347" s="17" t="s">
        <v>372</v>
      </c>
      <c r="D347" s="40">
        <v>47845877.576797321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</row>
    <row r="348" spans="1:15" x14ac:dyDescent="0.25">
      <c r="A348" s="17" t="s">
        <v>764</v>
      </c>
      <c r="B348" s="17" t="s">
        <v>15</v>
      </c>
      <c r="C348" s="17" t="s">
        <v>765</v>
      </c>
      <c r="D348" s="40">
        <v>9968562.1028201822</v>
      </c>
      <c r="E348" s="21">
        <v>84152.093197000009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</row>
    <row r="349" spans="1:15" x14ac:dyDescent="0.25">
      <c r="A349" s="17" t="s">
        <v>774</v>
      </c>
      <c r="B349" s="17" t="s">
        <v>15</v>
      </c>
      <c r="C349" s="17" t="s">
        <v>775</v>
      </c>
      <c r="D349" s="40">
        <v>11479176.777108032</v>
      </c>
      <c r="E349" s="21">
        <v>84152.093197000009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</row>
    <row r="350" spans="1:15" x14ac:dyDescent="0.25">
      <c r="A350" s="17" t="s">
        <v>164</v>
      </c>
      <c r="B350" s="17" t="s">
        <v>25</v>
      </c>
      <c r="C350" s="17" t="s">
        <v>165</v>
      </c>
      <c r="D350" s="40">
        <v>233889049.54574853</v>
      </c>
      <c r="E350" s="21">
        <v>104630.673602</v>
      </c>
      <c r="F350" s="21">
        <v>9890459.225319</v>
      </c>
      <c r="G350" s="21">
        <v>3136267.4157579998</v>
      </c>
      <c r="H350" s="21">
        <v>1387156.052196</v>
      </c>
      <c r="I350" s="21">
        <v>1749111.363562</v>
      </c>
      <c r="J350" s="21">
        <v>847571.59872300003</v>
      </c>
      <c r="K350" s="21">
        <v>6454045.6477300003</v>
      </c>
      <c r="L350" s="21">
        <v>181880.03004500002</v>
      </c>
      <c r="M350" s="21">
        <v>135940.84490900001</v>
      </c>
      <c r="N350" s="21">
        <v>45939.185136</v>
      </c>
      <c r="O350" s="21">
        <v>13130.541869000001</v>
      </c>
    </row>
    <row r="351" spans="1:15" x14ac:dyDescent="0.25">
      <c r="A351" s="17" t="s">
        <v>244</v>
      </c>
      <c r="B351" s="17" t="s">
        <v>25</v>
      </c>
      <c r="C351" s="17" t="s">
        <v>245</v>
      </c>
      <c r="D351" s="40">
        <v>230914819.54192543</v>
      </c>
      <c r="E351" s="21">
        <v>119695.03499299999</v>
      </c>
      <c r="F351" s="21">
        <v>7437337.3715669997</v>
      </c>
      <c r="G351" s="21">
        <v>2979868.4847250003</v>
      </c>
      <c r="H351" s="21">
        <v>1461002.3690830001</v>
      </c>
      <c r="I351" s="21">
        <v>1518866.115642</v>
      </c>
      <c r="J351" s="21">
        <v>987299.68693800003</v>
      </c>
      <c r="K351" s="21">
        <v>6528608.8668920007</v>
      </c>
      <c r="L351" s="21">
        <v>158517.244874</v>
      </c>
      <c r="M351" s="21">
        <v>129048.368373</v>
      </c>
      <c r="N351" s="21">
        <v>29468.876500999999</v>
      </c>
      <c r="O351" s="21">
        <v>8753.6945830000004</v>
      </c>
    </row>
    <row r="352" spans="1:15" x14ac:dyDescent="0.25">
      <c r="A352" s="17" t="s">
        <v>381</v>
      </c>
      <c r="B352" s="17" t="s">
        <v>123</v>
      </c>
      <c r="C352" s="17" t="s">
        <v>382</v>
      </c>
      <c r="D352" s="40">
        <v>210371754.44086826</v>
      </c>
      <c r="E352" s="21">
        <v>492288.95306799997</v>
      </c>
      <c r="F352" s="21">
        <v>8273561.0162950009</v>
      </c>
      <c r="G352" s="21">
        <v>2045749.4178210001</v>
      </c>
      <c r="H352" s="21">
        <v>890874.25728000002</v>
      </c>
      <c r="I352" s="21">
        <v>1154875.1605410001</v>
      </c>
      <c r="J352" s="21">
        <v>695705.51800799998</v>
      </c>
      <c r="K352" s="21">
        <v>6817681.6848510001</v>
      </c>
      <c r="L352" s="21">
        <v>178228.76557600001</v>
      </c>
      <c r="M352" s="21">
        <v>134880.463904</v>
      </c>
      <c r="N352" s="21">
        <v>43348.301672000001</v>
      </c>
      <c r="O352" s="21">
        <v>8753.6945830000004</v>
      </c>
    </row>
    <row r="353" spans="1:15" x14ac:dyDescent="0.25">
      <c r="A353" s="17" t="s">
        <v>282</v>
      </c>
      <c r="B353" s="17" t="s">
        <v>30</v>
      </c>
      <c r="C353" s="17" t="s">
        <v>283</v>
      </c>
      <c r="D353" s="40">
        <v>177486832.33001965</v>
      </c>
      <c r="E353" s="21">
        <v>718741.53482299997</v>
      </c>
      <c r="F353" s="21">
        <v>10835871.387802999</v>
      </c>
      <c r="G353" s="21">
        <v>2416706.8738899999</v>
      </c>
      <c r="H353" s="21">
        <v>1040374.653067</v>
      </c>
      <c r="I353" s="21">
        <v>1376332.220823</v>
      </c>
      <c r="J353" s="21">
        <v>836678.95326099999</v>
      </c>
      <c r="K353" s="21">
        <v>6298492.9451540001</v>
      </c>
      <c r="L353" s="21">
        <v>276782.06171099999</v>
      </c>
      <c r="M353" s="21">
        <v>164040.941555</v>
      </c>
      <c r="N353" s="21">
        <v>112741.120156</v>
      </c>
      <c r="O353" s="21">
        <v>13130.541869000001</v>
      </c>
    </row>
    <row r="354" spans="1:15" x14ac:dyDescent="0.25">
      <c r="A354" s="17" t="s">
        <v>391</v>
      </c>
      <c r="B354" s="17" t="s">
        <v>20</v>
      </c>
      <c r="C354" s="17" t="s">
        <v>392</v>
      </c>
      <c r="D354" s="40">
        <v>137116565.80625454</v>
      </c>
      <c r="E354" s="21">
        <v>111720.250805</v>
      </c>
      <c r="F354" s="21">
        <v>5503582.6954469997</v>
      </c>
      <c r="G354" s="21">
        <v>1860894.1562990001</v>
      </c>
      <c r="H354" s="21">
        <v>987081.56784100004</v>
      </c>
      <c r="I354" s="21">
        <v>873812.58845799998</v>
      </c>
      <c r="J354" s="21">
        <v>496587.77825799998</v>
      </c>
      <c r="K354" s="21">
        <v>3678415.1360450001</v>
      </c>
      <c r="L354" s="21">
        <v>167119.39930600001</v>
      </c>
      <c r="M354" s="21">
        <v>131593.282787</v>
      </c>
      <c r="N354" s="21">
        <v>35526.116519000003</v>
      </c>
      <c r="O354" s="21">
        <v>8753.6945830000004</v>
      </c>
    </row>
    <row r="355" spans="1:15" x14ac:dyDescent="0.25">
      <c r="A355" s="17" t="s">
        <v>638</v>
      </c>
      <c r="B355" s="17" t="s">
        <v>15</v>
      </c>
      <c r="C355" s="17" t="s">
        <v>639</v>
      </c>
      <c r="D355" s="40">
        <v>13454636.099442357</v>
      </c>
      <c r="E355" s="21">
        <v>65937.028640999997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</row>
    <row r="356" spans="1:15" x14ac:dyDescent="0.25">
      <c r="A356" s="17" t="s">
        <v>431</v>
      </c>
      <c r="B356" s="17" t="s">
        <v>152</v>
      </c>
      <c r="C356" s="17" t="s">
        <v>432</v>
      </c>
      <c r="D356" s="40">
        <v>360305308.47124302</v>
      </c>
      <c r="E356" s="21">
        <v>0</v>
      </c>
      <c r="F356" s="21">
        <v>13484826.213252999</v>
      </c>
      <c r="G356" s="21">
        <v>5157851.3664449994</v>
      </c>
      <c r="H356" s="21">
        <v>2787421.0982519998</v>
      </c>
      <c r="I356" s="21">
        <v>2370430.268193</v>
      </c>
      <c r="J356" s="21">
        <v>847649.90349399997</v>
      </c>
      <c r="K356" s="21">
        <v>8471795.9890640005</v>
      </c>
      <c r="L356" s="21">
        <v>233075.710998</v>
      </c>
      <c r="M356" s="21">
        <v>151104.29328899999</v>
      </c>
      <c r="N356" s="21">
        <v>81971.417709000001</v>
      </c>
      <c r="O356" s="21">
        <v>17507.389160999999</v>
      </c>
    </row>
    <row r="357" spans="1:15" x14ac:dyDescent="0.25">
      <c r="A357" s="17" t="s">
        <v>355</v>
      </c>
      <c r="B357" s="17" t="s">
        <v>15</v>
      </c>
      <c r="C357" s="17" t="s">
        <v>356</v>
      </c>
      <c r="D357" s="40">
        <v>13600890.271109002</v>
      </c>
      <c r="E357" s="21">
        <v>277129.196452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</row>
    <row r="358" spans="1:15" x14ac:dyDescent="0.25">
      <c r="A358" s="17" t="s">
        <v>46</v>
      </c>
      <c r="B358" s="17" t="s">
        <v>15</v>
      </c>
      <c r="C358" s="17" t="s">
        <v>47</v>
      </c>
      <c r="D358" s="40">
        <v>11146041.501598403</v>
      </c>
      <c r="E358" s="21">
        <v>97936.171999999991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</row>
    <row r="359" spans="1:15" x14ac:dyDescent="0.25">
      <c r="A359" s="17" t="s">
        <v>624</v>
      </c>
      <c r="B359" s="17" t="s">
        <v>15</v>
      </c>
      <c r="C359" s="17" t="s">
        <v>625</v>
      </c>
      <c r="D359" s="40">
        <v>12160867.271045156</v>
      </c>
      <c r="E359" s="21">
        <v>49508.220688000001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</row>
    <row r="360" spans="1:15" x14ac:dyDescent="0.25">
      <c r="A360" s="17" t="s">
        <v>636</v>
      </c>
      <c r="B360" s="17" t="s">
        <v>15</v>
      </c>
      <c r="C360" s="17" t="s">
        <v>637</v>
      </c>
      <c r="D360" s="40">
        <v>17530500.372868389</v>
      </c>
      <c r="E360" s="21">
        <v>104827.71632000001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</row>
    <row r="361" spans="1:15" x14ac:dyDescent="0.25">
      <c r="A361" s="17" t="s">
        <v>724</v>
      </c>
      <c r="B361" s="17" t="s">
        <v>15</v>
      </c>
      <c r="C361" s="17" t="s">
        <v>725</v>
      </c>
      <c r="D361" s="40">
        <v>7533617.5736201527</v>
      </c>
      <c r="E361" s="21">
        <v>56583.935589000001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</row>
    <row r="362" spans="1:15" x14ac:dyDescent="0.25">
      <c r="A362" s="17" t="s">
        <v>572</v>
      </c>
      <c r="B362" s="17" t="s">
        <v>15</v>
      </c>
      <c r="C362" s="17" t="s">
        <v>573</v>
      </c>
      <c r="D362" s="40">
        <v>12659128.758406235</v>
      </c>
      <c r="E362" s="21">
        <v>106797.15333900001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</row>
    <row r="363" spans="1:15" x14ac:dyDescent="0.25">
      <c r="A363" s="17" t="s">
        <v>476</v>
      </c>
      <c r="B363" s="17" t="s">
        <v>20</v>
      </c>
      <c r="C363" s="17" t="s">
        <v>477</v>
      </c>
      <c r="D363" s="40">
        <v>114537472.12428826</v>
      </c>
      <c r="E363" s="21">
        <v>126882.638473</v>
      </c>
      <c r="F363" s="21">
        <v>3556857.3123260001</v>
      </c>
      <c r="G363" s="21">
        <v>1126717.711223</v>
      </c>
      <c r="H363" s="21">
        <v>595367.16702299996</v>
      </c>
      <c r="I363" s="21">
        <v>531350.5442</v>
      </c>
      <c r="J363" s="21">
        <v>149394.209902</v>
      </c>
      <c r="K363" s="21">
        <v>2653441.5118159996</v>
      </c>
      <c r="L363" s="21">
        <v>177492.26699400001</v>
      </c>
      <c r="M363" s="21">
        <v>134668.38770200001</v>
      </c>
      <c r="N363" s="21">
        <v>42823.879291999998</v>
      </c>
      <c r="O363" s="21">
        <v>8753.6945830000004</v>
      </c>
    </row>
    <row r="364" spans="1:15" x14ac:dyDescent="0.25">
      <c r="A364" s="17" t="s">
        <v>564</v>
      </c>
      <c r="B364" s="17" t="s">
        <v>15</v>
      </c>
      <c r="C364" s="17" t="s">
        <v>565</v>
      </c>
      <c r="D364" s="40">
        <v>7368795.1863781689</v>
      </c>
      <c r="E364" s="21">
        <v>49508.220688000001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</row>
    <row r="365" spans="1:15" x14ac:dyDescent="0.25">
      <c r="A365" s="17" t="s">
        <v>578</v>
      </c>
      <c r="B365" s="17" t="s">
        <v>15</v>
      </c>
      <c r="C365" s="17" t="s">
        <v>579</v>
      </c>
      <c r="D365" s="40">
        <v>10802925.34183008</v>
      </c>
      <c r="E365" s="21">
        <v>96557.863136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</row>
    <row r="366" spans="1:15" x14ac:dyDescent="0.25">
      <c r="A366" s="17" t="s">
        <v>313</v>
      </c>
      <c r="B366" s="17" t="s">
        <v>15</v>
      </c>
      <c r="C366" s="17" t="s">
        <v>314</v>
      </c>
      <c r="D366" s="40">
        <v>11153850.657678645</v>
      </c>
      <c r="E366" s="21">
        <v>49508.220688000001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</row>
    <row r="367" spans="1:15" x14ac:dyDescent="0.25">
      <c r="A367" s="17" t="s">
        <v>584</v>
      </c>
      <c r="B367" s="17" t="s">
        <v>15</v>
      </c>
      <c r="C367" s="17" t="s">
        <v>585</v>
      </c>
      <c r="D367" s="40">
        <v>10848250.287260119</v>
      </c>
      <c r="E367" s="21">
        <v>63475.479907999994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</row>
    <row r="368" spans="1:15" x14ac:dyDescent="0.25">
      <c r="A368" s="17" t="s">
        <v>302</v>
      </c>
      <c r="B368" s="17" t="s">
        <v>303</v>
      </c>
      <c r="C368" s="17" t="s">
        <v>304</v>
      </c>
      <c r="D368" s="40">
        <v>93986401.305604056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</row>
    <row r="369" spans="1:15" x14ac:dyDescent="0.25">
      <c r="A369" s="17" t="s">
        <v>716</v>
      </c>
      <c r="B369" s="17" t="s">
        <v>15</v>
      </c>
      <c r="C369" s="17" t="s">
        <v>717</v>
      </c>
      <c r="D369" s="40">
        <v>8094008.9452625569</v>
      </c>
      <c r="E369" s="21">
        <v>132395.87392799999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</row>
    <row r="370" spans="1:15" x14ac:dyDescent="0.25">
      <c r="A370" s="17" t="s">
        <v>632</v>
      </c>
      <c r="B370" s="17" t="s">
        <v>15</v>
      </c>
      <c r="C370" s="17" t="s">
        <v>633</v>
      </c>
      <c r="D370" s="40">
        <v>4119814.0572844571</v>
      </c>
      <c r="E370" s="21">
        <v>49508.220688000001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</row>
    <row r="371" spans="1:15" x14ac:dyDescent="0.25">
      <c r="A371" s="17" t="s">
        <v>421</v>
      </c>
      <c r="B371" s="17" t="s">
        <v>152</v>
      </c>
      <c r="C371" s="17" t="s">
        <v>422</v>
      </c>
      <c r="D371" s="40">
        <v>537077970.87988293</v>
      </c>
      <c r="E371" s="21">
        <v>0</v>
      </c>
      <c r="F371" s="21">
        <v>22223850.440016001</v>
      </c>
      <c r="G371" s="21">
        <v>8474158.6794910002</v>
      </c>
      <c r="H371" s="21">
        <v>4969885.8418049999</v>
      </c>
      <c r="I371" s="21">
        <v>3504272.8376859999</v>
      </c>
      <c r="J371" s="21">
        <v>926411.70371899998</v>
      </c>
      <c r="K371" s="21">
        <v>11184552.518308001</v>
      </c>
      <c r="L371" s="21">
        <v>355319.09067000001</v>
      </c>
      <c r="M371" s="21">
        <v>187369.32367700001</v>
      </c>
      <c r="N371" s="21">
        <v>167949.766993</v>
      </c>
      <c r="O371" s="21">
        <v>17507.389160999999</v>
      </c>
    </row>
    <row r="372" spans="1:15" x14ac:dyDescent="0.25">
      <c r="A372" s="17" t="s">
        <v>323</v>
      </c>
      <c r="B372" s="17" t="s">
        <v>303</v>
      </c>
      <c r="C372" s="17" t="s">
        <v>324</v>
      </c>
      <c r="D372" s="40">
        <v>78069323.945839599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</row>
    <row r="373" spans="1:15" x14ac:dyDescent="0.25">
      <c r="A373" s="17" t="s">
        <v>62</v>
      </c>
      <c r="B373" s="17" t="s">
        <v>30</v>
      </c>
      <c r="C373" s="17" t="s">
        <v>63</v>
      </c>
      <c r="D373" s="40">
        <v>198056425.9007287</v>
      </c>
      <c r="E373" s="21">
        <v>8024308.2517280001</v>
      </c>
      <c r="F373" s="21">
        <v>8811233.2216919996</v>
      </c>
      <c r="G373" s="21">
        <v>2222274.8208300001</v>
      </c>
      <c r="H373" s="21">
        <v>818676.89780200005</v>
      </c>
      <c r="I373" s="21">
        <v>1403597.9230279999</v>
      </c>
      <c r="J373" s="21">
        <v>795666.82923200005</v>
      </c>
      <c r="K373" s="21">
        <v>4608769.3346079998</v>
      </c>
      <c r="L373" s="21">
        <v>289930.78258399997</v>
      </c>
      <c r="M373" s="21">
        <v>167964.35127599997</v>
      </c>
      <c r="N373" s="21">
        <v>121966.431308</v>
      </c>
      <c r="O373" s="21">
        <v>17507.389160999999</v>
      </c>
    </row>
    <row r="374" spans="1:15" x14ac:dyDescent="0.25">
      <c r="A374" s="17" t="s">
        <v>182</v>
      </c>
      <c r="B374" s="17" t="s">
        <v>15</v>
      </c>
      <c r="C374" s="17" t="s">
        <v>183</v>
      </c>
      <c r="D374" s="40">
        <v>8701391.211686898</v>
      </c>
      <c r="E374" s="21">
        <v>141749.95714499999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</row>
    <row r="375" spans="1:15" x14ac:dyDescent="0.25">
      <c r="A375" s="17" t="s">
        <v>110</v>
      </c>
      <c r="B375" s="17" t="s">
        <v>25</v>
      </c>
      <c r="C375" s="17" t="s">
        <v>111</v>
      </c>
      <c r="D375" s="40">
        <v>227493415.64188293</v>
      </c>
      <c r="E375" s="21">
        <v>89075.190662000008</v>
      </c>
      <c r="F375" s="21">
        <v>7829173.8383309999</v>
      </c>
      <c r="G375" s="21">
        <v>3274513.5391810001</v>
      </c>
      <c r="H375" s="21">
        <v>1585494.3026380001</v>
      </c>
      <c r="I375" s="21">
        <v>1689019.236543</v>
      </c>
      <c r="J375" s="21">
        <v>890923.83072800003</v>
      </c>
      <c r="K375" s="21">
        <v>6160624.7905930001</v>
      </c>
      <c r="L375" s="21">
        <v>182314.50516</v>
      </c>
      <c r="M375" s="21">
        <v>136046.88300999999</v>
      </c>
      <c r="N375" s="21">
        <v>46267.622150000003</v>
      </c>
      <c r="O375" s="21">
        <v>8753.6945830000004</v>
      </c>
    </row>
    <row r="376" spans="1:15" x14ac:dyDescent="0.25">
      <c r="A376" s="17" t="s">
        <v>510</v>
      </c>
      <c r="B376" s="17" t="s">
        <v>20</v>
      </c>
      <c r="C376" s="17" t="s">
        <v>511</v>
      </c>
      <c r="D376" s="40">
        <v>335035507.85395783</v>
      </c>
      <c r="E376" s="21">
        <v>387106.75788799999</v>
      </c>
      <c r="F376" s="21">
        <v>9463085.0326719992</v>
      </c>
      <c r="G376" s="21">
        <v>4206892.2292130003</v>
      </c>
      <c r="H376" s="21">
        <v>2273002.9472440002</v>
      </c>
      <c r="I376" s="21">
        <v>1933889.2819689999</v>
      </c>
      <c r="J376" s="21">
        <v>556385.51812100003</v>
      </c>
      <c r="K376" s="21">
        <v>7134906.7207590006</v>
      </c>
      <c r="L376" s="21">
        <v>270501.90218199999</v>
      </c>
      <c r="M376" s="21">
        <v>162238.29384699999</v>
      </c>
      <c r="N376" s="21">
        <v>108263.608335</v>
      </c>
      <c r="O376" s="21">
        <v>17507.389160999999</v>
      </c>
    </row>
    <row r="377" spans="1:15" x14ac:dyDescent="0.25">
      <c r="A377" s="17" t="s">
        <v>652</v>
      </c>
      <c r="B377" s="17" t="s">
        <v>15</v>
      </c>
      <c r="C377" s="17" t="s">
        <v>653</v>
      </c>
      <c r="D377" s="40">
        <v>11587245.321092086</v>
      </c>
      <c r="E377" s="21">
        <v>226915.97870099999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</row>
    <row r="378" spans="1:15" x14ac:dyDescent="0.25">
      <c r="A378" s="17" t="s">
        <v>528</v>
      </c>
      <c r="B378" s="17" t="s">
        <v>20</v>
      </c>
      <c r="C378" s="17" t="s">
        <v>529</v>
      </c>
      <c r="D378" s="40">
        <v>86414883.791676387</v>
      </c>
      <c r="E378" s="21">
        <v>49508.220688000001</v>
      </c>
      <c r="F378" s="21">
        <v>4180713.777189</v>
      </c>
      <c r="G378" s="21">
        <v>1165677.851093</v>
      </c>
      <c r="H378" s="21">
        <v>660255.16384399997</v>
      </c>
      <c r="I378" s="21">
        <v>505422.68724900001</v>
      </c>
      <c r="J378" s="21">
        <v>90883.981184000004</v>
      </c>
      <c r="K378" s="21">
        <v>2364481.9038260002</v>
      </c>
      <c r="L378" s="21">
        <v>188602.71010700002</v>
      </c>
      <c r="M378" s="21">
        <v>137955.56881900001</v>
      </c>
      <c r="N378" s="21">
        <v>50647.141287999999</v>
      </c>
      <c r="O378" s="21">
        <v>8753.6945830000004</v>
      </c>
    </row>
    <row r="379" spans="1:15" x14ac:dyDescent="0.25">
      <c r="A379" s="17" t="s">
        <v>70</v>
      </c>
      <c r="B379" s="17" t="s">
        <v>25</v>
      </c>
      <c r="C379" s="17" t="s">
        <v>71</v>
      </c>
      <c r="D379" s="40">
        <v>254865343.30022973</v>
      </c>
      <c r="E379" s="21">
        <v>65444.916928000006</v>
      </c>
      <c r="F379" s="21">
        <v>7732025.8007389996</v>
      </c>
      <c r="G379" s="21">
        <v>4049406.6584390001</v>
      </c>
      <c r="H379" s="21">
        <v>2139587.5001130002</v>
      </c>
      <c r="I379" s="21">
        <v>1909819.158326</v>
      </c>
      <c r="J379" s="21">
        <v>1209667.1674240001</v>
      </c>
      <c r="K379" s="21">
        <v>6668266.3357600002</v>
      </c>
      <c r="L379" s="21">
        <v>162587.90866099999</v>
      </c>
      <c r="M379" s="21">
        <v>130214.78747900001</v>
      </c>
      <c r="N379" s="21">
        <v>32373.121181999999</v>
      </c>
      <c r="O379" s="21">
        <v>8753.6945830000004</v>
      </c>
    </row>
    <row r="380" spans="1:15" x14ac:dyDescent="0.25">
      <c r="A380" s="17" t="s">
        <v>568</v>
      </c>
      <c r="B380" s="17" t="s">
        <v>15</v>
      </c>
      <c r="C380" s="17" t="s">
        <v>569</v>
      </c>
      <c r="D380" s="40">
        <v>11808543.229398832</v>
      </c>
      <c r="E380" s="21">
        <v>70368.014391999997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</row>
    <row r="381" spans="1:15" x14ac:dyDescent="0.25">
      <c r="A381" s="17" t="s">
        <v>478</v>
      </c>
      <c r="B381" s="17" t="s">
        <v>20</v>
      </c>
      <c r="C381" s="17" t="s">
        <v>479</v>
      </c>
      <c r="D381" s="40">
        <v>109022124.05680634</v>
      </c>
      <c r="E381" s="21">
        <v>49508.220688000001</v>
      </c>
      <c r="F381" s="21">
        <v>7635407.9159280006</v>
      </c>
      <c r="G381" s="21">
        <v>1022822.942595</v>
      </c>
      <c r="H381" s="21">
        <v>596822.51333800005</v>
      </c>
      <c r="I381" s="21">
        <v>426000.42925699998</v>
      </c>
      <c r="J381" s="21">
        <v>69396.097804999998</v>
      </c>
      <c r="K381" s="21">
        <v>2355628.0480789999</v>
      </c>
      <c r="L381" s="21">
        <v>150723.73748400001</v>
      </c>
      <c r="M381" s="21">
        <v>126715.530161</v>
      </c>
      <c r="N381" s="21">
        <v>24008.207322999999</v>
      </c>
      <c r="O381" s="21">
        <v>8753.6945830000004</v>
      </c>
    </row>
    <row r="382" spans="1:15" x14ac:dyDescent="0.25">
      <c r="A382" s="17" t="s">
        <v>114</v>
      </c>
      <c r="B382" s="17" t="s">
        <v>25</v>
      </c>
      <c r="C382" s="17" t="s">
        <v>115</v>
      </c>
      <c r="D382" s="40">
        <v>220357722.7091403</v>
      </c>
      <c r="E382" s="21">
        <v>169613.18374800001</v>
      </c>
      <c r="F382" s="21">
        <v>12354347.006363999</v>
      </c>
      <c r="G382" s="21">
        <v>2815955.3568899999</v>
      </c>
      <c r="H382" s="21">
        <v>1355801.931968</v>
      </c>
      <c r="I382" s="21">
        <v>1460153.4249219999</v>
      </c>
      <c r="J382" s="21">
        <v>1195032.457404</v>
      </c>
      <c r="K382" s="21">
        <v>5831169.6510739997</v>
      </c>
      <c r="L382" s="21">
        <v>164887.85918999999</v>
      </c>
      <c r="M382" s="21">
        <v>130851.01608299999</v>
      </c>
      <c r="N382" s="21">
        <v>34036.843107000001</v>
      </c>
      <c r="O382" s="21">
        <v>8753.6945830000004</v>
      </c>
    </row>
    <row r="383" spans="1:15" x14ac:dyDescent="0.25">
      <c r="A383" s="17" t="s">
        <v>696</v>
      </c>
      <c r="B383" s="17" t="s">
        <v>15</v>
      </c>
      <c r="C383" s="17" t="s">
        <v>697</v>
      </c>
      <c r="D383" s="40">
        <v>9661371.4966365043</v>
      </c>
      <c r="E383" s="21">
        <v>159964.03153600002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</row>
    <row r="384" spans="1:15" x14ac:dyDescent="0.25">
      <c r="A384" s="17" t="s">
        <v>405</v>
      </c>
      <c r="B384" s="17" t="s">
        <v>152</v>
      </c>
      <c r="C384" s="17" t="s">
        <v>406</v>
      </c>
      <c r="D384" s="40">
        <v>345144962.85400623</v>
      </c>
      <c r="E384" s="21">
        <v>0</v>
      </c>
      <c r="F384" s="21">
        <v>11034186.786232</v>
      </c>
      <c r="G384" s="21">
        <v>5576872.0801999997</v>
      </c>
      <c r="H384" s="21">
        <v>3047279.8177189999</v>
      </c>
      <c r="I384" s="21">
        <v>2529592.2624809998</v>
      </c>
      <c r="J384" s="21">
        <v>851462.743518</v>
      </c>
      <c r="K384" s="21">
        <v>9076100.3000099994</v>
      </c>
      <c r="L384" s="21">
        <v>235878.48524800001</v>
      </c>
      <c r="M384" s="21">
        <v>151952.59809300001</v>
      </c>
      <c r="N384" s="21">
        <v>83925.887155000004</v>
      </c>
      <c r="O384" s="21">
        <v>17507.389160999999</v>
      </c>
    </row>
    <row r="385" spans="1:15" x14ac:dyDescent="0.25">
      <c r="A385" s="17" t="s">
        <v>580</v>
      </c>
      <c r="B385" s="17" t="s">
        <v>15</v>
      </c>
      <c r="C385" s="17" t="s">
        <v>581</v>
      </c>
      <c r="D385" s="40">
        <v>12243886.296497785</v>
      </c>
      <c r="E385" s="21">
        <v>147558.26159499999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</row>
    <row r="386" spans="1:15" x14ac:dyDescent="0.25">
      <c r="A386" s="17" t="s">
        <v>778</v>
      </c>
      <c r="B386" s="17" t="s">
        <v>15</v>
      </c>
      <c r="C386" s="17" t="s">
        <v>779</v>
      </c>
      <c r="D386" s="40">
        <v>11789344.530565964</v>
      </c>
      <c r="E386" s="21">
        <v>86908.710923999999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</row>
    <row r="387" spans="1:15" x14ac:dyDescent="0.25">
      <c r="A387" s="17" t="s">
        <v>576</v>
      </c>
      <c r="B387" s="17" t="s">
        <v>15</v>
      </c>
      <c r="C387" s="17" t="s">
        <v>577</v>
      </c>
      <c r="D387" s="40">
        <v>15743171.505635336</v>
      </c>
      <c r="E387" s="21">
        <v>79721.107445000001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</row>
    <row r="388" spans="1:15" x14ac:dyDescent="0.25">
      <c r="A388" s="17" t="s">
        <v>518</v>
      </c>
      <c r="B388" s="17" t="s">
        <v>15</v>
      </c>
      <c r="C388" s="17" t="s">
        <v>519</v>
      </c>
      <c r="D388" s="40">
        <v>11760468.393288717</v>
      </c>
      <c r="E388" s="21">
        <v>67611.396665000007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</row>
    <row r="389" spans="1:15" x14ac:dyDescent="0.25">
      <c r="A389" s="17" t="s">
        <v>712</v>
      </c>
      <c r="B389" s="17" t="s">
        <v>15</v>
      </c>
      <c r="C389" s="17" t="s">
        <v>713</v>
      </c>
      <c r="D389" s="40">
        <v>11703482.45837361</v>
      </c>
      <c r="E389" s="21">
        <v>107584.33404799999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</row>
    <row r="390" spans="1:15" x14ac:dyDescent="0.25">
      <c r="A390" s="17" t="s">
        <v>305</v>
      </c>
      <c r="B390" s="17" t="s">
        <v>20</v>
      </c>
      <c r="C390" s="17" t="s">
        <v>306</v>
      </c>
      <c r="D390" s="40">
        <v>121516957.11367783</v>
      </c>
      <c r="E390" s="21">
        <v>401068.076122</v>
      </c>
      <c r="F390" s="21">
        <v>4647839.5905020004</v>
      </c>
      <c r="G390" s="21">
        <v>1785337.3347749999</v>
      </c>
      <c r="H390" s="21">
        <v>1009048.81311</v>
      </c>
      <c r="I390" s="21">
        <v>776288.52166500001</v>
      </c>
      <c r="J390" s="21">
        <v>283237.39337300003</v>
      </c>
      <c r="K390" s="21">
        <v>2938059.2499310002</v>
      </c>
      <c r="L390" s="21">
        <v>152621.51817600001</v>
      </c>
      <c r="M390" s="21">
        <v>127245.72066300001</v>
      </c>
      <c r="N390" s="21">
        <v>25375.797513000001</v>
      </c>
      <c r="O390" s="21">
        <v>8753.6945830000004</v>
      </c>
    </row>
  </sheetData>
  <sortState ref="A8:O390">
    <sortCondition ref="C8:C390"/>
  </sortState>
  <pageMargins left="0.7" right="0.7" top="0.75" bottom="0.75" header="0.3" footer="0.3"/>
  <pageSetup paperSize="8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66755970-CEB9-46A5-9B8B-6522F9D211F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Visible Lines - Summary</vt:lpstr>
      <vt:lpstr>2016-17</vt:lpstr>
      <vt:lpstr>2017-18</vt:lpstr>
      <vt:lpstr>2018-19</vt:lpstr>
      <vt:lpstr>2019-20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Rose</dc:creator>
  <cp:lastModifiedBy>Claire Brialey</cp:lastModifiedBy>
  <cp:lastPrinted>2015-12-16T22:01:26Z</cp:lastPrinted>
  <dcterms:created xsi:type="dcterms:W3CDTF">2015-12-15T10:55:35Z</dcterms:created>
  <dcterms:modified xsi:type="dcterms:W3CDTF">2015-12-17T13:25:20Z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5ff6a9c2-0789-4640-9bc1-c3b9b6004849</vt:lpwstr>
  </property>
  <property fmtid="{D5CDD505-2E9C-101B-9397-08002B2CF9AE}" pid="3" name="bjSaver">
    <vt:lpwstr>kMP9D+1cqqRhlTNxNdplTueaND1RPohh</vt:lpwstr>
  </property>
  <property fmtid="{D5CDD505-2E9C-101B-9397-08002B2CF9AE}" pid="4" name="bjDocumentSecurityLabel">
    <vt:lpwstr>No Marking</vt:lpwstr>
  </property>
</Properties>
</file>